
<file path=[Content_Types].xml><?xml version="1.0" encoding="utf-8"?>
<Types xmlns="http://schemas.openxmlformats.org/package/2006/content-types">
  <Default Extension="png" ContentType="image/png"/>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comments1.xml" ContentType="application/vnd.openxmlformats-officedocument.spreadsheetml.comments+xml"/>
  <Override PartName="/xl/drawings/drawing2.xml" ContentType="application/vnd.openxmlformats-officedocument.drawing+xml"/>
  <Override PartName="/xl/activeX/activeX14.xml" ContentType="application/vnd.ms-office.activeX+xml"/>
  <Override PartName="/xl/activeX/activeX14.bin" ContentType="application/vnd.ms-office.activeX"/>
  <Override PartName="/xl/drawings/drawing3.xml" ContentType="application/vnd.openxmlformats-officedocument.drawing+xml"/>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drawings/drawing19.xml" ContentType="application/vnd.openxmlformats-officedocument.drawing+xml"/>
  <Override PartName="/xl/drawings/drawing20.xml" ContentType="application/vnd.openxmlformats-officedocument.drawing+xml"/>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activeX/activeX31.xml" ContentType="application/vnd.ms-office.activeX+xml"/>
  <Override PartName="/xl/activeX/activeX31.bin" ContentType="application/vnd.ms-office.activeX"/>
  <Override PartName="/xl/drawings/drawing28.xml" ContentType="application/vnd.openxmlformats-officedocument.drawing+xml"/>
  <Override PartName="/xl/activeX/activeX32.xml" ContentType="application/vnd.ms-office.activeX+xml"/>
  <Override PartName="/xl/activeX/activeX32.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Y:\26．課税状況調\令和６年度\20240912修正版\01_2024課税状況\送信\"/>
    </mc:Choice>
  </mc:AlternateContent>
  <workbookProtection workbookPassword="98CF" lockStructure="1"/>
  <bookViews>
    <workbookView xWindow="20370" yWindow="-120" windowWidth="29040" windowHeight="15840" tabRatio="790" firstSheet="2" activeTab="2"/>
  </bookViews>
  <sheets>
    <sheet name="都道府県コード" sheetId="27" state="hidden" r:id="rId1"/>
    <sheet name="地方団体コード" sheetId="26" state="hidden" r:id="rId2"/>
    <sheet name="ガイダンス表" sheetId="25" r:id="rId3"/>
    <sheet name="表00" sheetId="1" r:id="rId4"/>
    <sheet name="表22" sheetId="2" r:id="rId5"/>
    <sheet name="表23" sheetId="3" r:id="rId6"/>
    <sheet name="表24" sheetId="4" r:id="rId7"/>
    <sheet name="表27" sheetId="5" r:id="rId8"/>
    <sheet name="表28" sheetId="6" r:id="rId9"/>
    <sheet name="表30" sheetId="7" r:id="rId10"/>
    <sheet name="表31" sheetId="35" r:id="rId11"/>
    <sheet name="表32" sheetId="9" r:id="rId12"/>
    <sheet name="表48" sheetId="30" r:id="rId13"/>
    <sheet name="表49" sheetId="31" r:id="rId14"/>
    <sheet name="表60" sheetId="32" r:id="rId15"/>
    <sheet name="表33" sheetId="36" r:id="rId16"/>
    <sheet name="表34" sheetId="11" r:id="rId17"/>
    <sheet name="表35" sheetId="12" r:id="rId18"/>
    <sheet name="表36" sheetId="13" r:id="rId19"/>
    <sheet name="表38" sheetId="34" r:id="rId20"/>
    <sheet name="表37" sheetId="14" r:id="rId21"/>
    <sheet name="表39" sheetId="16" r:id="rId22"/>
    <sheet name="表42" sheetId="33" r:id="rId23"/>
    <sheet name="表43" sheetId="20" r:id="rId24"/>
    <sheet name="表44" sheetId="21" r:id="rId25"/>
    <sheet name="表45" sheetId="22" r:id="rId26"/>
    <sheet name="表46" sheetId="23" r:id="rId27"/>
    <sheet name="表47" sheetId="24" r:id="rId28"/>
    <sheet name="コメント" sheetId="28" r:id="rId29"/>
    <sheet name="OKエラー" sheetId="29" state="hidden" r:id="rId30"/>
  </sheets>
  <definedNames>
    <definedName name="_xlnm._FilterDatabase" localSheetId="29" hidden="1">OKエラー!$A$2:$D$5</definedName>
    <definedName name="_xlnm._FilterDatabase" localSheetId="28" hidden="1">コメント!$A$2:$B$5</definedName>
    <definedName name="_xlnm.Print_Area" localSheetId="29">OKエラー!$A$1:$D$60</definedName>
    <definedName name="_xlnm.Print_Area" localSheetId="2">ガイダンス表!$B$1:$AD$120</definedName>
    <definedName name="_xlnm.Print_Area" localSheetId="28">コメント!$A$1:$B$2</definedName>
    <definedName name="_xlnm.Print_Area" localSheetId="6">表24!$A$1:$FG$36</definedName>
    <definedName name="_xlnm.Print_Area" localSheetId="10">表31!$A$1:$EW$83</definedName>
    <definedName name="_xlnm.Print_Area" localSheetId="15">表33!$A$1:$EW$87</definedName>
    <definedName name="_xlnm.Print_Area" localSheetId="16">表34!$A$1:$DZ$15</definedName>
    <definedName name="_xlnm.Print_Area" localSheetId="17">表35!$A$1:$DY$8</definedName>
    <definedName name="_xlnm.Print_Area" localSheetId="18">表36!$A$1:$DX$27</definedName>
    <definedName name="_xlnm.Print_Area" localSheetId="20">表37!$A$1:$DU$9</definedName>
    <definedName name="_xlnm.Print_Area" localSheetId="19">表38!$A$1:$DX$99</definedName>
    <definedName name="_xlnm.Print_Area" localSheetId="21">表39!$A$1:$ED$60</definedName>
    <definedName name="_xlnm.Print_Area" localSheetId="22">表42!$A$1:$ES$23</definedName>
    <definedName name="_xlnm.Print_Area" localSheetId="23">表43!$A$1:$EO$14</definedName>
    <definedName name="_xlnm.Print_Area" localSheetId="24">表44!$A$1:$EO$17</definedName>
    <definedName name="_xlnm.Print_Area" localSheetId="25">表45!$A$1:$FE$11</definedName>
    <definedName name="_xlnm.Print_Area" localSheetId="26">表46!$A$1:$EG$18</definedName>
    <definedName name="_xlnm.Print_Area" localSheetId="27">表47!$A$1:$ET$18</definedName>
    <definedName name="_xlnm.Print_Area" localSheetId="13">表49!$A$1:$EY$17</definedName>
    <definedName name="_xlnm.Print_Area" localSheetId="14">表60!$A$1:$FG$14</definedName>
    <definedName name="_xlnm.Print_Titles" localSheetId="29">OKエラー!$1:$2</definedName>
    <definedName name="宅地・山林" localSheetId="15">#REF!</definedName>
    <definedName name="宅地・山林">#REF!</definedName>
    <definedName name="田・畑" localSheetId="15">#REF!</definedName>
    <definedName name="田・畑">#REF!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L13" i="24" l="1"/>
  <c r="DU13" i="24" s="1"/>
  <c r="AL12" i="24"/>
  <c r="DU12" i="24" s="1"/>
  <c r="CO16" i="23"/>
  <c r="CF16" i="23"/>
  <c r="BW16" i="23"/>
  <c r="BN16" i="23"/>
  <c r="BE16" i="23"/>
  <c r="AM16" i="23"/>
  <c r="AD16" i="23"/>
  <c r="CX15" i="23"/>
  <c r="AV15" i="23"/>
  <c r="CX14" i="23"/>
  <c r="AV14" i="23"/>
  <c r="CX13" i="23"/>
  <c r="AV13" i="23"/>
  <c r="DG13" i="23" s="1"/>
  <c r="CX12" i="23"/>
  <c r="AV12" i="23"/>
  <c r="DG12" i="23" s="1"/>
  <c r="DG15" i="23" l="1"/>
  <c r="DG14" i="23"/>
  <c r="DK13" i="36" l="1"/>
  <c r="CS13" i="36"/>
  <c r="AZ13" i="36"/>
  <c r="BI18" i="9"/>
  <c r="DT13" i="36" l="1"/>
  <c r="CB22" i="16"/>
  <c r="DJ13" i="16" l="1"/>
  <c r="AW22" i="16" s="1"/>
  <c r="AW14" i="16"/>
  <c r="AW13" i="16"/>
  <c r="DJ14" i="16"/>
  <c r="AW23" i="16" s="1"/>
  <c r="CB23" i="16"/>
  <c r="DG6" i="23" l="1"/>
  <c r="AH1" i="36"/>
  <c r="B8" i="12" l="1"/>
  <c r="AI2" i="3" l="1"/>
  <c r="AA1" i="1"/>
  <c r="DU6" i="24" l="1"/>
  <c r="CC6" i="24"/>
  <c r="A23" i="16"/>
  <c r="BW7" i="24"/>
  <c r="BQ7" i="24"/>
  <c r="BK7" i="24"/>
  <c r="BE7" i="24"/>
  <c r="AY7" i="24"/>
  <c r="AS7" i="24"/>
  <c r="AE6" i="24"/>
  <c r="X6" i="24"/>
  <c r="AM7" i="23"/>
  <c r="AD7" i="23"/>
  <c r="A10" i="22"/>
  <c r="A9" i="22"/>
  <c r="A22" i="16"/>
  <c r="CM7" i="21"/>
  <c r="AY7" i="21"/>
  <c r="CM7" i="20"/>
  <c r="AY7" i="20"/>
  <c r="AG1" i="33"/>
  <c r="AJ2" i="35"/>
  <c r="A32" i="16"/>
  <c r="A33" i="16"/>
  <c r="A47" i="16"/>
  <c r="A48" i="16"/>
  <c r="A56" i="16"/>
  <c r="A57" i="16"/>
  <c r="A14" i="16"/>
  <c r="A13" i="16"/>
  <c r="AF1" i="14"/>
  <c r="AG2" i="34"/>
  <c r="AG2" i="13"/>
  <c r="AJ2" i="11"/>
  <c r="AH1" i="32"/>
  <c r="AH1" i="31"/>
  <c r="AH1" i="30"/>
  <c r="AF1" i="9"/>
  <c r="AF43" i="35"/>
  <c r="AI1" i="6"/>
  <c r="AK2" i="5"/>
  <c r="AW1" i="4"/>
  <c r="AF1" i="2"/>
  <c r="AG30" i="34"/>
  <c r="AG86" i="34" s="1"/>
  <c r="AH32" i="36"/>
  <c r="AH59" i="36" s="1"/>
  <c r="AG58" i="34" l="1"/>
  <c r="DH99" i="34" l="1"/>
  <c r="DH98" i="34"/>
  <c r="CW99" i="34" l="1"/>
  <c r="CW98" i="34"/>
  <c r="AC82" i="35" l="1"/>
  <c r="AC53" i="35"/>
  <c r="AC30" i="35"/>
  <c r="AC29" i="35"/>
  <c r="AC28" i="35"/>
  <c r="AC27" i="35"/>
  <c r="AC39" i="35"/>
  <c r="AC38" i="35"/>
  <c r="AC37" i="35"/>
  <c r="AS41" i="35"/>
  <c r="AC40" i="35"/>
  <c r="AC19" i="35"/>
  <c r="AC16" i="35"/>
  <c r="AC15" i="35"/>
  <c r="AC14" i="35"/>
  <c r="AZ20" i="36"/>
  <c r="EL47" i="36" l="1"/>
  <c r="AS83" i="35" l="1"/>
  <c r="AC75" i="35"/>
  <c r="AC74" i="35"/>
  <c r="AC81" i="35"/>
  <c r="AC80" i="35"/>
  <c r="AC79" i="35"/>
  <c r="AC78" i="35"/>
  <c r="AC77" i="35"/>
  <c r="AC76" i="35"/>
  <c r="AC36" i="35"/>
  <c r="AC35" i="35"/>
  <c r="AC34" i="35"/>
  <c r="AC33" i="35"/>
  <c r="AC32" i="35"/>
  <c r="DZ23" i="33" l="1"/>
  <c r="DF23" i="33"/>
  <c r="DZ22" i="33"/>
  <c r="DF22" i="33"/>
  <c r="EL79" i="36" l="1"/>
  <c r="CJ79" i="36"/>
  <c r="CA79" i="36"/>
  <c r="BR79" i="36"/>
  <c r="BI79" i="36"/>
  <c r="CJ74" i="36"/>
  <c r="CA74" i="36"/>
  <c r="BR74" i="36"/>
  <c r="BI74" i="36"/>
  <c r="AQ74" i="36"/>
  <c r="Y74" i="36"/>
  <c r="CA57" i="36"/>
  <c r="AQ57" i="36"/>
  <c r="Y57" i="36"/>
  <c r="CJ52" i="36"/>
  <c r="CA52" i="36"/>
  <c r="BR52" i="36"/>
  <c r="BI52" i="36"/>
  <c r="AQ52" i="36"/>
  <c r="Y52" i="36"/>
  <c r="CJ47" i="36"/>
  <c r="BI47" i="36"/>
  <c r="AQ47" i="36"/>
  <c r="Y47" i="36"/>
  <c r="EL30" i="36"/>
  <c r="DB30" i="36"/>
  <c r="DB80" i="36" s="1"/>
  <c r="EL25" i="36"/>
  <c r="DB25" i="36"/>
  <c r="DK85" i="36"/>
  <c r="DK83" i="36"/>
  <c r="DK82" i="36"/>
  <c r="DK81" i="36"/>
  <c r="DK75" i="36"/>
  <c r="DK79" i="36" s="1"/>
  <c r="DK70" i="36"/>
  <c r="DK74" i="36" s="1"/>
  <c r="DK56" i="36"/>
  <c r="DK55" i="36"/>
  <c r="DK54" i="36"/>
  <c r="DK53" i="36"/>
  <c r="DK51" i="36"/>
  <c r="DK50" i="36"/>
  <c r="DK49" i="36"/>
  <c r="DK48" i="36"/>
  <c r="DK46" i="36"/>
  <c r="DK45" i="36"/>
  <c r="DK44" i="36"/>
  <c r="DK43" i="36"/>
  <c r="DK29" i="36"/>
  <c r="DK28" i="36"/>
  <c r="DK27" i="36"/>
  <c r="DK26" i="36"/>
  <c r="DK24" i="36"/>
  <c r="DK23" i="36"/>
  <c r="DK22" i="36"/>
  <c r="DK21" i="36"/>
  <c r="DK20" i="36"/>
  <c r="DK19" i="36"/>
  <c r="DK18" i="36"/>
  <c r="DK16" i="36"/>
  <c r="DK15" i="36"/>
  <c r="DK14" i="36"/>
  <c r="AQ79" i="36"/>
  <c r="CJ57" i="36"/>
  <c r="BR57" i="36"/>
  <c r="BI57" i="36"/>
  <c r="CA47" i="36"/>
  <c r="BR47" i="36"/>
  <c r="AH25" i="36"/>
  <c r="AQ25" i="36"/>
  <c r="BI25" i="36"/>
  <c r="BR25" i="36"/>
  <c r="CA25" i="36"/>
  <c r="CJ25" i="36"/>
  <c r="AZ26" i="36"/>
  <c r="CS26" i="36"/>
  <c r="DT26" i="36" s="1"/>
  <c r="AZ27" i="36"/>
  <c r="CS27" i="36"/>
  <c r="AZ28" i="36"/>
  <c r="CS28" i="36"/>
  <c r="AZ29" i="36"/>
  <c r="CS29" i="36"/>
  <c r="AH30" i="36"/>
  <c r="AH80" i="36" s="1"/>
  <c r="AQ30" i="36"/>
  <c r="BI30" i="36"/>
  <c r="BR30" i="36"/>
  <c r="CA30" i="36"/>
  <c r="CJ30" i="36"/>
  <c r="CS85" i="36"/>
  <c r="DT85" i="36" s="1"/>
  <c r="CS83" i="36"/>
  <c r="CS82" i="36"/>
  <c r="CS81" i="36"/>
  <c r="CS75" i="36"/>
  <c r="CS70" i="36"/>
  <c r="CS56" i="36"/>
  <c r="CS55" i="36"/>
  <c r="CS54" i="36"/>
  <c r="CS53" i="36"/>
  <c r="AZ53" i="36"/>
  <c r="AZ54" i="36"/>
  <c r="AZ55" i="36"/>
  <c r="AZ56" i="36"/>
  <c r="EL57" i="36"/>
  <c r="CS51" i="36"/>
  <c r="CS50" i="36"/>
  <c r="CS49" i="36"/>
  <c r="CS48" i="36"/>
  <c r="CJ17" i="36"/>
  <c r="CA17" i="36"/>
  <c r="CA86" i="36" s="1"/>
  <c r="BR17" i="36"/>
  <c r="BI17" i="36"/>
  <c r="AQ17" i="36"/>
  <c r="AH17" i="36"/>
  <c r="AH86" i="36" s="1"/>
  <c r="Y17" i="36"/>
  <c r="EL17" i="36"/>
  <c r="EL86" i="36" s="1"/>
  <c r="DT82" i="36" l="1"/>
  <c r="DK52" i="36"/>
  <c r="DK47" i="36"/>
  <c r="DT29" i="36"/>
  <c r="DT83" i="36"/>
  <c r="AQ80" i="36"/>
  <c r="AQ84" i="36" s="1"/>
  <c r="AQ87" i="36" s="1"/>
  <c r="DK30" i="36"/>
  <c r="DK57" i="36"/>
  <c r="CS52" i="36"/>
  <c r="BI80" i="36"/>
  <c r="BI84" i="36" s="1"/>
  <c r="BI87" i="36" s="1"/>
  <c r="AZ17" i="36"/>
  <c r="CS74" i="36"/>
  <c r="DT81" i="36"/>
  <c r="CJ80" i="36"/>
  <c r="CJ84" i="36" s="1"/>
  <c r="CJ87" i="36" s="1"/>
  <c r="DK25" i="36"/>
  <c r="CS57" i="36"/>
  <c r="DT75" i="36"/>
  <c r="DT79" i="36" s="1"/>
  <c r="AZ57" i="36"/>
  <c r="CS30" i="36"/>
  <c r="AZ30" i="36"/>
  <c r="DT27" i="36"/>
  <c r="DT28" i="36"/>
  <c r="CA80" i="36"/>
  <c r="CA84" i="36" s="1"/>
  <c r="CA87" i="36" s="1"/>
  <c r="AQ86" i="36"/>
  <c r="BI86" i="36"/>
  <c r="CJ86" i="36"/>
  <c r="DB84" i="36"/>
  <c r="AH84" i="36"/>
  <c r="AH87" i="36" s="1"/>
  <c r="CS79" i="36"/>
  <c r="BR86" i="36"/>
  <c r="Y86" i="36"/>
  <c r="AZ70" i="36"/>
  <c r="EL74" i="36"/>
  <c r="DK80" i="36" l="1"/>
  <c r="DK84" i="36" s="1"/>
  <c r="DT30" i="36"/>
  <c r="AZ74" i="36"/>
  <c r="Y79" i="36"/>
  <c r="BR80" i="36"/>
  <c r="BR84" i="36" s="1"/>
  <c r="BR87" i="36" s="1"/>
  <c r="Y25" i="36"/>
  <c r="AZ25" i="36" s="1"/>
  <c r="CS21" i="36"/>
  <c r="DT21" i="36" s="1"/>
  <c r="CS22" i="36"/>
  <c r="DT22" i="36" s="1"/>
  <c r="CS23" i="36"/>
  <c r="DT23" i="36" s="1"/>
  <c r="CS24" i="36"/>
  <c r="DT24" i="36" s="1"/>
  <c r="EL52" i="36"/>
  <c r="AZ48" i="36"/>
  <c r="AZ49" i="36"/>
  <c r="AZ50" i="36"/>
  <c r="AZ51" i="36"/>
  <c r="AZ75" i="36"/>
  <c r="AZ21" i="36"/>
  <c r="AZ22" i="36"/>
  <c r="AZ23" i="36"/>
  <c r="AZ24" i="36"/>
  <c r="AZ79" i="36" l="1"/>
  <c r="AZ52" i="36"/>
  <c r="EL80" i="36"/>
  <c r="EL84" i="36" s="1"/>
  <c r="EL87" i="36" s="1"/>
  <c r="AZ12" i="36" l="1"/>
  <c r="AZ43" i="36" l="1"/>
  <c r="Y30" i="36" l="1"/>
  <c r="Y80" i="36" s="1"/>
  <c r="Y84" i="36" s="1"/>
  <c r="Y87" i="36" s="1"/>
  <c r="CS20" i="36"/>
  <c r="CS19" i="36"/>
  <c r="CS25" i="36" s="1"/>
  <c r="AZ19" i="36"/>
  <c r="DT20" i="36" l="1"/>
  <c r="DT19" i="36"/>
  <c r="DT25" i="36" l="1"/>
  <c r="AC54" i="35"/>
  <c r="AC58" i="35"/>
  <c r="AC59" i="35"/>
  <c r="AC60" i="35"/>
  <c r="AC61" i="35"/>
  <c r="AC62" i="35"/>
  <c r="AC63" i="35"/>
  <c r="AC64" i="35"/>
  <c r="AC65" i="35"/>
  <c r="AC66" i="35"/>
  <c r="AC67" i="35"/>
  <c r="AC68" i="35"/>
  <c r="AC69" i="35"/>
  <c r="AC70" i="35"/>
  <c r="AC71" i="35"/>
  <c r="AC72" i="35"/>
  <c r="AC73" i="35"/>
  <c r="AC57" i="35"/>
  <c r="AC55" i="35"/>
  <c r="AC56" i="35"/>
  <c r="AC52" i="35"/>
  <c r="AC10" i="35"/>
  <c r="AC11" i="35"/>
  <c r="AC12" i="35"/>
  <c r="AC13" i="35"/>
  <c r="AC17" i="35"/>
  <c r="AC18" i="35"/>
  <c r="AC20" i="35"/>
  <c r="AC21" i="35"/>
  <c r="AC22" i="35"/>
  <c r="AC23" i="35"/>
  <c r="AC24" i="35"/>
  <c r="AC25" i="35"/>
  <c r="AC26" i="35"/>
  <c r="AC31" i="35"/>
  <c r="BC83" i="35"/>
  <c r="EE83" i="35"/>
  <c r="AC83" i="35" l="1"/>
  <c r="AC41" i="35"/>
  <c r="AZ85" i="36"/>
  <c r="X3" i="36"/>
  <c r="U3" i="36"/>
  <c r="R3" i="36"/>
  <c r="O3" i="36"/>
  <c r="L3" i="36"/>
  <c r="I3" i="36"/>
  <c r="ED3" i="36"/>
  <c r="ED61" i="36" s="1"/>
  <c r="ED1" i="36"/>
  <c r="AZ83" i="36"/>
  <c r="AZ82" i="36"/>
  <c r="AZ81" i="36"/>
  <c r="CS46" i="36"/>
  <c r="DT46" i="36" s="1"/>
  <c r="AZ46" i="36"/>
  <c r="CS45" i="36"/>
  <c r="DT45" i="36" s="1"/>
  <c r="AZ45" i="36"/>
  <c r="CS44" i="36"/>
  <c r="DT44" i="36" s="1"/>
  <c r="AZ44" i="36"/>
  <c r="CS43" i="36"/>
  <c r="CS18" i="36"/>
  <c r="AZ18" i="36"/>
  <c r="DB17" i="36"/>
  <c r="CS16" i="36"/>
  <c r="AZ16" i="36"/>
  <c r="CS15" i="36"/>
  <c r="AZ15" i="36"/>
  <c r="CS14" i="36"/>
  <c r="AZ14" i="36"/>
  <c r="DK12" i="36"/>
  <c r="DK17" i="36" s="1"/>
  <c r="CS12" i="36"/>
  <c r="CS47" i="36" l="1"/>
  <c r="CS80" i="36" s="1"/>
  <c r="CS84" i="36" s="1"/>
  <c r="DK87" i="36"/>
  <c r="DK86" i="36"/>
  <c r="DB86" i="36"/>
  <c r="DB87" i="36"/>
  <c r="ED32" i="36"/>
  <c r="ED59" i="36"/>
  <c r="AZ47" i="36"/>
  <c r="AZ80" i="36" s="1"/>
  <c r="AZ84" i="36" s="1"/>
  <c r="AZ87" i="36" s="1"/>
  <c r="AZ86" i="36"/>
  <c r="R61" i="36"/>
  <c r="R34" i="36"/>
  <c r="I34" i="36"/>
  <c r="I61" i="36"/>
  <c r="U34" i="36"/>
  <c r="U61" i="36"/>
  <c r="L34" i="36"/>
  <c r="L61" i="36"/>
  <c r="X34" i="36"/>
  <c r="X61" i="36"/>
  <c r="O61" i="36"/>
  <c r="O34" i="36"/>
  <c r="ED34" i="36"/>
  <c r="DT15" i="36"/>
  <c r="CS17" i="36"/>
  <c r="DT16" i="36"/>
  <c r="DT14" i="36"/>
  <c r="DT43" i="36"/>
  <c r="DT47" i="36" s="1"/>
  <c r="DT18" i="36"/>
  <c r="DT12" i="36"/>
  <c r="DT17" i="36" l="1"/>
  <c r="DT86" i="36" s="1"/>
  <c r="CS87" i="36"/>
  <c r="CS86" i="36"/>
  <c r="DT48" i="36"/>
  <c r="W3" i="35"/>
  <c r="W45" i="35" s="1"/>
  <c r="T3" i="35"/>
  <c r="T45" i="35" s="1"/>
  <c r="Q3" i="35"/>
  <c r="Q45" i="35" s="1"/>
  <c r="N3" i="35"/>
  <c r="N45" i="35" s="1"/>
  <c r="K3" i="35"/>
  <c r="K45" i="35" s="1"/>
  <c r="EE41" i="35"/>
  <c r="DU41" i="35"/>
  <c r="DK41" i="35"/>
  <c r="DA41" i="35"/>
  <c r="CQ41" i="35"/>
  <c r="CG41" i="35"/>
  <c r="BW41" i="35"/>
  <c r="BM41" i="35"/>
  <c r="BC41" i="35"/>
  <c r="AD22" i="33"/>
  <c r="DP22" i="33" s="1"/>
  <c r="DT3" i="35"/>
  <c r="EI45" i="35" s="1"/>
  <c r="CX3" i="13"/>
  <c r="DT1" i="35"/>
  <c r="CX1" i="13"/>
  <c r="H3" i="35"/>
  <c r="H45" i="35" s="1"/>
  <c r="H3" i="13"/>
  <c r="EI43" i="35"/>
  <c r="BM83" i="35"/>
  <c r="BW83" i="35"/>
  <c r="CG83" i="35"/>
  <c r="CQ83" i="35"/>
  <c r="DA83" i="35"/>
  <c r="DK83" i="35"/>
  <c r="DU83" i="35"/>
  <c r="AF30" i="2"/>
  <c r="CX3" i="34"/>
  <c r="CX31" i="34" s="1"/>
  <c r="CX59" i="34" s="1"/>
  <c r="CX87" i="34" s="1"/>
  <c r="W3" i="34"/>
  <c r="W31" i="34" s="1"/>
  <c r="W59" i="34" s="1"/>
  <c r="W87" i="34" s="1"/>
  <c r="T3" i="34"/>
  <c r="T31" i="34" s="1"/>
  <c r="T59" i="34" s="1"/>
  <c r="T87" i="34" s="1"/>
  <c r="Q3" i="34"/>
  <c r="Q31" i="34" s="1"/>
  <c r="Q59" i="34" s="1"/>
  <c r="Q87" i="34" s="1"/>
  <c r="N3" i="34"/>
  <c r="N31" i="34" s="1"/>
  <c r="N59" i="34" s="1"/>
  <c r="N87" i="34" s="1"/>
  <c r="K3" i="34"/>
  <c r="K31" i="34" s="1"/>
  <c r="K59" i="34" s="1"/>
  <c r="K87" i="34" s="1"/>
  <c r="H3" i="34"/>
  <c r="H31" i="34" s="1"/>
  <c r="H59" i="34" s="1"/>
  <c r="H87" i="34" s="1"/>
  <c r="CX1" i="34"/>
  <c r="CX29" i="34" s="1"/>
  <c r="CX57" i="34" s="1"/>
  <c r="CX85" i="34" s="1"/>
  <c r="AD23" i="33"/>
  <c r="DP23" i="33" s="1"/>
  <c r="CB14" i="13"/>
  <c r="AJ26" i="13" s="1"/>
  <c r="CB13" i="13"/>
  <c r="AJ25" i="13" s="1"/>
  <c r="EC38" i="3"/>
  <c r="EC37" i="3"/>
  <c r="EC36" i="3"/>
  <c r="EC35" i="3"/>
  <c r="EC33" i="3"/>
  <c r="AX24" i="3"/>
  <c r="AX25" i="3"/>
  <c r="AX26" i="3"/>
  <c r="AX22" i="3"/>
  <c r="AX23" i="3"/>
  <c r="AX17" i="3"/>
  <c r="AX18" i="3"/>
  <c r="AX19" i="3"/>
  <c r="AX20" i="3"/>
  <c r="AX21" i="3"/>
  <c r="AX12" i="3"/>
  <c r="AX13" i="3"/>
  <c r="AX14" i="3"/>
  <c r="AX15" i="3"/>
  <c r="AX16" i="3"/>
  <c r="AX27" i="3"/>
  <c r="AX28" i="3"/>
  <c r="AX29" i="3"/>
  <c r="AX30" i="3"/>
  <c r="AX31" i="3"/>
  <c r="AX32" i="3"/>
  <c r="AM28" i="30"/>
  <c r="AM27" i="30"/>
  <c r="AM26" i="30"/>
  <c r="AM25" i="30"/>
  <c r="CV17" i="24"/>
  <c r="AS53" i="2"/>
  <c r="BA53" i="2"/>
  <c r="BI53" i="2"/>
  <c r="BQ53" i="2"/>
  <c r="BY53" i="2"/>
  <c r="CG53" i="2"/>
  <c r="CO53" i="2"/>
  <c r="CW53" i="2"/>
  <c r="DE53" i="2"/>
  <c r="DM53" i="2"/>
  <c r="DU53" i="2"/>
  <c r="AC52" i="2"/>
  <c r="AC51" i="2"/>
  <c r="AC50" i="2"/>
  <c r="AC49" i="2"/>
  <c r="AC48" i="2"/>
  <c r="AC47" i="2"/>
  <c r="AC46" i="2"/>
  <c r="AC45" i="2"/>
  <c r="AC44" i="2"/>
  <c r="AC43" i="2"/>
  <c r="AC42" i="2"/>
  <c r="AC41" i="2"/>
  <c r="AC40" i="2"/>
  <c r="AC26" i="2"/>
  <c r="AC25" i="2"/>
  <c r="AC24" i="2"/>
  <c r="AC23" i="2"/>
  <c r="AC22" i="2"/>
  <c r="AC21" i="2"/>
  <c r="AC20" i="2"/>
  <c r="AC19" i="2"/>
  <c r="AC18" i="2"/>
  <c r="AC17" i="2"/>
  <c r="AC16" i="2"/>
  <c r="AC15" i="2"/>
  <c r="AC14" i="2"/>
  <c r="AC13" i="2"/>
  <c r="AC12" i="2"/>
  <c r="AC11" i="2"/>
  <c r="DM10" i="11"/>
  <c r="DM11" i="11"/>
  <c r="DM9" i="11"/>
  <c r="DM12" i="11"/>
  <c r="DM13" i="11"/>
  <c r="DM14" i="11"/>
  <c r="DD15" i="11"/>
  <c r="CU15" i="11"/>
  <c r="CC15" i="11"/>
  <c r="BT15" i="11"/>
  <c r="AK15" i="11"/>
  <c r="AV15" i="11"/>
  <c r="EK1" i="30"/>
  <c r="H3" i="30"/>
  <c r="K3" i="30"/>
  <c r="N3" i="30"/>
  <c r="Q3" i="30"/>
  <c r="T3" i="30"/>
  <c r="W3" i="30"/>
  <c r="EK3" i="30"/>
  <c r="DL3" i="33"/>
  <c r="X3" i="33"/>
  <c r="U3" i="33"/>
  <c r="R3" i="33"/>
  <c r="O3" i="33"/>
  <c r="L3" i="33"/>
  <c r="I3" i="33"/>
  <c r="DL1" i="33"/>
  <c r="W57" i="16"/>
  <c r="W56" i="16"/>
  <c r="AO33" i="16"/>
  <c r="BY33" i="16" s="1"/>
  <c r="CQ33" i="16" s="1"/>
  <c r="AQ48" i="16"/>
  <c r="AO32" i="16"/>
  <c r="BY32" i="16" s="1"/>
  <c r="CQ32" i="16" s="1"/>
  <c r="BK47" i="16" s="1"/>
  <c r="AQ47" i="16"/>
  <c r="W3" i="24"/>
  <c r="T3" i="24"/>
  <c r="Q3" i="24"/>
  <c r="N3" i="24"/>
  <c r="K3" i="24"/>
  <c r="H3" i="24"/>
  <c r="W3" i="23"/>
  <c r="T3" i="23"/>
  <c r="Q3" i="23"/>
  <c r="N3" i="23"/>
  <c r="K3" i="23"/>
  <c r="H3" i="23"/>
  <c r="DE9" i="22"/>
  <c r="W3" i="22"/>
  <c r="T3" i="22"/>
  <c r="Q3" i="22"/>
  <c r="N3" i="22"/>
  <c r="K3" i="22"/>
  <c r="H3" i="22"/>
  <c r="DN1" i="22"/>
  <c r="W3" i="21"/>
  <c r="T3" i="21"/>
  <c r="Q3" i="21"/>
  <c r="N3" i="21"/>
  <c r="K3" i="21"/>
  <c r="H3" i="21"/>
  <c r="W3" i="20"/>
  <c r="T3" i="20"/>
  <c r="Q3" i="20"/>
  <c r="N3" i="20"/>
  <c r="K3" i="20"/>
  <c r="H3" i="20"/>
  <c r="BL11" i="20"/>
  <c r="BL12" i="20"/>
  <c r="BL13" i="20"/>
  <c r="DT11" i="20"/>
  <c r="DT12" i="20"/>
  <c r="DT13" i="20"/>
  <c r="DN14" i="20"/>
  <c r="DG14" i="20"/>
  <c r="CZ11" i="20"/>
  <c r="CZ12" i="20"/>
  <c r="CZ13" i="20"/>
  <c r="CT14" i="20"/>
  <c r="CM14" i="20"/>
  <c r="CF11" i="20"/>
  <c r="CF12" i="20"/>
  <c r="CF13" i="20"/>
  <c r="BZ14" i="20"/>
  <c r="BS14" i="20"/>
  <c r="BF14" i="20"/>
  <c r="AY14" i="20"/>
  <c r="EK1" i="32"/>
  <c r="H3" i="32"/>
  <c r="K3" i="32"/>
  <c r="N3" i="32"/>
  <c r="Q3" i="32"/>
  <c r="T3" i="32"/>
  <c r="W3" i="32"/>
  <c r="EK3" i="32"/>
  <c r="CR13" i="31"/>
  <c r="CR15" i="31" s="1"/>
  <c r="BA13" i="31"/>
  <c r="BA15" i="31" s="1"/>
  <c r="BO13" i="31"/>
  <c r="BO15" i="31" s="1"/>
  <c r="EK1" i="31"/>
  <c r="H3" i="31"/>
  <c r="K3" i="31"/>
  <c r="N3" i="31"/>
  <c r="Q3" i="31"/>
  <c r="T3" i="31"/>
  <c r="W3" i="31"/>
  <c r="EK3" i="31"/>
  <c r="DK3" i="2"/>
  <c r="DL32" i="2" s="1"/>
  <c r="W3" i="2"/>
  <c r="T3" i="2"/>
  <c r="Q3" i="2"/>
  <c r="N3" i="2"/>
  <c r="K3" i="2"/>
  <c r="H3" i="2"/>
  <c r="H32" i="2" s="1"/>
  <c r="DK1" i="2"/>
  <c r="DL30" i="2" s="1"/>
  <c r="W32" i="2"/>
  <c r="T32" i="2"/>
  <c r="Q32" i="2"/>
  <c r="N32" i="2"/>
  <c r="K32" i="2"/>
  <c r="DQ3" i="3"/>
  <c r="W3" i="3"/>
  <c r="T3" i="3"/>
  <c r="Q3" i="3"/>
  <c r="N3" i="3"/>
  <c r="K3" i="3"/>
  <c r="H3" i="3"/>
  <c r="DQ1" i="3"/>
  <c r="DM38" i="3"/>
  <c r="CW24" i="3"/>
  <c r="CW25" i="3"/>
  <c r="CW26" i="3"/>
  <c r="CM38" i="3"/>
  <c r="CC38" i="3"/>
  <c r="BS38" i="3"/>
  <c r="BI38" i="3"/>
  <c r="AN38" i="3"/>
  <c r="AD38" i="3"/>
  <c r="DM37" i="3"/>
  <c r="CW22" i="3"/>
  <c r="CW23" i="3"/>
  <c r="CM37" i="3"/>
  <c r="CC37" i="3"/>
  <c r="BS37" i="3"/>
  <c r="BI37" i="3"/>
  <c r="AN37" i="3"/>
  <c r="AD37" i="3"/>
  <c r="DM36" i="3"/>
  <c r="CW17" i="3"/>
  <c r="CW18" i="3"/>
  <c r="CW19" i="3"/>
  <c r="CW20" i="3"/>
  <c r="CW21" i="3"/>
  <c r="CM36" i="3"/>
  <c r="CC36" i="3"/>
  <c r="BS36" i="3"/>
  <c r="BI36" i="3"/>
  <c r="AN36" i="3"/>
  <c r="AD36" i="3"/>
  <c r="DM35" i="3"/>
  <c r="CW12" i="3"/>
  <c r="CW13" i="3"/>
  <c r="CW14" i="3"/>
  <c r="CW15" i="3"/>
  <c r="CW16" i="3"/>
  <c r="CM35" i="3"/>
  <c r="CC35" i="3"/>
  <c r="BS35" i="3"/>
  <c r="BI35" i="3"/>
  <c r="AN35" i="3"/>
  <c r="AD35" i="3"/>
  <c r="DM33" i="3"/>
  <c r="CW27" i="3"/>
  <c r="CW28" i="3"/>
  <c r="CW29" i="3"/>
  <c r="CW30" i="3"/>
  <c r="CW31" i="3"/>
  <c r="CW32" i="3"/>
  <c r="CM33" i="3"/>
  <c r="CC33" i="3"/>
  <c r="BS33" i="3"/>
  <c r="BI33" i="3"/>
  <c r="AN33" i="3"/>
  <c r="AD33" i="3"/>
  <c r="EC3" i="4"/>
  <c r="W3" i="4"/>
  <c r="T3" i="4"/>
  <c r="Q3" i="4"/>
  <c r="N3" i="4"/>
  <c r="K3" i="4"/>
  <c r="H3" i="4"/>
  <c r="EC1" i="4"/>
  <c r="EQ36" i="4"/>
  <c r="EB36" i="4"/>
  <c r="DO36" i="4"/>
  <c r="DB36" i="4"/>
  <c r="CO36" i="4"/>
  <c r="BZ36" i="4"/>
  <c r="BM36" i="4"/>
  <c r="AZ36" i="4"/>
  <c r="AJ36" i="4"/>
  <c r="EQ35" i="4"/>
  <c r="EB35" i="4"/>
  <c r="DO35" i="4"/>
  <c r="DB35" i="4"/>
  <c r="CO35" i="4"/>
  <c r="BZ35" i="4"/>
  <c r="BM35" i="4"/>
  <c r="AZ35" i="4"/>
  <c r="AJ35" i="4"/>
  <c r="EQ34" i="4"/>
  <c r="EB34" i="4"/>
  <c r="DO34" i="4"/>
  <c r="DB34" i="4"/>
  <c r="CO34" i="4"/>
  <c r="BZ34" i="4"/>
  <c r="BM34" i="4"/>
  <c r="AZ34" i="4"/>
  <c r="AJ34" i="4"/>
  <c r="EQ32" i="4"/>
  <c r="EB32" i="4"/>
  <c r="DO32" i="4"/>
  <c r="DB32" i="4"/>
  <c r="CO32" i="4"/>
  <c r="BZ32" i="4"/>
  <c r="BM32" i="4"/>
  <c r="AZ32" i="4"/>
  <c r="AJ32" i="4"/>
  <c r="CY3" i="5"/>
  <c r="W3" i="5"/>
  <c r="T3" i="5"/>
  <c r="Q3" i="5"/>
  <c r="N3" i="5"/>
  <c r="K3" i="5"/>
  <c r="H3" i="5"/>
  <c r="CY1" i="5"/>
  <c r="DO3" i="6"/>
  <c r="W3" i="6"/>
  <c r="T3" i="6"/>
  <c r="Q3" i="6"/>
  <c r="N3" i="6"/>
  <c r="K3" i="6"/>
  <c r="H3" i="6"/>
  <c r="DO1" i="6"/>
  <c r="AN35" i="6"/>
  <c r="AN34" i="6"/>
  <c r="AN33" i="6"/>
  <c r="AN32" i="6"/>
  <c r="AN31" i="6"/>
  <c r="AN30" i="6"/>
  <c r="AN29" i="6"/>
  <c r="AN28" i="6"/>
  <c r="AN27" i="6"/>
  <c r="AN26" i="6"/>
  <c r="AN25" i="6"/>
  <c r="AN24" i="6"/>
  <c r="AN23" i="6"/>
  <c r="AN22" i="6"/>
  <c r="AN21" i="6"/>
  <c r="AN20" i="6"/>
  <c r="AN19" i="6"/>
  <c r="AN18" i="6"/>
  <c r="AN17" i="6"/>
  <c r="AN16" i="6"/>
  <c r="AN15" i="6"/>
  <c r="AN14" i="6"/>
  <c r="AN13" i="6"/>
  <c r="AN12" i="6"/>
  <c r="AN11" i="6"/>
  <c r="AN10" i="6"/>
  <c r="CZ3" i="7"/>
  <c r="W3" i="7"/>
  <c r="T3" i="7"/>
  <c r="Q3" i="7"/>
  <c r="N3" i="7"/>
  <c r="K3" i="7"/>
  <c r="H3" i="7"/>
  <c r="CZ1" i="7"/>
  <c r="DL11" i="7"/>
  <c r="DL12" i="7"/>
  <c r="DL13" i="7"/>
  <c r="DL14" i="7"/>
  <c r="DL15" i="7"/>
  <c r="DL16" i="7"/>
  <c r="DL17" i="7"/>
  <c r="DL18" i="7"/>
  <c r="DL19" i="7"/>
  <c r="DL20" i="7"/>
  <c r="CT21" i="7"/>
  <c r="CB21" i="7"/>
  <c r="BJ21" i="7"/>
  <c r="AR21" i="7"/>
  <c r="Z21" i="7"/>
  <c r="DF3" i="9"/>
  <c r="DF1" i="9"/>
  <c r="W3" i="9"/>
  <c r="T3" i="9"/>
  <c r="Q3" i="9"/>
  <c r="N3" i="9"/>
  <c r="K3" i="9"/>
  <c r="H3" i="9"/>
  <c r="CY3" i="11"/>
  <c r="W3" i="11"/>
  <c r="T3" i="11"/>
  <c r="Q3" i="11"/>
  <c r="N3" i="11"/>
  <c r="K3" i="11"/>
  <c r="H3" i="11"/>
  <c r="CY1" i="11"/>
  <c r="S15" i="11"/>
  <c r="CL14" i="11"/>
  <c r="BG14" i="11"/>
  <c r="CL13" i="11"/>
  <c r="BG13" i="11"/>
  <c r="CL12" i="11"/>
  <c r="BG12" i="11"/>
  <c r="CL11" i="11"/>
  <c r="BG11" i="11"/>
  <c r="CL10" i="11"/>
  <c r="BG10" i="11"/>
  <c r="CL9" i="11"/>
  <c r="BG9" i="11"/>
  <c r="CY3" i="12"/>
  <c r="W3" i="12"/>
  <c r="T3" i="12"/>
  <c r="Q3" i="12"/>
  <c r="N3" i="12"/>
  <c r="K3" i="12"/>
  <c r="H3" i="12"/>
  <c r="CY1" i="12"/>
  <c r="W3" i="13"/>
  <c r="T3" i="13"/>
  <c r="Q3" i="13"/>
  <c r="N3" i="13"/>
  <c r="K3" i="13"/>
  <c r="CB27" i="13"/>
  <c r="CM27" i="13"/>
  <c r="AU27" i="13"/>
  <c r="BF27" i="13"/>
  <c r="CX26" i="13"/>
  <c r="BQ26" i="13"/>
  <c r="CX25" i="13"/>
  <c r="BQ25" i="13"/>
  <c r="W15" i="13"/>
  <c r="CU3" i="14"/>
  <c r="W3" i="14"/>
  <c r="T3" i="14"/>
  <c r="Q3" i="14"/>
  <c r="N3" i="14"/>
  <c r="K3" i="14"/>
  <c r="H3" i="14"/>
  <c r="CU1" i="14"/>
  <c r="CY3" i="16"/>
  <c r="DD37" i="16" s="1"/>
  <c r="W3" i="16"/>
  <c r="W37" i="16" s="1"/>
  <c r="T3" i="16"/>
  <c r="T37" i="16" s="1"/>
  <c r="Q3" i="16"/>
  <c r="Q37" i="16" s="1"/>
  <c r="N3" i="16"/>
  <c r="N37" i="16" s="1"/>
  <c r="K3" i="16"/>
  <c r="K37" i="16" s="1"/>
  <c r="H3" i="16"/>
  <c r="H37" i="16" s="1"/>
  <c r="CY1" i="16"/>
  <c r="DD35" i="16" s="1"/>
  <c r="DF3" i="20"/>
  <c r="DF1" i="20"/>
  <c r="DF3" i="21"/>
  <c r="DF1" i="21"/>
  <c r="DT11" i="21"/>
  <c r="DT12" i="21"/>
  <c r="DT13" i="21"/>
  <c r="DN14" i="21"/>
  <c r="DG14" i="21"/>
  <c r="CZ11" i="21"/>
  <c r="CZ12" i="21"/>
  <c r="CZ13" i="21"/>
  <c r="CT14" i="21"/>
  <c r="CM14" i="21"/>
  <c r="CF11" i="21"/>
  <c r="CF12" i="21"/>
  <c r="CF13" i="21"/>
  <c r="BZ14" i="21"/>
  <c r="BS14" i="21"/>
  <c r="BL11" i="21"/>
  <c r="BL12" i="21"/>
  <c r="BL13" i="21"/>
  <c r="BF14" i="21"/>
  <c r="AY14" i="21"/>
  <c r="DN3" i="22"/>
  <c r="EL10" i="22"/>
  <c r="DE10" i="22"/>
  <c r="EL9" i="22"/>
  <c r="DF3" i="23"/>
  <c r="DF1" i="23"/>
  <c r="AV8" i="23"/>
  <c r="CX8" i="23"/>
  <c r="AV9" i="23"/>
  <c r="CX9" i="23"/>
  <c r="AV10" i="23"/>
  <c r="CX10" i="23"/>
  <c r="DG10" i="23" s="1"/>
  <c r="AV11" i="23"/>
  <c r="CX11" i="23"/>
  <c r="DF3" i="24"/>
  <c r="DF1" i="24"/>
  <c r="EO17" i="24"/>
  <c r="EI17" i="24"/>
  <c r="EC17" i="24"/>
  <c r="AL8" i="24"/>
  <c r="DU8" i="24" s="1"/>
  <c r="AL9" i="24"/>
  <c r="DU9" i="24" s="1"/>
  <c r="AL10" i="24"/>
  <c r="DU10" i="24" s="1"/>
  <c r="AL11" i="24"/>
  <c r="DU11" i="24" s="1"/>
  <c r="AL14" i="24"/>
  <c r="DU14" i="24" s="1"/>
  <c r="AL15" i="24"/>
  <c r="DU15" i="24" s="1"/>
  <c r="AL16" i="24"/>
  <c r="DU16" i="24" s="1"/>
  <c r="DO17" i="24"/>
  <c r="DH17" i="24"/>
  <c r="DB17" i="24"/>
  <c r="CP17" i="24"/>
  <c r="CJ17" i="24"/>
  <c r="CC17" i="24"/>
  <c r="BW17" i="24"/>
  <c r="BQ17" i="24"/>
  <c r="BK17" i="24"/>
  <c r="BE17" i="24"/>
  <c r="AY17" i="24"/>
  <c r="AS17" i="24"/>
  <c r="AE17" i="24"/>
  <c r="X17" i="24"/>
  <c r="CX16" i="23" l="1"/>
  <c r="AV16" i="23"/>
  <c r="CL15" i="11"/>
  <c r="CW37" i="3"/>
  <c r="CW36" i="3"/>
  <c r="CZ14" i="20"/>
  <c r="DG11" i="23"/>
  <c r="CZ14" i="21"/>
  <c r="DT14" i="21"/>
  <c r="CW35" i="3"/>
  <c r="CW38" i="3"/>
  <c r="DT14" i="20"/>
  <c r="AX38" i="3"/>
  <c r="DT50" i="36"/>
  <c r="DT49" i="36"/>
  <c r="AX33" i="3"/>
  <c r="AX37" i="3"/>
  <c r="CX27" i="13"/>
  <c r="BA48" i="16"/>
  <c r="BS48" i="16" s="1"/>
  <c r="DG9" i="23"/>
  <c r="BL14" i="21"/>
  <c r="CF14" i="21"/>
  <c r="BQ27" i="13"/>
  <c r="DL21" i="7"/>
  <c r="DM15" i="11"/>
  <c r="AC53" i="2"/>
  <c r="AX36" i="3"/>
  <c r="CF14" i="20"/>
  <c r="DG8" i="23"/>
  <c r="BL14" i="20"/>
  <c r="BG15" i="11"/>
  <c r="AX35" i="3"/>
  <c r="DU17" i="24"/>
  <c r="AL17" i="24"/>
  <c r="CW33" i="3"/>
  <c r="DG16" i="23" l="1"/>
  <c r="BK48" i="16"/>
  <c r="DT51" i="36"/>
  <c r="DT52" i="36" s="1"/>
  <c r="BA47" i="16"/>
  <c r="BS47" i="16" s="1"/>
  <c r="DT53" i="36" l="1"/>
  <c r="DT54" i="36"/>
  <c r="DT55" i="36" l="1"/>
  <c r="DT56" i="36" l="1"/>
  <c r="DT57" i="36" s="1"/>
  <c r="DT70" i="36" l="1"/>
  <c r="DT74" i="36" l="1"/>
  <c r="DT80" i="36" s="1"/>
  <c r="DT84" i="36" s="1"/>
  <c r="DT87" i="36" s="1"/>
</calcChain>
</file>

<file path=xl/comments1.xml><?xml version="1.0" encoding="utf-8"?>
<comments xmlns="http://schemas.openxmlformats.org/spreadsheetml/2006/main">
  <authors>
    <author>航空電子エンジニアリング</author>
  </authors>
  <commentList>
    <comment ref="Q8" authorId="0" shapeId="0">
      <text>
        <r>
          <rPr>
            <sz val="9"/>
            <color indexed="81"/>
            <rFont val="ＭＳ Ｐゴシック"/>
            <family val="3"/>
            <charset val="128"/>
          </rPr>
          <t xml:space="preserve">この「表示」のボタンをクリックすると左で選択した調査表が表示されます
</t>
        </r>
      </text>
    </comment>
  </commentList>
</comments>
</file>

<file path=xl/sharedStrings.xml><?xml version="1.0" encoding="utf-8"?>
<sst xmlns="http://schemas.openxmlformats.org/spreadsheetml/2006/main" count="6193" uniqueCount="4490">
  <si>
    <t>徴税職員</t>
    <rPh sb="0" eb="2">
      <t>チョウゼイ</t>
    </rPh>
    <rPh sb="2" eb="4">
      <t>ショクイン</t>
    </rPh>
    <phoneticPr fontId="3"/>
  </si>
  <si>
    <t>実行結果が表示されます。</t>
    <rPh sb="0" eb="2">
      <t>ジッコウ</t>
    </rPh>
    <rPh sb="2" eb="4">
      <t>ケッカ</t>
    </rPh>
    <rPh sb="5" eb="7">
      <t>ヒョウジ</t>
    </rPh>
    <phoneticPr fontId="3"/>
  </si>
  <si>
    <r>
      <t>＜＜</t>
    </r>
    <r>
      <rPr>
        <u/>
        <sz val="10"/>
        <rFont val="ＭＳ Ｐゴシック"/>
        <family val="3"/>
        <charset val="128"/>
      </rPr>
      <t>各シートのボタンの配置と処理の流れ</t>
    </r>
    <r>
      <rPr>
        <sz val="10"/>
        <rFont val="ＭＳ Ｐゴシック"/>
        <family val="3"/>
        <charset val="128"/>
      </rPr>
      <t>＞＞</t>
    </r>
    <rPh sb="2" eb="3">
      <t>カク</t>
    </rPh>
    <rPh sb="11" eb="13">
      <t>ハイチ</t>
    </rPh>
    <rPh sb="14" eb="16">
      <t>ショリ</t>
    </rPh>
    <rPh sb="17" eb="18">
      <t>ナガ</t>
    </rPh>
    <phoneticPr fontId="3"/>
  </si>
  <si>
    <t>る控除分　</t>
    <rPh sb="1" eb="3">
      <t>コウジョ</t>
    </rPh>
    <rPh sb="3" eb="4">
      <t>ブン</t>
    </rPh>
    <phoneticPr fontId="3"/>
  </si>
  <si>
    <t>となる床面積</t>
    <rPh sb="3" eb="6">
      <t>ユカメンセキ</t>
    </rPh>
    <phoneticPr fontId="3"/>
  </si>
  <si>
    <t>（人）</t>
  </si>
  <si>
    <t>0</t>
    <phoneticPr fontId="3"/>
  </si>
  <si>
    <t>1</t>
    <phoneticPr fontId="3"/>
  </si>
  <si>
    <t>法　　　人　　　税　　　割　　　額　　（千円）</t>
    <rPh sb="8" eb="9">
      <t>ゼイ</t>
    </rPh>
    <phoneticPr fontId="3"/>
  </si>
  <si>
    <t>2</t>
    <phoneticPr fontId="3"/>
  </si>
  <si>
    <t>区分</t>
    <phoneticPr fontId="3"/>
  </si>
  <si>
    <t>0</t>
    <phoneticPr fontId="3"/>
  </si>
  <si>
    <t>件数</t>
    <rPh sb="0" eb="2">
      <t>ケンスウ</t>
    </rPh>
    <phoneticPr fontId="3"/>
  </si>
  <si>
    <t>（㎡、千円）</t>
    <phoneticPr fontId="3"/>
  </si>
  <si>
    <t>(1)</t>
    <phoneticPr fontId="3"/>
  </si>
  <si>
    <t>従業者割</t>
    <phoneticPr fontId="3"/>
  </si>
  <si>
    <t>法第701条の41第1項の表第1号
に該当するもの
（協同組合等）</t>
    <rPh sb="0" eb="1">
      <t>ホウ</t>
    </rPh>
    <rPh sb="1" eb="2">
      <t>ダイ</t>
    </rPh>
    <rPh sb="5" eb="6">
      <t>ジョウ</t>
    </rPh>
    <rPh sb="9" eb="10">
      <t>ダイ</t>
    </rPh>
    <rPh sb="11" eb="12">
      <t>コウ</t>
    </rPh>
    <rPh sb="13" eb="14">
      <t>ヒョウ</t>
    </rPh>
    <rPh sb="14" eb="15">
      <t>ダイ</t>
    </rPh>
    <rPh sb="16" eb="17">
      <t>ゴウ</t>
    </rPh>
    <rPh sb="19" eb="21">
      <t>ガイトウ</t>
    </rPh>
    <rPh sb="27" eb="29">
      <t>キョウドウ</t>
    </rPh>
    <rPh sb="29" eb="31">
      <t>クミアイ</t>
    </rPh>
    <rPh sb="31" eb="32">
      <t>トウ</t>
    </rPh>
    <phoneticPr fontId="3"/>
  </si>
  <si>
    <t>法第701条の41第1項の表第2号
に該当するもの
（各種学校等）</t>
    <phoneticPr fontId="3"/>
  </si>
  <si>
    <t>法第701条の41第1項の表第3号
に該当するもの
（公害防止等施設）</t>
    <rPh sb="0" eb="1">
      <t>ホウ</t>
    </rPh>
    <rPh sb="1" eb="2">
      <t>ダイ</t>
    </rPh>
    <rPh sb="5" eb="6">
      <t>ジョウ</t>
    </rPh>
    <rPh sb="9" eb="10">
      <t>ダイ</t>
    </rPh>
    <rPh sb="11" eb="12">
      <t>コウ</t>
    </rPh>
    <rPh sb="13" eb="14">
      <t>ヒョウ</t>
    </rPh>
    <rPh sb="14" eb="15">
      <t>ダイ</t>
    </rPh>
    <rPh sb="16" eb="17">
      <t>ゴウ</t>
    </rPh>
    <rPh sb="19" eb="21">
      <t>ガイトウ</t>
    </rPh>
    <rPh sb="27" eb="29">
      <t>コウガイ</t>
    </rPh>
    <rPh sb="29" eb="32">
      <t>ボウシナド</t>
    </rPh>
    <rPh sb="32" eb="34">
      <t>シセツ</t>
    </rPh>
    <phoneticPr fontId="3"/>
  </si>
  <si>
    <t>法第701条の41第1項の表第4号
に該当するもの
（産業廃棄物処理等施設）</t>
    <rPh sb="0" eb="1">
      <t>ホウ</t>
    </rPh>
    <rPh sb="1" eb="2">
      <t>ダイ</t>
    </rPh>
    <rPh sb="5" eb="6">
      <t>ジョウ</t>
    </rPh>
    <rPh sb="9" eb="10">
      <t>ダイ</t>
    </rPh>
    <rPh sb="11" eb="12">
      <t>コウ</t>
    </rPh>
    <rPh sb="13" eb="14">
      <t>ヒョウ</t>
    </rPh>
    <rPh sb="14" eb="15">
      <t>ダイ</t>
    </rPh>
    <rPh sb="16" eb="17">
      <t>ゴウ</t>
    </rPh>
    <rPh sb="19" eb="21">
      <t>ガイトウ</t>
    </rPh>
    <rPh sb="27" eb="29">
      <t>サンギョウ</t>
    </rPh>
    <rPh sb="29" eb="32">
      <t>ハイキブツ</t>
    </rPh>
    <rPh sb="32" eb="35">
      <t>ショリナド</t>
    </rPh>
    <rPh sb="35" eb="37">
      <t>シセツ</t>
    </rPh>
    <phoneticPr fontId="3"/>
  </si>
  <si>
    <t>控除分の事業所
床面積等</t>
    <rPh sb="0" eb="2">
      <t>コウジョ</t>
    </rPh>
    <rPh sb="2" eb="3">
      <t>ブン</t>
    </rPh>
    <rPh sb="4" eb="7">
      <t>ジギョウショ</t>
    </rPh>
    <rPh sb="8" eb="11">
      <t>ユカメンセキ</t>
    </rPh>
    <rPh sb="11" eb="12">
      <t>ナド</t>
    </rPh>
    <phoneticPr fontId="3"/>
  </si>
  <si>
    <t>法第701条の41第1項の表第5号
に該当するもの
（家畜市場）</t>
    <rPh sb="0" eb="1">
      <t>ホウ</t>
    </rPh>
    <rPh sb="1" eb="2">
      <t>ダイ</t>
    </rPh>
    <rPh sb="5" eb="6">
      <t>ジョウ</t>
    </rPh>
    <rPh sb="9" eb="10">
      <t>ダイ</t>
    </rPh>
    <rPh sb="11" eb="12">
      <t>コウ</t>
    </rPh>
    <rPh sb="13" eb="14">
      <t>ヒョウ</t>
    </rPh>
    <rPh sb="14" eb="15">
      <t>ダイ</t>
    </rPh>
    <rPh sb="16" eb="17">
      <t>ゴウ</t>
    </rPh>
    <rPh sb="19" eb="21">
      <t>ガイトウ</t>
    </rPh>
    <rPh sb="27" eb="29">
      <t>カチク</t>
    </rPh>
    <rPh sb="29" eb="31">
      <t>シジョウ</t>
    </rPh>
    <phoneticPr fontId="3"/>
  </si>
  <si>
    <t>法第701条の41第1項の表第6号
に該当するもの
（消費地食肉冷蔵施設）</t>
    <phoneticPr fontId="3"/>
  </si>
  <si>
    <t>0</t>
    <phoneticPr fontId="3"/>
  </si>
  <si>
    <t>200万円以下の金額</t>
    <phoneticPr fontId="3"/>
  </si>
  <si>
    <t>3</t>
    <phoneticPr fontId="3"/>
  </si>
  <si>
    <t>200万円を超え700万円以下</t>
    <phoneticPr fontId="3"/>
  </si>
  <si>
    <t>700万円を超える金額</t>
    <phoneticPr fontId="3"/>
  </si>
  <si>
    <t>必要な表の入力がすべて終了するまで、2.を繰り返します。</t>
    <rPh sb="0" eb="2">
      <t>ヒツヨウ</t>
    </rPh>
    <rPh sb="21" eb="22">
      <t>ク</t>
    </rPh>
    <rPh sb="23" eb="24">
      <t>カエ</t>
    </rPh>
    <phoneticPr fontId="3"/>
  </si>
  <si>
    <t>入力を途中でやめる場合は、ガイダンス表の「ファイル保存」ボタンを押して、ファイルを保存してください。</t>
    <rPh sb="0" eb="2">
      <t>ニュウリョク</t>
    </rPh>
    <rPh sb="3" eb="5">
      <t>トチュウ</t>
    </rPh>
    <rPh sb="9" eb="11">
      <t>バアイ</t>
    </rPh>
    <rPh sb="18" eb="19">
      <t>ヒョウ</t>
    </rPh>
    <rPh sb="25" eb="27">
      <t>ホゾン</t>
    </rPh>
    <rPh sb="32" eb="33">
      <t>オ</t>
    </rPh>
    <rPh sb="41" eb="43">
      <t>ホゾン</t>
    </rPh>
    <phoneticPr fontId="3"/>
  </si>
  <si>
    <t>＜突合エラーチェックブック＞を開きます。</t>
    <rPh sb="15" eb="16">
      <t>ヒラ</t>
    </rPh>
    <phoneticPr fontId="3"/>
  </si>
  <si>
    <t>突合エラーチェックの実行結果が表示されます。エラーがあった場合は、1.に戻りエラーが発生した表を修正してください。</t>
    <rPh sb="0" eb="1">
      <t>トツ</t>
    </rPh>
    <rPh sb="1" eb="2">
      <t>ゴウ</t>
    </rPh>
    <rPh sb="10" eb="12">
      <t>ジッコウ</t>
    </rPh>
    <rPh sb="12" eb="14">
      <t>ケッカ</t>
    </rPh>
    <rPh sb="15" eb="17">
      <t>ヒョウジ</t>
    </rPh>
    <phoneticPr fontId="3"/>
  </si>
  <si>
    <t>エラーがなくなったら、「ファイル出力」ボタンを押して下さい。</t>
    <rPh sb="16" eb="18">
      <t>シュツリョク</t>
    </rPh>
    <phoneticPr fontId="3"/>
  </si>
  <si>
    <t>10人以上</t>
    <rPh sb="3" eb="5">
      <t>イジョウ</t>
    </rPh>
    <phoneticPr fontId="3"/>
  </si>
  <si>
    <t>家　　族　　数　　別　　課　　税　　標　　準　　額</t>
    <rPh sb="12" eb="13">
      <t>カ</t>
    </rPh>
    <rPh sb="15" eb="16">
      <t>ゼイ</t>
    </rPh>
    <rPh sb="18" eb="19">
      <t>ヒョウ</t>
    </rPh>
    <rPh sb="21" eb="22">
      <t>ジュン</t>
    </rPh>
    <rPh sb="24" eb="25">
      <t>ガク</t>
    </rPh>
    <phoneticPr fontId="3"/>
  </si>
  <si>
    <t>1　人</t>
    <phoneticPr fontId="3"/>
  </si>
  <si>
    <t>2　人</t>
  </si>
  <si>
    <t>3　人</t>
  </si>
  <si>
    <t>4　人</t>
  </si>
  <si>
    <t>5　人</t>
  </si>
  <si>
    <t>6　人</t>
  </si>
  <si>
    <t>7　人</t>
  </si>
  <si>
    <t>8　人</t>
  </si>
  <si>
    <t>9　人</t>
  </si>
  <si>
    <t>　　　　（千円）</t>
    <rPh sb="5" eb="7">
      <t>センエン</t>
    </rPh>
    <phoneticPr fontId="3"/>
  </si>
  <si>
    <t>(1)納税義務者数</t>
    <phoneticPr fontId="3"/>
  </si>
  <si>
    <t>(1)</t>
    <phoneticPr fontId="3"/>
  </si>
  <si>
    <t xml:space="preserve">             区　　分
総所得金額等
の段階</t>
    <phoneticPr fontId="3"/>
  </si>
  <si>
    <t>60万円　〃　70万円 〃</t>
    <phoneticPr fontId="3"/>
  </si>
  <si>
    <t>70万円　〃　80万円 〃</t>
    <phoneticPr fontId="3"/>
  </si>
  <si>
    <t>80万円　〃　90万円 〃</t>
    <phoneticPr fontId="3"/>
  </si>
  <si>
    <t>90万円　〃100万円 〃</t>
    <phoneticPr fontId="3"/>
  </si>
  <si>
    <t>100万円　〃110万円 〃</t>
    <phoneticPr fontId="3"/>
  </si>
  <si>
    <t>110万円　〃120万円 〃</t>
    <phoneticPr fontId="3"/>
  </si>
  <si>
    <t>120万円　〃130万円 〃</t>
    <phoneticPr fontId="3"/>
  </si>
  <si>
    <t>130万円　〃140万円 〃</t>
    <phoneticPr fontId="3"/>
  </si>
  <si>
    <t>140万円　〃150万円 〃</t>
    <phoneticPr fontId="3"/>
  </si>
  <si>
    <t>250万円　〃300万円 〃</t>
    <phoneticPr fontId="3"/>
  </si>
  <si>
    <t>300万円　〃350万円 〃</t>
    <phoneticPr fontId="3"/>
  </si>
  <si>
    <t>350万円　〃400万円 〃</t>
    <phoneticPr fontId="3"/>
  </si>
  <si>
    <t>(2)課税標準額</t>
    <phoneticPr fontId="3"/>
  </si>
  <si>
    <t>(12)</t>
    <phoneticPr fontId="3"/>
  </si>
  <si>
    <t>(13)</t>
    <phoneticPr fontId="3"/>
  </si>
  <si>
    <t>(14)</t>
    <phoneticPr fontId="3"/>
  </si>
  <si>
    <t>(15)</t>
    <phoneticPr fontId="3"/>
  </si>
  <si>
    <t>(16)</t>
    <phoneticPr fontId="3"/>
  </si>
  <si>
    <t>(17)</t>
    <phoneticPr fontId="3"/>
  </si>
  <si>
    <t>(18)</t>
    <phoneticPr fontId="3"/>
  </si>
  <si>
    <t>(19)</t>
    <phoneticPr fontId="3"/>
  </si>
  <si>
    <t>(20)</t>
    <phoneticPr fontId="3"/>
  </si>
  <si>
    <t>(21)</t>
    <phoneticPr fontId="3"/>
  </si>
  <si>
    <t>(22)</t>
    <phoneticPr fontId="3"/>
  </si>
  <si>
    <t>（千円）</t>
    <phoneticPr fontId="3"/>
  </si>
  <si>
    <t>法附則第33条第5項
に該当するもの（特定農産加工業
経営改善措置事業用施設）</t>
    <phoneticPr fontId="3"/>
  </si>
  <si>
    <t>(29)</t>
    <phoneticPr fontId="3"/>
  </si>
  <si>
    <t>(30)</t>
    <phoneticPr fontId="3"/>
  </si>
  <si>
    <t>(31)</t>
    <phoneticPr fontId="3"/>
  </si>
  <si>
    <t>(32)</t>
    <phoneticPr fontId="3"/>
  </si>
  <si>
    <t xml:space="preserve"> 15万円　〃   20万円 〃</t>
    <phoneticPr fontId="3"/>
  </si>
  <si>
    <t xml:space="preserve"> 20万円　〃   25万円 〃</t>
    <phoneticPr fontId="3"/>
  </si>
  <si>
    <t xml:space="preserve"> 25万円　〃   30万円 〃</t>
    <phoneticPr fontId="3"/>
  </si>
  <si>
    <t xml:space="preserve"> 30万円　〃   40万円 〃</t>
    <phoneticPr fontId="3"/>
  </si>
  <si>
    <t xml:space="preserve"> 40万円　〃   60万円 〃</t>
    <phoneticPr fontId="3"/>
  </si>
  <si>
    <t xml:space="preserve"> 60万円　〃   80万円 〃</t>
    <phoneticPr fontId="3"/>
  </si>
  <si>
    <t xml:space="preserve"> 80万円　〃  120万円 〃</t>
    <phoneticPr fontId="3"/>
  </si>
  <si>
    <t>120万円　〃  160万円 〃</t>
    <phoneticPr fontId="3"/>
  </si>
  <si>
    <t>160万円　〃  200万円 〃</t>
    <phoneticPr fontId="3"/>
  </si>
  <si>
    <t>200万円を超える金額</t>
    <phoneticPr fontId="3"/>
  </si>
  <si>
    <t>合　　　　計</t>
    <rPh sb="0" eb="1">
      <t>ゴウ</t>
    </rPh>
    <rPh sb="5" eb="6">
      <t>ケイ</t>
    </rPh>
    <phoneticPr fontId="3"/>
  </si>
  <si>
    <t>5万円以下の金額</t>
    <phoneticPr fontId="3"/>
  </si>
  <si>
    <t xml:space="preserve"> 5万円を超え 10万円以下</t>
    <phoneticPr fontId="3"/>
  </si>
  <si>
    <t>10万円　〃    20万円 〃</t>
    <phoneticPr fontId="3"/>
  </si>
  <si>
    <t>20万円　〃    40万円 〃</t>
    <phoneticPr fontId="3"/>
  </si>
  <si>
    <t>行番号</t>
    <phoneticPr fontId="3"/>
  </si>
  <si>
    <t>左 の う ち 青 色 事 業 専 従 者 を 有 す る 者</t>
    <rPh sb="0" eb="1">
      <t>ヒダリ</t>
    </rPh>
    <rPh sb="8" eb="9">
      <t>アオ</t>
    </rPh>
    <rPh sb="10" eb="11">
      <t>イロ</t>
    </rPh>
    <rPh sb="12" eb="13">
      <t>コト</t>
    </rPh>
    <rPh sb="14" eb="15">
      <t>ギョウ</t>
    </rPh>
    <rPh sb="16" eb="17">
      <t>アツム</t>
    </rPh>
    <rPh sb="18" eb="19">
      <t>ジュウ</t>
    </rPh>
    <rPh sb="20" eb="21">
      <t>シャ</t>
    </rPh>
    <rPh sb="24" eb="25">
      <t>ユウ</t>
    </rPh>
    <rPh sb="30" eb="31">
      <t>モノ</t>
    </rPh>
    <phoneticPr fontId="3"/>
  </si>
  <si>
    <t>白　色　事　業　専　従　者　関　係</t>
    <rPh sb="0" eb="1">
      <t>シロ</t>
    </rPh>
    <rPh sb="2" eb="3">
      <t>イロ</t>
    </rPh>
    <rPh sb="4" eb="5">
      <t>コト</t>
    </rPh>
    <rPh sb="6" eb="7">
      <t>ギョウ</t>
    </rPh>
    <rPh sb="8" eb="9">
      <t>アツム</t>
    </rPh>
    <rPh sb="10" eb="11">
      <t>ジュウ</t>
    </rPh>
    <rPh sb="12" eb="13">
      <t>シャ</t>
    </rPh>
    <rPh sb="14" eb="15">
      <t>セキ</t>
    </rPh>
    <rPh sb="16" eb="17">
      <t>カカリ</t>
    </rPh>
    <phoneticPr fontId="3"/>
  </si>
  <si>
    <t>(F)</t>
    <phoneticPr fontId="3"/>
  </si>
  <si>
    <t>(G)</t>
    <phoneticPr fontId="3"/>
  </si>
  <si>
    <t>(H)</t>
    <phoneticPr fontId="3"/>
  </si>
  <si>
    <t>に係る者に関する調</t>
    <rPh sb="3" eb="4">
      <t>モノ</t>
    </rPh>
    <phoneticPr fontId="3"/>
  </si>
  <si>
    <t>給与所得者</t>
    <phoneticPr fontId="3"/>
  </si>
  <si>
    <t>営業等所得者</t>
    <phoneticPr fontId="3"/>
  </si>
  <si>
    <t>農業所得者</t>
    <phoneticPr fontId="3"/>
  </si>
  <si>
    <t>その他の所得者</t>
    <phoneticPr fontId="3"/>
  </si>
  <si>
    <t>分離課税をした者</t>
    <phoneticPr fontId="3"/>
  </si>
  <si>
    <t>合計</t>
    <phoneticPr fontId="3"/>
  </si>
  <si>
    <t>対象者数（人）</t>
    <phoneticPr fontId="3"/>
  </si>
  <si>
    <t xml:space="preserve">    10  　人以上</t>
    <rPh sb="9" eb="10">
      <t>ジン</t>
    </rPh>
    <rPh sb="10" eb="12">
      <t>イジョウ</t>
    </rPh>
    <phoneticPr fontId="3"/>
  </si>
  <si>
    <t>0</t>
    <phoneticPr fontId="3"/>
  </si>
  <si>
    <t>1</t>
    <phoneticPr fontId="3"/>
  </si>
  <si>
    <t>課税標準となる
法人税額又は
個別帰属法人税額</t>
    <rPh sb="0" eb="2">
      <t>カゼイ</t>
    </rPh>
    <rPh sb="2" eb="4">
      <t>ヒョウジュン</t>
    </rPh>
    <rPh sb="12" eb="13">
      <t>マタ</t>
    </rPh>
    <phoneticPr fontId="3"/>
  </si>
  <si>
    <t>調定見込額</t>
    <rPh sb="0" eb="1">
      <t>チョウ</t>
    </rPh>
    <rPh sb="1" eb="2">
      <t>サダム</t>
    </rPh>
    <rPh sb="2" eb="4">
      <t>ミコミ</t>
    </rPh>
    <rPh sb="4" eb="5">
      <t>ガク</t>
    </rPh>
    <phoneticPr fontId="3"/>
  </si>
  <si>
    <t>調　定　額　又　は　収　入　額</t>
    <rPh sb="0" eb="1">
      <t>チョウ</t>
    </rPh>
    <rPh sb="2" eb="3">
      <t>サダム</t>
    </rPh>
    <rPh sb="4" eb="5">
      <t>ガク</t>
    </rPh>
    <rPh sb="6" eb="7">
      <t>マタ</t>
    </rPh>
    <rPh sb="10" eb="11">
      <t>オサム</t>
    </rPh>
    <rPh sb="12" eb="13">
      <t>イ</t>
    </rPh>
    <rPh sb="14" eb="15">
      <t>ガク</t>
    </rPh>
    <phoneticPr fontId="3"/>
  </si>
  <si>
    <t>和解</t>
    <rPh sb="0" eb="2">
      <t>ワカイ</t>
    </rPh>
    <phoneticPr fontId="3"/>
  </si>
  <si>
    <t>(13)</t>
  </si>
  <si>
    <t>(10)</t>
    <phoneticPr fontId="3"/>
  </si>
  <si>
    <t>(11)</t>
    <phoneticPr fontId="3"/>
  </si>
  <si>
    <t>合　計</t>
    <rPh sb="0" eb="1">
      <t>ゴウ</t>
    </rPh>
    <rPh sb="2" eb="3">
      <t>ケイ</t>
    </rPh>
    <phoneticPr fontId="3"/>
  </si>
  <si>
    <t>（件）</t>
    <rPh sb="1" eb="2">
      <t>ケン</t>
    </rPh>
    <phoneticPr fontId="3"/>
  </si>
  <si>
    <t>a+b
c</t>
    <phoneticPr fontId="3"/>
  </si>
  <si>
    <t>　　　　　（千円）</t>
    <rPh sb="6" eb="8">
      <t>センエン</t>
    </rPh>
    <phoneticPr fontId="3"/>
  </si>
  <si>
    <t xml:space="preserve"> 　　　 　　　区   分
 課税標準額
 の段階</t>
    <rPh sb="8" eb="9">
      <t>ク</t>
    </rPh>
    <rPh sb="12" eb="13">
      <t>ブン</t>
    </rPh>
    <phoneticPr fontId="3"/>
  </si>
  <si>
    <t xml:space="preserve">               区　　分
 課税標準額
 の段階</t>
    <phoneticPr fontId="3"/>
  </si>
  <si>
    <t xml:space="preserve">             区　　分
 課税標準額
 の段階</t>
    <phoneticPr fontId="3"/>
  </si>
  <si>
    <t xml:space="preserve">         区　　分
 家族構成人員 </t>
    <phoneticPr fontId="3"/>
  </si>
  <si>
    <t>(I)</t>
    <phoneticPr fontId="3"/>
  </si>
  <si>
    <t>資本金等の金額が
10億円を超える
法人で,従業者数
の合計数が50人
以下であるもの</t>
    <rPh sb="0" eb="4">
      <t>シホンキントウ</t>
    </rPh>
    <rPh sb="5" eb="7">
      <t>キンガク</t>
    </rPh>
    <rPh sb="11" eb="13">
      <t>オクエン</t>
    </rPh>
    <rPh sb="14" eb="15">
      <t>コ</t>
    </rPh>
    <rPh sb="18" eb="20">
      <t>ホウジン</t>
    </rPh>
    <rPh sb="22" eb="23">
      <t>ジュウ</t>
    </rPh>
    <rPh sb="23" eb="26">
      <t>ギョウシャスウ</t>
    </rPh>
    <rPh sb="28" eb="31">
      <t>ゴウケイスウ</t>
    </rPh>
    <rPh sb="34" eb="35">
      <t>ニン</t>
    </rPh>
    <rPh sb="36" eb="38">
      <t>イカ</t>
    </rPh>
    <phoneticPr fontId="3"/>
  </si>
  <si>
    <t>資本金等の金額が
1億円を超え
10億円以下である
法人で,従業者数
の合計数が50人を
超えるもの</t>
    <rPh sb="0" eb="4">
      <t>シホンキントウ</t>
    </rPh>
    <rPh sb="5" eb="7">
      <t>キンガク</t>
    </rPh>
    <rPh sb="10" eb="12">
      <t>オクエン</t>
    </rPh>
    <rPh sb="13" eb="14">
      <t>コ</t>
    </rPh>
    <rPh sb="18" eb="19">
      <t>オク</t>
    </rPh>
    <rPh sb="19" eb="20">
      <t>エン</t>
    </rPh>
    <rPh sb="20" eb="22">
      <t>イカ</t>
    </rPh>
    <rPh sb="26" eb="28">
      <t>ホウジン</t>
    </rPh>
    <rPh sb="30" eb="31">
      <t>ジュウ</t>
    </rPh>
    <rPh sb="31" eb="34">
      <t>ギョウシャスウ</t>
    </rPh>
    <rPh sb="36" eb="39">
      <t>ゴウケイスウ</t>
    </rPh>
    <rPh sb="42" eb="43">
      <t>ニン</t>
    </rPh>
    <rPh sb="45" eb="46">
      <t>コ</t>
    </rPh>
    <phoneticPr fontId="3"/>
  </si>
  <si>
    <t>資本金等の金額が
1億円を超え
10億円以下である
法人で,従業者数
の合計数が50人
以下であるもの</t>
    <rPh sb="0" eb="4">
      <t>シホンキントウ</t>
    </rPh>
    <rPh sb="5" eb="7">
      <t>キンガク</t>
    </rPh>
    <rPh sb="10" eb="12">
      <t>オクエン</t>
    </rPh>
    <rPh sb="13" eb="14">
      <t>コ</t>
    </rPh>
    <rPh sb="18" eb="19">
      <t>オク</t>
    </rPh>
    <rPh sb="19" eb="20">
      <t>エン</t>
    </rPh>
    <rPh sb="20" eb="22">
      <t>イカ</t>
    </rPh>
    <rPh sb="26" eb="28">
      <t>ホウジン</t>
    </rPh>
    <rPh sb="30" eb="31">
      <t>ジュウ</t>
    </rPh>
    <rPh sb="31" eb="34">
      <t>ギョウシャスウ</t>
    </rPh>
    <rPh sb="36" eb="39">
      <t>ゴウケイスウ</t>
    </rPh>
    <rPh sb="42" eb="43">
      <t>ニン</t>
    </rPh>
    <rPh sb="44" eb="46">
      <t>イカ</t>
    </rPh>
    <phoneticPr fontId="3"/>
  </si>
  <si>
    <t>資本金等の金額が
1,000万円を超え
1億円以下である
法人で,従業者数
の合計数が50人を
超えるもの</t>
    <rPh sb="0" eb="4">
      <t>シホンキントウ</t>
    </rPh>
    <rPh sb="5" eb="7">
      <t>キンガク</t>
    </rPh>
    <rPh sb="14" eb="16">
      <t>マンエン</t>
    </rPh>
    <rPh sb="17" eb="18">
      <t>コ</t>
    </rPh>
    <rPh sb="21" eb="22">
      <t>オク</t>
    </rPh>
    <rPh sb="22" eb="23">
      <t>エン</t>
    </rPh>
    <rPh sb="23" eb="25">
      <t>イカ</t>
    </rPh>
    <rPh sb="29" eb="31">
      <t>ホウジン</t>
    </rPh>
    <rPh sb="33" eb="34">
      <t>ジュウ</t>
    </rPh>
    <rPh sb="34" eb="37">
      <t>ギョウシャスウ</t>
    </rPh>
    <rPh sb="39" eb="42">
      <t>ゴウケイスウ</t>
    </rPh>
    <rPh sb="45" eb="46">
      <t>ニン</t>
    </rPh>
    <rPh sb="48" eb="49">
      <t>コ</t>
    </rPh>
    <phoneticPr fontId="3"/>
  </si>
  <si>
    <t>資本金等の金額が
1,000万円を超え
1億円以下である
法人で,従業者数
の合計数が50人
以下であるもの</t>
    <rPh sb="0" eb="4">
      <t>シホンキントウ</t>
    </rPh>
    <rPh sb="5" eb="7">
      <t>キンガク</t>
    </rPh>
    <rPh sb="14" eb="16">
      <t>マンエン</t>
    </rPh>
    <rPh sb="17" eb="18">
      <t>コ</t>
    </rPh>
    <rPh sb="21" eb="22">
      <t>オク</t>
    </rPh>
    <rPh sb="22" eb="23">
      <t>エン</t>
    </rPh>
    <rPh sb="23" eb="25">
      <t>イカ</t>
    </rPh>
    <rPh sb="29" eb="31">
      <t>ホウジン</t>
    </rPh>
    <rPh sb="33" eb="34">
      <t>ジュウ</t>
    </rPh>
    <rPh sb="34" eb="37">
      <t>ギョウシャスウ</t>
    </rPh>
    <rPh sb="39" eb="42">
      <t>ゴウケイスウ</t>
    </rPh>
    <rPh sb="45" eb="46">
      <t>ニン</t>
    </rPh>
    <rPh sb="47" eb="49">
      <t>イカ</t>
    </rPh>
    <phoneticPr fontId="3"/>
  </si>
  <si>
    <t>控除対象配偶者及び扶養親族の人員別納税義務者数</t>
    <rPh sb="0" eb="2">
      <t>コウジョ</t>
    </rPh>
    <rPh sb="2" eb="4">
      <t>タイショウ</t>
    </rPh>
    <rPh sb="4" eb="7">
      <t>ハイグウシャ</t>
    </rPh>
    <rPh sb="7" eb="8">
      <t>オヨ</t>
    </rPh>
    <rPh sb="9" eb="11">
      <t>フヨウ</t>
    </rPh>
    <rPh sb="11" eb="13">
      <t>シンゾク</t>
    </rPh>
    <rPh sb="14" eb="16">
      <t>ジンイン</t>
    </rPh>
    <rPh sb="16" eb="17">
      <t>ベツ</t>
    </rPh>
    <rPh sb="17" eb="19">
      <t>ノウゼイ</t>
    </rPh>
    <rPh sb="19" eb="22">
      <t>ギムシャ</t>
    </rPh>
    <rPh sb="22" eb="23">
      <t>カズ</t>
    </rPh>
    <phoneticPr fontId="3"/>
  </si>
  <si>
    <t>(16歳～18歳)
(23歳～69歳)</t>
    <phoneticPr fontId="3"/>
  </si>
  <si>
    <t>(19歳～22歳)</t>
    <phoneticPr fontId="3"/>
  </si>
  <si>
    <t>特別障害者のうち</t>
    <rPh sb="0" eb="2">
      <t>トクベツ</t>
    </rPh>
    <rPh sb="2" eb="5">
      <t>ショウガイシャ</t>
    </rPh>
    <phoneticPr fontId="3"/>
  </si>
  <si>
    <t>同居特障加算分</t>
    <rPh sb="6" eb="7">
      <t>ブン</t>
    </rPh>
    <phoneticPr fontId="3"/>
  </si>
  <si>
    <t>に係る者 (23万円）</t>
    <phoneticPr fontId="3"/>
  </si>
  <si>
    <t>(再　掲）</t>
    <phoneticPr fontId="3"/>
  </si>
  <si>
    <t>(10)</t>
    <phoneticPr fontId="3"/>
  </si>
  <si>
    <t>16歳未満
扶養親族</t>
    <rPh sb="2" eb="5">
      <t>サイミマン</t>
    </rPh>
    <rPh sb="6" eb="8">
      <t>フヨウ</t>
    </rPh>
    <rPh sb="8" eb="10">
      <t>シンゾク</t>
    </rPh>
    <phoneticPr fontId="3"/>
  </si>
  <si>
    <t>（人）</t>
    <phoneticPr fontId="3"/>
  </si>
  <si>
    <t>(70歳未満)</t>
    <phoneticPr fontId="3"/>
  </si>
  <si>
    <t>(70歳以上)</t>
    <phoneticPr fontId="3"/>
  </si>
  <si>
    <t>　　　　（人）</t>
    <rPh sb="5" eb="6">
      <t>ヒト</t>
    </rPh>
    <phoneticPr fontId="3"/>
  </si>
  <si>
    <t>控除対象配偶者及び扶養親族の人員別納税義務者数（人）</t>
    <rPh sb="0" eb="1">
      <t>ヒカエ</t>
    </rPh>
    <rPh sb="1" eb="2">
      <t>ジョ</t>
    </rPh>
    <rPh sb="2" eb="3">
      <t>タイ</t>
    </rPh>
    <rPh sb="3" eb="4">
      <t>ゾウ</t>
    </rPh>
    <rPh sb="4" eb="5">
      <t>クバ</t>
    </rPh>
    <rPh sb="5" eb="6">
      <t>タグ</t>
    </rPh>
    <rPh sb="6" eb="7">
      <t>モノ</t>
    </rPh>
    <rPh sb="7" eb="8">
      <t>オヨ</t>
    </rPh>
    <rPh sb="9" eb="10">
      <t>タス</t>
    </rPh>
    <rPh sb="10" eb="11">
      <t>マモル</t>
    </rPh>
    <rPh sb="11" eb="12">
      <t>オヤ</t>
    </rPh>
    <rPh sb="12" eb="13">
      <t>ヤカラ</t>
    </rPh>
    <rPh sb="14" eb="16">
      <t>ジンイン</t>
    </rPh>
    <rPh sb="16" eb="17">
      <t>ベツ</t>
    </rPh>
    <rPh sb="17" eb="18">
      <t>オサム</t>
    </rPh>
    <rPh sb="18" eb="19">
      <t>ゼイ</t>
    </rPh>
    <rPh sb="19" eb="20">
      <t>ギ</t>
    </rPh>
    <rPh sb="20" eb="21">
      <t>ツトム</t>
    </rPh>
    <rPh sb="21" eb="22">
      <t>モノ</t>
    </rPh>
    <rPh sb="22" eb="23">
      <t>カズ</t>
    </rPh>
    <rPh sb="24" eb="25">
      <t>ヒト</t>
    </rPh>
    <phoneticPr fontId="3"/>
  </si>
  <si>
    <t>(1)</t>
    <phoneticPr fontId="3"/>
  </si>
  <si>
    <t>(2)</t>
    <phoneticPr fontId="3"/>
  </si>
  <si>
    <t>(3)</t>
    <phoneticPr fontId="3"/>
  </si>
  <si>
    <t>(4)</t>
    <phoneticPr fontId="3"/>
  </si>
  <si>
    <t>(5)</t>
    <phoneticPr fontId="3"/>
  </si>
  <si>
    <t>(6)</t>
    <phoneticPr fontId="3"/>
  </si>
  <si>
    <t>(7)</t>
    <phoneticPr fontId="3"/>
  </si>
  <si>
    <t>(8)</t>
    <phoneticPr fontId="3"/>
  </si>
  <si>
    <t>(9)</t>
    <phoneticPr fontId="3"/>
  </si>
  <si>
    <t>(10)</t>
    <phoneticPr fontId="3"/>
  </si>
  <si>
    <t>(11)</t>
    <phoneticPr fontId="3"/>
  </si>
  <si>
    <t>(12)</t>
    <phoneticPr fontId="3"/>
  </si>
  <si>
    <t>1　人</t>
    <phoneticPr fontId="3"/>
  </si>
  <si>
    <t>2　人</t>
    <phoneticPr fontId="3"/>
  </si>
  <si>
    <t>3　人</t>
    <phoneticPr fontId="3"/>
  </si>
  <si>
    <t>4　人</t>
    <phoneticPr fontId="3"/>
  </si>
  <si>
    <t>5　人</t>
    <phoneticPr fontId="3"/>
  </si>
  <si>
    <t>6　人</t>
    <phoneticPr fontId="3"/>
  </si>
  <si>
    <t>7　人</t>
    <phoneticPr fontId="3"/>
  </si>
  <si>
    <t>8　人</t>
    <phoneticPr fontId="3"/>
  </si>
  <si>
    <t>9　人</t>
    <phoneticPr fontId="3"/>
  </si>
  <si>
    <t>10人以上</t>
    <phoneticPr fontId="3"/>
  </si>
  <si>
    <t>(70歳以上)</t>
    <phoneticPr fontId="3"/>
  </si>
  <si>
    <t>(人）</t>
    <phoneticPr fontId="3"/>
  </si>
  <si>
    <t>(千円)</t>
    <phoneticPr fontId="3"/>
  </si>
  <si>
    <t>(千円)</t>
    <phoneticPr fontId="3"/>
  </si>
  <si>
    <t>（千円）</t>
    <phoneticPr fontId="3"/>
  </si>
  <si>
    <t>（千円）　</t>
    <phoneticPr fontId="3"/>
  </si>
  <si>
    <t>[D]</t>
    <phoneticPr fontId="3"/>
  </si>
  <si>
    <t>(ｲ)</t>
    <phoneticPr fontId="3"/>
  </si>
  <si>
    <t>(ﾛ）</t>
    <phoneticPr fontId="3"/>
  </si>
  <si>
    <t>（ﾊ）</t>
    <phoneticPr fontId="3"/>
  </si>
  <si>
    <t>[A]＋[B]</t>
    <phoneticPr fontId="3"/>
  </si>
  <si>
    <t>旅　費</t>
    <rPh sb="0" eb="1">
      <t>タビ</t>
    </rPh>
    <rPh sb="2" eb="3">
      <t>ヒ</t>
    </rPh>
    <phoneticPr fontId="3"/>
  </si>
  <si>
    <t>非課税と　なるもの</t>
    <rPh sb="0" eb="3">
      <t>ヒカゼイ</t>
    </rPh>
    <phoneticPr fontId="3"/>
  </si>
  <si>
    <t>賦課期日</t>
    <rPh sb="0" eb="2">
      <t>フカ</t>
    </rPh>
    <rPh sb="2" eb="4">
      <t>キジツ</t>
    </rPh>
    <phoneticPr fontId="3"/>
  </si>
  <si>
    <t>行番号</t>
    <phoneticPr fontId="3"/>
  </si>
  <si>
    <t>0</t>
    <phoneticPr fontId="3"/>
  </si>
  <si>
    <t>3</t>
    <phoneticPr fontId="3"/>
  </si>
  <si>
    <t>0</t>
    <phoneticPr fontId="3"/>
  </si>
  <si>
    <t>4</t>
    <phoneticPr fontId="3"/>
  </si>
  <si>
    <t>調定額（ 千円 ）</t>
    <rPh sb="0" eb="1">
      <t>シラ</t>
    </rPh>
    <rPh sb="1" eb="2">
      <t>サダ</t>
    </rPh>
    <rPh sb="2" eb="3">
      <t>ガク</t>
    </rPh>
    <rPh sb="5" eb="7">
      <t>センエン</t>
    </rPh>
    <phoneticPr fontId="3"/>
  </si>
  <si>
    <t>報酬</t>
    <rPh sb="0" eb="2">
      <t>ホウシュウ</t>
    </rPh>
    <phoneticPr fontId="3"/>
  </si>
  <si>
    <t>徴税費</t>
    <phoneticPr fontId="3"/>
  </si>
  <si>
    <t>[J]</t>
    <phoneticPr fontId="3"/>
  </si>
  <si>
    <t>[L]</t>
    <phoneticPr fontId="3"/>
  </si>
  <si>
    <t>150万円　〃160万円 〃</t>
    <phoneticPr fontId="3"/>
  </si>
  <si>
    <t>160万円　〃170万円 〃</t>
    <phoneticPr fontId="3"/>
  </si>
  <si>
    <t>170万円　〃180万円 〃</t>
    <phoneticPr fontId="3"/>
  </si>
  <si>
    <t>180万円　〃190万円 〃</t>
    <phoneticPr fontId="3"/>
  </si>
  <si>
    <t>190万円　〃200万円 〃</t>
    <phoneticPr fontId="3"/>
  </si>
  <si>
    <t>200万円　〃210万円 〃</t>
    <phoneticPr fontId="3"/>
  </si>
  <si>
    <t>210万円　〃220万円 〃</t>
    <phoneticPr fontId="3"/>
  </si>
  <si>
    <t>220万円　〃250万円 〃</t>
    <phoneticPr fontId="3"/>
  </si>
  <si>
    <t>鳥取県</t>
    <phoneticPr fontId="3"/>
  </si>
  <si>
    <t>島根県</t>
    <phoneticPr fontId="3"/>
  </si>
  <si>
    <t>岡山県</t>
    <phoneticPr fontId="3"/>
  </si>
  <si>
    <t>広島県</t>
    <phoneticPr fontId="3"/>
  </si>
  <si>
    <t>山口県</t>
    <phoneticPr fontId="3"/>
  </si>
  <si>
    <t>徳島県</t>
    <phoneticPr fontId="3"/>
  </si>
  <si>
    <t>香川県</t>
    <phoneticPr fontId="3"/>
  </si>
  <si>
    <t>愛媛県</t>
    <phoneticPr fontId="3"/>
  </si>
  <si>
    <t>高知県</t>
    <phoneticPr fontId="3"/>
  </si>
  <si>
    <t>福岡県</t>
    <phoneticPr fontId="3"/>
  </si>
  <si>
    <t>佐賀県</t>
    <phoneticPr fontId="3"/>
  </si>
  <si>
    <t>長崎県</t>
    <phoneticPr fontId="3"/>
  </si>
  <si>
    <t>熊本県</t>
    <phoneticPr fontId="3"/>
  </si>
  <si>
    <t>大分県</t>
    <phoneticPr fontId="3"/>
  </si>
  <si>
    <t>宮崎県</t>
    <phoneticPr fontId="3"/>
  </si>
  <si>
    <t>うち実人員</t>
    <rPh sb="2" eb="3">
      <t>ジツ</t>
    </rPh>
    <rPh sb="3" eb="5">
      <t>ジンイン</t>
    </rPh>
    <phoneticPr fontId="3"/>
  </si>
  <si>
    <t>されないこと</t>
    <phoneticPr fontId="3"/>
  </si>
  <si>
    <t>区分</t>
    <rPh sb="0" eb="2">
      <t>クブン</t>
    </rPh>
    <phoneticPr fontId="3"/>
  </si>
  <si>
    <t>行番号</t>
    <rPh sb="0" eb="3">
      <t>ギョウバンゴウ</t>
    </rPh>
    <phoneticPr fontId="3"/>
  </si>
  <si>
    <t>課 　税 　標 　準 　額</t>
    <rPh sb="0" eb="1">
      <t>カ</t>
    </rPh>
    <rPh sb="3" eb="4">
      <t>ゼイ</t>
    </rPh>
    <rPh sb="6" eb="7">
      <t>ヒョウ</t>
    </rPh>
    <rPh sb="9" eb="10">
      <t>ジュン</t>
    </rPh>
    <rPh sb="12" eb="13">
      <t>ガク</t>
    </rPh>
    <phoneticPr fontId="3"/>
  </si>
  <si>
    <t>調　　定　　済　　額</t>
    <rPh sb="0" eb="1">
      <t>シラベ</t>
    </rPh>
    <rPh sb="3" eb="4">
      <t>サダム</t>
    </rPh>
    <rPh sb="6" eb="7">
      <t>スミ</t>
    </rPh>
    <rPh sb="9" eb="10">
      <t>ガク</t>
    </rPh>
    <phoneticPr fontId="3"/>
  </si>
  <si>
    <t>収　入　済　額</t>
    <rPh sb="0" eb="1">
      <t>オサム</t>
    </rPh>
    <rPh sb="2" eb="3">
      <t>イリ</t>
    </rPh>
    <rPh sb="4" eb="5">
      <t>ズ</t>
    </rPh>
    <rPh sb="6" eb="7">
      <t>ガク</t>
    </rPh>
    <phoneticPr fontId="3"/>
  </si>
  <si>
    <t>月産２００万円以下</t>
    <rPh sb="0" eb="1">
      <t>ゲツ</t>
    </rPh>
    <rPh sb="1" eb="2">
      <t>サン</t>
    </rPh>
    <rPh sb="5" eb="7">
      <t>マンエン</t>
    </rPh>
    <rPh sb="7" eb="9">
      <t>イカ</t>
    </rPh>
    <phoneticPr fontId="3"/>
  </si>
  <si>
    <t>月産２００万円超</t>
    <rPh sb="0" eb="1">
      <t>ゲツ</t>
    </rPh>
    <rPh sb="1" eb="2">
      <t>サン</t>
    </rPh>
    <rPh sb="5" eb="7">
      <t>マンエン</t>
    </rPh>
    <rPh sb="7" eb="8">
      <t>コ</t>
    </rPh>
    <phoneticPr fontId="3"/>
  </si>
  <si>
    <t>現年課税分</t>
    <rPh sb="0" eb="1">
      <t>ゲン</t>
    </rPh>
    <rPh sb="1" eb="2">
      <t>ネン</t>
    </rPh>
    <rPh sb="2" eb="4">
      <t>カゼイ</t>
    </rPh>
    <rPh sb="4" eb="5">
      <t>ブン</t>
    </rPh>
    <phoneticPr fontId="3"/>
  </si>
  <si>
    <t>滞納繰越分</t>
    <rPh sb="0" eb="2">
      <t>タイノウ</t>
    </rPh>
    <rPh sb="2" eb="4">
      <t>クリコシ</t>
    </rPh>
    <rPh sb="4" eb="5">
      <t>ブン</t>
    </rPh>
    <phoneticPr fontId="3"/>
  </si>
  <si>
    <t>（千円）</t>
    <rPh sb="1" eb="3">
      <t>センエン</t>
    </rPh>
    <phoneticPr fontId="3"/>
  </si>
  <si>
    <t>20万円　〃　40万円 〃</t>
    <phoneticPr fontId="3"/>
  </si>
  <si>
    <t>40万円　〃　60万円 〃</t>
    <phoneticPr fontId="3"/>
  </si>
  <si>
    <t>60万円　〃　80万円 〃</t>
    <phoneticPr fontId="3"/>
  </si>
  <si>
    <t>80万円　〃120万円 〃</t>
    <phoneticPr fontId="3"/>
  </si>
  <si>
    <t>120万円　〃160万円 〃</t>
    <phoneticPr fontId="3"/>
  </si>
  <si>
    <t>行番号</t>
    <phoneticPr fontId="3"/>
  </si>
  <si>
    <t>（人）</t>
    <phoneticPr fontId="3"/>
  </si>
  <si>
    <t>（人）</t>
    <phoneticPr fontId="3"/>
  </si>
  <si>
    <t>（人）</t>
    <phoneticPr fontId="3"/>
  </si>
  <si>
    <t>1万円以下の金額</t>
    <phoneticPr fontId="3"/>
  </si>
  <si>
    <t xml:space="preserve">  1万円を超え 2万円以下</t>
    <phoneticPr fontId="3"/>
  </si>
  <si>
    <t xml:space="preserve">  2万円　〃    3万円 〃</t>
    <phoneticPr fontId="3"/>
  </si>
  <si>
    <t xml:space="preserve">  3万円　〃    4万円 〃</t>
    <phoneticPr fontId="3"/>
  </si>
  <si>
    <t xml:space="preserve">  4万円　〃    5万円 〃</t>
    <phoneticPr fontId="3"/>
  </si>
  <si>
    <t xml:space="preserve">  5万円　〃    6万円 〃</t>
    <phoneticPr fontId="3"/>
  </si>
  <si>
    <t xml:space="preserve">  6万円　〃    7万円 〃</t>
    <phoneticPr fontId="3"/>
  </si>
  <si>
    <t xml:space="preserve">  7万円　〃    8万円 〃</t>
    <phoneticPr fontId="3"/>
  </si>
  <si>
    <t xml:space="preserve">  8万円　〃    9万円 〃</t>
    <phoneticPr fontId="3"/>
  </si>
  <si>
    <t xml:space="preserve">  9万円　〃   10万円 〃</t>
    <phoneticPr fontId="3"/>
  </si>
  <si>
    <t xml:space="preserve"> 10万円　〃   15万円 〃</t>
    <phoneticPr fontId="3"/>
  </si>
  <si>
    <t>青 色 事 業 専 従 者 数</t>
    <rPh sb="0" eb="1">
      <t>アオ</t>
    </rPh>
    <rPh sb="2" eb="3">
      <t>イロ</t>
    </rPh>
    <rPh sb="4" eb="5">
      <t>コト</t>
    </rPh>
    <rPh sb="6" eb="7">
      <t>ギョウ</t>
    </rPh>
    <rPh sb="8" eb="9">
      <t>アツム</t>
    </rPh>
    <rPh sb="10" eb="11">
      <t>ジュウ</t>
    </rPh>
    <rPh sb="12" eb="13">
      <t>シャ</t>
    </rPh>
    <rPh sb="14" eb="15">
      <t>スウ</t>
    </rPh>
    <phoneticPr fontId="3"/>
  </si>
  <si>
    <t>白 色 事 業 専 従 者 数</t>
    <rPh sb="0" eb="1">
      <t>シロ</t>
    </rPh>
    <rPh sb="2" eb="3">
      <t>イロ</t>
    </rPh>
    <rPh sb="4" eb="5">
      <t>コト</t>
    </rPh>
    <rPh sb="6" eb="7">
      <t>ギョウ</t>
    </rPh>
    <rPh sb="8" eb="9">
      <t>アツム</t>
    </rPh>
    <rPh sb="10" eb="11">
      <t>ジュウ</t>
    </rPh>
    <rPh sb="12" eb="13">
      <t>シャ</t>
    </rPh>
    <rPh sb="14" eb="15">
      <t>スウ</t>
    </rPh>
    <phoneticPr fontId="3"/>
  </si>
  <si>
    <t>青色専従者給与額</t>
    <rPh sb="5" eb="8">
      <t>キュウヨガク</t>
    </rPh>
    <phoneticPr fontId="3"/>
  </si>
  <si>
    <t>納税義務者数</t>
    <rPh sb="0" eb="1">
      <t>オサム</t>
    </rPh>
    <rPh sb="1" eb="2">
      <t>ゼイ</t>
    </rPh>
    <rPh sb="2" eb="3">
      <t>ギ</t>
    </rPh>
    <rPh sb="3" eb="4">
      <t>ツトム</t>
    </rPh>
    <rPh sb="4" eb="5">
      <t>シャ</t>
    </rPh>
    <rPh sb="5" eb="6">
      <t>カズ</t>
    </rPh>
    <phoneticPr fontId="3"/>
  </si>
  <si>
    <t>事業専従者控除額</t>
    <rPh sb="0" eb="2">
      <t>ジギョウ</t>
    </rPh>
    <rPh sb="2" eb="5">
      <t>センジュウシャ</t>
    </rPh>
    <rPh sb="5" eb="7">
      <t>コウジョ</t>
    </rPh>
    <rPh sb="7" eb="8">
      <t>ガク</t>
    </rPh>
    <phoneticPr fontId="3"/>
  </si>
  <si>
    <t>行番号</t>
    <phoneticPr fontId="3"/>
  </si>
  <si>
    <t>区分</t>
  </si>
  <si>
    <t>0</t>
    <phoneticPr fontId="3"/>
  </si>
  <si>
    <t>1</t>
    <phoneticPr fontId="3"/>
  </si>
  <si>
    <t>生活保護法による級地区分</t>
  </si>
  <si>
    <t>1級地</t>
  </si>
  <si>
    <t>2級地</t>
  </si>
  <si>
    <t>3級地</t>
  </si>
  <si>
    <t>行番号</t>
    <phoneticPr fontId="3"/>
  </si>
  <si>
    <t>1万円を超え2万円以下</t>
    <phoneticPr fontId="3"/>
  </si>
  <si>
    <t>2</t>
    <phoneticPr fontId="3"/>
  </si>
  <si>
    <t>2万円　〃　3万円 〃</t>
    <phoneticPr fontId="3"/>
  </si>
  <si>
    <t>3</t>
  </si>
  <si>
    <t>3万円　〃　4万円 〃</t>
    <phoneticPr fontId="3"/>
  </si>
  <si>
    <t>4</t>
  </si>
  <si>
    <t>4万円　〃　5万円 〃</t>
    <phoneticPr fontId="3"/>
  </si>
  <si>
    <t>5</t>
  </si>
  <si>
    <t>5万円　〃　6万円 〃</t>
    <phoneticPr fontId="3"/>
  </si>
  <si>
    <t>6</t>
  </si>
  <si>
    <t>6万円　〃　7万円 〃</t>
    <phoneticPr fontId="3"/>
  </si>
  <si>
    <t>7</t>
  </si>
  <si>
    <t>7万円　〃　8万円 〃</t>
    <phoneticPr fontId="3"/>
  </si>
  <si>
    <t>8</t>
  </si>
  <si>
    <t>8万円　〃　9万円 〃</t>
    <phoneticPr fontId="3"/>
  </si>
  <si>
    <t>9</t>
  </si>
  <si>
    <t>9万円　〃　10万円 〃</t>
    <phoneticPr fontId="3"/>
  </si>
  <si>
    <t>10万円　〃　15万円 〃</t>
    <phoneticPr fontId="3"/>
  </si>
  <si>
    <t>15万円　〃　20万円 〃</t>
    <phoneticPr fontId="3"/>
  </si>
  <si>
    <t>2</t>
  </si>
  <si>
    <t>20万円　〃　25万円 〃</t>
    <phoneticPr fontId="3"/>
  </si>
  <si>
    <t>25万円　〃　30万円 〃</t>
    <phoneticPr fontId="3"/>
  </si>
  <si>
    <t>30万円　〃　35万円 〃</t>
    <phoneticPr fontId="3"/>
  </si>
  <si>
    <t>35万円　〃　40万円 〃</t>
    <phoneticPr fontId="3"/>
  </si>
  <si>
    <t>行番号</t>
    <phoneticPr fontId="3"/>
  </si>
  <si>
    <t>（人）</t>
    <phoneticPr fontId="3"/>
  </si>
  <si>
    <t>行番号</t>
    <phoneticPr fontId="3"/>
  </si>
  <si>
    <t>40万円を超え45万円以下</t>
    <phoneticPr fontId="3"/>
  </si>
  <si>
    <t>1</t>
    <phoneticPr fontId="3"/>
  </si>
  <si>
    <t>7</t>
    <phoneticPr fontId="3"/>
  </si>
  <si>
    <t>0</t>
    <phoneticPr fontId="3"/>
  </si>
  <si>
    <t>16</t>
  </si>
  <si>
    <t>17</t>
  </si>
  <si>
    <t>18</t>
  </si>
  <si>
    <t>19</t>
  </si>
  <si>
    <t>20</t>
  </si>
  <si>
    <t>21</t>
  </si>
  <si>
    <t>22</t>
  </si>
  <si>
    <t>行番号</t>
    <phoneticPr fontId="3"/>
  </si>
  <si>
    <t>0</t>
    <phoneticPr fontId="3"/>
  </si>
  <si>
    <t>1</t>
    <phoneticPr fontId="3"/>
  </si>
  <si>
    <t>3</t>
    <phoneticPr fontId="3"/>
  </si>
  <si>
    <t>4</t>
    <phoneticPr fontId="3"/>
  </si>
  <si>
    <t>0</t>
    <phoneticPr fontId="3"/>
  </si>
  <si>
    <t>法人均等割</t>
    <rPh sb="0" eb="2">
      <t>ホウジン</t>
    </rPh>
    <rPh sb="2" eb="5">
      <t>キントウワ</t>
    </rPh>
    <phoneticPr fontId="3"/>
  </si>
  <si>
    <t>法人均等割</t>
    <rPh sb="0" eb="2">
      <t>ホウジン</t>
    </rPh>
    <rPh sb="2" eb="5">
      <t>キントウワリ</t>
    </rPh>
    <phoneticPr fontId="3"/>
  </si>
  <si>
    <t>個人</t>
    <rPh sb="0" eb="2">
      <t>コジン</t>
    </rPh>
    <phoneticPr fontId="3"/>
  </si>
  <si>
    <t>法人</t>
    <rPh sb="0" eb="2">
      <t>ホウジン</t>
    </rPh>
    <phoneticPr fontId="3"/>
  </si>
  <si>
    <t>課税客体</t>
  </si>
  <si>
    <t>納税義務者</t>
    <phoneticPr fontId="3"/>
  </si>
  <si>
    <t>課税標準</t>
    <rPh sb="0" eb="2">
      <t>カゼイ</t>
    </rPh>
    <rPh sb="2" eb="4">
      <t>ヒョウジュン</t>
    </rPh>
    <phoneticPr fontId="3"/>
  </si>
  <si>
    <t>納期前納付の報奨金
　　　　　　　（千円）</t>
    <rPh sb="0" eb="2">
      <t>ノウキ</t>
    </rPh>
    <rPh sb="2" eb="3">
      <t>マエ</t>
    </rPh>
    <rPh sb="3" eb="5">
      <t>ノウフ</t>
    </rPh>
    <rPh sb="6" eb="9">
      <t>ホウショウキン</t>
    </rPh>
    <rPh sb="18" eb="20">
      <t>センエン</t>
    </rPh>
    <phoneticPr fontId="3"/>
  </si>
  <si>
    <t>（千円）</t>
    <phoneticPr fontId="3"/>
  </si>
  <si>
    <t>納税貯蓄
組合補助金</t>
    <rPh sb="0" eb="2">
      <t>ノウゼイ</t>
    </rPh>
    <rPh sb="2" eb="4">
      <t>チョチク</t>
    </rPh>
    <rPh sb="5" eb="6">
      <t>ク</t>
    </rPh>
    <rPh sb="6" eb="7">
      <t>ア</t>
    </rPh>
    <phoneticPr fontId="3"/>
  </si>
  <si>
    <t>第30表　地方税法附則第３条の３第４項の非課税措置</t>
    <phoneticPr fontId="3"/>
  </si>
  <si>
    <t>第46表　不服申立てに関する調</t>
    <rPh sb="5" eb="7">
      <t>フフク</t>
    </rPh>
    <rPh sb="7" eb="9">
      <t>モウシタ</t>
    </rPh>
    <phoneticPr fontId="3"/>
  </si>
  <si>
    <t>要処理件数</t>
    <rPh sb="0" eb="1">
      <t>ヨウ</t>
    </rPh>
    <rPh sb="1" eb="3">
      <t>ショリ</t>
    </rPh>
    <rPh sb="3" eb="5">
      <t>ケンスウ</t>
    </rPh>
    <phoneticPr fontId="3"/>
  </si>
  <si>
    <t>処理済件数</t>
    <rPh sb="0" eb="3">
      <t>ショリズミ</t>
    </rPh>
    <rPh sb="3" eb="5">
      <t>ケンスウ</t>
    </rPh>
    <phoneticPr fontId="3"/>
  </si>
  <si>
    <t>却下</t>
    <rPh sb="0" eb="2">
      <t>キャッカ</t>
    </rPh>
    <phoneticPr fontId="3"/>
  </si>
  <si>
    <t>棄却</t>
    <rPh sb="0" eb="2">
      <t>キキャク</t>
    </rPh>
    <phoneticPr fontId="3"/>
  </si>
  <si>
    <t>一部取消</t>
    <rPh sb="0" eb="2">
      <t>イチブ</t>
    </rPh>
    <rPh sb="2" eb="4">
      <t>トリケシ</t>
    </rPh>
    <phoneticPr fontId="3"/>
  </si>
  <si>
    <t>全部取消</t>
    <rPh sb="0" eb="2">
      <t>ゼンブ</t>
    </rPh>
    <rPh sb="2" eb="4">
      <t>トリケシ</t>
    </rPh>
    <phoneticPr fontId="3"/>
  </si>
  <si>
    <t>取下</t>
    <rPh sb="0" eb="1">
      <t>トリ</t>
    </rPh>
    <rPh sb="1" eb="2">
      <t>シタ</t>
    </rPh>
    <phoneticPr fontId="3"/>
  </si>
  <si>
    <t>賦課</t>
    <rPh sb="0" eb="2">
      <t>フカ</t>
    </rPh>
    <phoneticPr fontId="3"/>
  </si>
  <si>
    <t>個人分</t>
    <rPh sb="0" eb="2">
      <t>コジン</t>
    </rPh>
    <rPh sb="2" eb="3">
      <t>ブン</t>
    </rPh>
    <phoneticPr fontId="3"/>
  </si>
  <si>
    <t>法人分</t>
    <rPh sb="0" eb="2">
      <t>ホウジン</t>
    </rPh>
    <rPh sb="2" eb="3">
      <t>ブン</t>
    </rPh>
    <phoneticPr fontId="3"/>
  </si>
  <si>
    <t>その他の税</t>
    <rPh sb="2" eb="3">
      <t>タ</t>
    </rPh>
    <rPh sb="4" eb="5">
      <t>ゼイ</t>
    </rPh>
    <phoneticPr fontId="3"/>
  </si>
  <si>
    <t>徴収</t>
    <rPh sb="0" eb="2">
      <t>チョウシュウ</t>
    </rPh>
    <phoneticPr fontId="3"/>
  </si>
  <si>
    <t>滞納処分</t>
    <rPh sb="0" eb="2">
      <t>タイノウ</t>
    </rPh>
    <rPh sb="2" eb="4">
      <t>ショブン</t>
    </rPh>
    <phoneticPr fontId="3"/>
  </si>
  <si>
    <t>合　　　　　　計</t>
    <rPh sb="0" eb="1">
      <t>ゴウ</t>
    </rPh>
    <rPh sb="7" eb="8">
      <t>ケイ</t>
    </rPh>
    <phoneticPr fontId="3"/>
  </si>
  <si>
    <t>（注）この調には、法第364条の２、第432条及び第706条の３の規定による修正の申出に係るものは含めないものであること。</t>
    <rPh sb="1" eb="2">
      <t>チュウ</t>
    </rPh>
    <rPh sb="5" eb="6">
      <t>チョウ</t>
    </rPh>
    <rPh sb="9" eb="10">
      <t>ホウ</t>
    </rPh>
    <rPh sb="10" eb="11">
      <t>ダイ</t>
    </rPh>
    <rPh sb="14" eb="15">
      <t>ジョウ</t>
    </rPh>
    <rPh sb="18" eb="19">
      <t>ダイ</t>
    </rPh>
    <rPh sb="22" eb="23">
      <t>ジョウ</t>
    </rPh>
    <rPh sb="23" eb="24">
      <t>オヨ</t>
    </rPh>
    <rPh sb="25" eb="26">
      <t>ダイ</t>
    </rPh>
    <rPh sb="29" eb="30">
      <t>ジョウ</t>
    </rPh>
    <rPh sb="33" eb="35">
      <t>キテイ</t>
    </rPh>
    <rPh sb="38" eb="40">
      <t>シュウセイ</t>
    </rPh>
    <rPh sb="41" eb="43">
      <t>モウシデ</t>
    </rPh>
    <rPh sb="44" eb="45">
      <t>カカ</t>
    </rPh>
    <rPh sb="49" eb="50">
      <t>フク</t>
    </rPh>
    <phoneticPr fontId="3"/>
  </si>
  <si>
    <t>コメント</t>
    <phoneticPr fontId="3"/>
  </si>
  <si>
    <t>エラー
番号</t>
    <phoneticPr fontId="3"/>
  </si>
  <si>
    <t>行</t>
    <rPh sb="0" eb="1">
      <t>ギョウ</t>
    </rPh>
    <phoneticPr fontId="3"/>
  </si>
  <si>
    <t>列</t>
    <rPh sb="0" eb="1">
      <t>レツ</t>
    </rPh>
    <phoneticPr fontId="3"/>
  </si>
  <si>
    <t>理由</t>
    <rPh sb="0" eb="2">
      <t>リユウ</t>
    </rPh>
    <phoneticPr fontId="3"/>
  </si>
  <si>
    <t>茨城県</t>
    <phoneticPr fontId="3"/>
  </si>
  <si>
    <t>栃木県</t>
    <phoneticPr fontId="3"/>
  </si>
  <si>
    <t>群馬県</t>
    <phoneticPr fontId="3"/>
  </si>
  <si>
    <t>埼玉県</t>
    <phoneticPr fontId="3"/>
  </si>
  <si>
    <t>千葉県</t>
    <phoneticPr fontId="3"/>
  </si>
  <si>
    <t>東京都</t>
    <phoneticPr fontId="3"/>
  </si>
  <si>
    <t>神奈川県</t>
    <phoneticPr fontId="3"/>
  </si>
  <si>
    <t>新潟県</t>
    <phoneticPr fontId="3"/>
  </si>
  <si>
    <t>富山県</t>
    <phoneticPr fontId="3"/>
  </si>
  <si>
    <t>石川県</t>
    <phoneticPr fontId="3"/>
  </si>
  <si>
    <t>福井県</t>
    <phoneticPr fontId="3"/>
  </si>
  <si>
    <t>山梨県</t>
    <phoneticPr fontId="3"/>
  </si>
  <si>
    <t>長野県</t>
    <phoneticPr fontId="3"/>
  </si>
  <si>
    <t>岐阜県</t>
    <phoneticPr fontId="3"/>
  </si>
  <si>
    <t>静岡県</t>
    <phoneticPr fontId="3"/>
  </si>
  <si>
    <t>23</t>
    <phoneticPr fontId="3"/>
  </si>
  <si>
    <t>愛知県</t>
    <phoneticPr fontId="3"/>
  </si>
  <si>
    <t>24</t>
    <phoneticPr fontId="3"/>
  </si>
  <si>
    <t>三重県</t>
    <phoneticPr fontId="3"/>
  </si>
  <si>
    <t>滋賀県</t>
    <phoneticPr fontId="3"/>
  </si>
  <si>
    <t>京都府</t>
    <phoneticPr fontId="3"/>
  </si>
  <si>
    <t>大阪府</t>
    <phoneticPr fontId="3"/>
  </si>
  <si>
    <t>兵庫県</t>
    <phoneticPr fontId="3"/>
  </si>
  <si>
    <t>奈良県</t>
    <phoneticPr fontId="3"/>
  </si>
  <si>
    <t>和歌山県</t>
    <phoneticPr fontId="3"/>
  </si>
  <si>
    <t>0</t>
    <phoneticPr fontId="3"/>
  </si>
  <si>
    <t>調　定　済　額</t>
    <rPh sb="0" eb="1">
      <t>チョウ</t>
    </rPh>
    <rPh sb="2" eb="3">
      <t>テイ</t>
    </rPh>
    <rPh sb="4" eb="5">
      <t>ズ</t>
    </rPh>
    <rPh sb="6" eb="7">
      <t>ガク</t>
    </rPh>
    <phoneticPr fontId="3"/>
  </si>
  <si>
    <t>収　　入　　済　　額</t>
    <rPh sb="0" eb="1">
      <t>オサム</t>
    </rPh>
    <rPh sb="3" eb="4">
      <t>イリ</t>
    </rPh>
    <rPh sb="6" eb="7">
      <t>ズ</t>
    </rPh>
    <rPh sb="9" eb="10">
      <t>ガク</t>
    </rPh>
    <phoneticPr fontId="3"/>
  </si>
  <si>
    <t>減免対象床</t>
    <phoneticPr fontId="3"/>
  </si>
  <si>
    <t>区分</t>
    <phoneticPr fontId="3"/>
  </si>
  <si>
    <t>面積等相当分</t>
    <phoneticPr fontId="3"/>
  </si>
  <si>
    <t>(A)-(B)-(C)-(D)</t>
    <phoneticPr fontId="3"/>
  </si>
  <si>
    <t>1</t>
    <phoneticPr fontId="3"/>
  </si>
  <si>
    <t>3</t>
    <phoneticPr fontId="3"/>
  </si>
  <si>
    <t>5</t>
    <phoneticPr fontId="3"/>
  </si>
  <si>
    <t>督促手数料</t>
    <rPh sb="0" eb="2">
      <t>トクソク</t>
    </rPh>
    <rPh sb="2" eb="5">
      <t>テスウリョウ</t>
    </rPh>
    <phoneticPr fontId="3"/>
  </si>
  <si>
    <t>延滞金</t>
    <rPh sb="0" eb="2">
      <t>エンタイ</t>
    </rPh>
    <rPh sb="2" eb="3">
      <t>キン</t>
    </rPh>
    <phoneticPr fontId="3"/>
  </si>
  <si>
    <t>還付加算金</t>
    <rPh sb="0" eb="2">
      <t>カンプ</t>
    </rPh>
    <rPh sb="2" eb="4">
      <t>カサン</t>
    </rPh>
    <rPh sb="4" eb="5">
      <t>キン</t>
    </rPh>
    <phoneticPr fontId="3"/>
  </si>
  <si>
    <t>件数（件）</t>
    <rPh sb="0" eb="2">
      <t>ケンスウ</t>
    </rPh>
    <rPh sb="3" eb="4">
      <t>ケン</t>
    </rPh>
    <phoneticPr fontId="3"/>
  </si>
  <si>
    <t>0</t>
    <phoneticPr fontId="3"/>
  </si>
  <si>
    <t>1</t>
    <phoneticPr fontId="3"/>
  </si>
  <si>
    <t>金額（千円）</t>
    <rPh sb="0" eb="2">
      <t>キンガク</t>
    </rPh>
    <rPh sb="3" eb="5">
      <t>センエン</t>
    </rPh>
    <phoneticPr fontId="3"/>
  </si>
  <si>
    <t>納税奨励金</t>
    <rPh sb="0" eb="2">
      <t>ノウゼイ</t>
    </rPh>
    <rPh sb="2" eb="5">
      <t>ショウレイキン</t>
    </rPh>
    <phoneticPr fontId="3"/>
  </si>
  <si>
    <t>住民税</t>
    <rPh sb="0" eb="3">
      <t>ジュウミンゼイ</t>
    </rPh>
    <phoneticPr fontId="3"/>
  </si>
  <si>
    <t>160万円　〃200万円 〃</t>
    <phoneticPr fontId="3"/>
  </si>
  <si>
    <t>200万円　〃300万円 〃</t>
    <phoneticPr fontId="3"/>
  </si>
  <si>
    <t>300万円　〃400万円 〃</t>
    <phoneticPr fontId="3"/>
  </si>
  <si>
    <t>400万円　〃550万円 〃</t>
    <phoneticPr fontId="3"/>
  </si>
  <si>
    <t>550万円　〃700万円 〃</t>
    <phoneticPr fontId="3"/>
  </si>
  <si>
    <t>700万円〃1,000万円 〃</t>
    <phoneticPr fontId="3"/>
  </si>
  <si>
    <t>1,000万円 〃2,000万円 〃</t>
    <phoneticPr fontId="3"/>
  </si>
  <si>
    <t>2,000万円を超える金額</t>
    <phoneticPr fontId="3"/>
  </si>
  <si>
    <t>合計</t>
    <rPh sb="0" eb="2">
      <t>ゴウケイ</t>
    </rPh>
    <phoneticPr fontId="3"/>
  </si>
  <si>
    <t>法附則第33条第3項
に該当するもの（沖縄産業高度
化・事業革新促進事業等用施設）</t>
    <phoneticPr fontId="3"/>
  </si>
  <si>
    <t>法附則第33条第4項
に該当するもの
（沖縄国際物流拠点産業用施設）</t>
    <phoneticPr fontId="3"/>
  </si>
  <si>
    <t>左の内訳</t>
    <rPh sb="0" eb="1">
      <t>ヒダリ</t>
    </rPh>
    <rPh sb="2" eb="4">
      <t>ウチワケ</t>
    </rPh>
    <phoneticPr fontId="3"/>
  </si>
  <si>
    <t>軽自動車及び小型特殊自動車</t>
    <rPh sb="0" eb="1">
      <t>ケイ</t>
    </rPh>
    <rPh sb="1" eb="4">
      <t>ジドウシャ</t>
    </rPh>
    <rPh sb="4" eb="5">
      <t>オヨ</t>
    </rPh>
    <rPh sb="6" eb="8">
      <t>コガタ</t>
    </rPh>
    <rPh sb="8" eb="10">
      <t>トクシュ</t>
    </rPh>
    <rPh sb="10" eb="13">
      <t>ジドウシャ</t>
    </rPh>
    <phoneticPr fontId="3"/>
  </si>
  <si>
    <t>0</t>
    <phoneticPr fontId="3"/>
  </si>
  <si>
    <t>四輪車</t>
    <rPh sb="0" eb="1">
      <t>4</t>
    </rPh>
    <rPh sb="1" eb="2">
      <t>リン</t>
    </rPh>
    <rPh sb="2" eb="3">
      <t>シャ</t>
    </rPh>
    <phoneticPr fontId="3"/>
  </si>
  <si>
    <t>乗用</t>
    <rPh sb="0" eb="2">
      <t>ジョウヨウ</t>
    </rPh>
    <phoneticPr fontId="3"/>
  </si>
  <si>
    <t>営業用</t>
    <rPh sb="0" eb="2">
      <t>エイギョウ</t>
    </rPh>
    <rPh sb="2" eb="3">
      <t>ヨウ</t>
    </rPh>
    <phoneticPr fontId="3"/>
  </si>
  <si>
    <t>自家用</t>
    <rPh sb="0" eb="2">
      <t>ジカ</t>
    </rPh>
    <rPh sb="2" eb="3">
      <t>ヨウ</t>
    </rPh>
    <phoneticPr fontId="3"/>
  </si>
  <si>
    <t>貨物用</t>
    <rPh sb="0" eb="2">
      <t>カモツ</t>
    </rPh>
    <rPh sb="2" eb="3">
      <t>ヨウ</t>
    </rPh>
    <phoneticPr fontId="3"/>
  </si>
  <si>
    <t>市町村民税</t>
    <rPh sb="0" eb="2">
      <t>シチョウ</t>
    </rPh>
    <rPh sb="2" eb="3">
      <t>ムラ</t>
    </rPh>
    <rPh sb="3" eb="4">
      <t>タミ</t>
    </rPh>
    <rPh sb="4" eb="5">
      <t>ゼイ</t>
    </rPh>
    <phoneticPr fontId="3"/>
  </si>
  <si>
    <t xml:space="preserve">
</t>
    <phoneticPr fontId="3"/>
  </si>
  <si>
    <t>配偶者控除</t>
    <rPh sb="0" eb="1">
      <t>クバ</t>
    </rPh>
    <rPh sb="1" eb="2">
      <t>グウ</t>
    </rPh>
    <rPh sb="2" eb="3">
      <t>シャ</t>
    </rPh>
    <rPh sb="3" eb="5">
      <t>コウジョ</t>
    </rPh>
    <phoneticPr fontId="3"/>
  </si>
  <si>
    <t>扶養控除</t>
    <rPh sb="0" eb="1">
      <t>タモツ</t>
    </rPh>
    <rPh sb="1" eb="2">
      <t>オサム</t>
    </rPh>
    <rPh sb="2" eb="4">
      <t>コウジョ</t>
    </rPh>
    <phoneticPr fontId="3"/>
  </si>
  <si>
    <t>第39表　市町村税の徴収に要する経費等に関する調</t>
    <rPh sb="5" eb="7">
      <t>シチョウ</t>
    </rPh>
    <rPh sb="7" eb="9">
      <t>ソンゼイ</t>
    </rPh>
    <rPh sb="10" eb="12">
      <t>チョウシュウ</t>
    </rPh>
    <rPh sb="13" eb="14">
      <t>ヨウ</t>
    </rPh>
    <rPh sb="16" eb="18">
      <t>ケイヒ</t>
    </rPh>
    <rPh sb="18" eb="19">
      <t>トウ</t>
    </rPh>
    <phoneticPr fontId="3"/>
  </si>
  <si>
    <t>行番号</t>
    <phoneticPr fontId="3"/>
  </si>
  <si>
    <t>税収入額</t>
    <rPh sb="0" eb="2">
      <t>ゼイシュウ</t>
    </rPh>
    <rPh sb="2" eb="3">
      <t>イ</t>
    </rPh>
    <rPh sb="3" eb="4">
      <t>ガク</t>
    </rPh>
    <phoneticPr fontId="3"/>
  </si>
  <si>
    <t>徴税費</t>
    <rPh sb="0" eb="2">
      <t>チョウゼイ</t>
    </rPh>
    <rPh sb="2" eb="3">
      <t>ヒ</t>
    </rPh>
    <phoneticPr fontId="3"/>
  </si>
  <si>
    <t>人件費</t>
    <rPh sb="0" eb="3">
      <t>ジンケンヒ</t>
    </rPh>
    <phoneticPr fontId="3"/>
  </si>
  <si>
    <t>市町村税</t>
    <phoneticPr fontId="3"/>
  </si>
  <si>
    <t>個人の</t>
    <rPh sb="0" eb="2">
      <t>コジン</t>
    </rPh>
    <phoneticPr fontId="3"/>
  </si>
  <si>
    <t>諸手当</t>
    <rPh sb="0" eb="3">
      <t>ショテアテ</t>
    </rPh>
    <phoneticPr fontId="3"/>
  </si>
  <si>
    <t>道府県民税</t>
    <rPh sb="0" eb="1">
      <t>ドウ</t>
    </rPh>
    <rPh sb="1" eb="2">
      <t>フ</t>
    </rPh>
    <rPh sb="2" eb="5">
      <t>ケンミンゼイ</t>
    </rPh>
    <phoneticPr fontId="3"/>
  </si>
  <si>
    <t>第43表　市町村法定外普通税に関する調</t>
    <rPh sb="0" eb="1">
      <t>ダイ</t>
    </rPh>
    <rPh sb="3" eb="4">
      <t>ヒョウ</t>
    </rPh>
    <rPh sb="5" eb="8">
      <t>シチョウソン</t>
    </rPh>
    <rPh sb="8" eb="10">
      <t>ホウテイ</t>
    </rPh>
    <rPh sb="10" eb="11">
      <t>ガイ</t>
    </rPh>
    <rPh sb="11" eb="13">
      <t>フツウ</t>
    </rPh>
    <rPh sb="13" eb="14">
      <t>ゼイ</t>
    </rPh>
    <rPh sb="15" eb="16">
      <t>カン</t>
    </rPh>
    <rPh sb="18" eb="19">
      <t>チョウ</t>
    </rPh>
    <phoneticPr fontId="3"/>
  </si>
  <si>
    <t>課税　客体</t>
    <rPh sb="0" eb="2">
      <t>カゼイ</t>
    </rPh>
    <rPh sb="3" eb="5">
      <t>キャクタイ</t>
    </rPh>
    <phoneticPr fontId="3"/>
  </si>
  <si>
    <t>課税　標準</t>
    <rPh sb="0" eb="2">
      <t>カゼイ</t>
    </rPh>
    <rPh sb="3" eb="5">
      <t>ヒョウジュン</t>
    </rPh>
    <phoneticPr fontId="3"/>
  </si>
  <si>
    <t>納　税　義務者</t>
    <rPh sb="0" eb="1">
      <t>オサム</t>
    </rPh>
    <rPh sb="2" eb="3">
      <t>ゼイ</t>
    </rPh>
    <rPh sb="4" eb="7">
      <t>ギムシャ</t>
    </rPh>
    <phoneticPr fontId="3"/>
  </si>
  <si>
    <t>徴収の方法</t>
    <rPh sb="0" eb="2">
      <t>チョウシュウ</t>
    </rPh>
    <rPh sb="3" eb="5">
      <t>ホウホウ</t>
    </rPh>
    <phoneticPr fontId="3"/>
  </si>
  <si>
    <t>備考</t>
    <rPh sb="0" eb="2">
      <t>ビコウ</t>
    </rPh>
    <phoneticPr fontId="3"/>
  </si>
  <si>
    <t>調定済額</t>
    <rPh sb="0" eb="1">
      <t>チョウ</t>
    </rPh>
    <rPh sb="1" eb="2">
      <t>サダム</t>
    </rPh>
    <rPh sb="2" eb="3">
      <t>ズ</t>
    </rPh>
    <rPh sb="3" eb="4">
      <t>ガク</t>
    </rPh>
    <phoneticPr fontId="3"/>
  </si>
  <si>
    <t>収入済額</t>
    <rPh sb="0" eb="2">
      <t>シュウニュウ</t>
    </rPh>
    <rPh sb="2" eb="3">
      <t>ズ</t>
    </rPh>
    <rPh sb="3" eb="4">
      <t>ガク</t>
    </rPh>
    <phoneticPr fontId="3"/>
  </si>
  <si>
    <t>基本給</t>
    <rPh sb="0" eb="3">
      <t>キホンキュウ</t>
    </rPh>
    <phoneticPr fontId="3"/>
  </si>
  <si>
    <t>超過勤務手当</t>
    <rPh sb="0" eb="2">
      <t>チョウカ</t>
    </rPh>
    <rPh sb="2" eb="4">
      <t>キンム</t>
    </rPh>
    <rPh sb="4" eb="6">
      <t>テアテ</t>
    </rPh>
    <phoneticPr fontId="3"/>
  </si>
  <si>
    <t>税務特別手当</t>
    <rPh sb="0" eb="2">
      <t>ゼイム</t>
    </rPh>
    <rPh sb="2" eb="4">
      <t>トクベツ</t>
    </rPh>
    <rPh sb="4" eb="6">
      <t>テアテ</t>
    </rPh>
    <phoneticPr fontId="3"/>
  </si>
  <si>
    <t>その他の手当</t>
    <rPh sb="2" eb="3">
      <t>タ</t>
    </rPh>
    <rPh sb="4" eb="6">
      <t>テアテ</t>
    </rPh>
    <phoneticPr fontId="3"/>
  </si>
  <si>
    <t>その他</t>
    <rPh sb="2" eb="3">
      <t>タ</t>
    </rPh>
    <phoneticPr fontId="3"/>
  </si>
  <si>
    <t>1</t>
    <phoneticPr fontId="3"/>
  </si>
  <si>
    <t>報奨金及びこれに類する経費</t>
    <rPh sb="0" eb="3">
      <t>ホウショウキン</t>
    </rPh>
    <rPh sb="3" eb="4">
      <t>オヨ</t>
    </rPh>
    <rPh sb="8" eb="9">
      <t>ルイ</t>
    </rPh>
    <rPh sb="11" eb="13">
      <t>ケイヒ</t>
    </rPh>
    <phoneticPr fontId="3"/>
  </si>
  <si>
    <t>(10)</t>
  </si>
  <si>
    <t>家　　族　　数　　別　　納　　税　　義　　務　　者　　数</t>
    <rPh sb="0" eb="1">
      <t>イエ</t>
    </rPh>
    <rPh sb="3" eb="4">
      <t>ゾク</t>
    </rPh>
    <rPh sb="6" eb="7">
      <t>カズ</t>
    </rPh>
    <rPh sb="9" eb="10">
      <t>ベツ</t>
    </rPh>
    <rPh sb="12" eb="13">
      <t>オサム</t>
    </rPh>
    <rPh sb="15" eb="16">
      <t>ゼイ</t>
    </rPh>
    <rPh sb="18" eb="19">
      <t>ギ</t>
    </rPh>
    <rPh sb="21" eb="22">
      <t>ツトム</t>
    </rPh>
    <rPh sb="24" eb="25">
      <t>シャ</t>
    </rPh>
    <rPh sb="27" eb="28">
      <t>カズ</t>
    </rPh>
    <phoneticPr fontId="3"/>
  </si>
  <si>
    <t>備　考</t>
    <phoneticPr fontId="3"/>
  </si>
  <si>
    <t xml:space="preserve">  　　 第36表関係　(2)事業所税の課税標準の特例の適用
                     状況に関する調</t>
    <phoneticPr fontId="3"/>
  </si>
  <si>
    <t xml:space="preserve">  　　 第36表関係　(2)事業所税の課税標準の特例の適用
                     状況に関する調（つづき）</t>
    <phoneticPr fontId="3"/>
  </si>
  <si>
    <t>（㎡、千円）</t>
    <phoneticPr fontId="3"/>
  </si>
  <si>
    <t>(51)</t>
    <phoneticPr fontId="3"/>
  </si>
  <si>
    <t>(52)</t>
    <phoneticPr fontId="3"/>
  </si>
  <si>
    <t>(53)</t>
    <phoneticPr fontId="3"/>
  </si>
  <si>
    <t>(54)</t>
    <phoneticPr fontId="3"/>
  </si>
  <si>
    <t>計
a</t>
    <rPh sb="0" eb="1">
      <t>ケイ</t>
    </rPh>
    <phoneticPr fontId="3"/>
  </si>
  <si>
    <t>計
b</t>
    <rPh sb="0" eb="1">
      <t>ケイ</t>
    </rPh>
    <phoneticPr fontId="3"/>
  </si>
  <si>
    <t>計
a-b</t>
    <rPh sb="0" eb="1">
      <t>ケイ</t>
    </rPh>
    <phoneticPr fontId="3"/>
  </si>
  <si>
    <t>(A)</t>
    <phoneticPr fontId="3"/>
  </si>
  <si>
    <t>(B)</t>
    <phoneticPr fontId="3"/>
  </si>
  <si>
    <t>(C)</t>
    <phoneticPr fontId="3"/>
  </si>
  <si>
    <t>(D)</t>
    <phoneticPr fontId="3"/>
  </si>
  <si>
    <t>(E)</t>
    <phoneticPr fontId="3"/>
  </si>
  <si>
    <t>資産割
(G)</t>
    <rPh sb="0" eb="2">
      <t>シサン</t>
    </rPh>
    <rPh sb="2" eb="3">
      <t>ワリ</t>
    </rPh>
    <phoneticPr fontId="3"/>
  </si>
  <si>
    <t>従業者割
(H)</t>
    <rPh sb="0" eb="3">
      <t>ジュウギョウシャ</t>
    </rPh>
    <rPh sb="3" eb="4">
      <t>ワリ</t>
    </rPh>
    <phoneticPr fontId="3"/>
  </si>
  <si>
    <t>(%)</t>
    <phoneticPr fontId="3"/>
  </si>
  <si>
    <t>(人)</t>
    <phoneticPr fontId="3"/>
  </si>
  <si>
    <t>(人)</t>
    <phoneticPr fontId="3"/>
  </si>
  <si>
    <t>総務関係</t>
    <rPh sb="0" eb="2">
      <t>ソウム</t>
    </rPh>
    <rPh sb="2" eb="4">
      <t>カンケイ</t>
    </rPh>
    <phoneticPr fontId="3"/>
  </si>
  <si>
    <t>課税関係</t>
    <rPh sb="0" eb="2">
      <t>カゼイ</t>
    </rPh>
    <rPh sb="2" eb="4">
      <t>カンケイ</t>
    </rPh>
    <phoneticPr fontId="3"/>
  </si>
  <si>
    <t>(人)</t>
    <phoneticPr fontId="3"/>
  </si>
  <si>
    <t>徴収関係</t>
    <rPh sb="0" eb="2">
      <t>チョウシュウ</t>
    </rPh>
    <rPh sb="2" eb="4">
      <t>カンケイ</t>
    </rPh>
    <phoneticPr fontId="3"/>
  </si>
  <si>
    <t>(人)</t>
    <phoneticPr fontId="3"/>
  </si>
  <si>
    <t>(人)</t>
    <phoneticPr fontId="3"/>
  </si>
  <si>
    <t>市町村民税</t>
    <rPh sb="0" eb="5">
      <t>シチョウソンミンゼイ</t>
    </rPh>
    <phoneticPr fontId="3"/>
  </si>
  <si>
    <t>道府県民税</t>
    <rPh sb="0" eb="3">
      <t>ドウフケン</t>
    </rPh>
    <rPh sb="3" eb="4">
      <t>ミン</t>
    </rPh>
    <rPh sb="4" eb="5">
      <t>ゼイ</t>
    </rPh>
    <phoneticPr fontId="3"/>
  </si>
  <si>
    <t>(2)</t>
  </si>
  <si>
    <t>(3)</t>
  </si>
  <si>
    <t>(4)</t>
  </si>
  <si>
    <t>(5)</t>
  </si>
  <si>
    <t>(6)</t>
  </si>
  <si>
    <t>(7)</t>
  </si>
  <si>
    <t>(8)</t>
  </si>
  <si>
    <t>(9)</t>
  </si>
  <si>
    <t>(11)</t>
  </si>
  <si>
    <t>(12)</t>
  </si>
  <si>
    <t>(14)</t>
  </si>
  <si>
    <t>(15)</t>
  </si>
  <si>
    <t>人数</t>
    <rPh sb="0" eb="1">
      <t>ヒト</t>
    </rPh>
    <rPh sb="1" eb="2">
      <t>カズ</t>
    </rPh>
    <phoneticPr fontId="3"/>
  </si>
  <si>
    <t>控除額</t>
    <rPh sb="0" eb="1">
      <t>ヒカエ</t>
    </rPh>
    <rPh sb="1" eb="2">
      <t>ジョ</t>
    </rPh>
    <rPh sb="2" eb="3">
      <t>ガク</t>
    </rPh>
    <phoneticPr fontId="3"/>
  </si>
  <si>
    <t>（人）</t>
    <rPh sb="1" eb="2">
      <t>ニン</t>
    </rPh>
    <phoneticPr fontId="3"/>
  </si>
  <si>
    <t>差引法人税割額</t>
    <rPh sb="0" eb="2">
      <t>サシヒキ</t>
    </rPh>
    <rPh sb="2" eb="5">
      <t>ホウジンゼイ</t>
    </rPh>
    <rPh sb="5" eb="6">
      <t>ワリ</t>
    </rPh>
    <rPh sb="6" eb="7">
      <t>ガク</t>
    </rPh>
    <phoneticPr fontId="3"/>
  </si>
  <si>
    <t>行番号</t>
    <rPh sb="0" eb="1">
      <t>ギョウ</t>
    </rPh>
    <phoneticPr fontId="3"/>
  </si>
  <si>
    <t>法人数</t>
    <rPh sb="0" eb="3">
      <t>ホウジンスウ</t>
    </rPh>
    <phoneticPr fontId="3"/>
  </si>
  <si>
    <t>うち超過課税</t>
    <rPh sb="2" eb="3">
      <t>チョウ</t>
    </rPh>
    <rPh sb="3" eb="4">
      <t>カ</t>
    </rPh>
    <rPh sb="4" eb="6">
      <t>カゼイ</t>
    </rPh>
    <phoneticPr fontId="3"/>
  </si>
  <si>
    <t>相当額</t>
    <rPh sb="0" eb="2">
      <t>ソウトウ</t>
    </rPh>
    <rPh sb="2" eb="3">
      <t>ガク</t>
    </rPh>
    <phoneticPr fontId="3"/>
  </si>
  <si>
    <t>法　　　人　　　税　　　割　　　額　　（千円）</t>
    <phoneticPr fontId="3"/>
  </si>
  <si>
    <t>算出法人税割額</t>
    <rPh sb="0" eb="2">
      <t>サンシュツ</t>
    </rPh>
    <rPh sb="2" eb="5">
      <t>ホウジンゼイ</t>
    </rPh>
    <rPh sb="5" eb="6">
      <t>ワリ</t>
    </rPh>
    <rPh sb="6" eb="7">
      <t>ガク</t>
    </rPh>
    <phoneticPr fontId="3"/>
  </si>
  <si>
    <t>外国税額控除額</t>
    <rPh sb="0" eb="2">
      <t>ガイコク</t>
    </rPh>
    <rPh sb="2" eb="3">
      <t>ゼイ</t>
    </rPh>
    <rPh sb="3" eb="4">
      <t>ガク</t>
    </rPh>
    <rPh sb="4" eb="6">
      <t>コウジョ</t>
    </rPh>
    <rPh sb="6" eb="7">
      <t>ガク</t>
    </rPh>
    <phoneticPr fontId="3"/>
  </si>
  <si>
    <t>課税標準となる法人税額又は
個別帰属法人税額</t>
    <rPh sb="0" eb="2">
      <t>カゼイ</t>
    </rPh>
    <rPh sb="2" eb="4">
      <t>ヒョウジュン</t>
    </rPh>
    <rPh sb="7" eb="10">
      <t>ホウジンゼイ</t>
    </rPh>
    <rPh sb="10" eb="11">
      <t>ガク</t>
    </rPh>
    <rPh sb="11" eb="12">
      <t>マタ</t>
    </rPh>
    <rPh sb="14" eb="16">
      <t>コベツ</t>
    </rPh>
    <rPh sb="16" eb="18">
      <t>キゾク</t>
    </rPh>
    <rPh sb="18" eb="21">
      <t>ホウジンゼイ</t>
    </rPh>
    <rPh sb="21" eb="22">
      <t>ガク</t>
    </rPh>
    <phoneticPr fontId="3"/>
  </si>
  <si>
    <t>03</t>
  </si>
  <si>
    <t>04</t>
  </si>
  <si>
    <t>05</t>
  </si>
  <si>
    <t>06</t>
  </si>
  <si>
    <t>07</t>
  </si>
  <si>
    <t>08</t>
  </si>
  <si>
    <t>09</t>
  </si>
  <si>
    <t>10</t>
  </si>
  <si>
    <t>11</t>
  </si>
  <si>
    <t>12</t>
  </si>
  <si>
    <t>13</t>
  </si>
  <si>
    <t>14</t>
  </si>
  <si>
    <t>15</t>
  </si>
  <si>
    <t>25</t>
  </si>
  <si>
    <t>26</t>
  </si>
  <si>
    <t>29</t>
  </si>
  <si>
    <t>35</t>
  </si>
  <si>
    <t>36</t>
  </si>
  <si>
    <t>37</t>
  </si>
  <si>
    <t>38</t>
  </si>
  <si>
    <t>39</t>
  </si>
  <si>
    <t>40</t>
  </si>
  <si>
    <t>41</t>
  </si>
  <si>
    <t>42</t>
  </si>
  <si>
    <t>43</t>
  </si>
  <si>
    <t>44</t>
  </si>
  <si>
    <t>45</t>
  </si>
  <si>
    <t>46</t>
  </si>
  <si>
    <t>47</t>
  </si>
  <si>
    <t>都道府県番号</t>
    <phoneticPr fontId="3"/>
  </si>
  <si>
    <t>01</t>
    <phoneticPr fontId="3"/>
  </si>
  <si>
    <t>北海道</t>
    <phoneticPr fontId="3"/>
  </si>
  <si>
    <t>02</t>
    <phoneticPr fontId="3"/>
  </si>
  <si>
    <t>青森県</t>
    <phoneticPr fontId="3"/>
  </si>
  <si>
    <t>岩手県</t>
    <phoneticPr fontId="3"/>
  </si>
  <si>
    <t>納税義務者数</t>
    <rPh sb="0" eb="2">
      <t>ノウゼイ</t>
    </rPh>
    <rPh sb="2" eb="5">
      <t>ギムシャ</t>
    </rPh>
    <rPh sb="5" eb="6">
      <t>カズ</t>
    </rPh>
    <phoneticPr fontId="3"/>
  </si>
  <si>
    <t>宮城県</t>
    <phoneticPr fontId="3"/>
  </si>
  <si>
    <t>秋田県</t>
    <phoneticPr fontId="3"/>
  </si>
  <si>
    <t>山形県</t>
    <phoneticPr fontId="3"/>
  </si>
  <si>
    <t>福島県</t>
    <phoneticPr fontId="3"/>
  </si>
  <si>
    <t>非鉄金属</t>
    <rPh sb="0" eb="1">
      <t>ヒ</t>
    </rPh>
    <rPh sb="1" eb="2">
      <t>テツ</t>
    </rPh>
    <rPh sb="2" eb="4">
      <t>キンゾク</t>
    </rPh>
    <phoneticPr fontId="3"/>
  </si>
  <si>
    <t>鉄金属</t>
    <rPh sb="0" eb="1">
      <t>テツ</t>
    </rPh>
    <rPh sb="1" eb="3">
      <t>キンゾク</t>
    </rPh>
    <phoneticPr fontId="3"/>
  </si>
  <si>
    <t>非金属</t>
    <rPh sb="0" eb="1">
      <t>ヒ</t>
    </rPh>
    <rPh sb="1" eb="3">
      <t>キンゾク</t>
    </rPh>
    <phoneticPr fontId="3"/>
  </si>
  <si>
    <t>石油</t>
    <rPh sb="0" eb="1">
      <t>イシ</t>
    </rPh>
    <rPh sb="1" eb="2">
      <t>ユ</t>
    </rPh>
    <phoneticPr fontId="3"/>
  </si>
  <si>
    <t>4</t>
    <phoneticPr fontId="3"/>
  </si>
  <si>
    <t>可燃性
天然ガス</t>
    <rPh sb="0" eb="1">
      <t>カ</t>
    </rPh>
    <rPh sb="1" eb="2">
      <t>ネン</t>
    </rPh>
    <rPh sb="2" eb="3">
      <t>セイ</t>
    </rPh>
    <rPh sb="4" eb="6">
      <t>テンネン</t>
    </rPh>
    <phoneticPr fontId="3"/>
  </si>
  <si>
    <t>5</t>
    <phoneticPr fontId="3"/>
  </si>
  <si>
    <t>亜炭・石炭</t>
    <rPh sb="0" eb="2">
      <t>アスミ</t>
    </rPh>
    <rPh sb="3" eb="5">
      <t>セキタン</t>
    </rPh>
    <phoneticPr fontId="3"/>
  </si>
  <si>
    <t>6</t>
    <phoneticPr fontId="3"/>
  </si>
  <si>
    <t>7</t>
    <phoneticPr fontId="3"/>
  </si>
  <si>
    <t>入湯客数</t>
    <phoneticPr fontId="3"/>
  </si>
  <si>
    <t>納税義務者数</t>
    <rPh sb="0" eb="2">
      <t>ノウゼイ</t>
    </rPh>
    <rPh sb="2" eb="4">
      <t>ギム</t>
    </rPh>
    <rPh sb="4" eb="5">
      <t>シャ</t>
    </rPh>
    <rPh sb="5" eb="6">
      <t>スウ</t>
    </rPh>
    <phoneticPr fontId="3"/>
  </si>
  <si>
    <t>納税義務者数に関する調(つづき)</t>
    <phoneticPr fontId="3"/>
  </si>
  <si>
    <t>(9)</t>
    <phoneticPr fontId="3"/>
  </si>
  <si>
    <t>(A)のうち非課税対象分</t>
    <rPh sb="6" eb="9">
      <t>ヒカゼイ</t>
    </rPh>
    <rPh sb="9" eb="11">
      <t>タイショウ</t>
    </rPh>
    <rPh sb="11" eb="12">
      <t>ブン</t>
    </rPh>
    <phoneticPr fontId="3"/>
  </si>
  <si>
    <t>うち資産割に</t>
    <rPh sb="2" eb="4">
      <t>シサン</t>
    </rPh>
    <rPh sb="4" eb="5">
      <t>ワリ</t>
    </rPh>
    <phoneticPr fontId="3"/>
  </si>
  <si>
    <t>(A)のうち課</t>
    <rPh sb="6" eb="7">
      <t>カ</t>
    </rPh>
    <phoneticPr fontId="3"/>
  </si>
  <si>
    <t>ついて月割計</t>
    <rPh sb="3" eb="4">
      <t>ツキ</t>
    </rPh>
    <rPh sb="4" eb="5">
      <t>ワリ</t>
    </rPh>
    <rPh sb="5" eb="6">
      <t>ケイ</t>
    </rPh>
    <phoneticPr fontId="3"/>
  </si>
  <si>
    <t>税標準の特</t>
    <rPh sb="0" eb="1">
      <t>ゼイ</t>
    </rPh>
    <rPh sb="1" eb="3">
      <t>ヒョウジュン</t>
    </rPh>
    <rPh sb="4" eb="5">
      <t>トク</t>
    </rPh>
    <phoneticPr fontId="3"/>
  </si>
  <si>
    <t>区分</t>
    <phoneticPr fontId="3"/>
  </si>
  <si>
    <t>行番号</t>
    <phoneticPr fontId="3"/>
  </si>
  <si>
    <t>算により課税</t>
    <rPh sb="0" eb="1">
      <t>ザン</t>
    </rPh>
    <rPh sb="4" eb="6">
      <t>カゼイ</t>
    </rPh>
    <phoneticPr fontId="3"/>
  </si>
  <si>
    <t>例対象に係</t>
    <rPh sb="0" eb="1">
      <t>レイ</t>
    </rPh>
    <rPh sb="1" eb="3">
      <t>タイショウ</t>
    </rPh>
    <rPh sb="4" eb="5">
      <t>カカリ</t>
    </rPh>
    <phoneticPr fontId="3"/>
  </si>
  <si>
    <t>資産割</t>
    <phoneticPr fontId="3"/>
  </si>
  <si>
    <t>(22)</t>
  </si>
  <si>
    <t>(23)</t>
  </si>
  <si>
    <t>(24)</t>
  </si>
  <si>
    <t>(27)</t>
  </si>
  <si>
    <t>(28)</t>
  </si>
  <si>
    <t>(29)</t>
  </si>
  <si>
    <t>(30)</t>
  </si>
  <si>
    <t>(31)</t>
  </si>
  <si>
    <t>(32)</t>
  </si>
  <si>
    <t>法第701条の41第1項の表第10号
に該当するもの
（港湾旅客施設等）</t>
    <phoneticPr fontId="3"/>
  </si>
  <si>
    <t>法第701条の41第1項の表第7号
に該当するもの
（みそ、しょうゆ等製造施設）</t>
    <phoneticPr fontId="3"/>
  </si>
  <si>
    <t>法第701条の41第1項の表第8号
に該当するもの
（木材取引市場等）</t>
    <phoneticPr fontId="3"/>
  </si>
  <si>
    <t>法第701条の41第1項の表第9号
に該当するもの
（ホテル、旅館）</t>
    <phoneticPr fontId="3"/>
  </si>
  <si>
    <t>法第701条の41第1項の表第11号
に該当するもの
（港湾上屋、倉庫）</t>
    <phoneticPr fontId="3"/>
  </si>
  <si>
    <t>法第701条の41第1項の表第12号
に該当するもの
（外国貿易用貨物荷さばき施設）</t>
    <phoneticPr fontId="3"/>
  </si>
  <si>
    <t>法第701条の41第1項の表第13号
に該当するもの
（一般港湾運送事業上屋等）</t>
    <phoneticPr fontId="3"/>
  </si>
  <si>
    <t>法第701条の41第1項の表第14号
に該当するもの
（事業用倉庫）</t>
    <phoneticPr fontId="3"/>
  </si>
  <si>
    <t>法第701条の41第1項の表第15号
に該当するもの
（タクシー事業用施設）</t>
    <phoneticPr fontId="3"/>
  </si>
  <si>
    <t>法第701条の41第1項の表第16号
に該当するもの
（公共飛行場設置施設）</t>
    <phoneticPr fontId="3"/>
  </si>
  <si>
    <t>(33)</t>
    <phoneticPr fontId="3"/>
  </si>
  <si>
    <t>(34)</t>
    <phoneticPr fontId="3"/>
  </si>
  <si>
    <t>(35)</t>
  </si>
  <si>
    <t>(36)</t>
  </si>
  <si>
    <t>(37)</t>
  </si>
  <si>
    <t>(38)</t>
  </si>
  <si>
    <t>(39)</t>
  </si>
  <si>
    <t>(40)</t>
  </si>
  <si>
    <t>(41)</t>
    <phoneticPr fontId="3"/>
  </si>
  <si>
    <t>(42)</t>
    <phoneticPr fontId="3"/>
  </si>
  <si>
    <t>(43)</t>
  </si>
  <si>
    <t>(44)</t>
  </si>
  <si>
    <t>(45)</t>
  </si>
  <si>
    <t>(46)</t>
  </si>
  <si>
    <t>(47)</t>
  </si>
  <si>
    <t>(48)</t>
  </si>
  <si>
    <t>4</t>
    <phoneticPr fontId="3"/>
  </si>
  <si>
    <t>5</t>
    <phoneticPr fontId="3"/>
  </si>
  <si>
    <t>法第701条の41第1項の表第17号
に該当するもの
（流通業務地区内施設）</t>
    <phoneticPr fontId="3"/>
  </si>
  <si>
    <t>法第701条の41第1項の表第18号
に該当するもの
（流通業務地区内倉庫）</t>
    <phoneticPr fontId="3"/>
  </si>
  <si>
    <t>法第701条の41第1項の表第19号
に該当するもの
（特定信書便事業用施設）</t>
    <phoneticPr fontId="3"/>
  </si>
  <si>
    <t>法第701条の41第2項
に該当するもの
（心身障害者多数雇用事業所等）</t>
    <phoneticPr fontId="3"/>
  </si>
  <si>
    <t>法附則第33条第1項
に該当するもの
（沖縄特定民間観光関連施設）</t>
    <phoneticPr fontId="3"/>
  </si>
  <si>
    <t>法附則第33条第2項
に該当するもの
（沖縄情報通信産業等用施設）</t>
    <phoneticPr fontId="3"/>
  </si>
  <si>
    <t>(49)</t>
    <phoneticPr fontId="3"/>
  </si>
  <si>
    <t>(50)</t>
    <phoneticPr fontId="3"/>
  </si>
  <si>
    <t>6</t>
    <phoneticPr fontId="3"/>
  </si>
  <si>
    <t>その他廃止等された課税標準
の特例に係るもの</t>
    <phoneticPr fontId="3"/>
  </si>
  <si>
    <t>合計</t>
    <phoneticPr fontId="3"/>
  </si>
  <si>
    <t>5人</t>
    <rPh sb="1" eb="2">
      <t>ニン</t>
    </rPh>
    <phoneticPr fontId="3"/>
  </si>
  <si>
    <t>6人</t>
    <rPh sb="1" eb="2">
      <t>ニン</t>
    </rPh>
    <phoneticPr fontId="3"/>
  </si>
  <si>
    <t>7人</t>
    <rPh sb="1" eb="2">
      <t>ニン</t>
    </rPh>
    <phoneticPr fontId="3"/>
  </si>
  <si>
    <t>8人</t>
    <rPh sb="1" eb="2">
      <t>ニン</t>
    </rPh>
    <phoneticPr fontId="3"/>
  </si>
  <si>
    <t>9人</t>
    <rPh sb="1" eb="2">
      <t>ニン</t>
    </rPh>
    <phoneticPr fontId="3"/>
  </si>
  <si>
    <t>鹿児島県</t>
    <phoneticPr fontId="3"/>
  </si>
  <si>
    <t>沖縄県</t>
    <phoneticPr fontId="3"/>
  </si>
  <si>
    <t>タイトル</t>
    <phoneticPr fontId="3"/>
  </si>
  <si>
    <t>0</t>
    <phoneticPr fontId="3"/>
  </si>
  <si>
    <t>固定資産税</t>
    <rPh sb="0" eb="2">
      <t>コテイ</t>
    </rPh>
    <rPh sb="2" eb="5">
      <t>シサンゼイ</t>
    </rPh>
    <phoneticPr fontId="3"/>
  </si>
  <si>
    <t>資本金等の金額が
1,000万円以下で
ある法人で,従業者
数の合計数が
50人を超えるもの</t>
    <rPh sb="0" eb="4">
      <t>シホンキントウ</t>
    </rPh>
    <rPh sb="5" eb="7">
      <t>キンガク</t>
    </rPh>
    <rPh sb="14" eb="15">
      <t>マン</t>
    </rPh>
    <rPh sb="15" eb="16">
      <t>エン</t>
    </rPh>
    <rPh sb="16" eb="18">
      <t>イカ</t>
    </rPh>
    <rPh sb="22" eb="24">
      <t>ホウジン</t>
    </rPh>
    <rPh sb="26" eb="27">
      <t>ジュウ</t>
    </rPh>
    <rPh sb="27" eb="29">
      <t>ギョウシャ</t>
    </rPh>
    <rPh sb="30" eb="31">
      <t>カズ</t>
    </rPh>
    <rPh sb="32" eb="34">
      <t>ゴウケイ</t>
    </rPh>
    <rPh sb="34" eb="35">
      <t>カズ</t>
    </rPh>
    <rPh sb="39" eb="40">
      <t>ニン</t>
    </rPh>
    <rPh sb="41" eb="42">
      <t>コ</t>
    </rPh>
    <phoneticPr fontId="3"/>
  </si>
  <si>
    <t>うち超過課税
相当分</t>
    <rPh sb="2" eb="4">
      <t>チョウカ</t>
    </rPh>
    <rPh sb="4" eb="6">
      <t>カゼイ</t>
    </rPh>
    <rPh sb="7" eb="10">
      <t>ソウトウブン</t>
    </rPh>
    <phoneticPr fontId="3"/>
  </si>
  <si>
    <t>（都計税含む）</t>
    <rPh sb="1" eb="2">
      <t>ト</t>
    </rPh>
    <rPh sb="2" eb="3">
      <t>ケイ</t>
    </rPh>
    <rPh sb="3" eb="4">
      <t>ゼイ</t>
    </rPh>
    <rPh sb="4" eb="5">
      <t>フク</t>
    </rPh>
    <phoneticPr fontId="3"/>
  </si>
  <si>
    <t>第39表　市町村税の徴収に要する経費等に関する調（つづき）</t>
    <rPh sb="5" eb="7">
      <t>シチョウ</t>
    </rPh>
    <rPh sb="7" eb="9">
      <t>ソンゼイ</t>
    </rPh>
    <rPh sb="10" eb="12">
      <t>チョウシュウ</t>
    </rPh>
    <rPh sb="13" eb="14">
      <t>ヨウ</t>
    </rPh>
    <rPh sb="16" eb="18">
      <t>ケイヒ</t>
    </rPh>
    <rPh sb="18" eb="19">
      <t>トウ</t>
    </rPh>
    <phoneticPr fontId="3"/>
  </si>
  <si>
    <t>道府県民税徴収取扱費</t>
    <rPh sb="0" eb="3">
      <t>ドウフケン</t>
    </rPh>
    <rPh sb="3" eb="4">
      <t>ミン</t>
    </rPh>
    <rPh sb="4" eb="5">
      <t>ゼイ</t>
    </rPh>
    <rPh sb="5" eb="7">
      <t>チョウシュウ</t>
    </rPh>
    <rPh sb="7" eb="9">
      <t>トリアツカイ</t>
    </rPh>
    <rPh sb="9" eb="10">
      <t>ヒ</t>
    </rPh>
    <phoneticPr fontId="3"/>
  </si>
  <si>
    <t>【　ガイダンス　】</t>
  </si>
  <si>
    <t>この調査は、以下のブックから成り立っています。</t>
  </si>
  <si>
    <t>①</t>
  </si>
  <si>
    <t>ガイダンス表</t>
  </si>
  <si>
    <t>②　</t>
  </si>
  <si>
    <t>00表　条件コード表</t>
  </si>
  <si>
    <t>③　</t>
  </si>
  <si>
    <t>nn表　</t>
  </si>
  <si>
    <t>④　</t>
  </si>
  <si>
    <t>※</t>
  </si>
  <si>
    <t>されているシート名をクリック</t>
  </si>
  <si>
    <t>して移動可能です。</t>
  </si>
  <si>
    <t>＜＜データの入力＞＞</t>
  </si>
  <si>
    <t>1.</t>
  </si>
  <si>
    <t>・</t>
  </si>
  <si>
    <t>2．</t>
  </si>
  <si>
    <t>2-1</t>
  </si>
  <si>
    <t>2-2</t>
  </si>
  <si>
    <t>＜＜突合エラーチェック＞＞</t>
  </si>
  <si>
    <t>3.</t>
  </si>
  <si>
    <t>3-1</t>
  </si>
  <si>
    <t>『突合エラーチェック』画面が表示されます。「突合エラーチェックを実行」ボタンを押して下さい。</t>
  </si>
  <si>
    <t>3-2</t>
  </si>
  <si>
    <t>3-3</t>
  </si>
  <si>
    <t>3-4</t>
  </si>
  <si>
    <t>調査表選択</t>
    <rPh sb="0" eb="2">
      <t>チョウサ</t>
    </rPh>
    <rPh sb="2" eb="3">
      <t>ヒョウ</t>
    </rPh>
    <rPh sb="3" eb="5">
      <t>センタク</t>
    </rPh>
    <phoneticPr fontId="3"/>
  </si>
  <si>
    <t>突合エラーチェック</t>
    <rPh sb="0" eb="1">
      <t>トツ</t>
    </rPh>
    <rPh sb="1" eb="2">
      <t>ゴウ</t>
    </rPh>
    <phoneticPr fontId="3"/>
  </si>
  <si>
    <t>コメント表</t>
    <rPh sb="4" eb="5">
      <t>ヒョウ</t>
    </rPh>
    <phoneticPr fontId="3"/>
  </si>
  <si>
    <t>⑤</t>
    <phoneticPr fontId="3"/>
  </si>
  <si>
    <t>各シート間は、シートの下に表示</t>
    <rPh sb="0" eb="1">
      <t>カク</t>
    </rPh>
    <rPh sb="4" eb="5">
      <t>カン</t>
    </rPh>
    <rPh sb="11" eb="12">
      <t>シタ</t>
    </rPh>
    <rPh sb="13" eb="15">
      <t>ヒョウジ</t>
    </rPh>
    <phoneticPr fontId="3"/>
  </si>
  <si>
    <t>別ブックになります。</t>
    <rPh sb="0" eb="1">
      <t>ベツ</t>
    </rPh>
    <phoneticPr fontId="3"/>
  </si>
  <si>
    <t>＜入力用ブック＞を開きます。</t>
    <rPh sb="9" eb="10">
      <t>ヒラ</t>
    </rPh>
    <phoneticPr fontId="3"/>
  </si>
  <si>
    <t>1-1</t>
    <phoneticPr fontId="3"/>
  </si>
  <si>
    <t>寄附金額</t>
    <rPh sb="2" eb="3">
      <t>キン</t>
    </rPh>
    <rPh sb="3" eb="4">
      <t>ガク</t>
    </rPh>
    <phoneticPr fontId="3"/>
  </si>
  <si>
    <t xml:space="preserve">       区　　分
 年　　度</t>
    <rPh sb="7" eb="8">
      <t>ク</t>
    </rPh>
    <rPh sb="10" eb="11">
      <t>ブン</t>
    </rPh>
    <rPh sb="14" eb="15">
      <t>トシ</t>
    </rPh>
    <rPh sb="17" eb="18">
      <t>ド</t>
    </rPh>
    <phoneticPr fontId="3"/>
  </si>
  <si>
    <r>
      <t>相当分　</t>
    </r>
    <r>
      <rPr>
        <sz val="8"/>
        <rFont val="ＭＳ 明朝"/>
        <family val="1"/>
        <charset val="128"/>
      </rPr>
      <t>(㎡)</t>
    </r>
    <rPh sb="0" eb="3">
      <t>ソウトウブン</t>
    </rPh>
    <phoneticPr fontId="3"/>
  </si>
  <si>
    <t>資産割
(G)</t>
    <phoneticPr fontId="3"/>
  </si>
  <si>
    <t>従業者割
(H)</t>
    <phoneticPr fontId="3"/>
  </si>
  <si>
    <t>[N]</t>
    <phoneticPr fontId="3"/>
  </si>
  <si>
    <t>[O]</t>
    <phoneticPr fontId="3"/>
  </si>
  <si>
    <t>[Q]</t>
    <phoneticPr fontId="3"/>
  </si>
  <si>
    <t>(ｲ)+(ﾛ)+(ﾊ)　[E]</t>
    <phoneticPr fontId="3"/>
  </si>
  <si>
    <t>[A]</t>
    <phoneticPr fontId="3"/>
  </si>
  <si>
    <t>[B]</t>
    <phoneticPr fontId="3"/>
  </si>
  <si>
    <t>[C]</t>
    <phoneticPr fontId="3"/>
  </si>
  <si>
    <t>初期画面（『ガイダンス表』）の、リストボックスから"表00"を選択し、「表示」ボタンを押してください。</t>
    <rPh sb="0" eb="2">
      <t>ショキ</t>
    </rPh>
    <rPh sb="2" eb="4">
      <t>ガメン</t>
    </rPh>
    <rPh sb="11" eb="12">
      <t>オモテ</t>
    </rPh>
    <rPh sb="26" eb="27">
      <t>ヒョウ</t>
    </rPh>
    <rPh sb="31" eb="33">
      <t>センタク</t>
    </rPh>
    <rPh sb="36" eb="38">
      <t>ヒョウジ</t>
    </rPh>
    <rPh sb="43" eb="44">
      <t>オ</t>
    </rPh>
    <phoneticPr fontId="19"/>
  </si>
  <si>
    <t>1-2</t>
    <phoneticPr fontId="3"/>
  </si>
  <si>
    <t>”都道府県名”及び”市町村名”が自動的に表示されます。</t>
    <rPh sb="7" eb="8">
      <t>オヨ</t>
    </rPh>
    <phoneticPr fontId="3"/>
  </si>
  <si>
    <t>(市町村名は存在しない調査もあります。)</t>
    <rPh sb="1" eb="4">
      <t>シチョウソン</t>
    </rPh>
    <rPh sb="4" eb="5">
      <t>ナ</t>
    </rPh>
    <rPh sb="6" eb="8">
      <t>ソンザイ</t>
    </rPh>
    <rPh sb="11" eb="13">
      <t>チョウサ</t>
    </rPh>
    <phoneticPr fontId="3"/>
  </si>
  <si>
    <t>1-3</t>
    <phoneticPr fontId="3"/>
  </si>
  <si>
    <t>『ガイダンス表』の、リストボックスから"表nn"（nn：調査により異なります）を選択し、「表示」ボタンを押してください。</t>
    <rPh sb="6" eb="7">
      <t>オモテ</t>
    </rPh>
    <rPh sb="28" eb="30">
      <t>チョウサ</t>
    </rPh>
    <rPh sb="33" eb="34">
      <t>コト</t>
    </rPh>
    <phoneticPr fontId="3"/>
  </si>
  <si>
    <t>各表が表示されます。必要事項を入力してください。</t>
    <rPh sb="3" eb="5">
      <t>ヒョウジ</t>
    </rPh>
    <phoneticPr fontId="3"/>
  </si>
  <si>
    <t>納税義務者数に関する調</t>
    <phoneticPr fontId="3"/>
  </si>
  <si>
    <t>(13)</t>
    <phoneticPr fontId="3"/>
  </si>
  <si>
    <t>(14)</t>
    <phoneticPr fontId="3"/>
  </si>
  <si>
    <t>(15)</t>
    <phoneticPr fontId="3"/>
  </si>
  <si>
    <t>(16)</t>
    <phoneticPr fontId="3"/>
  </si>
  <si>
    <t>(17)</t>
    <phoneticPr fontId="3"/>
  </si>
  <si>
    <t>(18)</t>
    <phoneticPr fontId="3"/>
  </si>
  <si>
    <t>(19)</t>
    <phoneticPr fontId="3"/>
  </si>
  <si>
    <t>(20)</t>
    <phoneticPr fontId="3"/>
  </si>
  <si>
    <t>(22)</t>
    <phoneticPr fontId="3"/>
  </si>
  <si>
    <t>(23)</t>
    <phoneticPr fontId="3"/>
  </si>
  <si>
    <t>(24)</t>
    <phoneticPr fontId="3"/>
  </si>
  <si>
    <t>(25)</t>
    <phoneticPr fontId="3"/>
  </si>
  <si>
    <t>(26)</t>
    <phoneticPr fontId="3"/>
  </si>
  <si>
    <t>(27)</t>
    <phoneticPr fontId="3"/>
  </si>
  <si>
    <t>(28)</t>
    <phoneticPr fontId="3"/>
  </si>
  <si>
    <t>現年分　</t>
    <rPh sb="0" eb="1">
      <t>ゲン</t>
    </rPh>
    <rPh sb="1" eb="2">
      <t>ネン</t>
    </rPh>
    <rPh sb="2" eb="3">
      <t>ブン</t>
    </rPh>
    <phoneticPr fontId="3"/>
  </si>
  <si>
    <t>滞繰分　</t>
    <rPh sb="0" eb="1">
      <t>トドコオ</t>
    </rPh>
    <rPh sb="1" eb="2">
      <t>グリ</t>
    </rPh>
    <rPh sb="2" eb="3">
      <t>ブン</t>
    </rPh>
    <phoneticPr fontId="3"/>
  </si>
  <si>
    <t>計　　　　</t>
    <rPh sb="0" eb="1">
      <t>ケイ</t>
    </rPh>
    <phoneticPr fontId="3"/>
  </si>
  <si>
    <t>第44表　法定外目的税に関する調</t>
    <rPh sb="6" eb="7">
      <t>テイ</t>
    </rPh>
    <rPh sb="8" eb="10">
      <t>モクテキ</t>
    </rPh>
    <phoneticPr fontId="3"/>
  </si>
  <si>
    <t>第45表　水利地益税に関する調</t>
    <rPh sb="0" eb="1">
      <t>ダイ</t>
    </rPh>
    <rPh sb="3" eb="4">
      <t>ヒョウ</t>
    </rPh>
    <rPh sb="5" eb="7">
      <t>スイリ</t>
    </rPh>
    <rPh sb="7" eb="9">
      <t>チエキ</t>
    </rPh>
    <rPh sb="9" eb="10">
      <t>ゼイ</t>
    </rPh>
    <rPh sb="11" eb="12">
      <t>カン</t>
    </rPh>
    <rPh sb="14" eb="15">
      <t>シラベ</t>
    </rPh>
    <phoneticPr fontId="3"/>
  </si>
  <si>
    <t>事業名</t>
    <rPh sb="0" eb="2">
      <t>ジギョウ</t>
    </rPh>
    <rPh sb="2" eb="3">
      <t>メイ</t>
    </rPh>
    <phoneticPr fontId="3"/>
  </si>
  <si>
    <t>(人）</t>
    <phoneticPr fontId="3"/>
  </si>
  <si>
    <t>納税義務者数</t>
    <phoneticPr fontId="3"/>
  </si>
  <si>
    <t>生産量</t>
    <phoneticPr fontId="3"/>
  </si>
  <si>
    <t>行番号</t>
    <phoneticPr fontId="3"/>
  </si>
  <si>
    <t>区分</t>
    <phoneticPr fontId="3"/>
  </si>
  <si>
    <t>特別徴収義務者数</t>
    <phoneticPr fontId="3"/>
  </si>
  <si>
    <t>（人）</t>
    <phoneticPr fontId="3"/>
  </si>
  <si>
    <t>0　人</t>
    <phoneticPr fontId="3"/>
  </si>
  <si>
    <t>国民健康保険税</t>
    <rPh sb="0" eb="2">
      <t>コクミン</t>
    </rPh>
    <rPh sb="2" eb="4">
      <t>ケンコウ</t>
    </rPh>
    <rPh sb="4" eb="6">
      <t>ホケン</t>
    </rPh>
    <rPh sb="6" eb="7">
      <t>ゼイ</t>
    </rPh>
    <phoneticPr fontId="3"/>
  </si>
  <si>
    <t>の非課税限度額に関する調</t>
    <phoneticPr fontId="3"/>
  </si>
  <si>
    <t>１人当たりの合計所得金額の段階別人員に関する調</t>
    <phoneticPr fontId="3"/>
  </si>
  <si>
    <t>第35表　入湯税に関する調</t>
    <phoneticPr fontId="3"/>
  </si>
  <si>
    <t>『表00』が表示されます。地方公共団体コードを入力し、「表示」ボタンを押してください。</t>
    <rPh sb="1" eb="2">
      <t>ヒョウ</t>
    </rPh>
    <rPh sb="6" eb="8">
      <t>ヒョウジ</t>
    </rPh>
    <rPh sb="23" eb="25">
      <t>ニュウリョク</t>
    </rPh>
    <rPh sb="28" eb="30">
      <t>ヒョウジ</t>
    </rPh>
    <rPh sb="35" eb="36">
      <t>オ</t>
    </rPh>
    <phoneticPr fontId="19"/>
  </si>
  <si>
    <t>条件コードを入力してください。(条件コード入力が不要な調査もあります。）</t>
    <rPh sb="0" eb="2">
      <t>ジョウケン</t>
    </rPh>
    <rPh sb="6" eb="8">
      <t>ニュウリョク</t>
    </rPh>
    <phoneticPr fontId="3"/>
  </si>
  <si>
    <t>・</t>
    <phoneticPr fontId="3"/>
  </si>
  <si>
    <t>及び減免</t>
    <rPh sb="0" eb="1">
      <t>オヨ</t>
    </rPh>
    <rPh sb="2" eb="4">
      <t>ゲンメン</t>
    </rPh>
    <phoneticPr fontId="3"/>
  </si>
  <si>
    <t>50 cc超
90 cc以下</t>
    <rPh sb="5" eb="6">
      <t>チョウ</t>
    </rPh>
    <rPh sb="12" eb="14">
      <t>イカ</t>
    </rPh>
    <phoneticPr fontId="3"/>
  </si>
  <si>
    <t>90 cc超</t>
    <rPh sb="5" eb="6">
      <t>チョウ</t>
    </rPh>
    <phoneticPr fontId="3"/>
  </si>
  <si>
    <t>(㎡，千円)</t>
  </si>
  <si>
    <t>(㎡，千円)</t>
    <rPh sb="4" eb="5">
      <t>エン</t>
    </rPh>
    <phoneticPr fontId="3"/>
  </si>
  <si>
    <t>左　　の　　内　　訳</t>
    <rPh sb="0" eb="1">
      <t>ヒダリ</t>
    </rPh>
    <rPh sb="6" eb="7">
      <t>ナイ</t>
    </rPh>
    <rPh sb="9" eb="10">
      <t>ヤク</t>
    </rPh>
    <phoneticPr fontId="3"/>
  </si>
  <si>
    <t>法第701条の41
又は法附則第33条
に係る分</t>
    <rPh sb="0" eb="1">
      <t>ホウ</t>
    </rPh>
    <rPh sb="1" eb="2">
      <t>ダイ</t>
    </rPh>
    <rPh sb="5" eb="6">
      <t>ジョウ</t>
    </rPh>
    <rPh sb="10" eb="11">
      <t>マタ</t>
    </rPh>
    <rPh sb="12" eb="13">
      <t>ホウ</t>
    </rPh>
    <rPh sb="13" eb="15">
      <t>フソク</t>
    </rPh>
    <rPh sb="15" eb="16">
      <t>ダイ</t>
    </rPh>
    <rPh sb="18" eb="19">
      <t>ジョウ</t>
    </rPh>
    <rPh sb="21" eb="22">
      <t>カカ</t>
    </rPh>
    <rPh sb="23" eb="24">
      <t>ブン</t>
    </rPh>
    <phoneticPr fontId="3"/>
  </si>
  <si>
    <t>法第701条の31
第1項第5号に規定
する雇用改善助成
対象者に係る分</t>
    <rPh sb="0" eb="1">
      <t>ホウ</t>
    </rPh>
    <rPh sb="1" eb="2">
      <t>ダイ</t>
    </rPh>
    <rPh sb="5" eb="6">
      <t>ジョウ</t>
    </rPh>
    <rPh sb="10" eb="11">
      <t>ダイ</t>
    </rPh>
    <rPh sb="12" eb="13">
      <t>コウ</t>
    </rPh>
    <rPh sb="13" eb="14">
      <t>ダイ</t>
    </rPh>
    <rPh sb="15" eb="16">
      <t>ゴウ</t>
    </rPh>
    <rPh sb="17" eb="19">
      <t>キテイ</t>
    </rPh>
    <rPh sb="22" eb="24">
      <t>コヨウ</t>
    </rPh>
    <rPh sb="24" eb="26">
      <t>カイゼン</t>
    </rPh>
    <rPh sb="26" eb="28">
      <t>ジョセイ</t>
    </rPh>
    <rPh sb="29" eb="32">
      <t>タイショウシャ</t>
    </rPh>
    <rPh sb="33" eb="34">
      <t>カカ</t>
    </rPh>
    <rPh sb="35" eb="36">
      <t>ブン</t>
    </rPh>
    <phoneticPr fontId="3"/>
  </si>
  <si>
    <t>(千円)</t>
    <phoneticPr fontId="3"/>
  </si>
  <si>
    <t>(16)</t>
  </si>
  <si>
    <t>(19)</t>
  </si>
  <si>
    <t>(20)</t>
  </si>
  <si>
    <t>(21)</t>
  </si>
  <si>
    <t>表については、入力する部分は、基本的に白色の項目部分のみになります。</t>
    <rPh sb="0" eb="1">
      <t>ヒョウ</t>
    </rPh>
    <rPh sb="7" eb="9">
      <t>ニュウリョク</t>
    </rPh>
    <rPh sb="11" eb="13">
      <t>ブブン</t>
    </rPh>
    <rPh sb="15" eb="18">
      <t>キホンテキ</t>
    </rPh>
    <rPh sb="19" eb="21">
      <t>シロイロ</t>
    </rPh>
    <rPh sb="22" eb="24">
      <t>コウモク</t>
    </rPh>
    <rPh sb="24" eb="25">
      <t>ブ</t>
    </rPh>
    <rPh sb="25" eb="26">
      <t>フン</t>
    </rPh>
    <phoneticPr fontId="19"/>
  </si>
  <si>
    <t>(調査により、斜線がある項目についても背景が白色の項目については入力が可能な場合があります。)</t>
    <rPh sb="1" eb="3">
      <t>チョウサ</t>
    </rPh>
    <rPh sb="32" eb="34">
      <t>ニュウリョク</t>
    </rPh>
    <rPh sb="38" eb="40">
      <t>バアイ</t>
    </rPh>
    <phoneticPr fontId="3"/>
  </si>
  <si>
    <t>色の付いた項目については、斜線の有無に関わらず、自動計算されますので入力の必要はありません。</t>
    <rPh sb="34" eb="36">
      <t>ニュウリョク</t>
    </rPh>
    <phoneticPr fontId="19"/>
  </si>
  <si>
    <t>（入力できなくなっています。）</t>
    <rPh sb="1" eb="3">
      <t>ニュウリョク</t>
    </rPh>
    <phoneticPr fontId="3"/>
  </si>
  <si>
    <t>2</t>
    <phoneticPr fontId="3"/>
  </si>
  <si>
    <t>賦 課 期 日 現 在 台 数</t>
    <rPh sb="0" eb="1">
      <t>ミツグ</t>
    </rPh>
    <rPh sb="2" eb="3">
      <t>カ</t>
    </rPh>
    <rPh sb="4" eb="5">
      <t>キ</t>
    </rPh>
    <rPh sb="6" eb="7">
      <t>ヒ</t>
    </rPh>
    <rPh sb="8" eb="9">
      <t>ウツツ</t>
    </rPh>
    <rPh sb="10" eb="11">
      <t>ザイ</t>
    </rPh>
    <rPh sb="12" eb="13">
      <t>ダイ</t>
    </rPh>
    <rPh sb="14" eb="15">
      <t>カズ</t>
    </rPh>
    <phoneticPr fontId="3"/>
  </si>
  <si>
    <t>合衆国軍隊</t>
    <rPh sb="0" eb="1">
      <t>ゴウ</t>
    </rPh>
    <rPh sb="1" eb="2">
      <t>シュウ</t>
    </rPh>
    <rPh sb="2" eb="3">
      <t>コク</t>
    </rPh>
    <rPh sb="3" eb="5">
      <t>グンタイ</t>
    </rPh>
    <phoneticPr fontId="3"/>
  </si>
  <si>
    <t>官公署</t>
    <rPh sb="0" eb="2">
      <t>カンコウ</t>
    </rPh>
    <rPh sb="2" eb="3">
      <t>ショ</t>
    </rPh>
    <phoneticPr fontId="3"/>
  </si>
  <si>
    <t>(官公署分)</t>
    <rPh sb="1" eb="3">
      <t>カンコウ</t>
    </rPh>
    <rPh sb="3" eb="4">
      <t>ショ</t>
    </rPh>
    <rPh sb="4" eb="5">
      <t>ブン</t>
    </rPh>
    <phoneticPr fontId="3"/>
  </si>
  <si>
    <t>台数</t>
    <rPh sb="0" eb="2">
      <t>ダイスウ</t>
    </rPh>
    <phoneticPr fontId="3"/>
  </si>
  <si>
    <t>体障害者等</t>
    <rPh sb="0" eb="1">
      <t>タイ</t>
    </rPh>
    <rPh sb="1" eb="4">
      <t>ショウガイシャ</t>
    </rPh>
    <rPh sb="4" eb="5">
      <t>トウ</t>
    </rPh>
    <phoneticPr fontId="3"/>
  </si>
  <si>
    <t>の構成員等</t>
    <rPh sb="1" eb="3">
      <t>コウセイ</t>
    </rPh>
    <rPh sb="3" eb="4">
      <t>イン</t>
    </rPh>
    <rPh sb="4" eb="5">
      <t>トウ</t>
    </rPh>
    <phoneticPr fontId="3"/>
  </si>
  <si>
    <t>の減免台数</t>
    <rPh sb="1" eb="3">
      <t>ゲンメン</t>
    </rPh>
    <rPh sb="3" eb="5">
      <t>ダイスウ</t>
    </rPh>
    <phoneticPr fontId="3"/>
  </si>
  <si>
    <t xml:space="preserve"> (台)(a)</t>
    <rPh sb="2" eb="3">
      <t>ダイ</t>
    </rPh>
    <phoneticPr fontId="3"/>
  </si>
  <si>
    <t xml:space="preserve"> (台)(b)</t>
    <rPh sb="2" eb="3">
      <t>ダイ</t>
    </rPh>
    <phoneticPr fontId="3"/>
  </si>
  <si>
    <t xml:space="preserve"> (台)(c)</t>
    <rPh sb="2" eb="3">
      <t>ダイ</t>
    </rPh>
    <phoneticPr fontId="3"/>
  </si>
  <si>
    <t xml:space="preserve"> (台)(d)</t>
    <rPh sb="2" eb="3">
      <t>ダイ</t>
    </rPh>
    <phoneticPr fontId="3"/>
  </si>
  <si>
    <t xml:space="preserve"> (台)(e)</t>
    <rPh sb="2" eb="3">
      <t>ダイ</t>
    </rPh>
    <phoneticPr fontId="3"/>
  </si>
  <si>
    <t xml:space="preserve"> (台)(f)</t>
    <rPh sb="2" eb="3">
      <t>ダイ</t>
    </rPh>
    <phoneticPr fontId="3"/>
  </si>
  <si>
    <t xml:space="preserve"> (台)(g)</t>
    <rPh sb="2" eb="3">
      <t>ダイ</t>
    </rPh>
    <phoneticPr fontId="3"/>
  </si>
  <si>
    <t>(台)</t>
    <rPh sb="1" eb="2">
      <t>ダイ</t>
    </rPh>
    <phoneticPr fontId="3"/>
  </si>
  <si>
    <t>(円)</t>
    <rPh sb="1" eb="2">
      <t>エン</t>
    </rPh>
    <phoneticPr fontId="3"/>
  </si>
  <si>
    <t>(千円)</t>
    <rPh sb="1" eb="2">
      <t>セン</t>
    </rPh>
    <phoneticPr fontId="3"/>
  </si>
  <si>
    <t>原動機付自転車</t>
    <rPh sb="0" eb="2">
      <t>ゲンドウ</t>
    </rPh>
    <rPh sb="2" eb="3">
      <t>キ</t>
    </rPh>
    <rPh sb="3" eb="4">
      <t>ツキ</t>
    </rPh>
    <rPh sb="4" eb="7">
      <t>ジテンシャ</t>
    </rPh>
    <phoneticPr fontId="3"/>
  </si>
  <si>
    <t>ミニカー</t>
    <phoneticPr fontId="3"/>
  </si>
  <si>
    <t>小計</t>
    <rPh sb="0" eb="2">
      <t>ショウケイ</t>
    </rPh>
    <phoneticPr fontId="3"/>
  </si>
  <si>
    <t>0</t>
    <phoneticPr fontId="3"/>
  </si>
  <si>
    <t>1</t>
    <phoneticPr fontId="3"/>
  </si>
  <si>
    <t>Cの事件発生年度別内訳</t>
    <rPh sb="2" eb="4">
      <t>ジケン</t>
    </rPh>
    <rPh sb="4" eb="6">
      <t>ハッセイ</t>
    </rPh>
    <rPh sb="6" eb="8">
      <t>ネンド</t>
    </rPh>
    <rPh sb="8" eb="9">
      <t>ベツ</t>
    </rPh>
    <rPh sb="9" eb="11">
      <t>ウチワケ</t>
    </rPh>
    <phoneticPr fontId="3"/>
  </si>
  <si>
    <t>dの完結事由内訳</t>
    <rPh sb="2" eb="4">
      <t>カンケツ</t>
    </rPh>
    <rPh sb="4" eb="6">
      <t>ジユウ</t>
    </rPh>
    <rPh sb="6" eb="8">
      <t>ウチワケ</t>
    </rPh>
    <phoneticPr fontId="3"/>
  </si>
  <si>
    <t>eの係属審級内訳</t>
    <rPh sb="2" eb="3">
      <t>カカリ</t>
    </rPh>
    <rPh sb="3" eb="4">
      <t>ゾク</t>
    </rPh>
    <rPh sb="4" eb="5">
      <t>シン</t>
    </rPh>
    <rPh sb="5" eb="6">
      <t>キュウ</t>
    </rPh>
    <rPh sb="6" eb="8">
      <t>ウチワケ</t>
    </rPh>
    <phoneticPr fontId="3"/>
  </si>
  <si>
    <t>勝訴</t>
    <rPh sb="0" eb="2">
      <t>ショウソ</t>
    </rPh>
    <phoneticPr fontId="3"/>
  </si>
  <si>
    <t>一部敗訴</t>
    <rPh sb="0" eb="2">
      <t>イチブ</t>
    </rPh>
    <rPh sb="2" eb="4">
      <t>ハイソ</t>
    </rPh>
    <phoneticPr fontId="3"/>
  </si>
  <si>
    <t>敗訴</t>
    <rPh sb="0" eb="2">
      <t>ハイソ</t>
    </rPh>
    <phoneticPr fontId="3"/>
  </si>
  <si>
    <t>1審</t>
    <rPh sb="1" eb="2">
      <t>シン</t>
    </rPh>
    <phoneticPr fontId="3"/>
  </si>
  <si>
    <t>2審</t>
    <rPh sb="1" eb="2">
      <t>シン</t>
    </rPh>
    <phoneticPr fontId="3"/>
  </si>
  <si>
    <t>3審</t>
    <rPh sb="1" eb="2">
      <t>シン</t>
    </rPh>
    <phoneticPr fontId="3"/>
  </si>
  <si>
    <t>市町村民税</t>
    <rPh sb="0" eb="3">
      <t>シチョウソン</t>
    </rPh>
    <rPh sb="3" eb="4">
      <t>タミ</t>
    </rPh>
    <rPh sb="4" eb="5">
      <t>ゼイ</t>
    </rPh>
    <phoneticPr fontId="3"/>
  </si>
  <si>
    <t>国民健康　保険税</t>
    <rPh sb="0" eb="2">
      <t>コクミン</t>
    </rPh>
    <rPh sb="2" eb="4">
      <t>ケンコウ</t>
    </rPh>
    <rPh sb="5" eb="7">
      <t>ホケン</t>
    </rPh>
    <rPh sb="7" eb="8">
      <t>ゼイ</t>
    </rPh>
    <phoneticPr fontId="3"/>
  </si>
  <si>
    <t>都道府県名</t>
    <rPh sb="0" eb="4">
      <t>トドウフケン</t>
    </rPh>
    <rPh sb="4" eb="5">
      <t>メイ</t>
    </rPh>
    <phoneticPr fontId="3"/>
  </si>
  <si>
    <t/>
  </si>
  <si>
    <t>市町村名</t>
    <rPh sb="0" eb="3">
      <t>シチョウソン</t>
    </rPh>
    <rPh sb="3" eb="4">
      <t>メイ</t>
    </rPh>
    <phoneticPr fontId="3"/>
  </si>
  <si>
    <t>　　　区　分
 税　目</t>
    <rPh sb="3" eb="4">
      <t>ク</t>
    </rPh>
    <rPh sb="5" eb="6">
      <t>ブン</t>
    </rPh>
    <rPh sb="12" eb="13">
      <t>ゼイ</t>
    </rPh>
    <rPh sb="14" eb="15">
      <t>メ</t>
    </rPh>
    <phoneticPr fontId="3"/>
  </si>
  <si>
    <t xml:space="preserve"> 　　 区分
 年度</t>
    <rPh sb="4" eb="6">
      <t>クブン</t>
    </rPh>
    <rPh sb="9" eb="11">
      <t>ネンド</t>
    </rPh>
    <phoneticPr fontId="3"/>
  </si>
  <si>
    <t>地方公共団体コード</t>
    <phoneticPr fontId="3"/>
  </si>
  <si>
    <t>表番号</t>
    <rPh sb="0" eb="1">
      <t>ヒョウ</t>
    </rPh>
    <rPh sb="1" eb="3">
      <t>バンゴウ</t>
    </rPh>
    <phoneticPr fontId="3"/>
  </si>
  <si>
    <t>区分</t>
    <phoneticPr fontId="3"/>
  </si>
  <si>
    <t>1人当たりの合計所得金</t>
    <phoneticPr fontId="3"/>
  </si>
  <si>
    <t>額の段階</t>
    <phoneticPr fontId="3"/>
  </si>
  <si>
    <t>0人</t>
    <rPh sb="1" eb="2">
      <t>ニン</t>
    </rPh>
    <phoneticPr fontId="3"/>
  </si>
  <si>
    <t>1人</t>
    <rPh sb="1" eb="2">
      <t>ニン</t>
    </rPh>
    <phoneticPr fontId="3"/>
  </si>
  <si>
    <t>2人</t>
    <rPh sb="1" eb="2">
      <t>ニン</t>
    </rPh>
    <phoneticPr fontId="3"/>
  </si>
  <si>
    <t>3人</t>
    <rPh sb="1" eb="2">
      <t>ニン</t>
    </rPh>
    <phoneticPr fontId="3"/>
  </si>
  <si>
    <t>4人</t>
    <rPh sb="1" eb="2">
      <t>ニン</t>
    </rPh>
    <phoneticPr fontId="3"/>
  </si>
  <si>
    <t>生　活　保　護　法　に　よ　る　級　地　区　分</t>
    <rPh sb="0" eb="1">
      <t>ショウ</t>
    </rPh>
    <rPh sb="2" eb="3">
      <t>カツ</t>
    </rPh>
    <rPh sb="4" eb="5">
      <t>ホ</t>
    </rPh>
    <rPh sb="6" eb="7">
      <t>ユズル</t>
    </rPh>
    <rPh sb="8" eb="9">
      <t>ホウ</t>
    </rPh>
    <rPh sb="16" eb="17">
      <t>キュウ</t>
    </rPh>
    <rPh sb="18" eb="19">
      <t>チ</t>
    </rPh>
    <rPh sb="20" eb="21">
      <t>ク</t>
    </rPh>
    <rPh sb="22" eb="23">
      <t>ブン</t>
    </rPh>
    <phoneticPr fontId="3"/>
  </si>
  <si>
    <t>1級地</t>
    <rPh sb="1" eb="2">
      <t>キュウ</t>
    </rPh>
    <rPh sb="2" eb="3">
      <t>チ</t>
    </rPh>
    <phoneticPr fontId="3"/>
  </si>
  <si>
    <t>資本金等の金額が
50億円を超える
法人で,従業者数
の合計数が50人を
超えるもの</t>
    <rPh sb="0" eb="4">
      <t>シホンキントウ</t>
    </rPh>
    <rPh sb="5" eb="7">
      <t>キンガク</t>
    </rPh>
    <rPh sb="11" eb="13">
      <t>オクエン</t>
    </rPh>
    <rPh sb="14" eb="15">
      <t>コ</t>
    </rPh>
    <rPh sb="18" eb="20">
      <t>ホウジン</t>
    </rPh>
    <rPh sb="22" eb="25">
      <t>ジュウギョウシャ</t>
    </rPh>
    <rPh sb="25" eb="26">
      <t>カズ</t>
    </rPh>
    <rPh sb="28" eb="30">
      <t>ゴウケイ</t>
    </rPh>
    <rPh sb="30" eb="31">
      <t>スウ</t>
    </rPh>
    <rPh sb="34" eb="35">
      <t>ニン</t>
    </rPh>
    <rPh sb="37" eb="38">
      <t>コ</t>
    </rPh>
    <phoneticPr fontId="3"/>
  </si>
  <si>
    <t>資本金等の金額が
10億円を超え
50億円以下である
法人で,従業者数
の合計数が50人を
超えるもの</t>
    <rPh sb="0" eb="4">
      <t>シホンキントウ</t>
    </rPh>
    <rPh sb="5" eb="7">
      <t>キンガク</t>
    </rPh>
    <rPh sb="11" eb="13">
      <t>オクエン</t>
    </rPh>
    <rPh sb="14" eb="15">
      <t>コ</t>
    </rPh>
    <rPh sb="19" eb="20">
      <t>オク</t>
    </rPh>
    <rPh sb="20" eb="21">
      <t>エン</t>
    </rPh>
    <rPh sb="21" eb="23">
      <t>イカ</t>
    </rPh>
    <rPh sb="27" eb="29">
      <t>ホウジン</t>
    </rPh>
    <rPh sb="31" eb="34">
      <t>ジュウギョウシャ</t>
    </rPh>
    <rPh sb="34" eb="35">
      <t>カズ</t>
    </rPh>
    <rPh sb="37" eb="39">
      <t>ゴウケイ</t>
    </rPh>
    <rPh sb="39" eb="40">
      <t>スウ</t>
    </rPh>
    <rPh sb="43" eb="44">
      <t>ニン</t>
    </rPh>
    <rPh sb="46" eb="47">
      <t>コ</t>
    </rPh>
    <phoneticPr fontId="3"/>
  </si>
  <si>
    <t>分割法人</t>
    <rPh sb="0" eb="2">
      <t>ブンカツ</t>
    </rPh>
    <rPh sb="2" eb="4">
      <t>ホウジン</t>
    </rPh>
    <phoneticPr fontId="3"/>
  </si>
  <si>
    <t>単独法人</t>
    <rPh sb="0" eb="2">
      <t>タンドク</t>
    </rPh>
    <rPh sb="2" eb="4">
      <t>ホウジン</t>
    </rPh>
    <phoneticPr fontId="3"/>
  </si>
  <si>
    <t>本市本店分</t>
    <rPh sb="0" eb="1">
      <t>ホン</t>
    </rPh>
    <rPh sb="1" eb="2">
      <t>シ</t>
    </rPh>
    <rPh sb="2" eb="4">
      <t>ホンテン</t>
    </rPh>
    <rPh sb="4" eb="5">
      <t>ブン</t>
    </rPh>
    <phoneticPr fontId="3"/>
  </si>
  <si>
    <t>他市本店分</t>
    <rPh sb="0" eb="1">
      <t>タ</t>
    </rPh>
    <rPh sb="1" eb="2">
      <t>シ</t>
    </rPh>
    <rPh sb="2" eb="4">
      <t>ホンテン</t>
    </rPh>
    <rPh sb="4" eb="5">
      <t>ブン</t>
    </rPh>
    <phoneticPr fontId="3"/>
  </si>
  <si>
    <t>5</t>
    <phoneticPr fontId="3"/>
  </si>
  <si>
    <t>法人数</t>
    <rPh sb="0" eb="2">
      <t>ホウジン</t>
    </rPh>
    <rPh sb="2" eb="3">
      <t>スウ</t>
    </rPh>
    <phoneticPr fontId="3"/>
  </si>
  <si>
    <t>法人税割額</t>
    <rPh sb="0" eb="2">
      <t>ホウジン</t>
    </rPh>
    <rPh sb="2" eb="3">
      <t>ゼイ</t>
    </rPh>
    <rPh sb="3" eb="4">
      <t>ワリ</t>
    </rPh>
    <rPh sb="4" eb="5">
      <t>ガク</t>
    </rPh>
    <phoneticPr fontId="3"/>
  </si>
  <si>
    <t>計</t>
    <rPh sb="0" eb="1">
      <t>ケイ</t>
    </rPh>
    <phoneticPr fontId="3"/>
  </si>
  <si>
    <t>特定扶養親族</t>
    <rPh sb="0" eb="2">
      <t>トクテイ</t>
    </rPh>
    <rPh sb="2" eb="4">
      <t>フヨウ</t>
    </rPh>
    <rPh sb="4" eb="6">
      <t>シンゾク</t>
    </rPh>
    <phoneticPr fontId="3"/>
  </si>
  <si>
    <t>老人扶養親族</t>
    <rPh sb="0" eb="2">
      <t>ロウジン</t>
    </rPh>
    <rPh sb="2" eb="4">
      <t>フヨウ</t>
    </rPh>
    <rPh sb="4" eb="6">
      <t>シンゾク</t>
    </rPh>
    <phoneticPr fontId="3"/>
  </si>
  <si>
    <t>同居老親等</t>
    <rPh sb="0" eb="2">
      <t>ドウキョ</t>
    </rPh>
    <rPh sb="2" eb="3">
      <t>ロウ</t>
    </rPh>
    <rPh sb="3" eb="5">
      <t>シントウ</t>
    </rPh>
    <phoneticPr fontId="3"/>
  </si>
  <si>
    <t>地方公共団体コード</t>
    <phoneticPr fontId="3"/>
  </si>
  <si>
    <t>市町村名</t>
    <phoneticPr fontId="3"/>
  </si>
  <si>
    <t>配 偶 者(人)</t>
    <rPh sb="0" eb="1">
      <t>クバ</t>
    </rPh>
    <rPh sb="2" eb="3">
      <t>グウ</t>
    </rPh>
    <rPh sb="4" eb="5">
      <t>シャ</t>
    </rPh>
    <rPh sb="6" eb="7">
      <t>ニン</t>
    </rPh>
    <phoneticPr fontId="3"/>
  </si>
  <si>
    <t>配偶者以外の者(人)</t>
    <rPh sb="0" eb="1">
      <t>クバ</t>
    </rPh>
    <rPh sb="1" eb="2">
      <t>グウ</t>
    </rPh>
    <rPh sb="2" eb="3">
      <t>シャ</t>
    </rPh>
    <rPh sb="3" eb="5">
      <t>イガイ</t>
    </rPh>
    <rPh sb="6" eb="7">
      <t>モノ</t>
    </rPh>
    <rPh sb="8" eb="9">
      <t>ニン</t>
    </rPh>
    <phoneticPr fontId="3"/>
  </si>
  <si>
    <t>（千円）</t>
    <rPh sb="1" eb="2">
      <t>セン</t>
    </rPh>
    <rPh sb="2" eb="3">
      <t>エン</t>
    </rPh>
    <phoneticPr fontId="3"/>
  </si>
  <si>
    <t>1万円以下の金額</t>
    <phoneticPr fontId="3"/>
  </si>
  <si>
    <t>0</t>
    <phoneticPr fontId="3"/>
  </si>
  <si>
    <t>1</t>
    <phoneticPr fontId="3"/>
  </si>
  <si>
    <t>1万円を超え2万円以下</t>
    <phoneticPr fontId="3"/>
  </si>
  <si>
    <t>2</t>
    <phoneticPr fontId="3"/>
  </si>
  <si>
    <t>2万円　〃　3万円 〃</t>
    <phoneticPr fontId="3"/>
  </si>
  <si>
    <t>3万円　〃　4万円 〃</t>
    <phoneticPr fontId="3"/>
  </si>
  <si>
    <t>4万円　〃　5万円 〃</t>
    <phoneticPr fontId="3"/>
  </si>
  <si>
    <t>5万円　〃　10万円 〃</t>
    <phoneticPr fontId="3"/>
  </si>
  <si>
    <t>基本額として条例</t>
    <rPh sb="0" eb="2">
      <t>キホン</t>
    </rPh>
    <rPh sb="2" eb="3">
      <t>ガク</t>
    </rPh>
    <rPh sb="6" eb="8">
      <t>ジョウレイ</t>
    </rPh>
    <phoneticPr fontId="3"/>
  </si>
  <si>
    <t>で定める一定金額</t>
    <rPh sb="4" eb="6">
      <t>イッテイ</t>
    </rPh>
    <rPh sb="6" eb="8">
      <t>キンガク</t>
    </rPh>
    <phoneticPr fontId="3"/>
  </si>
  <si>
    <t>加算額として条例</t>
    <rPh sb="0" eb="3">
      <t>カサンガク</t>
    </rPh>
    <rPh sb="6" eb="8">
      <t>ジョウレイ</t>
    </rPh>
    <phoneticPr fontId="3"/>
  </si>
  <si>
    <t>収入見込額</t>
    <rPh sb="2" eb="4">
      <t>ミコミ</t>
    </rPh>
    <phoneticPr fontId="3"/>
  </si>
  <si>
    <t>事業年度数</t>
    <rPh sb="0" eb="2">
      <t>ジギョウ</t>
    </rPh>
    <rPh sb="2" eb="4">
      <t>ネンド</t>
    </rPh>
    <rPh sb="4" eb="5">
      <t>スウ</t>
    </rPh>
    <phoneticPr fontId="3"/>
  </si>
  <si>
    <t>27</t>
  </si>
  <si>
    <t>28</t>
  </si>
  <si>
    <t>30</t>
  </si>
  <si>
    <t>31</t>
  </si>
  <si>
    <t>32</t>
  </si>
  <si>
    <t>33</t>
  </si>
  <si>
    <t>34</t>
  </si>
  <si>
    <t>○　記入上の注意</t>
  </si>
  <si>
    <t>　各調査表の太線の枠内の数値は、Excelによって作成するので、下記事項に留意のうえ記入すること。</t>
    <phoneticPr fontId="3"/>
  </si>
  <si>
    <t>1　調査表には、数値を記入すること。
2　色のついた枠内は自動集計されるので記入しなくてもよい。</t>
  </si>
  <si>
    <t>3　該当のない項目欄は空欄またはゼロ（０）とし、ハイフン（－）等は記入しないこと。
4　単位の誤りのないよう注意すること。</t>
  </si>
  <si>
    <t>地方公共団体コード</t>
    <rPh sb="0" eb="2">
      <t>チホウ</t>
    </rPh>
    <rPh sb="2" eb="4">
      <t>コウキョウ</t>
    </rPh>
    <rPh sb="4" eb="6">
      <t>ダンタイ</t>
    </rPh>
    <phoneticPr fontId="3"/>
  </si>
  <si>
    <t>行番号</t>
    <phoneticPr fontId="3"/>
  </si>
  <si>
    <t>納税義務者数</t>
    <rPh sb="0" eb="2">
      <t>ノウゼイ</t>
    </rPh>
    <rPh sb="2" eb="5">
      <t>ギムシャ</t>
    </rPh>
    <rPh sb="5" eb="6">
      <t>スウ</t>
    </rPh>
    <phoneticPr fontId="3"/>
  </si>
  <si>
    <t>10人以上</t>
    <rPh sb="2" eb="3">
      <t>ニン</t>
    </rPh>
    <rPh sb="3" eb="5">
      <t>イジョウ</t>
    </rPh>
    <phoneticPr fontId="3"/>
  </si>
  <si>
    <t>1万円以下の金額</t>
    <phoneticPr fontId="3"/>
  </si>
  <si>
    <t>0</t>
    <phoneticPr fontId="3"/>
  </si>
  <si>
    <t>1</t>
    <phoneticPr fontId="3"/>
  </si>
  <si>
    <t>45万円　〃　50万円 〃</t>
    <phoneticPr fontId="3"/>
  </si>
  <si>
    <t>1</t>
    <phoneticPr fontId="3"/>
  </si>
  <si>
    <t>50万円　〃　55万円 〃</t>
    <phoneticPr fontId="3"/>
  </si>
  <si>
    <t>0</t>
    <phoneticPr fontId="3"/>
  </si>
  <si>
    <t>55万円　〃　60万円 〃</t>
    <phoneticPr fontId="3"/>
  </si>
  <si>
    <t>2</t>
    <phoneticPr fontId="3"/>
  </si>
  <si>
    <t>60万円　〃　65万円 〃</t>
    <phoneticPr fontId="3"/>
  </si>
  <si>
    <t>1</t>
  </si>
  <si>
    <t>65万円　〃　70万円 〃</t>
    <phoneticPr fontId="3"/>
  </si>
  <si>
    <t>70万円　〃　80万円 〃</t>
    <phoneticPr fontId="3"/>
  </si>
  <si>
    <t>80万円　〃　90万円 〃</t>
    <phoneticPr fontId="3"/>
  </si>
  <si>
    <t>90万円　〃100万円 〃</t>
    <phoneticPr fontId="3"/>
  </si>
  <si>
    <t>100万円　〃120万円 〃</t>
    <phoneticPr fontId="3"/>
  </si>
  <si>
    <t>120万円　〃160万円 〃</t>
    <phoneticPr fontId="3"/>
  </si>
  <si>
    <t>160万円　〃200万円 〃</t>
    <phoneticPr fontId="3"/>
  </si>
  <si>
    <t>200万円を超える金額</t>
    <phoneticPr fontId="3"/>
  </si>
  <si>
    <t>合　　　　計</t>
    <phoneticPr fontId="3"/>
  </si>
  <si>
    <t>3</t>
    <phoneticPr fontId="3"/>
  </si>
  <si>
    <t>人員に関する調</t>
    <phoneticPr fontId="3"/>
  </si>
  <si>
    <t>一　　般</t>
    <rPh sb="0" eb="1">
      <t>イチ</t>
    </rPh>
    <rPh sb="3" eb="4">
      <t>パン</t>
    </rPh>
    <phoneticPr fontId="3"/>
  </si>
  <si>
    <t>老人配偶者</t>
    <rPh sb="0" eb="2">
      <t>ロウジン</t>
    </rPh>
    <rPh sb="2" eb="5">
      <t>ハイグウシャ</t>
    </rPh>
    <phoneticPr fontId="3"/>
  </si>
  <si>
    <t>事 業 所
床面積等</t>
    <phoneticPr fontId="3"/>
  </si>
  <si>
    <t>10万円　〃　15万円 〃</t>
    <phoneticPr fontId="3"/>
  </si>
  <si>
    <t>15万円　〃　20万円 〃</t>
    <phoneticPr fontId="3"/>
  </si>
  <si>
    <t>（千円）</t>
    <phoneticPr fontId="3"/>
  </si>
  <si>
    <t>　48万円　〃  50万円 〃　</t>
    <phoneticPr fontId="3"/>
  </si>
  <si>
    <t>　50万円　〃  52万円 〃　</t>
    <phoneticPr fontId="3"/>
  </si>
  <si>
    <t>2級地</t>
    <rPh sb="1" eb="2">
      <t>キュウ</t>
    </rPh>
    <rPh sb="2" eb="3">
      <t>チ</t>
    </rPh>
    <phoneticPr fontId="3"/>
  </si>
  <si>
    <t>3級地</t>
    <phoneticPr fontId="3"/>
  </si>
  <si>
    <t>課税標準額</t>
    <rPh sb="0" eb="2">
      <t>カゼイ</t>
    </rPh>
    <rPh sb="2" eb="4">
      <t>ヒョウジュン</t>
    </rPh>
    <rPh sb="4" eb="5">
      <t>ガク</t>
    </rPh>
    <phoneticPr fontId="3"/>
  </si>
  <si>
    <t>（千円）</t>
    <phoneticPr fontId="3"/>
  </si>
  <si>
    <t>2</t>
    <phoneticPr fontId="3"/>
  </si>
  <si>
    <t>差　引　課　税　台　数　</t>
    <rPh sb="0" eb="1">
      <t>サ</t>
    </rPh>
    <rPh sb="2" eb="3">
      <t>イン</t>
    </rPh>
    <rPh sb="4" eb="5">
      <t>カ</t>
    </rPh>
    <rPh sb="6" eb="7">
      <t>ゼイ</t>
    </rPh>
    <rPh sb="8" eb="9">
      <t>ダイ</t>
    </rPh>
    <rPh sb="10" eb="11">
      <t>カズ</t>
    </rPh>
    <phoneticPr fontId="3"/>
  </si>
  <si>
    <t>非課税台数</t>
    <rPh sb="0" eb="3">
      <t>ヒカゼイ</t>
    </rPh>
    <rPh sb="3" eb="5">
      <t>ダイスウ</t>
    </rPh>
    <phoneticPr fontId="3"/>
  </si>
  <si>
    <t>課税免除</t>
    <rPh sb="0" eb="2">
      <t>カゼイ</t>
    </rPh>
    <rPh sb="2" eb="4">
      <t>メンジョ</t>
    </rPh>
    <phoneticPr fontId="3"/>
  </si>
  <si>
    <t>左のうち身</t>
    <rPh sb="0" eb="1">
      <t>ヒダリ</t>
    </rPh>
    <rPh sb="4" eb="5">
      <t>ミ</t>
    </rPh>
    <phoneticPr fontId="3"/>
  </si>
  <si>
    <t>税率</t>
    <rPh sb="0" eb="2">
      <t>ゼイリツ</t>
    </rPh>
    <phoneticPr fontId="3"/>
  </si>
  <si>
    <t>調定額</t>
    <rPh sb="0" eb="1">
      <t>チョウ</t>
    </rPh>
    <rPh sb="1" eb="3">
      <t>テイガク</t>
    </rPh>
    <phoneticPr fontId="3"/>
  </si>
  <si>
    <t>一般</t>
    <rPh sb="0" eb="2">
      <t>イッパン</t>
    </rPh>
    <phoneticPr fontId="3"/>
  </si>
  <si>
    <t>(1)事業所税に関する調</t>
    <phoneticPr fontId="3"/>
  </si>
  <si>
    <t>青色申告者である
納税義務者数</t>
    <phoneticPr fontId="3"/>
  </si>
  <si>
    <t>白色事業専従者を
有する納税義務者数</t>
    <rPh sb="0" eb="2">
      <t>ハクショク</t>
    </rPh>
    <rPh sb="2" eb="4">
      <t>ジギョウ</t>
    </rPh>
    <rPh sb="4" eb="7">
      <t>センジュウシャ</t>
    </rPh>
    <rPh sb="9" eb="10">
      <t>ユウ</t>
    </rPh>
    <rPh sb="12" eb="14">
      <t>ノウゼイ</t>
    </rPh>
    <rPh sb="14" eb="16">
      <t>ギム</t>
    </rPh>
    <rPh sb="16" eb="17">
      <t>シャ</t>
    </rPh>
    <rPh sb="17" eb="18">
      <t>スウ</t>
    </rPh>
    <phoneticPr fontId="3"/>
  </si>
  <si>
    <t>(a)</t>
    <phoneticPr fontId="3"/>
  </si>
  <si>
    <t>(b)</t>
    <phoneticPr fontId="3"/>
  </si>
  <si>
    <t>仮装経理に
基づく控除額</t>
    <rPh sb="0" eb="2">
      <t>カソウ</t>
    </rPh>
    <rPh sb="2" eb="4">
      <t>ケイリ</t>
    </rPh>
    <rPh sb="6" eb="7">
      <t>モト</t>
    </rPh>
    <rPh sb="9" eb="11">
      <t>コウジョ</t>
    </rPh>
    <rPh sb="11" eb="12">
      <t>ガク</t>
    </rPh>
    <phoneticPr fontId="3"/>
  </si>
  <si>
    <t xml:space="preserve"> 小  計 (A)</t>
    <rPh sb="1" eb="2">
      <t>ショウ</t>
    </rPh>
    <rPh sb="4" eb="5">
      <t>ケイ</t>
    </rPh>
    <phoneticPr fontId="3"/>
  </si>
  <si>
    <t>(1)</t>
    <phoneticPr fontId="3"/>
  </si>
  <si>
    <t>(2)</t>
    <phoneticPr fontId="3"/>
  </si>
  <si>
    <t>(3)</t>
    <phoneticPr fontId="3"/>
  </si>
  <si>
    <t>(4)</t>
    <phoneticPr fontId="3"/>
  </si>
  <si>
    <t>(5)</t>
    <phoneticPr fontId="3"/>
  </si>
  <si>
    <t>(6)</t>
    <phoneticPr fontId="3"/>
  </si>
  <si>
    <t>(7)</t>
    <phoneticPr fontId="3"/>
  </si>
  <si>
    <t>(8)</t>
    <phoneticPr fontId="3"/>
  </si>
  <si>
    <t>(9)</t>
    <phoneticPr fontId="3"/>
  </si>
  <si>
    <t>(10)</t>
    <phoneticPr fontId="3"/>
  </si>
  <si>
    <t>(11)</t>
    <phoneticPr fontId="3"/>
  </si>
  <si>
    <t>(12)</t>
    <phoneticPr fontId="3"/>
  </si>
  <si>
    <t>(13)</t>
    <phoneticPr fontId="3"/>
  </si>
  <si>
    <t>(14)</t>
    <phoneticPr fontId="3"/>
  </si>
  <si>
    <t xml:space="preserve">         区　　分
 車   種</t>
    <phoneticPr fontId="3"/>
  </si>
  <si>
    <t>行番号</t>
    <phoneticPr fontId="3"/>
  </si>
  <si>
    <t>(c)のうち</t>
    <phoneticPr fontId="3"/>
  </si>
  <si>
    <t>(a)のうち非課税台数</t>
    <phoneticPr fontId="3"/>
  </si>
  <si>
    <t>(a)のうち</t>
    <phoneticPr fontId="3"/>
  </si>
  <si>
    <t>一般</t>
    <phoneticPr fontId="3"/>
  </si>
  <si>
    <t>官公署</t>
    <phoneticPr fontId="3"/>
  </si>
  <si>
    <t>(a)-(f)-(g)</t>
    <phoneticPr fontId="3"/>
  </si>
  <si>
    <t>(c)-(e)</t>
    <phoneticPr fontId="3"/>
  </si>
  <si>
    <t>0</t>
    <phoneticPr fontId="3"/>
  </si>
  <si>
    <t>1</t>
    <phoneticPr fontId="3"/>
  </si>
  <si>
    <t>0</t>
    <phoneticPr fontId="3"/>
  </si>
  <si>
    <t>小  計</t>
    <rPh sb="0" eb="1">
      <t>ショウ</t>
    </rPh>
    <rPh sb="3" eb="4">
      <t>ケイ</t>
    </rPh>
    <phoneticPr fontId="3"/>
  </si>
  <si>
    <t>農耕作業用</t>
    <rPh sb="0" eb="2">
      <t>ノウコウ</t>
    </rPh>
    <rPh sb="2" eb="4">
      <t>サギョウ</t>
    </rPh>
    <rPh sb="4" eb="5">
      <t>ヨウ</t>
    </rPh>
    <phoneticPr fontId="3"/>
  </si>
  <si>
    <t>その他(小型特殊自動車)</t>
    <rPh sb="2" eb="3">
      <t>タ</t>
    </rPh>
    <rPh sb="4" eb="6">
      <t>コガタ</t>
    </rPh>
    <rPh sb="6" eb="8">
      <t>トクシュ</t>
    </rPh>
    <rPh sb="8" eb="11">
      <t>ジドウシャ</t>
    </rPh>
    <phoneticPr fontId="3"/>
  </si>
  <si>
    <t>二輪車等計
(A)+(B)+(D)</t>
    <rPh sb="0" eb="2">
      <t>ニリン</t>
    </rPh>
    <rPh sb="3" eb="4">
      <t>ナド</t>
    </rPh>
    <rPh sb="4" eb="5">
      <t>ケイ</t>
    </rPh>
    <phoneticPr fontId="3"/>
  </si>
  <si>
    <t xml:space="preserve">小   計(C) </t>
    <rPh sb="0" eb="1">
      <t>ショウ</t>
    </rPh>
    <rPh sb="4" eb="5">
      <t>ケイ</t>
    </rPh>
    <phoneticPr fontId="3"/>
  </si>
  <si>
    <t>二輪の小型自動車
           (D)</t>
    <rPh sb="0" eb="2">
      <t>ニリン</t>
    </rPh>
    <rPh sb="3" eb="5">
      <t>コガタ</t>
    </rPh>
    <rPh sb="5" eb="8">
      <t>ジドウシャ</t>
    </rPh>
    <phoneticPr fontId="3"/>
  </si>
  <si>
    <t>合計
(A)+(C)+(D)</t>
    <rPh sb="0" eb="2">
      <t>ゴウケイ</t>
    </rPh>
    <phoneticPr fontId="3"/>
  </si>
  <si>
    <t>(A)～(H)の法人
以外の法人
をいうもの</t>
    <phoneticPr fontId="3"/>
  </si>
  <si>
    <t>税収入(見込)額に
対する徴税費の割合</t>
    <rPh sb="0" eb="1">
      <t>ゼイ</t>
    </rPh>
    <rPh sb="1" eb="3">
      <t>シュウニュウ</t>
    </rPh>
    <rPh sb="4" eb="6">
      <t>ミコミ</t>
    </rPh>
    <rPh sb="7" eb="8">
      <t>ガク</t>
    </rPh>
    <rPh sb="10" eb="11">
      <t>タイ</t>
    </rPh>
    <rPh sb="13" eb="15">
      <t>チョウゼイ</t>
    </rPh>
    <rPh sb="15" eb="16">
      <t>ヒ</t>
    </rPh>
    <rPh sb="17" eb="19">
      <t>ワリアイ</t>
    </rPh>
    <phoneticPr fontId="3"/>
  </si>
  <si>
    <t>（新税率適用分）</t>
    <phoneticPr fontId="3"/>
  </si>
  <si>
    <t>三輪車計</t>
    <phoneticPr fontId="3"/>
  </si>
  <si>
    <t>四輪車</t>
    <phoneticPr fontId="3"/>
  </si>
  <si>
    <t>（重課適用分）</t>
    <phoneticPr fontId="3"/>
  </si>
  <si>
    <t>（25％軽課適用分）</t>
    <phoneticPr fontId="3"/>
  </si>
  <si>
    <t>（50％軽課適用分）</t>
    <phoneticPr fontId="3"/>
  </si>
  <si>
    <t>（75％軽課適用分）</t>
    <phoneticPr fontId="3"/>
  </si>
  <si>
    <t>四 輪 車 計</t>
    <phoneticPr fontId="3"/>
  </si>
  <si>
    <t>左のうち申告特例控除額</t>
    <phoneticPr fontId="3"/>
  </si>
  <si>
    <t>(8)</t>
    <phoneticPr fontId="3"/>
  </si>
  <si>
    <t>(9)</t>
    <phoneticPr fontId="3"/>
  </si>
  <si>
    <t>(15)</t>
    <phoneticPr fontId="3"/>
  </si>
  <si>
    <t>(16)</t>
    <phoneticPr fontId="3"/>
  </si>
  <si>
    <t>(21)</t>
    <phoneticPr fontId="3"/>
  </si>
  <si>
    <t>(25)</t>
    <phoneticPr fontId="3"/>
  </si>
  <si>
    <r>
      <t>5 「都道府県名」「市町村名」については</t>
    </r>
    <r>
      <rPr>
        <sz val="8"/>
        <color rgb="FFFF0000"/>
        <rFont val="ＭＳ 明朝"/>
        <family val="1"/>
        <charset val="128"/>
      </rPr>
      <t>「地方公共団体コード」</t>
    </r>
    <r>
      <rPr>
        <sz val="8"/>
        <rFont val="ＭＳ 明朝"/>
        <family val="1"/>
        <charset val="128"/>
      </rPr>
      <t>を 
   記入すれば自動的に付与される。</t>
    </r>
    <phoneticPr fontId="3"/>
  </si>
  <si>
    <t>二輪車(側車付のものを含む) (B)</t>
    <rPh sb="0" eb="2">
      <t>2リン</t>
    </rPh>
    <rPh sb="2" eb="3">
      <t>シャ</t>
    </rPh>
    <rPh sb="4" eb="5">
      <t>ガワ</t>
    </rPh>
    <rPh sb="5" eb="6">
      <t>クルマ</t>
    </rPh>
    <rPh sb="6" eb="7">
      <t>ツキ</t>
    </rPh>
    <rPh sb="11" eb="12">
      <t>フク</t>
    </rPh>
    <phoneticPr fontId="3"/>
  </si>
  <si>
    <t>専ら雪上を
走行するもの</t>
    <rPh sb="0" eb="1">
      <t>モッパ</t>
    </rPh>
    <rPh sb="2" eb="4">
      <t>セツジョウ</t>
    </rPh>
    <rPh sb="6" eb="8">
      <t>ソウコウ</t>
    </rPh>
    <phoneticPr fontId="3"/>
  </si>
  <si>
    <t>400万円　〃500万円 〃</t>
    <phoneticPr fontId="3"/>
  </si>
  <si>
    <t>500万円　〃600万円 〃</t>
    <phoneticPr fontId="3"/>
  </si>
  <si>
    <t>600万円　〃700万円 〃</t>
    <phoneticPr fontId="3"/>
  </si>
  <si>
    <t>700万円　〃800万円 〃</t>
    <phoneticPr fontId="3"/>
  </si>
  <si>
    <t>800万円　〃900万円 〃</t>
    <phoneticPr fontId="3"/>
  </si>
  <si>
    <t>900万円　〃1000万円 〃</t>
    <phoneticPr fontId="3"/>
  </si>
  <si>
    <t>1000万円　〃1200万円 〃</t>
    <phoneticPr fontId="3"/>
  </si>
  <si>
    <t>1200万円　〃1400万円 〃</t>
    <phoneticPr fontId="3"/>
  </si>
  <si>
    <t>1400万円を超える金額</t>
    <phoneticPr fontId="3"/>
  </si>
  <si>
    <t>1400万円を超える金額</t>
    <phoneticPr fontId="3"/>
  </si>
  <si>
    <t>特定寄附金税額控除額</t>
    <rPh sb="0" eb="2">
      <t>トクテイ</t>
    </rPh>
    <rPh sb="2" eb="5">
      <t>キフキン</t>
    </rPh>
    <rPh sb="5" eb="7">
      <t>ゼイガク</t>
    </rPh>
    <rPh sb="7" eb="9">
      <t>コウジョ</t>
    </rPh>
    <rPh sb="9" eb="10">
      <t>ガク</t>
    </rPh>
    <phoneticPr fontId="3"/>
  </si>
  <si>
    <t>法人税割</t>
    <rPh sb="0" eb="3">
      <t>ホウジンゼイ</t>
    </rPh>
    <rPh sb="3" eb="4">
      <t>ワ</t>
    </rPh>
    <phoneticPr fontId="3"/>
  </si>
  <si>
    <t>寄附件数</t>
    <rPh sb="0" eb="2">
      <t>キフ</t>
    </rPh>
    <rPh sb="2" eb="4">
      <t>ケンスウ</t>
    </rPh>
    <phoneticPr fontId="3"/>
  </si>
  <si>
    <t>特定寄附金の額</t>
    <rPh sb="0" eb="2">
      <t>トクテイ</t>
    </rPh>
    <rPh sb="2" eb="5">
      <t>キフキン</t>
    </rPh>
    <rPh sb="6" eb="7">
      <t>ガク</t>
    </rPh>
    <phoneticPr fontId="3"/>
  </si>
  <si>
    <t>2</t>
    <phoneticPr fontId="3"/>
  </si>
  <si>
    <t>特定寄附金税額控除の適用を受けた法人数</t>
    <rPh sb="16" eb="19">
      <t>ホウジンスウ</t>
    </rPh>
    <phoneticPr fontId="3"/>
  </si>
  <si>
    <t>011002</t>
    <phoneticPr fontId="3"/>
  </si>
  <si>
    <t>札幌市</t>
    <phoneticPr fontId="3"/>
  </si>
  <si>
    <t>012025</t>
    <phoneticPr fontId="3"/>
  </si>
  <si>
    <t>函館市</t>
    <phoneticPr fontId="3"/>
  </si>
  <si>
    <t>012033</t>
    <phoneticPr fontId="3"/>
  </si>
  <si>
    <t>小樽市</t>
    <phoneticPr fontId="3"/>
  </si>
  <si>
    <t>012041</t>
    <phoneticPr fontId="3"/>
  </si>
  <si>
    <t>旭川市</t>
    <phoneticPr fontId="3"/>
  </si>
  <si>
    <t>012050</t>
    <phoneticPr fontId="3"/>
  </si>
  <si>
    <t>室蘭市</t>
    <phoneticPr fontId="3"/>
  </si>
  <si>
    <t>012068</t>
    <phoneticPr fontId="3"/>
  </si>
  <si>
    <t>釧路市</t>
    <phoneticPr fontId="3"/>
  </si>
  <si>
    <t>012076</t>
    <phoneticPr fontId="3"/>
  </si>
  <si>
    <t>帯広市</t>
    <phoneticPr fontId="3"/>
  </si>
  <si>
    <t>012084</t>
    <phoneticPr fontId="3"/>
  </si>
  <si>
    <t>北見市</t>
    <phoneticPr fontId="3"/>
  </si>
  <si>
    <t>012092</t>
    <phoneticPr fontId="3"/>
  </si>
  <si>
    <t>夕張市</t>
    <phoneticPr fontId="3"/>
  </si>
  <si>
    <t>012106</t>
    <phoneticPr fontId="3"/>
  </si>
  <si>
    <t>岩見沢市</t>
    <phoneticPr fontId="3"/>
  </si>
  <si>
    <t>012114</t>
    <phoneticPr fontId="3"/>
  </si>
  <si>
    <t>網走市</t>
    <phoneticPr fontId="3"/>
  </si>
  <si>
    <t>012122</t>
    <phoneticPr fontId="3"/>
  </si>
  <si>
    <t>留萌市</t>
    <phoneticPr fontId="3"/>
  </si>
  <si>
    <t>012131</t>
    <phoneticPr fontId="3"/>
  </si>
  <si>
    <t>苫小牧市</t>
    <phoneticPr fontId="3"/>
  </si>
  <si>
    <t>012149</t>
    <phoneticPr fontId="3"/>
  </si>
  <si>
    <t>稚内市</t>
    <phoneticPr fontId="3"/>
  </si>
  <si>
    <t>012157</t>
    <phoneticPr fontId="3"/>
  </si>
  <si>
    <t>美唄市</t>
    <phoneticPr fontId="3"/>
  </si>
  <si>
    <t>012165</t>
    <phoneticPr fontId="3"/>
  </si>
  <si>
    <t>芦別市</t>
    <phoneticPr fontId="3"/>
  </si>
  <si>
    <t>012173</t>
    <phoneticPr fontId="3"/>
  </si>
  <si>
    <t>江別市</t>
    <phoneticPr fontId="3"/>
  </si>
  <si>
    <t>012181</t>
    <phoneticPr fontId="3"/>
  </si>
  <si>
    <t>赤平市</t>
    <phoneticPr fontId="3"/>
  </si>
  <si>
    <t>012190</t>
    <phoneticPr fontId="3"/>
  </si>
  <si>
    <t>紋別市</t>
    <phoneticPr fontId="3"/>
  </si>
  <si>
    <t>012203</t>
    <phoneticPr fontId="3"/>
  </si>
  <si>
    <t>士別市</t>
    <phoneticPr fontId="3"/>
  </si>
  <si>
    <t>012211</t>
    <phoneticPr fontId="3"/>
  </si>
  <si>
    <t>名寄市</t>
    <phoneticPr fontId="3"/>
  </si>
  <si>
    <t>012220</t>
    <phoneticPr fontId="3"/>
  </si>
  <si>
    <t>三笠市</t>
    <phoneticPr fontId="3"/>
  </si>
  <si>
    <t>012238</t>
    <phoneticPr fontId="3"/>
  </si>
  <si>
    <t>根室市</t>
    <phoneticPr fontId="3"/>
  </si>
  <si>
    <t>012246</t>
    <phoneticPr fontId="3"/>
  </si>
  <si>
    <t>千歳市</t>
    <phoneticPr fontId="3"/>
  </si>
  <si>
    <t>012254</t>
    <phoneticPr fontId="3"/>
  </si>
  <si>
    <t>滝川市</t>
    <phoneticPr fontId="3"/>
  </si>
  <si>
    <t>012262</t>
    <phoneticPr fontId="3"/>
  </si>
  <si>
    <t>砂川市</t>
    <phoneticPr fontId="3"/>
  </si>
  <si>
    <t>012271</t>
    <phoneticPr fontId="3"/>
  </si>
  <si>
    <t>歌志内市</t>
    <phoneticPr fontId="3"/>
  </si>
  <si>
    <t>012289</t>
    <phoneticPr fontId="3"/>
  </si>
  <si>
    <t>深川市</t>
    <phoneticPr fontId="3"/>
  </si>
  <si>
    <t>012297</t>
    <phoneticPr fontId="3"/>
  </si>
  <si>
    <t>富良野市</t>
    <phoneticPr fontId="3"/>
  </si>
  <si>
    <t>012301</t>
    <phoneticPr fontId="3"/>
  </si>
  <si>
    <t>登別市</t>
    <phoneticPr fontId="3"/>
  </si>
  <si>
    <t>012319</t>
    <phoneticPr fontId="3"/>
  </si>
  <si>
    <t>恵庭市</t>
    <phoneticPr fontId="3"/>
  </si>
  <si>
    <t>012335</t>
    <phoneticPr fontId="3"/>
  </si>
  <si>
    <t>伊達市</t>
    <phoneticPr fontId="3"/>
  </si>
  <si>
    <t>012343</t>
    <phoneticPr fontId="3"/>
  </si>
  <si>
    <t>北広島市</t>
    <phoneticPr fontId="3"/>
  </si>
  <si>
    <t>012351</t>
    <phoneticPr fontId="3"/>
  </si>
  <si>
    <t>石狩市</t>
    <phoneticPr fontId="3"/>
  </si>
  <si>
    <t>012360</t>
    <phoneticPr fontId="3"/>
  </si>
  <si>
    <t>北斗市</t>
    <phoneticPr fontId="3"/>
  </si>
  <si>
    <t>013030</t>
    <phoneticPr fontId="3"/>
  </si>
  <si>
    <t>当別町</t>
    <phoneticPr fontId="3"/>
  </si>
  <si>
    <t>013048</t>
    <phoneticPr fontId="3"/>
  </si>
  <si>
    <t>新篠津村</t>
    <phoneticPr fontId="3"/>
  </si>
  <si>
    <t>013315</t>
    <phoneticPr fontId="3"/>
  </si>
  <si>
    <t>松前町</t>
    <phoneticPr fontId="3"/>
  </si>
  <si>
    <t>013323</t>
    <phoneticPr fontId="3"/>
  </si>
  <si>
    <t>福島町</t>
    <phoneticPr fontId="3"/>
  </si>
  <si>
    <t>013331</t>
    <phoneticPr fontId="3"/>
  </si>
  <si>
    <t>知内町</t>
    <phoneticPr fontId="3"/>
  </si>
  <si>
    <t>013340</t>
    <phoneticPr fontId="3"/>
  </si>
  <si>
    <t>木古内町</t>
    <phoneticPr fontId="3"/>
  </si>
  <si>
    <t>013374</t>
    <phoneticPr fontId="3"/>
  </si>
  <si>
    <t>七飯町</t>
    <phoneticPr fontId="3"/>
  </si>
  <si>
    <t>013439</t>
    <phoneticPr fontId="3"/>
  </si>
  <si>
    <t>鹿部町</t>
    <phoneticPr fontId="3"/>
  </si>
  <si>
    <t>013455</t>
    <phoneticPr fontId="3"/>
  </si>
  <si>
    <t>森町</t>
    <phoneticPr fontId="3"/>
  </si>
  <si>
    <t>013463</t>
    <phoneticPr fontId="3"/>
  </si>
  <si>
    <t>八雲町</t>
    <phoneticPr fontId="3"/>
  </si>
  <si>
    <t>013471</t>
    <phoneticPr fontId="3"/>
  </si>
  <si>
    <t>長万部町</t>
    <phoneticPr fontId="3"/>
  </si>
  <si>
    <t>013617</t>
    <phoneticPr fontId="3"/>
  </si>
  <si>
    <t>江差町</t>
    <phoneticPr fontId="3"/>
  </si>
  <si>
    <t>013625</t>
    <phoneticPr fontId="3"/>
  </si>
  <si>
    <t>上ノ国町</t>
    <phoneticPr fontId="3"/>
  </si>
  <si>
    <t>013633</t>
    <phoneticPr fontId="3"/>
  </si>
  <si>
    <t>厚沢部町</t>
    <phoneticPr fontId="3"/>
  </si>
  <si>
    <t>013641</t>
    <phoneticPr fontId="3"/>
  </si>
  <si>
    <t>乙部町</t>
    <phoneticPr fontId="3"/>
  </si>
  <si>
    <t>013676</t>
    <phoneticPr fontId="3"/>
  </si>
  <si>
    <t>奥尻町</t>
    <phoneticPr fontId="3"/>
  </si>
  <si>
    <t>013706</t>
    <phoneticPr fontId="3"/>
  </si>
  <si>
    <t>今金町</t>
    <phoneticPr fontId="3"/>
  </si>
  <si>
    <t>013714</t>
    <phoneticPr fontId="3"/>
  </si>
  <si>
    <t>せたな町</t>
    <phoneticPr fontId="3"/>
  </si>
  <si>
    <t>013919</t>
    <phoneticPr fontId="3"/>
  </si>
  <si>
    <t>島牧村</t>
    <phoneticPr fontId="3"/>
  </si>
  <si>
    <t>013927</t>
    <phoneticPr fontId="3"/>
  </si>
  <si>
    <t>寿都町</t>
    <phoneticPr fontId="3"/>
  </si>
  <si>
    <t>013935</t>
    <phoneticPr fontId="3"/>
  </si>
  <si>
    <t>黒松内町</t>
    <phoneticPr fontId="3"/>
  </si>
  <si>
    <t>013943</t>
    <phoneticPr fontId="3"/>
  </si>
  <si>
    <t>蘭越町</t>
    <phoneticPr fontId="3"/>
  </si>
  <si>
    <t>013951</t>
    <phoneticPr fontId="3"/>
  </si>
  <si>
    <t>ニセコ町</t>
    <phoneticPr fontId="3"/>
  </si>
  <si>
    <t>013960</t>
    <phoneticPr fontId="3"/>
  </si>
  <si>
    <t>真狩村</t>
    <phoneticPr fontId="3"/>
  </si>
  <si>
    <t>013978</t>
    <phoneticPr fontId="3"/>
  </si>
  <si>
    <t>留寿都村</t>
    <phoneticPr fontId="3"/>
  </si>
  <si>
    <t>013986</t>
    <phoneticPr fontId="3"/>
  </si>
  <si>
    <t>喜茂別町</t>
    <phoneticPr fontId="3"/>
  </si>
  <si>
    <t>013994</t>
    <phoneticPr fontId="3"/>
  </si>
  <si>
    <t>京極町</t>
    <phoneticPr fontId="3"/>
  </si>
  <si>
    <t>014001</t>
    <phoneticPr fontId="3"/>
  </si>
  <si>
    <t>倶知安町</t>
    <phoneticPr fontId="3"/>
  </si>
  <si>
    <t>014010</t>
    <phoneticPr fontId="3"/>
  </si>
  <si>
    <t>共和町</t>
    <phoneticPr fontId="3"/>
  </si>
  <si>
    <t>014028</t>
    <phoneticPr fontId="3"/>
  </si>
  <si>
    <t>岩内町</t>
    <phoneticPr fontId="3"/>
  </si>
  <si>
    <t>014036</t>
    <phoneticPr fontId="3"/>
  </si>
  <si>
    <t>泊村</t>
    <phoneticPr fontId="3"/>
  </si>
  <si>
    <t>014044</t>
    <phoneticPr fontId="3"/>
  </si>
  <si>
    <t>神恵内村</t>
    <phoneticPr fontId="3"/>
  </si>
  <si>
    <t>014052</t>
    <phoneticPr fontId="3"/>
  </si>
  <si>
    <t>積丹町</t>
    <phoneticPr fontId="3"/>
  </si>
  <si>
    <t>014061</t>
    <phoneticPr fontId="3"/>
  </si>
  <si>
    <t>古平町</t>
    <phoneticPr fontId="3"/>
  </si>
  <si>
    <t>014079</t>
    <phoneticPr fontId="3"/>
  </si>
  <si>
    <t>仁木町</t>
    <phoneticPr fontId="3"/>
  </si>
  <si>
    <t>014087</t>
    <phoneticPr fontId="3"/>
  </si>
  <si>
    <t>余市町</t>
    <phoneticPr fontId="3"/>
  </si>
  <si>
    <t>014095</t>
    <phoneticPr fontId="3"/>
  </si>
  <si>
    <t>赤井川村</t>
    <phoneticPr fontId="3"/>
  </si>
  <si>
    <t>014231</t>
    <phoneticPr fontId="3"/>
  </si>
  <si>
    <t>南幌町</t>
    <phoneticPr fontId="3"/>
  </si>
  <si>
    <t>014249</t>
    <phoneticPr fontId="3"/>
  </si>
  <si>
    <t>奈井江町</t>
    <phoneticPr fontId="3"/>
  </si>
  <si>
    <t>014257</t>
    <phoneticPr fontId="3"/>
  </si>
  <si>
    <t>上砂川町</t>
    <phoneticPr fontId="3"/>
  </si>
  <si>
    <t>014273</t>
    <phoneticPr fontId="3"/>
  </si>
  <si>
    <t>由仁町</t>
    <phoneticPr fontId="3"/>
  </si>
  <si>
    <t>014281</t>
    <phoneticPr fontId="3"/>
  </si>
  <si>
    <t>長沼町</t>
    <phoneticPr fontId="3"/>
  </si>
  <si>
    <t>014290</t>
    <phoneticPr fontId="3"/>
  </si>
  <si>
    <t>栗山町</t>
    <phoneticPr fontId="3"/>
  </si>
  <si>
    <t>014303</t>
    <phoneticPr fontId="3"/>
  </si>
  <si>
    <t>月形町</t>
    <phoneticPr fontId="3"/>
  </si>
  <si>
    <t>014311</t>
    <phoneticPr fontId="3"/>
  </si>
  <si>
    <t>浦臼町</t>
    <phoneticPr fontId="3"/>
  </si>
  <si>
    <t>014320</t>
    <phoneticPr fontId="3"/>
  </si>
  <si>
    <t>新十津川町</t>
    <phoneticPr fontId="3"/>
  </si>
  <si>
    <t>014338</t>
    <phoneticPr fontId="3"/>
  </si>
  <si>
    <t>妹背牛町</t>
    <phoneticPr fontId="3"/>
  </si>
  <si>
    <t>014346</t>
    <phoneticPr fontId="3"/>
  </si>
  <si>
    <t>秩父別町</t>
    <phoneticPr fontId="3"/>
  </si>
  <si>
    <t>014362</t>
    <phoneticPr fontId="3"/>
  </si>
  <si>
    <t>雨竜町</t>
    <phoneticPr fontId="3"/>
  </si>
  <si>
    <t>014371</t>
    <phoneticPr fontId="3"/>
  </si>
  <si>
    <t>北竜町</t>
    <phoneticPr fontId="3"/>
  </si>
  <si>
    <t>014389</t>
    <phoneticPr fontId="3"/>
  </si>
  <si>
    <t>沼田町</t>
    <phoneticPr fontId="3"/>
  </si>
  <si>
    <t>014524</t>
    <phoneticPr fontId="3"/>
  </si>
  <si>
    <t>鷹栖町</t>
    <phoneticPr fontId="3"/>
  </si>
  <si>
    <t>014532</t>
    <phoneticPr fontId="3"/>
  </si>
  <si>
    <t>東神楽町</t>
    <phoneticPr fontId="3"/>
  </si>
  <si>
    <t>014541</t>
    <phoneticPr fontId="3"/>
  </si>
  <si>
    <t>当麻町</t>
    <phoneticPr fontId="3"/>
  </si>
  <si>
    <t>014559</t>
    <phoneticPr fontId="3"/>
  </si>
  <si>
    <t>比布町</t>
    <phoneticPr fontId="3"/>
  </si>
  <si>
    <t>014567</t>
    <phoneticPr fontId="3"/>
  </si>
  <si>
    <t>愛別町</t>
    <phoneticPr fontId="3"/>
  </si>
  <si>
    <t>014575</t>
    <phoneticPr fontId="3"/>
  </si>
  <si>
    <t>上川町</t>
    <phoneticPr fontId="3"/>
  </si>
  <si>
    <t>014583</t>
    <phoneticPr fontId="3"/>
  </si>
  <si>
    <t>東川町</t>
    <phoneticPr fontId="3"/>
  </si>
  <si>
    <t>014591</t>
    <phoneticPr fontId="3"/>
  </si>
  <si>
    <t>美瑛町</t>
    <phoneticPr fontId="3"/>
  </si>
  <si>
    <t>014605</t>
    <phoneticPr fontId="3"/>
  </si>
  <si>
    <t>上富良野町</t>
    <phoneticPr fontId="3"/>
  </si>
  <si>
    <t>014613</t>
    <phoneticPr fontId="3"/>
  </si>
  <si>
    <t>中富良野町</t>
    <phoneticPr fontId="3"/>
  </si>
  <si>
    <t>014621</t>
    <phoneticPr fontId="3"/>
  </si>
  <si>
    <t>南富良野町</t>
    <phoneticPr fontId="3"/>
  </si>
  <si>
    <t>014630</t>
    <phoneticPr fontId="3"/>
  </si>
  <si>
    <t>占冠村</t>
    <phoneticPr fontId="3"/>
  </si>
  <si>
    <t>014648</t>
    <phoneticPr fontId="3"/>
  </si>
  <si>
    <t>和寒町</t>
    <phoneticPr fontId="3"/>
  </si>
  <si>
    <t>014656</t>
    <phoneticPr fontId="3"/>
  </si>
  <si>
    <t>剣淵町</t>
    <phoneticPr fontId="3"/>
  </si>
  <si>
    <t>014681</t>
    <phoneticPr fontId="3"/>
  </si>
  <si>
    <t>下川町</t>
    <phoneticPr fontId="3"/>
  </si>
  <si>
    <t>014699</t>
    <phoneticPr fontId="3"/>
  </si>
  <si>
    <t>美深町</t>
    <phoneticPr fontId="3"/>
  </si>
  <si>
    <t>014702</t>
    <phoneticPr fontId="3"/>
  </si>
  <si>
    <t>音威子府村</t>
    <phoneticPr fontId="3"/>
  </si>
  <si>
    <t>014711</t>
    <phoneticPr fontId="3"/>
  </si>
  <si>
    <t>中川町</t>
    <phoneticPr fontId="3"/>
  </si>
  <si>
    <t>014729</t>
    <phoneticPr fontId="3"/>
  </si>
  <si>
    <t>幌加内町</t>
    <phoneticPr fontId="3"/>
  </si>
  <si>
    <t>014818</t>
    <phoneticPr fontId="3"/>
  </si>
  <si>
    <t>増毛町</t>
    <phoneticPr fontId="3"/>
  </si>
  <si>
    <t>014826</t>
    <phoneticPr fontId="3"/>
  </si>
  <si>
    <t>小平町</t>
    <phoneticPr fontId="3"/>
  </si>
  <si>
    <t>014834</t>
    <phoneticPr fontId="3"/>
  </si>
  <si>
    <t>苫前町</t>
    <phoneticPr fontId="3"/>
  </si>
  <si>
    <t>014842</t>
    <phoneticPr fontId="3"/>
  </si>
  <si>
    <t>羽幌町</t>
    <phoneticPr fontId="3"/>
  </si>
  <si>
    <t>014851</t>
    <phoneticPr fontId="3"/>
  </si>
  <si>
    <t>初山別村</t>
    <phoneticPr fontId="3"/>
  </si>
  <si>
    <t>014869</t>
    <phoneticPr fontId="3"/>
  </si>
  <si>
    <t>遠別町</t>
    <phoneticPr fontId="3"/>
  </si>
  <si>
    <t>014877</t>
    <phoneticPr fontId="3"/>
  </si>
  <si>
    <t>天塩町</t>
    <phoneticPr fontId="3"/>
  </si>
  <si>
    <t>015113</t>
    <phoneticPr fontId="3"/>
  </si>
  <si>
    <t>猿払村</t>
    <phoneticPr fontId="3"/>
  </si>
  <si>
    <t>015121</t>
    <phoneticPr fontId="3"/>
  </si>
  <si>
    <t>浜頓別町</t>
    <phoneticPr fontId="3"/>
  </si>
  <si>
    <t>015130</t>
    <phoneticPr fontId="3"/>
  </si>
  <si>
    <t>中頓別町</t>
    <phoneticPr fontId="3"/>
  </si>
  <si>
    <t>015148</t>
    <phoneticPr fontId="3"/>
  </si>
  <si>
    <t>枝幸町</t>
    <phoneticPr fontId="3"/>
  </si>
  <si>
    <t>015164</t>
    <phoneticPr fontId="3"/>
  </si>
  <si>
    <t>豊富町</t>
    <phoneticPr fontId="3"/>
  </si>
  <si>
    <t>015172</t>
    <phoneticPr fontId="3"/>
  </si>
  <si>
    <t>礼文町</t>
    <phoneticPr fontId="3"/>
  </si>
  <si>
    <t>015181</t>
    <phoneticPr fontId="3"/>
  </si>
  <si>
    <t>利尻町</t>
    <phoneticPr fontId="3"/>
  </si>
  <si>
    <t>015199</t>
    <phoneticPr fontId="3"/>
  </si>
  <si>
    <t>利尻富士町</t>
    <phoneticPr fontId="3"/>
  </si>
  <si>
    <t>015202</t>
    <phoneticPr fontId="3"/>
  </si>
  <si>
    <t>幌延町</t>
    <phoneticPr fontId="3"/>
  </si>
  <si>
    <t>015431</t>
    <phoneticPr fontId="3"/>
  </si>
  <si>
    <t>美幌町</t>
    <phoneticPr fontId="3"/>
  </si>
  <si>
    <t>015440</t>
    <phoneticPr fontId="3"/>
  </si>
  <si>
    <t>津別町</t>
    <phoneticPr fontId="3"/>
  </si>
  <si>
    <t>015458</t>
    <phoneticPr fontId="3"/>
  </si>
  <si>
    <t>斜里町</t>
    <phoneticPr fontId="3"/>
  </si>
  <si>
    <t>015466</t>
    <phoneticPr fontId="3"/>
  </si>
  <si>
    <t>清里町</t>
    <phoneticPr fontId="3"/>
  </si>
  <si>
    <t>015474</t>
    <phoneticPr fontId="3"/>
  </si>
  <si>
    <t>小清水町</t>
    <phoneticPr fontId="3"/>
  </si>
  <si>
    <t>015491</t>
    <phoneticPr fontId="3"/>
  </si>
  <si>
    <t>訓子府町</t>
    <phoneticPr fontId="3"/>
  </si>
  <si>
    <t>015504</t>
    <phoneticPr fontId="3"/>
  </si>
  <si>
    <t>置戸町</t>
    <phoneticPr fontId="3"/>
  </si>
  <si>
    <t>015521</t>
    <phoneticPr fontId="3"/>
  </si>
  <si>
    <t>佐呂間町</t>
    <phoneticPr fontId="3"/>
  </si>
  <si>
    <t>015555</t>
    <phoneticPr fontId="3"/>
  </si>
  <si>
    <t>遠軽町</t>
    <phoneticPr fontId="3"/>
  </si>
  <si>
    <t>015598</t>
    <phoneticPr fontId="3"/>
  </si>
  <si>
    <t>湧別町</t>
    <phoneticPr fontId="3"/>
  </si>
  <si>
    <t>015601</t>
    <phoneticPr fontId="3"/>
  </si>
  <si>
    <t>滝上町</t>
    <phoneticPr fontId="3"/>
  </si>
  <si>
    <t>015610</t>
    <phoneticPr fontId="3"/>
  </si>
  <si>
    <t>興部町</t>
    <phoneticPr fontId="3"/>
  </si>
  <si>
    <t>015628</t>
    <phoneticPr fontId="3"/>
  </si>
  <si>
    <t>西興部村</t>
    <phoneticPr fontId="3"/>
  </si>
  <si>
    <t>015636</t>
    <phoneticPr fontId="3"/>
  </si>
  <si>
    <t>雄武町</t>
    <phoneticPr fontId="3"/>
  </si>
  <si>
    <t>015644</t>
    <phoneticPr fontId="3"/>
  </si>
  <si>
    <t>大空町</t>
    <phoneticPr fontId="3"/>
  </si>
  <si>
    <t>015717</t>
    <phoneticPr fontId="3"/>
  </si>
  <si>
    <t>豊浦町</t>
    <phoneticPr fontId="3"/>
  </si>
  <si>
    <t>015750</t>
    <phoneticPr fontId="3"/>
  </si>
  <si>
    <t>壮瞥町</t>
    <phoneticPr fontId="3"/>
  </si>
  <si>
    <t>015784</t>
    <phoneticPr fontId="3"/>
  </si>
  <si>
    <t>白老町</t>
    <phoneticPr fontId="3"/>
  </si>
  <si>
    <t>015814</t>
    <phoneticPr fontId="3"/>
  </si>
  <si>
    <t>厚真町</t>
    <phoneticPr fontId="3"/>
  </si>
  <si>
    <t>015849</t>
    <phoneticPr fontId="3"/>
  </si>
  <si>
    <t>洞爺湖町</t>
    <phoneticPr fontId="3"/>
  </si>
  <si>
    <t>015857</t>
    <phoneticPr fontId="3"/>
  </si>
  <si>
    <t>安平町</t>
    <phoneticPr fontId="3"/>
  </si>
  <si>
    <t>015865</t>
    <phoneticPr fontId="3"/>
  </si>
  <si>
    <t>むかわ町</t>
    <phoneticPr fontId="3"/>
  </si>
  <si>
    <t>016012</t>
    <phoneticPr fontId="3"/>
  </si>
  <si>
    <t>日高町</t>
    <phoneticPr fontId="3"/>
  </si>
  <si>
    <t>016021</t>
    <phoneticPr fontId="3"/>
  </si>
  <si>
    <t>平取町</t>
    <phoneticPr fontId="3"/>
  </si>
  <si>
    <t>016047</t>
    <phoneticPr fontId="3"/>
  </si>
  <si>
    <t>新冠町</t>
    <phoneticPr fontId="3"/>
  </si>
  <si>
    <t>016071</t>
    <phoneticPr fontId="3"/>
  </si>
  <si>
    <t>浦河町</t>
    <phoneticPr fontId="3"/>
  </si>
  <si>
    <t>016080</t>
    <phoneticPr fontId="3"/>
  </si>
  <si>
    <t>様似町</t>
    <phoneticPr fontId="3"/>
  </si>
  <si>
    <t>016098</t>
    <phoneticPr fontId="3"/>
  </si>
  <si>
    <t>えりも町</t>
    <phoneticPr fontId="3"/>
  </si>
  <si>
    <t>016101</t>
    <phoneticPr fontId="3"/>
  </si>
  <si>
    <t>新ひだか町</t>
    <phoneticPr fontId="3"/>
  </si>
  <si>
    <t>016314</t>
    <phoneticPr fontId="3"/>
  </si>
  <si>
    <t>音更町</t>
    <phoneticPr fontId="3"/>
  </si>
  <si>
    <t>016322</t>
    <phoneticPr fontId="3"/>
  </si>
  <si>
    <t>士幌町</t>
    <phoneticPr fontId="3"/>
  </si>
  <si>
    <t>016331</t>
    <phoneticPr fontId="3"/>
  </si>
  <si>
    <t>上士幌町</t>
    <phoneticPr fontId="3"/>
  </si>
  <si>
    <t>016349</t>
    <phoneticPr fontId="3"/>
  </si>
  <si>
    <t>鹿追町</t>
    <phoneticPr fontId="3"/>
  </si>
  <si>
    <t>016357</t>
    <phoneticPr fontId="3"/>
  </si>
  <si>
    <t>新得町</t>
    <phoneticPr fontId="3"/>
  </si>
  <si>
    <t>016365</t>
    <phoneticPr fontId="3"/>
  </si>
  <si>
    <t>清水町</t>
    <phoneticPr fontId="3"/>
  </si>
  <si>
    <t>016373</t>
    <phoneticPr fontId="3"/>
  </si>
  <si>
    <t>芽室町</t>
    <phoneticPr fontId="3"/>
  </si>
  <si>
    <t>016381</t>
    <phoneticPr fontId="3"/>
  </si>
  <si>
    <t>中札内村</t>
    <phoneticPr fontId="3"/>
  </si>
  <si>
    <t>016390</t>
    <phoneticPr fontId="3"/>
  </si>
  <si>
    <t>更別村</t>
    <phoneticPr fontId="3"/>
  </si>
  <si>
    <t>016411</t>
    <phoneticPr fontId="3"/>
  </si>
  <si>
    <t>大樹町</t>
    <phoneticPr fontId="3"/>
  </si>
  <si>
    <t>016420</t>
    <phoneticPr fontId="3"/>
  </si>
  <si>
    <t>広尾町</t>
    <phoneticPr fontId="3"/>
  </si>
  <si>
    <t>016438</t>
    <phoneticPr fontId="3"/>
  </si>
  <si>
    <t>幕別町</t>
    <phoneticPr fontId="3"/>
  </si>
  <si>
    <t>016446</t>
    <phoneticPr fontId="3"/>
  </si>
  <si>
    <t>池田町</t>
    <phoneticPr fontId="3"/>
  </si>
  <si>
    <t>016454</t>
    <phoneticPr fontId="3"/>
  </si>
  <si>
    <t>豊頃町</t>
    <phoneticPr fontId="3"/>
  </si>
  <si>
    <t>016462</t>
    <phoneticPr fontId="3"/>
  </si>
  <si>
    <t>本別町</t>
    <phoneticPr fontId="3"/>
  </si>
  <si>
    <t>016471</t>
    <phoneticPr fontId="3"/>
  </si>
  <si>
    <t>足寄町</t>
    <phoneticPr fontId="3"/>
  </si>
  <si>
    <t>016489</t>
    <phoneticPr fontId="3"/>
  </si>
  <si>
    <t>陸別町</t>
    <phoneticPr fontId="3"/>
  </si>
  <si>
    <t>016497</t>
    <phoneticPr fontId="3"/>
  </si>
  <si>
    <t>浦幌町</t>
    <phoneticPr fontId="3"/>
  </si>
  <si>
    <t>016616</t>
    <phoneticPr fontId="3"/>
  </si>
  <si>
    <t>釧路町</t>
    <phoneticPr fontId="3"/>
  </si>
  <si>
    <t>016624</t>
    <phoneticPr fontId="3"/>
  </si>
  <si>
    <t>厚岸町</t>
    <phoneticPr fontId="3"/>
  </si>
  <si>
    <t>016632</t>
    <phoneticPr fontId="3"/>
  </si>
  <si>
    <t>浜中町</t>
    <phoneticPr fontId="3"/>
  </si>
  <si>
    <t>016641</t>
    <phoneticPr fontId="3"/>
  </si>
  <si>
    <t>標茶町</t>
    <phoneticPr fontId="3"/>
  </si>
  <si>
    <t>016659</t>
    <phoneticPr fontId="3"/>
  </si>
  <si>
    <t>弟子屈町</t>
    <phoneticPr fontId="3"/>
  </si>
  <si>
    <t>016675</t>
    <phoneticPr fontId="3"/>
  </si>
  <si>
    <t>鶴居村</t>
    <phoneticPr fontId="3"/>
  </si>
  <si>
    <t>016683</t>
    <phoneticPr fontId="3"/>
  </si>
  <si>
    <t>白糠町</t>
    <phoneticPr fontId="3"/>
  </si>
  <si>
    <t>016918</t>
    <phoneticPr fontId="3"/>
  </si>
  <si>
    <t>別海町</t>
    <phoneticPr fontId="3"/>
  </si>
  <si>
    <t>016926</t>
    <phoneticPr fontId="3"/>
  </si>
  <si>
    <t>中標津町</t>
    <phoneticPr fontId="3"/>
  </si>
  <si>
    <t>016934</t>
    <phoneticPr fontId="3"/>
  </si>
  <si>
    <t>標津町</t>
    <phoneticPr fontId="3"/>
  </si>
  <si>
    <t>016942</t>
    <phoneticPr fontId="3"/>
  </si>
  <si>
    <t>羅臼町</t>
    <phoneticPr fontId="3"/>
  </si>
  <si>
    <t>022012</t>
    <phoneticPr fontId="3"/>
  </si>
  <si>
    <t>青森市</t>
    <phoneticPr fontId="3"/>
  </si>
  <si>
    <t>022021</t>
    <phoneticPr fontId="3"/>
  </si>
  <si>
    <t>弘前市</t>
    <phoneticPr fontId="3"/>
  </si>
  <si>
    <t>022039</t>
    <phoneticPr fontId="3"/>
  </si>
  <si>
    <t>八戸市</t>
    <phoneticPr fontId="3"/>
  </si>
  <si>
    <t>022047</t>
    <phoneticPr fontId="3"/>
  </si>
  <si>
    <t>黒石市</t>
    <phoneticPr fontId="3"/>
  </si>
  <si>
    <t>022055</t>
    <phoneticPr fontId="3"/>
  </si>
  <si>
    <t>五所川原市</t>
    <phoneticPr fontId="3"/>
  </si>
  <si>
    <t>022063</t>
    <phoneticPr fontId="3"/>
  </si>
  <si>
    <t>十和田市</t>
    <phoneticPr fontId="3"/>
  </si>
  <si>
    <t>022071</t>
    <phoneticPr fontId="3"/>
  </si>
  <si>
    <t>三沢市</t>
    <phoneticPr fontId="3"/>
  </si>
  <si>
    <t>022080</t>
    <phoneticPr fontId="3"/>
  </si>
  <si>
    <t>むつ市</t>
    <phoneticPr fontId="3"/>
  </si>
  <si>
    <t>022098</t>
    <phoneticPr fontId="3"/>
  </si>
  <si>
    <t>つがる市</t>
    <phoneticPr fontId="3"/>
  </si>
  <si>
    <t>022101</t>
    <phoneticPr fontId="3"/>
  </si>
  <si>
    <t>平川市</t>
    <phoneticPr fontId="3"/>
  </si>
  <si>
    <t>023019</t>
    <phoneticPr fontId="3"/>
  </si>
  <si>
    <t>平内町</t>
    <phoneticPr fontId="3"/>
  </si>
  <si>
    <t>023035</t>
    <phoneticPr fontId="3"/>
  </si>
  <si>
    <t>今別町</t>
    <phoneticPr fontId="3"/>
  </si>
  <si>
    <t>023043</t>
    <phoneticPr fontId="3"/>
  </si>
  <si>
    <t>蓬田村</t>
    <phoneticPr fontId="3"/>
  </si>
  <si>
    <t>023078</t>
    <phoneticPr fontId="3"/>
  </si>
  <si>
    <t>外ヶ浜町</t>
    <phoneticPr fontId="3"/>
  </si>
  <si>
    <t>023213</t>
    <phoneticPr fontId="3"/>
  </si>
  <si>
    <t>鰺ヶ沢町</t>
    <phoneticPr fontId="3"/>
  </si>
  <si>
    <t>023230</t>
    <phoneticPr fontId="3"/>
  </si>
  <si>
    <t>深浦町</t>
    <phoneticPr fontId="3"/>
  </si>
  <si>
    <t>023434</t>
    <phoneticPr fontId="3"/>
  </si>
  <si>
    <t>西目屋村</t>
    <phoneticPr fontId="3"/>
  </si>
  <si>
    <t>023612</t>
    <phoneticPr fontId="3"/>
  </si>
  <si>
    <t>藤崎町</t>
    <phoneticPr fontId="3"/>
  </si>
  <si>
    <t>023621</t>
    <phoneticPr fontId="3"/>
  </si>
  <si>
    <t>大鰐町</t>
    <phoneticPr fontId="3"/>
  </si>
  <si>
    <t>023671</t>
    <phoneticPr fontId="3"/>
  </si>
  <si>
    <t>田舎館村</t>
    <phoneticPr fontId="3"/>
  </si>
  <si>
    <t>023817</t>
    <phoneticPr fontId="3"/>
  </si>
  <si>
    <t>板柳町</t>
    <phoneticPr fontId="3"/>
  </si>
  <si>
    <t>023841</t>
    <phoneticPr fontId="3"/>
  </si>
  <si>
    <t>鶴田町</t>
    <phoneticPr fontId="3"/>
  </si>
  <si>
    <t>023876</t>
    <phoneticPr fontId="3"/>
  </si>
  <si>
    <t>中泊町</t>
    <phoneticPr fontId="3"/>
  </si>
  <si>
    <t>024015</t>
    <phoneticPr fontId="3"/>
  </si>
  <si>
    <t>野辺地町</t>
    <phoneticPr fontId="3"/>
  </si>
  <si>
    <t>024023</t>
    <phoneticPr fontId="3"/>
  </si>
  <si>
    <t>七戸町</t>
    <phoneticPr fontId="3"/>
  </si>
  <si>
    <t>024058</t>
    <phoneticPr fontId="3"/>
  </si>
  <si>
    <t>六戸町</t>
    <phoneticPr fontId="3"/>
  </si>
  <si>
    <t>024066</t>
    <phoneticPr fontId="3"/>
  </si>
  <si>
    <t>横浜町</t>
    <phoneticPr fontId="3"/>
  </si>
  <si>
    <t>024082</t>
    <phoneticPr fontId="3"/>
  </si>
  <si>
    <t>東北町</t>
    <phoneticPr fontId="3"/>
  </si>
  <si>
    <t>024112</t>
    <phoneticPr fontId="3"/>
  </si>
  <si>
    <t>六ヶ所村</t>
    <phoneticPr fontId="3"/>
  </si>
  <si>
    <t>024121</t>
    <phoneticPr fontId="3"/>
  </si>
  <si>
    <t>おいらせ町</t>
    <phoneticPr fontId="3"/>
  </si>
  <si>
    <t>024236</t>
    <phoneticPr fontId="3"/>
  </si>
  <si>
    <t>大間町</t>
    <phoneticPr fontId="3"/>
  </si>
  <si>
    <t>024244</t>
    <phoneticPr fontId="3"/>
  </si>
  <si>
    <t>東通村</t>
    <phoneticPr fontId="3"/>
  </si>
  <si>
    <t>024252</t>
    <phoneticPr fontId="3"/>
  </si>
  <si>
    <t>風間浦村</t>
    <phoneticPr fontId="3"/>
  </si>
  <si>
    <t>024261</t>
    <phoneticPr fontId="3"/>
  </si>
  <si>
    <t>佐井村</t>
    <phoneticPr fontId="3"/>
  </si>
  <si>
    <t>024414</t>
    <phoneticPr fontId="3"/>
  </si>
  <si>
    <t>三戸町</t>
    <phoneticPr fontId="3"/>
  </si>
  <si>
    <t>024422</t>
    <phoneticPr fontId="3"/>
  </si>
  <si>
    <t>五戸町</t>
    <phoneticPr fontId="3"/>
  </si>
  <si>
    <t>024431</t>
    <phoneticPr fontId="3"/>
  </si>
  <si>
    <t>田子町</t>
    <phoneticPr fontId="3"/>
  </si>
  <si>
    <t>024457</t>
    <phoneticPr fontId="3"/>
  </si>
  <si>
    <t>南部町</t>
    <phoneticPr fontId="3"/>
  </si>
  <si>
    <t>024465</t>
    <phoneticPr fontId="3"/>
  </si>
  <si>
    <t>階上町</t>
    <phoneticPr fontId="3"/>
  </si>
  <si>
    <t>024503</t>
    <phoneticPr fontId="3"/>
  </si>
  <si>
    <t>新郷村</t>
    <phoneticPr fontId="3"/>
  </si>
  <si>
    <t>032018</t>
    <phoneticPr fontId="3"/>
  </si>
  <si>
    <t>盛岡市</t>
    <phoneticPr fontId="3"/>
  </si>
  <si>
    <t>032026</t>
    <phoneticPr fontId="3"/>
  </si>
  <si>
    <t>宮古市</t>
    <phoneticPr fontId="3"/>
  </si>
  <si>
    <t>032034</t>
    <phoneticPr fontId="3"/>
  </si>
  <si>
    <t>大船渡市</t>
    <phoneticPr fontId="3"/>
  </si>
  <si>
    <t>032051</t>
    <phoneticPr fontId="3"/>
  </si>
  <si>
    <t>花巻市</t>
    <phoneticPr fontId="3"/>
  </si>
  <si>
    <t>032069</t>
    <phoneticPr fontId="3"/>
  </si>
  <si>
    <t>北上市</t>
    <phoneticPr fontId="3"/>
  </si>
  <si>
    <t>032077</t>
    <phoneticPr fontId="3"/>
  </si>
  <si>
    <t>久慈市</t>
    <phoneticPr fontId="3"/>
  </si>
  <si>
    <t>032085</t>
    <phoneticPr fontId="3"/>
  </si>
  <si>
    <t>遠野市</t>
    <phoneticPr fontId="3"/>
  </si>
  <si>
    <t>032093</t>
    <phoneticPr fontId="3"/>
  </si>
  <si>
    <t>一関市</t>
    <phoneticPr fontId="3"/>
  </si>
  <si>
    <t>032107</t>
    <phoneticPr fontId="3"/>
  </si>
  <si>
    <t>陸前高田市</t>
    <phoneticPr fontId="3"/>
  </si>
  <si>
    <t>032115</t>
    <phoneticPr fontId="3"/>
  </si>
  <si>
    <t>釜石市</t>
    <phoneticPr fontId="3"/>
  </si>
  <si>
    <t>032131</t>
    <phoneticPr fontId="3"/>
  </si>
  <si>
    <t>二戸市</t>
    <phoneticPr fontId="3"/>
  </si>
  <si>
    <t>032140</t>
    <phoneticPr fontId="3"/>
  </si>
  <si>
    <t>八幡平市</t>
    <phoneticPr fontId="3"/>
  </si>
  <si>
    <t>032158</t>
    <phoneticPr fontId="3"/>
  </si>
  <si>
    <t>奥州市</t>
    <phoneticPr fontId="3"/>
  </si>
  <si>
    <t>032166</t>
    <phoneticPr fontId="3"/>
  </si>
  <si>
    <t>滝沢市</t>
    <phoneticPr fontId="3"/>
  </si>
  <si>
    <t>033014</t>
    <phoneticPr fontId="3"/>
  </si>
  <si>
    <t>雫石町</t>
    <phoneticPr fontId="3"/>
  </si>
  <si>
    <t>033022</t>
    <phoneticPr fontId="3"/>
  </si>
  <si>
    <t>葛巻町</t>
    <phoneticPr fontId="3"/>
  </si>
  <si>
    <t>033031</t>
    <phoneticPr fontId="3"/>
  </si>
  <si>
    <t>岩手町</t>
    <phoneticPr fontId="3"/>
  </si>
  <si>
    <t>033219</t>
    <phoneticPr fontId="3"/>
  </si>
  <si>
    <t>紫波町</t>
    <phoneticPr fontId="3"/>
  </si>
  <si>
    <t>033227</t>
    <phoneticPr fontId="3"/>
  </si>
  <si>
    <t>矢巾町</t>
    <phoneticPr fontId="3"/>
  </si>
  <si>
    <t>033669</t>
    <phoneticPr fontId="3"/>
  </si>
  <si>
    <t>西和賀町</t>
    <phoneticPr fontId="3"/>
  </si>
  <si>
    <t>033812</t>
    <phoneticPr fontId="3"/>
  </si>
  <si>
    <t>金ケ崎町</t>
    <phoneticPr fontId="3"/>
  </si>
  <si>
    <t>034029</t>
    <phoneticPr fontId="3"/>
  </si>
  <si>
    <t>平泉町</t>
    <phoneticPr fontId="3"/>
  </si>
  <si>
    <t>034410</t>
    <phoneticPr fontId="3"/>
  </si>
  <si>
    <t>住田町</t>
    <phoneticPr fontId="3"/>
  </si>
  <si>
    <t>034614</t>
    <phoneticPr fontId="3"/>
  </si>
  <si>
    <t>大槌町</t>
    <phoneticPr fontId="3"/>
  </si>
  <si>
    <t>034827</t>
    <phoneticPr fontId="3"/>
  </si>
  <si>
    <t>山田町</t>
    <phoneticPr fontId="3"/>
  </si>
  <si>
    <t>034835</t>
    <phoneticPr fontId="3"/>
  </si>
  <si>
    <t>岩泉町</t>
    <phoneticPr fontId="3"/>
  </si>
  <si>
    <t>034843</t>
    <phoneticPr fontId="3"/>
  </si>
  <si>
    <t>田野畑村</t>
    <phoneticPr fontId="3"/>
  </si>
  <si>
    <t>034851</t>
    <phoneticPr fontId="3"/>
  </si>
  <si>
    <t>普代村</t>
    <phoneticPr fontId="3"/>
  </si>
  <si>
    <t>035017</t>
    <phoneticPr fontId="3"/>
  </si>
  <si>
    <t>軽米町</t>
    <phoneticPr fontId="3"/>
  </si>
  <si>
    <t>035033</t>
    <phoneticPr fontId="3"/>
  </si>
  <si>
    <t>野田村</t>
    <phoneticPr fontId="3"/>
  </si>
  <si>
    <t>035068</t>
    <phoneticPr fontId="3"/>
  </si>
  <si>
    <t>九戸村</t>
    <phoneticPr fontId="3"/>
  </si>
  <si>
    <t>035076</t>
    <phoneticPr fontId="3"/>
  </si>
  <si>
    <t>洋野町</t>
    <phoneticPr fontId="3"/>
  </si>
  <si>
    <t>035246</t>
    <phoneticPr fontId="3"/>
  </si>
  <si>
    <t>一戸町</t>
    <phoneticPr fontId="3"/>
  </si>
  <si>
    <t>041009</t>
    <phoneticPr fontId="3"/>
  </si>
  <si>
    <t>仙台市</t>
    <phoneticPr fontId="3"/>
  </si>
  <si>
    <t>042021</t>
    <phoneticPr fontId="3"/>
  </si>
  <si>
    <t>石巻市</t>
    <phoneticPr fontId="3"/>
  </si>
  <si>
    <t>042030</t>
    <phoneticPr fontId="3"/>
  </si>
  <si>
    <t>塩竈市</t>
    <phoneticPr fontId="3"/>
  </si>
  <si>
    <t>042056</t>
    <phoneticPr fontId="3"/>
  </si>
  <si>
    <t>気仙沼市</t>
    <phoneticPr fontId="3"/>
  </si>
  <si>
    <t>042064</t>
    <phoneticPr fontId="3"/>
  </si>
  <si>
    <t>白石市</t>
    <phoneticPr fontId="3"/>
  </si>
  <si>
    <t>042072</t>
    <phoneticPr fontId="3"/>
  </si>
  <si>
    <t>名取市</t>
    <phoneticPr fontId="3"/>
  </si>
  <si>
    <t>042081</t>
    <phoneticPr fontId="3"/>
  </si>
  <si>
    <t>角田市</t>
    <phoneticPr fontId="3"/>
  </si>
  <si>
    <t>042099</t>
    <phoneticPr fontId="3"/>
  </si>
  <si>
    <t>多賀城市</t>
    <phoneticPr fontId="3"/>
  </si>
  <si>
    <t>042111</t>
    <phoneticPr fontId="3"/>
  </si>
  <si>
    <t>岩沼市</t>
    <phoneticPr fontId="3"/>
  </si>
  <si>
    <t>042129</t>
    <phoneticPr fontId="3"/>
  </si>
  <si>
    <t>登米市</t>
    <phoneticPr fontId="3"/>
  </si>
  <si>
    <t>042137</t>
    <phoneticPr fontId="3"/>
  </si>
  <si>
    <t>栗原市</t>
    <phoneticPr fontId="3"/>
  </si>
  <si>
    <t>042145</t>
    <phoneticPr fontId="3"/>
  </si>
  <si>
    <t>東松島市</t>
    <phoneticPr fontId="3"/>
  </si>
  <si>
    <t>042153</t>
    <phoneticPr fontId="3"/>
  </si>
  <si>
    <t>大崎市</t>
    <phoneticPr fontId="3"/>
  </si>
  <si>
    <t>042161</t>
    <phoneticPr fontId="3"/>
  </si>
  <si>
    <t>富谷市</t>
    <phoneticPr fontId="3"/>
  </si>
  <si>
    <t>043010</t>
    <phoneticPr fontId="3"/>
  </si>
  <si>
    <t>蔵王町</t>
    <phoneticPr fontId="3"/>
  </si>
  <si>
    <t>043028</t>
    <phoneticPr fontId="3"/>
  </si>
  <si>
    <t>七ヶ宿町</t>
    <phoneticPr fontId="3"/>
  </si>
  <si>
    <t>043214</t>
    <phoneticPr fontId="3"/>
  </si>
  <si>
    <t>大河原町</t>
    <phoneticPr fontId="3"/>
  </si>
  <si>
    <t>043222</t>
    <phoneticPr fontId="3"/>
  </si>
  <si>
    <t>村田町</t>
    <phoneticPr fontId="3"/>
  </si>
  <si>
    <t>043231</t>
    <phoneticPr fontId="3"/>
  </si>
  <si>
    <t>柴田町</t>
    <phoneticPr fontId="3"/>
  </si>
  <si>
    <t>043249</t>
    <phoneticPr fontId="3"/>
  </si>
  <si>
    <t>川崎町</t>
    <phoneticPr fontId="3"/>
  </si>
  <si>
    <t>043419</t>
    <phoneticPr fontId="3"/>
  </si>
  <si>
    <t>丸森町</t>
    <phoneticPr fontId="3"/>
  </si>
  <si>
    <t>043613</t>
    <phoneticPr fontId="3"/>
  </si>
  <si>
    <t>亘理町</t>
    <phoneticPr fontId="3"/>
  </si>
  <si>
    <t>043621</t>
    <phoneticPr fontId="3"/>
  </si>
  <si>
    <t>山元町</t>
    <phoneticPr fontId="3"/>
  </si>
  <si>
    <t>044016</t>
    <phoneticPr fontId="3"/>
  </si>
  <si>
    <t>松島町</t>
    <phoneticPr fontId="3"/>
  </si>
  <si>
    <t>044041</t>
    <phoneticPr fontId="3"/>
  </si>
  <si>
    <t>七ヶ浜町</t>
    <phoneticPr fontId="3"/>
  </si>
  <si>
    <t>044067</t>
    <phoneticPr fontId="3"/>
  </si>
  <si>
    <t>利府町</t>
    <phoneticPr fontId="3"/>
  </si>
  <si>
    <t>044211</t>
    <phoneticPr fontId="3"/>
  </si>
  <si>
    <t>大和町</t>
    <phoneticPr fontId="3"/>
  </si>
  <si>
    <t>044229</t>
    <phoneticPr fontId="3"/>
  </si>
  <si>
    <t>大郷町</t>
    <phoneticPr fontId="3"/>
  </si>
  <si>
    <t>044245</t>
    <phoneticPr fontId="3"/>
  </si>
  <si>
    <t>大衡村</t>
    <phoneticPr fontId="3"/>
  </si>
  <si>
    <t>044440</t>
    <phoneticPr fontId="3"/>
  </si>
  <si>
    <t>色麻町</t>
    <phoneticPr fontId="3"/>
  </si>
  <si>
    <t>044458</t>
    <phoneticPr fontId="3"/>
  </si>
  <si>
    <t>加美町</t>
    <phoneticPr fontId="3"/>
  </si>
  <si>
    <t>045012</t>
    <phoneticPr fontId="3"/>
  </si>
  <si>
    <t>涌谷町</t>
    <phoneticPr fontId="3"/>
  </si>
  <si>
    <t>045055</t>
    <phoneticPr fontId="3"/>
  </si>
  <si>
    <t>美里町</t>
    <phoneticPr fontId="3"/>
  </si>
  <si>
    <t>045811</t>
    <phoneticPr fontId="3"/>
  </si>
  <si>
    <t>女川町</t>
    <phoneticPr fontId="3"/>
  </si>
  <si>
    <t>046060</t>
    <phoneticPr fontId="3"/>
  </si>
  <si>
    <t>南三陸町</t>
    <phoneticPr fontId="3"/>
  </si>
  <si>
    <t>052019</t>
    <phoneticPr fontId="3"/>
  </si>
  <si>
    <t>秋田市</t>
    <phoneticPr fontId="3"/>
  </si>
  <si>
    <t>052027</t>
    <phoneticPr fontId="3"/>
  </si>
  <si>
    <t>能代市</t>
    <phoneticPr fontId="3"/>
  </si>
  <si>
    <t>052035</t>
    <phoneticPr fontId="3"/>
  </si>
  <si>
    <t>横手市</t>
    <phoneticPr fontId="3"/>
  </si>
  <si>
    <t>052043</t>
    <phoneticPr fontId="3"/>
  </si>
  <si>
    <t>大館市</t>
    <phoneticPr fontId="3"/>
  </si>
  <si>
    <t>052060</t>
    <phoneticPr fontId="3"/>
  </si>
  <si>
    <t>男鹿市</t>
    <phoneticPr fontId="3"/>
  </si>
  <si>
    <t>052078</t>
    <phoneticPr fontId="3"/>
  </si>
  <si>
    <t>湯沢市</t>
    <phoneticPr fontId="3"/>
  </si>
  <si>
    <t>052094</t>
    <phoneticPr fontId="3"/>
  </si>
  <si>
    <t>鹿角市</t>
    <phoneticPr fontId="3"/>
  </si>
  <si>
    <t>052108</t>
    <phoneticPr fontId="3"/>
  </si>
  <si>
    <t>由利本荘市</t>
    <phoneticPr fontId="3"/>
  </si>
  <si>
    <t>052116</t>
    <phoneticPr fontId="3"/>
  </si>
  <si>
    <t>潟上市</t>
    <phoneticPr fontId="3"/>
  </si>
  <si>
    <t>052124</t>
    <phoneticPr fontId="3"/>
  </si>
  <si>
    <t>大仙市</t>
    <phoneticPr fontId="3"/>
  </si>
  <si>
    <t>052132</t>
    <phoneticPr fontId="3"/>
  </si>
  <si>
    <t>北秋田市</t>
    <phoneticPr fontId="3"/>
  </si>
  <si>
    <t>052141</t>
    <phoneticPr fontId="3"/>
  </si>
  <si>
    <t>にかほ市</t>
    <phoneticPr fontId="3"/>
  </si>
  <si>
    <t>052159</t>
    <phoneticPr fontId="3"/>
  </si>
  <si>
    <t>仙北市</t>
    <phoneticPr fontId="3"/>
  </si>
  <si>
    <t>053031</t>
    <phoneticPr fontId="3"/>
  </si>
  <si>
    <t>小坂町</t>
    <phoneticPr fontId="3"/>
  </si>
  <si>
    <t>053279</t>
    <phoneticPr fontId="3"/>
  </si>
  <si>
    <t>上小阿仁村</t>
    <phoneticPr fontId="3"/>
  </si>
  <si>
    <t>053465</t>
    <phoneticPr fontId="3"/>
  </si>
  <si>
    <t>藤里町</t>
    <phoneticPr fontId="3"/>
  </si>
  <si>
    <t>053481</t>
    <phoneticPr fontId="3"/>
  </si>
  <si>
    <t>三種町</t>
    <phoneticPr fontId="3"/>
  </si>
  <si>
    <t>053490</t>
    <phoneticPr fontId="3"/>
  </si>
  <si>
    <t>八峰町</t>
    <phoneticPr fontId="3"/>
  </si>
  <si>
    <t>053619</t>
    <phoneticPr fontId="3"/>
  </si>
  <si>
    <t>五城目町</t>
    <phoneticPr fontId="3"/>
  </si>
  <si>
    <t>053635</t>
    <phoneticPr fontId="3"/>
  </si>
  <si>
    <t>八郎潟町</t>
    <phoneticPr fontId="3"/>
  </si>
  <si>
    <t>053660</t>
    <phoneticPr fontId="3"/>
  </si>
  <si>
    <t>井川町</t>
    <phoneticPr fontId="3"/>
  </si>
  <si>
    <t>053686</t>
    <phoneticPr fontId="3"/>
  </si>
  <si>
    <t>大潟村</t>
    <phoneticPr fontId="3"/>
  </si>
  <si>
    <t>054348</t>
    <phoneticPr fontId="3"/>
  </si>
  <si>
    <t>美郷町</t>
    <phoneticPr fontId="3"/>
  </si>
  <si>
    <t>054631</t>
    <phoneticPr fontId="3"/>
  </si>
  <si>
    <t>羽後町</t>
    <phoneticPr fontId="3"/>
  </si>
  <si>
    <t>054640</t>
    <phoneticPr fontId="3"/>
  </si>
  <si>
    <t>東成瀬村</t>
    <phoneticPr fontId="3"/>
  </si>
  <si>
    <t>062014</t>
    <phoneticPr fontId="3"/>
  </si>
  <si>
    <t>山形市</t>
    <phoneticPr fontId="3"/>
  </si>
  <si>
    <t>062022</t>
    <phoneticPr fontId="3"/>
  </si>
  <si>
    <t>米沢市</t>
    <phoneticPr fontId="3"/>
  </si>
  <si>
    <t>062031</t>
    <phoneticPr fontId="3"/>
  </si>
  <si>
    <t>鶴岡市</t>
    <phoneticPr fontId="3"/>
  </si>
  <si>
    <t>062049</t>
    <phoneticPr fontId="3"/>
  </si>
  <si>
    <t>酒田市</t>
    <phoneticPr fontId="3"/>
  </si>
  <si>
    <t>062057</t>
    <phoneticPr fontId="3"/>
  </si>
  <si>
    <t>新庄市</t>
    <phoneticPr fontId="3"/>
  </si>
  <si>
    <t>062065</t>
    <phoneticPr fontId="3"/>
  </si>
  <si>
    <t>寒河江市</t>
    <phoneticPr fontId="3"/>
  </si>
  <si>
    <t>062073</t>
    <phoneticPr fontId="3"/>
  </si>
  <si>
    <t>上山市</t>
    <phoneticPr fontId="3"/>
  </si>
  <si>
    <t>062081</t>
    <phoneticPr fontId="3"/>
  </si>
  <si>
    <t>村山市</t>
    <phoneticPr fontId="3"/>
  </si>
  <si>
    <t>062090</t>
    <phoneticPr fontId="3"/>
  </si>
  <si>
    <t>長井市</t>
    <phoneticPr fontId="3"/>
  </si>
  <si>
    <t>062103</t>
    <phoneticPr fontId="3"/>
  </si>
  <si>
    <t>天童市</t>
    <phoneticPr fontId="3"/>
  </si>
  <si>
    <t>062111</t>
    <phoneticPr fontId="3"/>
  </si>
  <si>
    <t>東根市</t>
    <phoneticPr fontId="3"/>
  </si>
  <si>
    <t>062120</t>
    <phoneticPr fontId="3"/>
  </si>
  <si>
    <t>尾花沢市</t>
    <phoneticPr fontId="3"/>
  </si>
  <si>
    <t>062138</t>
    <phoneticPr fontId="3"/>
  </si>
  <si>
    <t>南陽市</t>
    <phoneticPr fontId="3"/>
  </si>
  <si>
    <t>063011</t>
    <phoneticPr fontId="3"/>
  </si>
  <si>
    <t>山辺町</t>
    <phoneticPr fontId="3"/>
  </si>
  <si>
    <t>063029</t>
    <phoneticPr fontId="3"/>
  </si>
  <si>
    <t>中山町</t>
    <phoneticPr fontId="3"/>
  </si>
  <si>
    <t>063215</t>
    <phoneticPr fontId="3"/>
  </si>
  <si>
    <t>河北町</t>
    <phoneticPr fontId="3"/>
  </si>
  <si>
    <t>063223</t>
    <phoneticPr fontId="3"/>
  </si>
  <si>
    <t>西川町</t>
    <phoneticPr fontId="3"/>
  </si>
  <si>
    <t>063231</t>
    <phoneticPr fontId="3"/>
  </si>
  <si>
    <t>朝日町</t>
    <phoneticPr fontId="3"/>
  </si>
  <si>
    <t>063240</t>
    <phoneticPr fontId="3"/>
  </si>
  <si>
    <t>大江町</t>
    <phoneticPr fontId="3"/>
  </si>
  <si>
    <t>063410</t>
    <phoneticPr fontId="3"/>
  </si>
  <si>
    <t>大石田町</t>
    <phoneticPr fontId="3"/>
  </si>
  <si>
    <t>063614</t>
    <phoneticPr fontId="3"/>
  </si>
  <si>
    <t>金山町</t>
    <phoneticPr fontId="3"/>
  </si>
  <si>
    <t>063622</t>
    <phoneticPr fontId="3"/>
  </si>
  <si>
    <t>最上町</t>
    <phoneticPr fontId="3"/>
  </si>
  <si>
    <t>063631</t>
    <phoneticPr fontId="3"/>
  </si>
  <si>
    <t>舟形町</t>
    <phoneticPr fontId="3"/>
  </si>
  <si>
    <t>063649</t>
    <phoneticPr fontId="3"/>
  </si>
  <si>
    <t>真室川町</t>
    <phoneticPr fontId="3"/>
  </si>
  <si>
    <t>063657</t>
    <phoneticPr fontId="3"/>
  </si>
  <si>
    <t>大蔵村</t>
    <phoneticPr fontId="3"/>
  </si>
  <si>
    <t>063665</t>
    <phoneticPr fontId="3"/>
  </si>
  <si>
    <t>鮭川村</t>
    <phoneticPr fontId="3"/>
  </si>
  <si>
    <t>063673</t>
    <phoneticPr fontId="3"/>
  </si>
  <si>
    <t>戸沢村</t>
    <phoneticPr fontId="3"/>
  </si>
  <si>
    <t>063819</t>
    <phoneticPr fontId="3"/>
  </si>
  <si>
    <t>高畠町</t>
    <phoneticPr fontId="3"/>
  </si>
  <si>
    <t>063827</t>
    <phoneticPr fontId="3"/>
  </si>
  <si>
    <t>川西町</t>
    <phoneticPr fontId="3"/>
  </si>
  <si>
    <t>064017</t>
    <phoneticPr fontId="3"/>
  </si>
  <si>
    <t>小国町</t>
    <phoneticPr fontId="3"/>
  </si>
  <si>
    <t>064025</t>
    <phoneticPr fontId="3"/>
  </si>
  <si>
    <t>白鷹町</t>
    <phoneticPr fontId="3"/>
  </si>
  <si>
    <t>064033</t>
    <phoneticPr fontId="3"/>
  </si>
  <si>
    <t>飯豊町</t>
    <phoneticPr fontId="3"/>
  </si>
  <si>
    <t>064262</t>
    <phoneticPr fontId="3"/>
  </si>
  <si>
    <t>三川町</t>
    <phoneticPr fontId="3"/>
  </si>
  <si>
    <t>064289</t>
    <phoneticPr fontId="3"/>
  </si>
  <si>
    <t>庄内町</t>
    <phoneticPr fontId="3"/>
  </si>
  <si>
    <t>064611</t>
    <phoneticPr fontId="3"/>
  </si>
  <si>
    <t>遊佐町</t>
    <phoneticPr fontId="3"/>
  </si>
  <si>
    <t>072010</t>
    <phoneticPr fontId="3"/>
  </si>
  <si>
    <t>福島市</t>
    <phoneticPr fontId="3"/>
  </si>
  <si>
    <t>072028</t>
    <phoneticPr fontId="3"/>
  </si>
  <si>
    <t>会津若松市</t>
    <phoneticPr fontId="3"/>
  </si>
  <si>
    <t>072036</t>
    <phoneticPr fontId="3"/>
  </si>
  <si>
    <t>郡山市</t>
    <phoneticPr fontId="3"/>
  </si>
  <si>
    <t>072044</t>
    <phoneticPr fontId="3"/>
  </si>
  <si>
    <t>いわき市</t>
    <phoneticPr fontId="3"/>
  </si>
  <si>
    <t>072052</t>
    <phoneticPr fontId="3"/>
  </si>
  <si>
    <t>白河市</t>
    <phoneticPr fontId="3"/>
  </si>
  <si>
    <t>072079</t>
    <phoneticPr fontId="3"/>
  </si>
  <si>
    <t>須賀川市</t>
    <phoneticPr fontId="3"/>
  </si>
  <si>
    <t>072087</t>
    <phoneticPr fontId="3"/>
  </si>
  <si>
    <t>喜多方市</t>
    <phoneticPr fontId="3"/>
  </si>
  <si>
    <t>072095</t>
    <phoneticPr fontId="3"/>
  </si>
  <si>
    <t>相馬市</t>
    <phoneticPr fontId="3"/>
  </si>
  <si>
    <t>072109</t>
    <phoneticPr fontId="3"/>
  </si>
  <si>
    <t>二本松市</t>
    <phoneticPr fontId="3"/>
  </si>
  <si>
    <t>072117</t>
    <phoneticPr fontId="3"/>
  </si>
  <si>
    <t>田村市</t>
    <phoneticPr fontId="3"/>
  </si>
  <si>
    <t>072125</t>
    <phoneticPr fontId="3"/>
  </si>
  <si>
    <t>南相馬市</t>
    <phoneticPr fontId="3"/>
  </si>
  <si>
    <t>072133</t>
    <phoneticPr fontId="3"/>
  </si>
  <si>
    <t>072141</t>
    <phoneticPr fontId="3"/>
  </si>
  <si>
    <t>本宮市</t>
    <phoneticPr fontId="3"/>
  </si>
  <si>
    <t>073016</t>
    <phoneticPr fontId="3"/>
  </si>
  <si>
    <t>桑折町</t>
    <phoneticPr fontId="3"/>
  </si>
  <si>
    <t>073032</t>
    <phoneticPr fontId="3"/>
  </si>
  <si>
    <t>国見町</t>
    <phoneticPr fontId="3"/>
  </si>
  <si>
    <t>073083</t>
    <phoneticPr fontId="3"/>
  </si>
  <si>
    <t>川俣町</t>
    <phoneticPr fontId="3"/>
  </si>
  <si>
    <t>073229</t>
    <phoneticPr fontId="3"/>
  </si>
  <si>
    <t>大玉村</t>
    <phoneticPr fontId="3"/>
  </si>
  <si>
    <t>073423</t>
    <phoneticPr fontId="3"/>
  </si>
  <si>
    <t>鏡石町</t>
    <phoneticPr fontId="3"/>
  </si>
  <si>
    <t>073440</t>
    <phoneticPr fontId="3"/>
  </si>
  <si>
    <t>天栄村</t>
    <phoneticPr fontId="3"/>
  </si>
  <si>
    <t>073628</t>
    <phoneticPr fontId="3"/>
  </si>
  <si>
    <t>下郷町</t>
    <phoneticPr fontId="3"/>
  </si>
  <si>
    <t>073644</t>
    <phoneticPr fontId="3"/>
  </si>
  <si>
    <t>檜枝岐村</t>
    <phoneticPr fontId="3"/>
  </si>
  <si>
    <t>073679</t>
    <phoneticPr fontId="3"/>
  </si>
  <si>
    <t>只見町</t>
    <phoneticPr fontId="3"/>
  </si>
  <si>
    <t>073687</t>
    <phoneticPr fontId="3"/>
  </si>
  <si>
    <t>南会津町</t>
    <phoneticPr fontId="3"/>
  </si>
  <si>
    <t>074021</t>
    <phoneticPr fontId="3"/>
  </si>
  <si>
    <t>北塩原村</t>
    <phoneticPr fontId="3"/>
  </si>
  <si>
    <t>074055</t>
    <phoneticPr fontId="3"/>
  </si>
  <si>
    <t>西会津町</t>
    <phoneticPr fontId="3"/>
  </si>
  <si>
    <t>074071</t>
    <phoneticPr fontId="3"/>
  </si>
  <si>
    <t>磐梯町</t>
    <phoneticPr fontId="3"/>
  </si>
  <si>
    <t>074080</t>
    <phoneticPr fontId="3"/>
  </si>
  <si>
    <t>猪苗代町</t>
    <phoneticPr fontId="3"/>
  </si>
  <si>
    <t>074217</t>
    <phoneticPr fontId="3"/>
  </si>
  <si>
    <t>会津坂下町</t>
    <phoneticPr fontId="3"/>
  </si>
  <si>
    <t>074225</t>
    <phoneticPr fontId="3"/>
  </si>
  <si>
    <t>湯川村</t>
    <phoneticPr fontId="3"/>
  </si>
  <si>
    <t>074233</t>
    <phoneticPr fontId="3"/>
  </si>
  <si>
    <t>柳津町</t>
    <phoneticPr fontId="3"/>
  </si>
  <si>
    <t>074446</t>
    <phoneticPr fontId="3"/>
  </si>
  <si>
    <t>三島町</t>
    <phoneticPr fontId="3"/>
  </si>
  <si>
    <t>074454</t>
    <phoneticPr fontId="3"/>
  </si>
  <si>
    <t>074462</t>
    <phoneticPr fontId="3"/>
  </si>
  <si>
    <t>昭和村</t>
    <phoneticPr fontId="3"/>
  </si>
  <si>
    <t>074471</t>
    <phoneticPr fontId="3"/>
  </si>
  <si>
    <t>会津美里町</t>
    <phoneticPr fontId="3"/>
  </si>
  <si>
    <t>074616</t>
    <phoneticPr fontId="3"/>
  </si>
  <si>
    <t>西郷村</t>
    <phoneticPr fontId="3"/>
  </si>
  <si>
    <t>074641</t>
    <phoneticPr fontId="3"/>
  </si>
  <si>
    <t>泉崎村</t>
    <phoneticPr fontId="3"/>
  </si>
  <si>
    <t>074659</t>
    <phoneticPr fontId="3"/>
  </si>
  <si>
    <t>中島村</t>
    <phoneticPr fontId="3"/>
  </si>
  <si>
    <t>074667</t>
    <phoneticPr fontId="3"/>
  </si>
  <si>
    <t>矢吹町</t>
    <phoneticPr fontId="3"/>
  </si>
  <si>
    <t>074811</t>
    <phoneticPr fontId="3"/>
  </si>
  <si>
    <t>棚倉町</t>
    <phoneticPr fontId="3"/>
  </si>
  <si>
    <t>074829</t>
    <phoneticPr fontId="3"/>
  </si>
  <si>
    <t>矢祭町</t>
    <phoneticPr fontId="3"/>
  </si>
  <si>
    <t>074837</t>
    <phoneticPr fontId="3"/>
  </si>
  <si>
    <t>塙町</t>
    <phoneticPr fontId="3"/>
  </si>
  <si>
    <t>074845</t>
    <phoneticPr fontId="3"/>
  </si>
  <si>
    <t>鮫川村</t>
    <phoneticPr fontId="3"/>
  </si>
  <si>
    <t>075019</t>
    <phoneticPr fontId="3"/>
  </si>
  <si>
    <t>石川町</t>
    <phoneticPr fontId="3"/>
  </si>
  <si>
    <t>075027</t>
    <phoneticPr fontId="3"/>
  </si>
  <si>
    <t>玉川村</t>
    <phoneticPr fontId="3"/>
  </si>
  <si>
    <t>075035</t>
    <phoneticPr fontId="3"/>
  </si>
  <si>
    <t>平田村</t>
    <phoneticPr fontId="3"/>
  </si>
  <si>
    <t>075043</t>
    <phoneticPr fontId="3"/>
  </si>
  <si>
    <t>浅川町</t>
    <phoneticPr fontId="3"/>
  </si>
  <si>
    <t>075051</t>
    <phoneticPr fontId="3"/>
  </si>
  <si>
    <t>古殿町</t>
    <phoneticPr fontId="3"/>
  </si>
  <si>
    <t>075213</t>
    <phoneticPr fontId="3"/>
  </si>
  <si>
    <t>三春町</t>
    <phoneticPr fontId="3"/>
  </si>
  <si>
    <t>075221</t>
    <phoneticPr fontId="3"/>
  </si>
  <si>
    <t>小野町</t>
    <phoneticPr fontId="3"/>
  </si>
  <si>
    <t>075418</t>
    <phoneticPr fontId="3"/>
  </si>
  <si>
    <t>広野町</t>
    <phoneticPr fontId="3"/>
  </si>
  <si>
    <t>075426</t>
    <phoneticPr fontId="3"/>
  </si>
  <si>
    <t>楢葉町</t>
    <phoneticPr fontId="3"/>
  </si>
  <si>
    <t>075434</t>
    <phoneticPr fontId="3"/>
  </si>
  <si>
    <t>富岡町</t>
    <phoneticPr fontId="3"/>
  </si>
  <si>
    <t>075442</t>
    <phoneticPr fontId="3"/>
  </si>
  <si>
    <t>川内村</t>
    <phoneticPr fontId="3"/>
  </si>
  <si>
    <t>075451</t>
    <phoneticPr fontId="3"/>
  </si>
  <si>
    <t>大熊町</t>
    <phoneticPr fontId="3"/>
  </si>
  <si>
    <t>075469</t>
    <phoneticPr fontId="3"/>
  </si>
  <si>
    <t>双葉町</t>
    <phoneticPr fontId="3"/>
  </si>
  <si>
    <t>075477</t>
    <phoneticPr fontId="3"/>
  </si>
  <si>
    <t>浪江町</t>
    <phoneticPr fontId="3"/>
  </si>
  <si>
    <t>075485</t>
    <phoneticPr fontId="3"/>
  </si>
  <si>
    <t>葛尾村</t>
    <phoneticPr fontId="3"/>
  </si>
  <si>
    <t>075612</t>
    <phoneticPr fontId="3"/>
  </si>
  <si>
    <t>新地町</t>
    <phoneticPr fontId="3"/>
  </si>
  <si>
    <t>075647</t>
    <phoneticPr fontId="3"/>
  </si>
  <si>
    <t>飯舘村</t>
    <phoneticPr fontId="3"/>
  </si>
  <si>
    <t>082015</t>
    <phoneticPr fontId="3"/>
  </si>
  <si>
    <t>水戸市</t>
    <phoneticPr fontId="3"/>
  </si>
  <si>
    <t>082023</t>
    <phoneticPr fontId="3"/>
  </si>
  <si>
    <t>日立市</t>
    <phoneticPr fontId="3"/>
  </si>
  <si>
    <t>082031</t>
    <phoneticPr fontId="3"/>
  </si>
  <si>
    <t>土浦市</t>
    <phoneticPr fontId="3"/>
  </si>
  <si>
    <t>082040</t>
    <phoneticPr fontId="3"/>
  </si>
  <si>
    <t>古河市</t>
    <phoneticPr fontId="3"/>
  </si>
  <si>
    <t>082058</t>
    <phoneticPr fontId="3"/>
  </si>
  <si>
    <t>石岡市</t>
    <phoneticPr fontId="3"/>
  </si>
  <si>
    <t>082074</t>
    <phoneticPr fontId="3"/>
  </si>
  <si>
    <t>結城市</t>
    <phoneticPr fontId="3"/>
  </si>
  <si>
    <t>082082</t>
    <phoneticPr fontId="3"/>
  </si>
  <si>
    <t>龍ケ崎市</t>
    <phoneticPr fontId="3"/>
  </si>
  <si>
    <t>082104</t>
    <phoneticPr fontId="3"/>
  </si>
  <si>
    <t>下妻市</t>
    <phoneticPr fontId="3"/>
  </si>
  <si>
    <t>082112</t>
    <phoneticPr fontId="3"/>
  </si>
  <si>
    <t>常総市</t>
    <phoneticPr fontId="3"/>
  </si>
  <si>
    <t>082121</t>
    <phoneticPr fontId="3"/>
  </si>
  <si>
    <t>常陸太田市</t>
    <phoneticPr fontId="3"/>
  </si>
  <si>
    <t>082147</t>
    <phoneticPr fontId="3"/>
  </si>
  <si>
    <t>高萩市</t>
    <phoneticPr fontId="3"/>
  </si>
  <si>
    <t>082155</t>
    <phoneticPr fontId="3"/>
  </si>
  <si>
    <t>北茨城市</t>
    <phoneticPr fontId="3"/>
  </si>
  <si>
    <t>082163</t>
    <phoneticPr fontId="3"/>
  </si>
  <si>
    <t>笠間市</t>
    <phoneticPr fontId="3"/>
  </si>
  <si>
    <t>082171</t>
    <phoneticPr fontId="3"/>
  </si>
  <si>
    <t>取手市</t>
    <phoneticPr fontId="3"/>
  </si>
  <si>
    <t>082198</t>
    <phoneticPr fontId="3"/>
  </si>
  <si>
    <t>牛久市</t>
    <phoneticPr fontId="3"/>
  </si>
  <si>
    <t>082201</t>
    <phoneticPr fontId="3"/>
  </si>
  <si>
    <t>つくば市</t>
    <phoneticPr fontId="3"/>
  </si>
  <si>
    <t>082210</t>
    <phoneticPr fontId="3"/>
  </si>
  <si>
    <t>ひたちなか市</t>
    <phoneticPr fontId="3"/>
  </si>
  <si>
    <t>082228</t>
    <phoneticPr fontId="3"/>
  </si>
  <si>
    <t>鹿嶋市</t>
    <phoneticPr fontId="3"/>
  </si>
  <si>
    <t>082236</t>
    <phoneticPr fontId="3"/>
  </si>
  <si>
    <t>潮来市</t>
    <phoneticPr fontId="3"/>
  </si>
  <si>
    <t>082244</t>
    <phoneticPr fontId="3"/>
  </si>
  <si>
    <t>守谷市</t>
    <phoneticPr fontId="3"/>
  </si>
  <si>
    <t>082252</t>
    <phoneticPr fontId="3"/>
  </si>
  <si>
    <t>常陸大宮市</t>
    <phoneticPr fontId="3"/>
  </si>
  <si>
    <t>082261</t>
    <phoneticPr fontId="3"/>
  </si>
  <si>
    <t>那珂市</t>
    <phoneticPr fontId="3"/>
  </si>
  <si>
    <t>082279</t>
    <phoneticPr fontId="3"/>
  </si>
  <si>
    <t>筑西市</t>
    <phoneticPr fontId="3"/>
  </si>
  <si>
    <t>082287</t>
    <phoneticPr fontId="3"/>
  </si>
  <si>
    <t>坂東市</t>
    <phoneticPr fontId="3"/>
  </si>
  <si>
    <t>082295</t>
    <phoneticPr fontId="3"/>
  </si>
  <si>
    <t>稲敷市</t>
    <phoneticPr fontId="3"/>
  </si>
  <si>
    <t>082309</t>
    <phoneticPr fontId="3"/>
  </si>
  <si>
    <t>かすみがうら市</t>
    <phoneticPr fontId="3"/>
  </si>
  <si>
    <t>082317</t>
    <phoneticPr fontId="3"/>
  </si>
  <si>
    <t>桜川市</t>
    <phoneticPr fontId="3"/>
  </si>
  <si>
    <t>082325</t>
    <phoneticPr fontId="3"/>
  </si>
  <si>
    <t>神栖市</t>
    <phoneticPr fontId="3"/>
  </si>
  <si>
    <t>082333</t>
    <phoneticPr fontId="3"/>
  </si>
  <si>
    <t>行方市</t>
    <phoneticPr fontId="3"/>
  </si>
  <si>
    <t>082341</t>
    <phoneticPr fontId="3"/>
  </si>
  <si>
    <t>鉾田市</t>
    <phoneticPr fontId="3"/>
  </si>
  <si>
    <t>082350</t>
    <phoneticPr fontId="3"/>
  </si>
  <si>
    <t>つくばみらい市</t>
    <phoneticPr fontId="3"/>
  </si>
  <si>
    <t>082368</t>
    <phoneticPr fontId="3"/>
  </si>
  <si>
    <t>小美玉市</t>
    <phoneticPr fontId="3"/>
  </si>
  <si>
    <t>083020</t>
    <phoneticPr fontId="3"/>
  </si>
  <si>
    <t>茨城町</t>
    <phoneticPr fontId="3"/>
  </si>
  <si>
    <t>083097</t>
    <phoneticPr fontId="3"/>
  </si>
  <si>
    <t>大洗町</t>
    <phoneticPr fontId="3"/>
  </si>
  <si>
    <t>083101</t>
    <phoneticPr fontId="3"/>
  </si>
  <si>
    <t>城里町</t>
    <phoneticPr fontId="3"/>
  </si>
  <si>
    <t>083411</t>
    <phoneticPr fontId="3"/>
  </si>
  <si>
    <t>東海村</t>
    <phoneticPr fontId="3"/>
  </si>
  <si>
    <t>083640</t>
    <phoneticPr fontId="3"/>
  </si>
  <si>
    <t>大子町</t>
    <phoneticPr fontId="3"/>
  </si>
  <si>
    <t>084425</t>
    <phoneticPr fontId="3"/>
  </si>
  <si>
    <t>美浦村</t>
    <phoneticPr fontId="3"/>
  </si>
  <si>
    <t>084433</t>
    <phoneticPr fontId="3"/>
  </si>
  <si>
    <t>阿見町</t>
    <phoneticPr fontId="3"/>
  </si>
  <si>
    <t>084476</t>
    <phoneticPr fontId="3"/>
  </si>
  <si>
    <t>河内町</t>
    <phoneticPr fontId="3"/>
  </si>
  <si>
    <t>085219</t>
    <phoneticPr fontId="3"/>
  </si>
  <si>
    <t>八千代町</t>
    <phoneticPr fontId="3"/>
  </si>
  <si>
    <t>085421</t>
    <phoneticPr fontId="3"/>
  </si>
  <si>
    <t>五霞町</t>
    <phoneticPr fontId="3"/>
  </si>
  <si>
    <t>085464</t>
    <phoneticPr fontId="3"/>
  </si>
  <si>
    <t>境町</t>
    <phoneticPr fontId="3"/>
  </si>
  <si>
    <t>085642</t>
    <phoneticPr fontId="3"/>
  </si>
  <si>
    <t>利根町</t>
    <phoneticPr fontId="3"/>
  </si>
  <si>
    <t>092011</t>
    <phoneticPr fontId="3"/>
  </si>
  <si>
    <t>宇都宮市</t>
    <phoneticPr fontId="3"/>
  </si>
  <si>
    <t>092029</t>
    <phoneticPr fontId="3"/>
  </si>
  <si>
    <t>足利市</t>
    <phoneticPr fontId="3"/>
  </si>
  <si>
    <t>092037</t>
    <phoneticPr fontId="3"/>
  </si>
  <si>
    <t>栃木市</t>
    <phoneticPr fontId="3"/>
  </si>
  <si>
    <t>092045</t>
    <phoneticPr fontId="3"/>
  </si>
  <si>
    <t>佐野市</t>
    <phoneticPr fontId="3"/>
  </si>
  <si>
    <t>092053</t>
    <phoneticPr fontId="3"/>
  </si>
  <si>
    <t>鹿沼市</t>
    <phoneticPr fontId="3"/>
  </si>
  <si>
    <t>092061</t>
    <phoneticPr fontId="3"/>
  </si>
  <si>
    <t>日光市</t>
    <phoneticPr fontId="3"/>
  </si>
  <si>
    <t>092088</t>
    <phoneticPr fontId="3"/>
  </si>
  <si>
    <t>小山市</t>
    <phoneticPr fontId="3"/>
  </si>
  <si>
    <t>092096</t>
    <phoneticPr fontId="3"/>
  </si>
  <si>
    <t>真岡市</t>
    <phoneticPr fontId="3"/>
  </si>
  <si>
    <t>092100</t>
    <phoneticPr fontId="3"/>
  </si>
  <si>
    <t>大田原市</t>
    <phoneticPr fontId="3"/>
  </si>
  <si>
    <t>092118</t>
    <phoneticPr fontId="3"/>
  </si>
  <si>
    <t>矢板市</t>
    <phoneticPr fontId="3"/>
  </si>
  <si>
    <t>092134</t>
    <phoneticPr fontId="3"/>
  </si>
  <si>
    <t>那須塩原市</t>
    <phoneticPr fontId="3"/>
  </si>
  <si>
    <t>092142</t>
    <phoneticPr fontId="3"/>
  </si>
  <si>
    <t>さくら市</t>
    <phoneticPr fontId="3"/>
  </si>
  <si>
    <t>092151</t>
    <phoneticPr fontId="3"/>
  </si>
  <si>
    <t>那須烏山市</t>
    <phoneticPr fontId="3"/>
  </si>
  <si>
    <t>092169</t>
    <phoneticPr fontId="3"/>
  </si>
  <si>
    <t>下野市</t>
    <phoneticPr fontId="3"/>
  </si>
  <si>
    <t>093017</t>
    <phoneticPr fontId="3"/>
  </si>
  <si>
    <t>上三川町</t>
    <phoneticPr fontId="3"/>
  </si>
  <si>
    <t>093424</t>
    <phoneticPr fontId="3"/>
  </si>
  <si>
    <t>益子町</t>
    <phoneticPr fontId="3"/>
  </si>
  <si>
    <t>093432</t>
    <phoneticPr fontId="3"/>
  </si>
  <si>
    <t>茂木町</t>
    <phoneticPr fontId="3"/>
  </si>
  <si>
    <t>093441</t>
    <phoneticPr fontId="3"/>
  </si>
  <si>
    <t>市貝町</t>
    <phoneticPr fontId="3"/>
  </si>
  <si>
    <t>093459</t>
    <phoneticPr fontId="3"/>
  </si>
  <si>
    <t>芳賀町</t>
    <phoneticPr fontId="3"/>
  </si>
  <si>
    <t>093611</t>
    <phoneticPr fontId="3"/>
  </si>
  <si>
    <t>壬生町</t>
    <phoneticPr fontId="3"/>
  </si>
  <si>
    <t>093645</t>
    <phoneticPr fontId="3"/>
  </si>
  <si>
    <t>野木町</t>
    <phoneticPr fontId="3"/>
  </si>
  <si>
    <t>093840</t>
    <phoneticPr fontId="3"/>
  </si>
  <si>
    <t>塩谷町</t>
    <phoneticPr fontId="3"/>
  </si>
  <si>
    <t>093866</t>
    <phoneticPr fontId="3"/>
  </si>
  <si>
    <t>高根沢町</t>
    <phoneticPr fontId="3"/>
  </si>
  <si>
    <t>094072</t>
    <phoneticPr fontId="3"/>
  </si>
  <si>
    <t>那須町</t>
    <phoneticPr fontId="3"/>
  </si>
  <si>
    <t>094111</t>
    <phoneticPr fontId="3"/>
  </si>
  <si>
    <t>那珂川町</t>
    <phoneticPr fontId="3"/>
  </si>
  <si>
    <t>102016</t>
    <phoneticPr fontId="3"/>
  </si>
  <si>
    <t>前橋市</t>
    <phoneticPr fontId="3"/>
  </si>
  <si>
    <t>102024</t>
    <phoneticPr fontId="3"/>
  </si>
  <si>
    <t>高崎市</t>
    <phoneticPr fontId="3"/>
  </si>
  <si>
    <t>102032</t>
    <phoneticPr fontId="3"/>
  </si>
  <si>
    <t>桐生市</t>
    <phoneticPr fontId="3"/>
  </si>
  <si>
    <t>102041</t>
    <phoneticPr fontId="3"/>
  </si>
  <si>
    <t>伊勢崎市</t>
    <phoneticPr fontId="3"/>
  </si>
  <si>
    <t>102059</t>
    <phoneticPr fontId="3"/>
  </si>
  <si>
    <t>太田市</t>
    <phoneticPr fontId="3"/>
  </si>
  <si>
    <t>102067</t>
    <phoneticPr fontId="3"/>
  </si>
  <si>
    <t>沼田市</t>
    <phoneticPr fontId="3"/>
  </si>
  <si>
    <t>102075</t>
    <phoneticPr fontId="3"/>
  </si>
  <si>
    <t>館林市</t>
    <phoneticPr fontId="3"/>
  </si>
  <si>
    <t>102083</t>
    <phoneticPr fontId="3"/>
  </si>
  <si>
    <t>渋川市</t>
    <phoneticPr fontId="3"/>
  </si>
  <si>
    <t>102091</t>
    <phoneticPr fontId="3"/>
  </si>
  <si>
    <t>藤岡市</t>
    <phoneticPr fontId="3"/>
  </si>
  <si>
    <t>102105</t>
    <phoneticPr fontId="3"/>
  </si>
  <si>
    <t>富岡市</t>
    <phoneticPr fontId="3"/>
  </si>
  <si>
    <t>102113</t>
    <phoneticPr fontId="3"/>
  </si>
  <si>
    <t>安中市</t>
    <phoneticPr fontId="3"/>
  </si>
  <si>
    <t>102121</t>
    <phoneticPr fontId="3"/>
  </si>
  <si>
    <t>みどり市</t>
    <phoneticPr fontId="3"/>
  </si>
  <si>
    <t>103446</t>
    <phoneticPr fontId="3"/>
  </si>
  <si>
    <t>榛東村</t>
    <phoneticPr fontId="3"/>
  </si>
  <si>
    <t>103454</t>
    <phoneticPr fontId="3"/>
  </si>
  <si>
    <t>吉岡町</t>
    <phoneticPr fontId="3"/>
  </si>
  <si>
    <t>103667</t>
    <phoneticPr fontId="3"/>
  </si>
  <si>
    <t>上野村</t>
    <phoneticPr fontId="3"/>
  </si>
  <si>
    <t>103675</t>
    <phoneticPr fontId="3"/>
  </si>
  <si>
    <t>神流町</t>
    <phoneticPr fontId="3"/>
  </si>
  <si>
    <t>103829</t>
    <phoneticPr fontId="3"/>
  </si>
  <si>
    <t>下仁田町</t>
    <phoneticPr fontId="3"/>
  </si>
  <si>
    <t>103837</t>
    <phoneticPr fontId="3"/>
  </si>
  <si>
    <t>南牧村</t>
    <phoneticPr fontId="3"/>
  </si>
  <si>
    <t>103845</t>
    <phoneticPr fontId="3"/>
  </si>
  <si>
    <t>甘楽町</t>
    <phoneticPr fontId="3"/>
  </si>
  <si>
    <t>104213</t>
    <phoneticPr fontId="3"/>
  </si>
  <si>
    <t>中之条町</t>
    <phoneticPr fontId="3"/>
  </si>
  <si>
    <t>104248</t>
    <phoneticPr fontId="3"/>
  </si>
  <si>
    <t>長野原町</t>
    <phoneticPr fontId="3"/>
  </si>
  <si>
    <t>104256</t>
    <phoneticPr fontId="3"/>
  </si>
  <si>
    <t>嬬恋村</t>
    <phoneticPr fontId="3"/>
  </si>
  <si>
    <t>104264</t>
    <phoneticPr fontId="3"/>
  </si>
  <si>
    <t>草津町</t>
    <phoneticPr fontId="3"/>
  </si>
  <si>
    <t>104281</t>
    <phoneticPr fontId="3"/>
  </si>
  <si>
    <t>高山村</t>
    <phoneticPr fontId="3"/>
  </si>
  <si>
    <t>104299</t>
    <phoneticPr fontId="3"/>
  </si>
  <si>
    <t>東吾妻町</t>
    <phoneticPr fontId="3"/>
  </si>
  <si>
    <t>104434</t>
    <phoneticPr fontId="3"/>
  </si>
  <si>
    <t>片品村</t>
    <phoneticPr fontId="3"/>
  </si>
  <si>
    <t>104442</t>
    <phoneticPr fontId="3"/>
  </si>
  <si>
    <t>川場村</t>
    <phoneticPr fontId="3"/>
  </si>
  <si>
    <t>104485</t>
    <phoneticPr fontId="3"/>
  </si>
  <si>
    <t>104493</t>
    <phoneticPr fontId="3"/>
  </si>
  <si>
    <t>みなかみ町</t>
    <phoneticPr fontId="3"/>
  </si>
  <si>
    <t>104647</t>
    <phoneticPr fontId="3"/>
  </si>
  <si>
    <t>玉村町</t>
    <phoneticPr fontId="3"/>
  </si>
  <si>
    <t>105210</t>
    <phoneticPr fontId="3"/>
  </si>
  <si>
    <t>板倉町</t>
    <phoneticPr fontId="3"/>
  </si>
  <si>
    <t>105228</t>
    <phoneticPr fontId="3"/>
  </si>
  <si>
    <t>明和町</t>
    <phoneticPr fontId="3"/>
  </si>
  <si>
    <t>105236</t>
    <phoneticPr fontId="3"/>
  </si>
  <si>
    <t>千代田町</t>
    <phoneticPr fontId="3"/>
  </si>
  <si>
    <t>105244</t>
    <phoneticPr fontId="3"/>
  </si>
  <si>
    <t>大泉町</t>
    <phoneticPr fontId="3"/>
  </si>
  <si>
    <t>105252</t>
    <phoneticPr fontId="3"/>
  </si>
  <si>
    <t>邑楽町</t>
    <phoneticPr fontId="3"/>
  </si>
  <si>
    <t>111007</t>
    <phoneticPr fontId="3"/>
  </si>
  <si>
    <t>さいたま市</t>
    <phoneticPr fontId="3"/>
  </si>
  <si>
    <t>112011</t>
    <phoneticPr fontId="3"/>
  </si>
  <si>
    <t>川越市</t>
    <phoneticPr fontId="3"/>
  </si>
  <si>
    <t>112020</t>
    <phoneticPr fontId="3"/>
  </si>
  <si>
    <t>熊谷市</t>
    <phoneticPr fontId="3"/>
  </si>
  <si>
    <t>112038</t>
    <phoneticPr fontId="3"/>
  </si>
  <si>
    <t>川口市</t>
    <phoneticPr fontId="3"/>
  </si>
  <si>
    <t>112062</t>
    <phoneticPr fontId="3"/>
  </si>
  <si>
    <t>行田市</t>
    <phoneticPr fontId="3"/>
  </si>
  <si>
    <t>112071</t>
    <phoneticPr fontId="3"/>
  </si>
  <si>
    <t>秩父市</t>
    <phoneticPr fontId="3"/>
  </si>
  <si>
    <t>112089</t>
    <phoneticPr fontId="3"/>
  </si>
  <si>
    <t>所沢市</t>
    <phoneticPr fontId="3"/>
  </si>
  <si>
    <t>112097</t>
    <phoneticPr fontId="3"/>
  </si>
  <si>
    <t>飯能市</t>
    <phoneticPr fontId="3"/>
  </si>
  <si>
    <t>112101</t>
    <phoneticPr fontId="3"/>
  </si>
  <si>
    <t>加須市</t>
    <phoneticPr fontId="3"/>
  </si>
  <si>
    <t>112119</t>
    <phoneticPr fontId="3"/>
  </si>
  <si>
    <t>本庄市</t>
    <phoneticPr fontId="3"/>
  </si>
  <si>
    <t>112127</t>
    <phoneticPr fontId="3"/>
  </si>
  <si>
    <t>東松山市</t>
    <phoneticPr fontId="3"/>
  </si>
  <si>
    <t>112143</t>
    <phoneticPr fontId="3"/>
  </si>
  <si>
    <t>春日部市</t>
    <phoneticPr fontId="3"/>
  </si>
  <si>
    <t>112151</t>
    <phoneticPr fontId="3"/>
  </si>
  <si>
    <t>狭山市</t>
    <phoneticPr fontId="3"/>
  </si>
  <si>
    <t>112160</t>
    <phoneticPr fontId="3"/>
  </si>
  <si>
    <t>羽生市</t>
    <phoneticPr fontId="3"/>
  </si>
  <si>
    <t>112178</t>
    <phoneticPr fontId="3"/>
  </si>
  <si>
    <t>鴻巣市</t>
    <phoneticPr fontId="3"/>
  </si>
  <si>
    <t>112186</t>
    <phoneticPr fontId="3"/>
  </si>
  <si>
    <t>深谷市</t>
    <phoneticPr fontId="3"/>
  </si>
  <si>
    <t>112194</t>
    <phoneticPr fontId="3"/>
  </si>
  <si>
    <t>上尾市</t>
    <phoneticPr fontId="3"/>
  </si>
  <si>
    <t>112216</t>
    <phoneticPr fontId="3"/>
  </si>
  <si>
    <t>草加市</t>
    <phoneticPr fontId="3"/>
  </si>
  <si>
    <t>112224</t>
    <phoneticPr fontId="3"/>
  </si>
  <si>
    <t>越谷市</t>
    <phoneticPr fontId="3"/>
  </si>
  <si>
    <t>112232</t>
    <phoneticPr fontId="3"/>
  </si>
  <si>
    <t>蕨市</t>
    <phoneticPr fontId="3"/>
  </si>
  <si>
    <t>112241</t>
    <phoneticPr fontId="3"/>
  </si>
  <si>
    <t>戸田市</t>
    <phoneticPr fontId="3"/>
  </si>
  <si>
    <t>112259</t>
    <phoneticPr fontId="3"/>
  </si>
  <si>
    <t>入間市</t>
    <phoneticPr fontId="3"/>
  </si>
  <si>
    <t>112275</t>
    <phoneticPr fontId="3"/>
  </si>
  <si>
    <t>朝霞市</t>
    <phoneticPr fontId="3"/>
  </si>
  <si>
    <t>112283</t>
    <phoneticPr fontId="3"/>
  </si>
  <si>
    <t>志木市</t>
    <phoneticPr fontId="3"/>
  </si>
  <si>
    <t>112291</t>
    <phoneticPr fontId="3"/>
  </si>
  <si>
    <t>和光市</t>
    <phoneticPr fontId="3"/>
  </si>
  <si>
    <t>112305</t>
    <phoneticPr fontId="3"/>
  </si>
  <si>
    <t>新座市</t>
    <phoneticPr fontId="3"/>
  </si>
  <si>
    <t>112313</t>
    <phoneticPr fontId="3"/>
  </si>
  <si>
    <t>桶川市</t>
    <phoneticPr fontId="3"/>
  </si>
  <si>
    <t>112321</t>
    <phoneticPr fontId="3"/>
  </si>
  <si>
    <t>久喜市</t>
    <phoneticPr fontId="3"/>
  </si>
  <si>
    <t>112330</t>
    <phoneticPr fontId="3"/>
  </si>
  <si>
    <t>北本市</t>
    <phoneticPr fontId="3"/>
  </si>
  <si>
    <t>112348</t>
    <phoneticPr fontId="3"/>
  </si>
  <si>
    <t>八潮市</t>
    <phoneticPr fontId="3"/>
  </si>
  <si>
    <t>112356</t>
    <phoneticPr fontId="3"/>
  </si>
  <si>
    <t>富士見市</t>
    <phoneticPr fontId="3"/>
  </si>
  <si>
    <t>112372</t>
    <phoneticPr fontId="3"/>
  </si>
  <si>
    <t>三郷市</t>
    <phoneticPr fontId="3"/>
  </si>
  <si>
    <t>112381</t>
    <phoneticPr fontId="3"/>
  </si>
  <si>
    <t>蓮田市</t>
    <phoneticPr fontId="3"/>
  </si>
  <si>
    <t>112399</t>
    <phoneticPr fontId="3"/>
  </si>
  <si>
    <t>坂戸市</t>
    <phoneticPr fontId="3"/>
  </si>
  <si>
    <t>112402</t>
    <phoneticPr fontId="3"/>
  </si>
  <si>
    <t>幸手市</t>
    <phoneticPr fontId="3"/>
  </si>
  <si>
    <t>112411</t>
    <phoneticPr fontId="3"/>
  </si>
  <si>
    <t>鶴ヶ島市</t>
    <phoneticPr fontId="3"/>
  </si>
  <si>
    <t>112429</t>
    <phoneticPr fontId="3"/>
  </si>
  <si>
    <t>日高市</t>
    <phoneticPr fontId="3"/>
  </si>
  <si>
    <t>112437</t>
    <phoneticPr fontId="3"/>
  </si>
  <si>
    <t>吉川市</t>
    <phoneticPr fontId="3"/>
  </si>
  <si>
    <t>112453</t>
    <phoneticPr fontId="3"/>
  </si>
  <si>
    <t>ふじみ野市</t>
    <phoneticPr fontId="3"/>
  </si>
  <si>
    <t>112461</t>
    <phoneticPr fontId="3"/>
  </si>
  <si>
    <t>白岡市</t>
    <phoneticPr fontId="3"/>
  </si>
  <si>
    <t>113018</t>
    <phoneticPr fontId="3"/>
  </si>
  <si>
    <t>伊奈町</t>
    <phoneticPr fontId="3"/>
  </si>
  <si>
    <t>113247</t>
    <phoneticPr fontId="3"/>
  </si>
  <si>
    <t>三芳町</t>
    <phoneticPr fontId="3"/>
  </si>
  <si>
    <t>113263</t>
    <phoneticPr fontId="3"/>
  </si>
  <si>
    <t>毛呂山町</t>
    <phoneticPr fontId="3"/>
  </si>
  <si>
    <t>113271</t>
    <phoneticPr fontId="3"/>
  </si>
  <si>
    <t>越生町</t>
    <phoneticPr fontId="3"/>
  </si>
  <si>
    <t>113417</t>
    <phoneticPr fontId="3"/>
  </si>
  <si>
    <t>滑川町</t>
    <phoneticPr fontId="3"/>
  </si>
  <si>
    <t>113425</t>
    <phoneticPr fontId="3"/>
  </si>
  <si>
    <t>嵐山町</t>
    <phoneticPr fontId="3"/>
  </si>
  <si>
    <t>113433</t>
    <phoneticPr fontId="3"/>
  </si>
  <si>
    <t>小川町</t>
    <phoneticPr fontId="3"/>
  </si>
  <si>
    <t>113468</t>
    <phoneticPr fontId="3"/>
  </si>
  <si>
    <t>川島町</t>
    <phoneticPr fontId="3"/>
  </si>
  <si>
    <t>113476</t>
    <phoneticPr fontId="3"/>
  </si>
  <si>
    <t>吉見町</t>
    <phoneticPr fontId="3"/>
  </si>
  <si>
    <t>113484</t>
    <phoneticPr fontId="3"/>
  </si>
  <si>
    <t>鳩山町</t>
    <phoneticPr fontId="3"/>
  </si>
  <si>
    <t>113492</t>
    <phoneticPr fontId="3"/>
  </si>
  <si>
    <t>ときがわ町</t>
    <phoneticPr fontId="3"/>
  </si>
  <si>
    <t>113611</t>
    <phoneticPr fontId="3"/>
  </si>
  <si>
    <t>横瀬町</t>
    <phoneticPr fontId="3"/>
  </si>
  <si>
    <t>113620</t>
    <phoneticPr fontId="3"/>
  </si>
  <si>
    <t>皆野町</t>
    <phoneticPr fontId="3"/>
  </si>
  <si>
    <t>113638</t>
    <phoneticPr fontId="3"/>
  </si>
  <si>
    <t>長瀞町</t>
    <phoneticPr fontId="3"/>
  </si>
  <si>
    <t>113654</t>
    <phoneticPr fontId="3"/>
  </si>
  <si>
    <t>小鹿野町</t>
    <phoneticPr fontId="3"/>
  </si>
  <si>
    <t>113697</t>
    <phoneticPr fontId="3"/>
  </si>
  <si>
    <t>東秩父村</t>
    <phoneticPr fontId="3"/>
  </si>
  <si>
    <t>113816</t>
    <phoneticPr fontId="3"/>
  </si>
  <si>
    <t>113832</t>
    <phoneticPr fontId="3"/>
  </si>
  <si>
    <t>神川町</t>
    <phoneticPr fontId="3"/>
  </si>
  <si>
    <t>113859</t>
    <phoneticPr fontId="3"/>
  </si>
  <si>
    <t>上里町</t>
    <phoneticPr fontId="3"/>
  </si>
  <si>
    <t>114081</t>
    <phoneticPr fontId="3"/>
  </si>
  <si>
    <t>寄居町</t>
    <phoneticPr fontId="3"/>
  </si>
  <si>
    <t>114421</t>
    <phoneticPr fontId="3"/>
  </si>
  <si>
    <t>宮代町</t>
    <phoneticPr fontId="3"/>
  </si>
  <si>
    <t>114642</t>
    <phoneticPr fontId="3"/>
  </si>
  <si>
    <t>杉戸町</t>
    <phoneticPr fontId="3"/>
  </si>
  <si>
    <t>114651</t>
    <phoneticPr fontId="3"/>
  </si>
  <si>
    <t>松伏町</t>
    <phoneticPr fontId="3"/>
  </si>
  <si>
    <t>121002</t>
    <phoneticPr fontId="3"/>
  </si>
  <si>
    <t>千葉市</t>
    <phoneticPr fontId="3"/>
  </si>
  <si>
    <t>122025</t>
    <phoneticPr fontId="3"/>
  </si>
  <si>
    <t>銚子市</t>
    <phoneticPr fontId="3"/>
  </si>
  <si>
    <t>122033</t>
    <phoneticPr fontId="3"/>
  </si>
  <si>
    <t>市川市</t>
    <phoneticPr fontId="3"/>
  </si>
  <si>
    <t>122041</t>
    <phoneticPr fontId="3"/>
  </si>
  <si>
    <t>船橋市</t>
    <phoneticPr fontId="3"/>
  </si>
  <si>
    <t>122050</t>
    <phoneticPr fontId="3"/>
  </si>
  <si>
    <t>館山市</t>
    <phoneticPr fontId="3"/>
  </si>
  <si>
    <t>122068</t>
    <phoneticPr fontId="3"/>
  </si>
  <si>
    <t>木更津市</t>
    <phoneticPr fontId="3"/>
  </si>
  <si>
    <t>122076</t>
    <phoneticPr fontId="3"/>
  </si>
  <si>
    <t>松戸市</t>
    <phoneticPr fontId="3"/>
  </si>
  <si>
    <t>122084</t>
    <phoneticPr fontId="3"/>
  </si>
  <si>
    <t>野田市</t>
    <phoneticPr fontId="3"/>
  </si>
  <si>
    <t>122106</t>
    <phoneticPr fontId="3"/>
  </si>
  <si>
    <t>茂原市</t>
    <phoneticPr fontId="3"/>
  </si>
  <si>
    <t>122114</t>
    <phoneticPr fontId="3"/>
  </si>
  <si>
    <t>成田市</t>
    <phoneticPr fontId="3"/>
  </si>
  <si>
    <t>122122</t>
    <phoneticPr fontId="3"/>
  </si>
  <si>
    <t>佐倉市</t>
    <phoneticPr fontId="3"/>
  </si>
  <si>
    <t>122131</t>
    <phoneticPr fontId="3"/>
  </si>
  <si>
    <t>東金市</t>
    <phoneticPr fontId="3"/>
  </si>
  <si>
    <t>122157</t>
    <phoneticPr fontId="3"/>
  </si>
  <si>
    <t>旭市</t>
    <phoneticPr fontId="3"/>
  </si>
  <si>
    <t>122165</t>
    <phoneticPr fontId="3"/>
  </si>
  <si>
    <t>習志野市</t>
    <phoneticPr fontId="3"/>
  </si>
  <si>
    <t>122173</t>
    <phoneticPr fontId="3"/>
  </si>
  <si>
    <t>柏市</t>
    <phoneticPr fontId="3"/>
  </si>
  <si>
    <t>122181</t>
    <phoneticPr fontId="3"/>
  </si>
  <si>
    <t>勝浦市</t>
    <phoneticPr fontId="3"/>
  </si>
  <si>
    <t>122190</t>
    <phoneticPr fontId="3"/>
  </si>
  <si>
    <t>市原市</t>
    <phoneticPr fontId="3"/>
  </si>
  <si>
    <t>122203</t>
    <phoneticPr fontId="3"/>
  </si>
  <si>
    <t>流山市</t>
    <phoneticPr fontId="3"/>
  </si>
  <si>
    <t>122211</t>
    <phoneticPr fontId="3"/>
  </si>
  <si>
    <t>八千代市</t>
    <phoneticPr fontId="3"/>
  </si>
  <si>
    <t>122220</t>
    <phoneticPr fontId="3"/>
  </si>
  <si>
    <t>我孫子市</t>
    <phoneticPr fontId="3"/>
  </si>
  <si>
    <t>122238</t>
    <phoneticPr fontId="3"/>
  </si>
  <si>
    <t>鴨川市</t>
    <phoneticPr fontId="3"/>
  </si>
  <si>
    <t>122246</t>
    <phoneticPr fontId="3"/>
  </si>
  <si>
    <t>鎌ケ谷市</t>
    <phoneticPr fontId="3"/>
  </si>
  <si>
    <t>122254</t>
    <phoneticPr fontId="3"/>
  </si>
  <si>
    <t>君津市</t>
    <phoneticPr fontId="3"/>
  </si>
  <si>
    <t>122262</t>
    <phoneticPr fontId="3"/>
  </si>
  <si>
    <t>富津市</t>
    <phoneticPr fontId="3"/>
  </si>
  <si>
    <t>122271</t>
    <phoneticPr fontId="3"/>
  </si>
  <si>
    <t>浦安市</t>
    <phoneticPr fontId="3"/>
  </si>
  <si>
    <t>122289</t>
    <phoneticPr fontId="3"/>
  </si>
  <si>
    <t>四街道市</t>
    <phoneticPr fontId="3"/>
  </si>
  <si>
    <t>122297</t>
    <phoneticPr fontId="3"/>
  </si>
  <si>
    <t>袖ケ浦市</t>
    <phoneticPr fontId="3"/>
  </si>
  <si>
    <t>122301</t>
    <phoneticPr fontId="3"/>
  </si>
  <si>
    <t>八街市</t>
    <phoneticPr fontId="3"/>
  </si>
  <si>
    <t>122319</t>
    <phoneticPr fontId="3"/>
  </si>
  <si>
    <t>印西市</t>
    <phoneticPr fontId="3"/>
  </si>
  <si>
    <t>122327</t>
    <phoneticPr fontId="3"/>
  </si>
  <si>
    <t>白井市</t>
    <phoneticPr fontId="3"/>
  </si>
  <si>
    <t>122335</t>
    <phoneticPr fontId="3"/>
  </si>
  <si>
    <t>富里市</t>
    <phoneticPr fontId="3"/>
  </si>
  <si>
    <t>122343</t>
    <phoneticPr fontId="3"/>
  </si>
  <si>
    <t>南房総市</t>
    <phoneticPr fontId="3"/>
  </si>
  <si>
    <t>122351</t>
    <phoneticPr fontId="3"/>
  </si>
  <si>
    <t>匝瑳市</t>
    <phoneticPr fontId="3"/>
  </si>
  <si>
    <t>122360</t>
    <phoneticPr fontId="3"/>
  </si>
  <si>
    <t>香取市</t>
    <phoneticPr fontId="3"/>
  </si>
  <si>
    <t>122378</t>
    <phoneticPr fontId="3"/>
  </si>
  <si>
    <t>山武市</t>
    <phoneticPr fontId="3"/>
  </si>
  <si>
    <t>122386</t>
    <phoneticPr fontId="3"/>
  </si>
  <si>
    <t>いすみ市</t>
    <phoneticPr fontId="3"/>
  </si>
  <si>
    <t>122394</t>
    <phoneticPr fontId="3"/>
  </si>
  <si>
    <t>大網白里市</t>
    <phoneticPr fontId="3"/>
  </si>
  <si>
    <t>123226</t>
    <phoneticPr fontId="3"/>
  </si>
  <si>
    <t>酒々井町</t>
    <phoneticPr fontId="3"/>
  </si>
  <si>
    <t>123293</t>
    <phoneticPr fontId="3"/>
  </si>
  <si>
    <t>栄町</t>
    <phoneticPr fontId="3"/>
  </si>
  <si>
    <t>123421</t>
    <phoneticPr fontId="3"/>
  </si>
  <si>
    <t>神崎町</t>
    <phoneticPr fontId="3"/>
  </si>
  <si>
    <t>123471</t>
    <phoneticPr fontId="3"/>
  </si>
  <si>
    <t>多古町</t>
    <phoneticPr fontId="3"/>
  </si>
  <si>
    <t>123498</t>
    <phoneticPr fontId="3"/>
  </si>
  <si>
    <t>東庄町</t>
    <phoneticPr fontId="3"/>
  </si>
  <si>
    <t>124036</t>
    <phoneticPr fontId="3"/>
  </si>
  <si>
    <t>九十九里町</t>
    <phoneticPr fontId="3"/>
  </si>
  <si>
    <t>124095</t>
    <phoneticPr fontId="3"/>
  </si>
  <si>
    <t>芝山町</t>
    <phoneticPr fontId="3"/>
  </si>
  <si>
    <t>124109</t>
    <phoneticPr fontId="3"/>
  </si>
  <si>
    <t>横芝光町</t>
    <phoneticPr fontId="3"/>
  </si>
  <si>
    <t>124214</t>
    <phoneticPr fontId="3"/>
  </si>
  <si>
    <t>一宮町</t>
    <phoneticPr fontId="3"/>
  </si>
  <si>
    <t>124222</t>
    <phoneticPr fontId="3"/>
  </si>
  <si>
    <t>睦沢町</t>
    <phoneticPr fontId="3"/>
  </si>
  <si>
    <t>124231</t>
    <phoneticPr fontId="3"/>
  </si>
  <si>
    <t>長生村</t>
    <phoneticPr fontId="3"/>
  </si>
  <si>
    <t>124249</t>
    <phoneticPr fontId="3"/>
  </si>
  <si>
    <t>白子町</t>
    <phoneticPr fontId="3"/>
  </si>
  <si>
    <t>124265</t>
    <phoneticPr fontId="3"/>
  </si>
  <si>
    <t>長柄町</t>
    <phoneticPr fontId="3"/>
  </si>
  <si>
    <t>124273</t>
    <phoneticPr fontId="3"/>
  </si>
  <si>
    <t>長南町</t>
    <phoneticPr fontId="3"/>
  </si>
  <si>
    <t>124419</t>
    <phoneticPr fontId="3"/>
  </si>
  <si>
    <t>大多喜町</t>
    <phoneticPr fontId="3"/>
  </si>
  <si>
    <t>124435</t>
    <phoneticPr fontId="3"/>
  </si>
  <si>
    <t>御宿町</t>
    <phoneticPr fontId="3"/>
  </si>
  <si>
    <t>124630</t>
    <phoneticPr fontId="3"/>
  </si>
  <si>
    <t>鋸南町</t>
    <phoneticPr fontId="3"/>
  </si>
  <si>
    <t>131016</t>
    <phoneticPr fontId="3"/>
  </si>
  <si>
    <t>千代田区</t>
    <phoneticPr fontId="3"/>
  </si>
  <si>
    <t>131024</t>
    <phoneticPr fontId="3"/>
  </si>
  <si>
    <t>中央区</t>
    <phoneticPr fontId="3"/>
  </si>
  <si>
    <t>131032</t>
    <phoneticPr fontId="3"/>
  </si>
  <si>
    <t>港区</t>
    <phoneticPr fontId="3"/>
  </si>
  <si>
    <t>131041</t>
    <phoneticPr fontId="3"/>
  </si>
  <si>
    <t>新宿区</t>
    <phoneticPr fontId="3"/>
  </si>
  <si>
    <t>131059</t>
    <phoneticPr fontId="3"/>
  </si>
  <si>
    <t>文京区</t>
    <phoneticPr fontId="3"/>
  </si>
  <si>
    <t>131067</t>
    <phoneticPr fontId="3"/>
  </si>
  <si>
    <t>台東区</t>
    <phoneticPr fontId="3"/>
  </si>
  <si>
    <t>131075</t>
    <phoneticPr fontId="3"/>
  </si>
  <si>
    <t>墨田区</t>
    <phoneticPr fontId="3"/>
  </si>
  <si>
    <t>131083</t>
    <phoneticPr fontId="3"/>
  </si>
  <si>
    <t>江東区</t>
    <phoneticPr fontId="3"/>
  </si>
  <si>
    <t>131091</t>
    <phoneticPr fontId="3"/>
  </si>
  <si>
    <t>品川区</t>
    <phoneticPr fontId="3"/>
  </si>
  <si>
    <t>131105</t>
    <phoneticPr fontId="3"/>
  </si>
  <si>
    <t>目黒区</t>
    <phoneticPr fontId="3"/>
  </si>
  <si>
    <t>131113</t>
    <phoneticPr fontId="3"/>
  </si>
  <si>
    <t>大田区</t>
    <phoneticPr fontId="3"/>
  </si>
  <si>
    <t>131121</t>
    <phoneticPr fontId="3"/>
  </si>
  <si>
    <t>世田谷区</t>
    <phoneticPr fontId="3"/>
  </si>
  <si>
    <t>131130</t>
    <phoneticPr fontId="3"/>
  </si>
  <si>
    <t>渋谷区</t>
    <phoneticPr fontId="3"/>
  </si>
  <si>
    <t>131148</t>
    <phoneticPr fontId="3"/>
  </si>
  <si>
    <t>中野区</t>
    <phoneticPr fontId="3"/>
  </si>
  <si>
    <t>131156</t>
    <phoneticPr fontId="3"/>
  </si>
  <si>
    <t>杉並区</t>
    <phoneticPr fontId="3"/>
  </si>
  <si>
    <t>131164</t>
    <phoneticPr fontId="3"/>
  </si>
  <si>
    <t>豊島区</t>
    <phoneticPr fontId="3"/>
  </si>
  <si>
    <t>131172</t>
    <phoneticPr fontId="3"/>
  </si>
  <si>
    <t>北区</t>
    <phoneticPr fontId="3"/>
  </si>
  <si>
    <t>131181</t>
    <phoneticPr fontId="3"/>
  </si>
  <si>
    <t>荒川区</t>
    <phoneticPr fontId="3"/>
  </si>
  <si>
    <t>131199</t>
    <phoneticPr fontId="3"/>
  </si>
  <si>
    <t>板橋区</t>
    <phoneticPr fontId="3"/>
  </si>
  <si>
    <t>131202</t>
    <phoneticPr fontId="3"/>
  </si>
  <si>
    <t>練馬区</t>
    <phoneticPr fontId="3"/>
  </si>
  <si>
    <t>131211</t>
    <phoneticPr fontId="3"/>
  </si>
  <si>
    <t>足立区</t>
    <phoneticPr fontId="3"/>
  </si>
  <si>
    <t>131229</t>
    <phoneticPr fontId="3"/>
  </si>
  <si>
    <t>葛飾区</t>
    <phoneticPr fontId="3"/>
  </si>
  <si>
    <t>131237</t>
    <phoneticPr fontId="3"/>
  </si>
  <si>
    <t>江戸川区</t>
    <phoneticPr fontId="3"/>
  </si>
  <si>
    <t>132012</t>
    <phoneticPr fontId="3"/>
  </si>
  <si>
    <t>八王子市</t>
    <phoneticPr fontId="3"/>
  </si>
  <si>
    <t>132021</t>
    <phoneticPr fontId="3"/>
  </si>
  <si>
    <t>立川市</t>
    <phoneticPr fontId="3"/>
  </si>
  <si>
    <t>132039</t>
    <phoneticPr fontId="3"/>
  </si>
  <si>
    <t>武蔵野市</t>
    <phoneticPr fontId="3"/>
  </si>
  <si>
    <t>132047</t>
    <phoneticPr fontId="3"/>
  </si>
  <si>
    <t>三鷹市</t>
    <phoneticPr fontId="3"/>
  </si>
  <si>
    <t>132055</t>
    <phoneticPr fontId="3"/>
  </si>
  <si>
    <t>青梅市</t>
    <phoneticPr fontId="3"/>
  </si>
  <si>
    <t>132063</t>
    <phoneticPr fontId="3"/>
  </si>
  <si>
    <t>府中市</t>
    <phoneticPr fontId="3"/>
  </si>
  <si>
    <t>132071</t>
    <phoneticPr fontId="3"/>
  </si>
  <si>
    <t>昭島市</t>
    <phoneticPr fontId="3"/>
  </si>
  <si>
    <t>132080</t>
    <phoneticPr fontId="3"/>
  </si>
  <si>
    <t>調布市</t>
    <phoneticPr fontId="3"/>
  </si>
  <si>
    <t>132098</t>
    <phoneticPr fontId="3"/>
  </si>
  <si>
    <t>町田市</t>
    <phoneticPr fontId="3"/>
  </si>
  <si>
    <t>132101</t>
    <phoneticPr fontId="3"/>
  </si>
  <si>
    <t>小金井市</t>
    <phoneticPr fontId="3"/>
  </si>
  <si>
    <t>132110</t>
    <phoneticPr fontId="3"/>
  </si>
  <si>
    <t>小平市</t>
    <phoneticPr fontId="3"/>
  </si>
  <si>
    <t>132128</t>
    <phoneticPr fontId="3"/>
  </si>
  <si>
    <t>日野市</t>
    <phoneticPr fontId="3"/>
  </si>
  <si>
    <t>132136</t>
    <phoneticPr fontId="3"/>
  </si>
  <si>
    <t>東村山市</t>
    <phoneticPr fontId="3"/>
  </si>
  <si>
    <t>132144</t>
    <phoneticPr fontId="3"/>
  </si>
  <si>
    <t>国分寺市</t>
    <phoneticPr fontId="3"/>
  </si>
  <si>
    <t>132152</t>
    <phoneticPr fontId="3"/>
  </si>
  <si>
    <t>国立市</t>
    <phoneticPr fontId="3"/>
  </si>
  <si>
    <t>132187</t>
    <phoneticPr fontId="3"/>
  </si>
  <si>
    <t>福生市</t>
    <phoneticPr fontId="3"/>
  </si>
  <si>
    <t>132195</t>
    <phoneticPr fontId="3"/>
  </si>
  <si>
    <t>狛江市</t>
    <phoneticPr fontId="3"/>
  </si>
  <si>
    <t>132209</t>
    <phoneticPr fontId="3"/>
  </si>
  <si>
    <t>東大和市</t>
    <phoneticPr fontId="3"/>
  </si>
  <si>
    <t>132217</t>
    <phoneticPr fontId="3"/>
  </si>
  <si>
    <t>清瀬市</t>
    <phoneticPr fontId="3"/>
  </si>
  <si>
    <t>132225</t>
    <phoneticPr fontId="3"/>
  </si>
  <si>
    <t>東久留米市</t>
    <phoneticPr fontId="3"/>
  </si>
  <si>
    <t>132233</t>
    <phoneticPr fontId="3"/>
  </si>
  <si>
    <t>武蔵村山市</t>
    <phoneticPr fontId="3"/>
  </si>
  <si>
    <t>132241</t>
    <phoneticPr fontId="3"/>
  </si>
  <si>
    <t>多摩市</t>
    <phoneticPr fontId="3"/>
  </si>
  <si>
    <t>132250</t>
    <phoneticPr fontId="3"/>
  </si>
  <si>
    <t>稲城市</t>
    <phoneticPr fontId="3"/>
  </si>
  <si>
    <t>132276</t>
    <phoneticPr fontId="3"/>
  </si>
  <si>
    <t>羽村市</t>
    <phoneticPr fontId="3"/>
  </si>
  <si>
    <t>132284</t>
    <phoneticPr fontId="3"/>
  </si>
  <si>
    <t>あきる野市</t>
    <phoneticPr fontId="3"/>
  </si>
  <si>
    <t>132292</t>
    <phoneticPr fontId="3"/>
  </si>
  <si>
    <t>西東京市</t>
    <phoneticPr fontId="3"/>
  </si>
  <si>
    <t>133035</t>
    <phoneticPr fontId="3"/>
  </si>
  <si>
    <t>瑞穂町</t>
    <phoneticPr fontId="3"/>
  </si>
  <si>
    <t>133051</t>
    <phoneticPr fontId="3"/>
  </si>
  <si>
    <t>日の出町</t>
    <phoneticPr fontId="3"/>
  </si>
  <si>
    <t>133078</t>
    <phoneticPr fontId="3"/>
  </si>
  <si>
    <t>檜原村</t>
    <phoneticPr fontId="3"/>
  </si>
  <si>
    <t>133086</t>
    <phoneticPr fontId="3"/>
  </si>
  <si>
    <t>奥多摩町</t>
    <phoneticPr fontId="3"/>
  </si>
  <si>
    <t>133612</t>
    <phoneticPr fontId="3"/>
  </si>
  <si>
    <t>大島町</t>
    <phoneticPr fontId="3"/>
  </si>
  <si>
    <t>133621</t>
    <phoneticPr fontId="3"/>
  </si>
  <si>
    <t>利島村</t>
    <phoneticPr fontId="3"/>
  </si>
  <si>
    <t>133639</t>
    <phoneticPr fontId="3"/>
  </si>
  <si>
    <t>新島村</t>
    <phoneticPr fontId="3"/>
  </si>
  <si>
    <t>133647</t>
    <phoneticPr fontId="3"/>
  </si>
  <si>
    <t>神津島村</t>
    <phoneticPr fontId="3"/>
  </si>
  <si>
    <t>133817</t>
    <phoneticPr fontId="3"/>
  </si>
  <si>
    <t>三宅村</t>
    <phoneticPr fontId="3"/>
  </si>
  <si>
    <t>133825</t>
    <phoneticPr fontId="3"/>
  </si>
  <si>
    <t>御蔵島村</t>
    <phoneticPr fontId="3"/>
  </si>
  <si>
    <t>134015</t>
    <phoneticPr fontId="3"/>
  </si>
  <si>
    <t>八丈町</t>
    <phoneticPr fontId="3"/>
  </si>
  <si>
    <t>134023</t>
    <phoneticPr fontId="3"/>
  </si>
  <si>
    <t>青ヶ島村</t>
    <phoneticPr fontId="3"/>
  </si>
  <si>
    <t>134210</t>
    <phoneticPr fontId="3"/>
  </si>
  <si>
    <t>小笠原村</t>
    <phoneticPr fontId="3"/>
  </si>
  <si>
    <t>141003</t>
    <phoneticPr fontId="3"/>
  </si>
  <si>
    <t>横浜市</t>
    <phoneticPr fontId="3"/>
  </si>
  <si>
    <t>141305</t>
    <phoneticPr fontId="3"/>
  </si>
  <si>
    <t>川崎市</t>
    <phoneticPr fontId="3"/>
  </si>
  <si>
    <t>141500</t>
    <phoneticPr fontId="3"/>
  </si>
  <si>
    <t>相模原市</t>
    <phoneticPr fontId="3"/>
  </si>
  <si>
    <t>142018</t>
    <phoneticPr fontId="3"/>
  </si>
  <si>
    <t>横須賀市</t>
    <phoneticPr fontId="3"/>
  </si>
  <si>
    <t>142034</t>
    <phoneticPr fontId="3"/>
  </si>
  <si>
    <t>平塚市</t>
    <phoneticPr fontId="3"/>
  </si>
  <si>
    <t>142042</t>
    <phoneticPr fontId="3"/>
  </si>
  <si>
    <t>鎌倉市</t>
    <phoneticPr fontId="3"/>
  </si>
  <si>
    <t>142051</t>
    <phoneticPr fontId="3"/>
  </si>
  <si>
    <t>藤沢市</t>
    <phoneticPr fontId="3"/>
  </si>
  <si>
    <t>142069</t>
    <phoneticPr fontId="3"/>
  </si>
  <si>
    <t>小田原市</t>
    <phoneticPr fontId="3"/>
  </si>
  <si>
    <t>142077</t>
    <phoneticPr fontId="3"/>
  </si>
  <si>
    <t>茅ヶ崎市</t>
    <phoneticPr fontId="3"/>
  </si>
  <si>
    <t>142085</t>
    <phoneticPr fontId="3"/>
  </si>
  <si>
    <t>逗子市</t>
    <phoneticPr fontId="3"/>
  </si>
  <si>
    <t>142107</t>
    <phoneticPr fontId="3"/>
  </si>
  <si>
    <t>三浦市</t>
    <phoneticPr fontId="3"/>
  </si>
  <si>
    <t>142115</t>
    <phoneticPr fontId="3"/>
  </si>
  <si>
    <t>秦野市</t>
    <phoneticPr fontId="3"/>
  </si>
  <si>
    <t>142123</t>
    <phoneticPr fontId="3"/>
  </si>
  <si>
    <t>厚木市</t>
    <phoneticPr fontId="3"/>
  </si>
  <si>
    <t>142131</t>
    <phoneticPr fontId="3"/>
  </si>
  <si>
    <t>大和市</t>
    <phoneticPr fontId="3"/>
  </si>
  <si>
    <t>142140</t>
    <phoneticPr fontId="3"/>
  </si>
  <si>
    <t>伊勢原市</t>
    <phoneticPr fontId="3"/>
  </si>
  <si>
    <t>142158</t>
    <phoneticPr fontId="3"/>
  </si>
  <si>
    <t>海老名市</t>
    <phoneticPr fontId="3"/>
  </si>
  <si>
    <t>142166</t>
    <phoneticPr fontId="3"/>
  </si>
  <si>
    <t>座間市</t>
    <phoneticPr fontId="3"/>
  </si>
  <si>
    <t>142174</t>
    <phoneticPr fontId="3"/>
  </si>
  <si>
    <t>南足柄市</t>
    <phoneticPr fontId="3"/>
  </si>
  <si>
    <t>142182</t>
    <phoneticPr fontId="3"/>
  </si>
  <si>
    <t>綾瀬市</t>
    <phoneticPr fontId="3"/>
  </si>
  <si>
    <t>143014</t>
    <phoneticPr fontId="3"/>
  </si>
  <si>
    <t>葉山町</t>
    <phoneticPr fontId="3"/>
  </si>
  <si>
    <t>143219</t>
    <phoneticPr fontId="3"/>
  </si>
  <si>
    <t>寒川町</t>
    <phoneticPr fontId="3"/>
  </si>
  <si>
    <t>143413</t>
    <phoneticPr fontId="3"/>
  </si>
  <si>
    <t>大磯町</t>
    <phoneticPr fontId="3"/>
  </si>
  <si>
    <t>143421</t>
    <phoneticPr fontId="3"/>
  </si>
  <si>
    <t>二宮町</t>
    <phoneticPr fontId="3"/>
  </si>
  <si>
    <t>143618</t>
    <phoneticPr fontId="3"/>
  </si>
  <si>
    <t>中井町</t>
    <phoneticPr fontId="3"/>
  </si>
  <si>
    <t>143626</t>
    <phoneticPr fontId="3"/>
  </si>
  <si>
    <t>大井町</t>
    <phoneticPr fontId="3"/>
  </si>
  <si>
    <t>143634</t>
    <phoneticPr fontId="3"/>
  </si>
  <si>
    <t>松田町</t>
    <phoneticPr fontId="3"/>
  </si>
  <si>
    <t>143642</t>
    <phoneticPr fontId="3"/>
  </si>
  <si>
    <t>山北町</t>
    <phoneticPr fontId="3"/>
  </si>
  <si>
    <t>143669</t>
    <phoneticPr fontId="3"/>
  </si>
  <si>
    <t>開成町</t>
    <phoneticPr fontId="3"/>
  </si>
  <si>
    <t>143821</t>
    <phoneticPr fontId="3"/>
  </si>
  <si>
    <t>箱根町</t>
    <phoneticPr fontId="3"/>
  </si>
  <si>
    <t>143839</t>
    <phoneticPr fontId="3"/>
  </si>
  <si>
    <t>真鶴町</t>
    <phoneticPr fontId="3"/>
  </si>
  <si>
    <t>143847</t>
    <phoneticPr fontId="3"/>
  </si>
  <si>
    <t>湯河原町</t>
    <phoneticPr fontId="3"/>
  </si>
  <si>
    <t>144011</t>
    <phoneticPr fontId="3"/>
  </si>
  <si>
    <t>愛川町</t>
    <phoneticPr fontId="3"/>
  </si>
  <si>
    <t>144029</t>
    <phoneticPr fontId="3"/>
  </si>
  <si>
    <t>清川村</t>
    <phoneticPr fontId="3"/>
  </si>
  <si>
    <t>151009</t>
    <phoneticPr fontId="3"/>
  </si>
  <si>
    <t>新潟市</t>
    <phoneticPr fontId="3"/>
  </si>
  <si>
    <t>152021</t>
    <phoneticPr fontId="3"/>
  </si>
  <si>
    <t>長岡市</t>
    <phoneticPr fontId="3"/>
  </si>
  <si>
    <t>152048</t>
    <phoneticPr fontId="3"/>
  </si>
  <si>
    <t>三条市</t>
    <phoneticPr fontId="3"/>
  </si>
  <si>
    <t>152056</t>
    <phoneticPr fontId="3"/>
  </si>
  <si>
    <t>柏崎市</t>
    <phoneticPr fontId="3"/>
  </si>
  <si>
    <t>152064</t>
    <phoneticPr fontId="3"/>
  </si>
  <si>
    <t>新発田市</t>
    <phoneticPr fontId="3"/>
  </si>
  <si>
    <t>152081</t>
    <phoneticPr fontId="3"/>
  </si>
  <si>
    <t>小千谷市</t>
    <phoneticPr fontId="3"/>
  </si>
  <si>
    <t>152099</t>
    <phoneticPr fontId="3"/>
  </si>
  <si>
    <t>加茂市</t>
    <phoneticPr fontId="3"/>
  </si>
  <si>
    <t>152102</t>
    <phoneticPr fontId="3"/>
  </si>
  <si>
    <t>十日町市</t>
    <phoneticPr fontId="3"/>
  </si>
  <si>
    <t>152111</t>
    <phoneticPr fontId="3"/>
  </si>
  <si>
    <t>見附市</t>
    <phoneticPr fontId="3"/>
  </si>
  <si>
    <t>152129</t>
    <phoneticPr fontId="3"/>
  </si>
  <si>
    <t>村上市</t>
    <phoneticPr fontId="3"/>
  </si>
  <si>
    <t>152137</t>
    <phoneticPr fontId="3"/>
  </si>
  <si>
    <t>燕市</t>
    <phoneticPr fontId="3"/>
  </si>
  <si>
    <t>152161</t>
    <phoneticPr fontId="3"/>
  </si>
  <si>
    <t>糸魚川市</t>
    <phoneticPr fontId="3"/>
  </si>
  <si>
    <t>152170</t>
    <phoneticPr fontId="3"/>
  </si>
  <si>
    <t>妙高市</t>
    <phoneticPr fontId="3"/>
  </si>
  <si>
    <t>152188</t>
    <phoneticPr fontId="3"/>
  </si>
  <si>
    <t>五泉市</t>
    <phoneticPr fontId="3"/>
  </si>
  <si>
    <t>152226</t>
    <phoneticPr fontId="3"/>
  </si>
  <si>
    <t>上越市</t>
    <phoneticPr fontId="3"/>
  </si>
  <si>
    <t>152234</t>
    <phoneticPr fontId="3"/>
  </si>
  <si>
    <t>阿賀野市</t>
    <phoneticPr fontId="3"/>
  </si>
  <si>
    <t>152242</t>
    <phoneticPr fontId="3"/>
  </si>
  <si>
    <t>佐渡市</t>
    <phoneticPr fontId="3"/>
  </si>
  <si>
    <t>152251</t>
    <phoneticPr fontId="3"/>
  </si>
  <si>
    <t>魚沼市</t>
    <phoneticPr fontId="3"/>
  </si>
  <si>
    <t>152269</t>
    <phoneticPr fontId="3"/>
  </si>
  <si>
    <t>南魚沼市</t>
    <phoneticPr fontId="3"/>
  </si>
  <si>
    <t>152277</t>
    <phoneticPr fontId="3"/>
  </si>
  <si>
    <t>胎内市</t>
    <phoneticPr fontId="3"/>
  </si>
  <si>
    <t>153079</t>
    <phoneticPr fontId="3"/>
  </si>
  <si>
    <t>聖籠町</t>
    <phoneticPr fontId="3"/>
  </si>
  <si>
    <t>153427</t>
    <phoneticPr fontId="3"/>
  </si>
  <si>
    <t>弥彦村</t>
    <phoneticPr fontId="3"/>
  </si>
  <si>
    <t>153613</t>
    <phoneticPr fontId="3"/>
  </si>
  <si>
    <t>田上町</t>
    <phoneticPr fontId="3"/>
  </si>
  <si>
    <t>153851</t>
    <phoneticPr fontId="3"/>
  </si>
  <si>
    <t>阿賀町</t>
    <phoneticPr fontId="3"/>
  </si>
  <si>
    <t>154059</t>
    <phoneticPr fontId="3"/>
  </si>
  <si>
    <t>出雲崎町</t>
    <phoneticPr fontId="3"/>
  </si>
  <si>
    <t>154610</t>
    <phoneticPr fontId="3"/>
  </si>
  <si>
    <t>湯沢町</t>
    <phoneticPr fontId="3"/>
  </si>
  <si>
    <t>154822</t>
    <phoneticPr fontId="3"/>
  </si>
  <si>
    <t>津南町</t>
    <phoneticPr fontId="3"/>
  </si>
  <si>
    <t>155047</t>
    <phoneticPr fontId="3"/>
  </si>
  <si>
    <t>刈羽村</t>
    <phoneticPr fontId="3"/>
  </si>
  <si>
    <t>155811</t>
    <phoneticPr fontId="3"/>
  </si>
  <si>
    <t>関川村</t>
    <phoneticPr fontId="3"/>
  </si>
  <si>
    <t>155861</t>
    <phoneticPr fontId="3"/>
  </si>
  <si>
    <t>粟島浦村</t>
    <phoneticPr fontId="3"/>
  </si>
  <si>
    <t>162019</t>
    <phoneticPr fontId="3"/>
  </si>
  <si>
    <t>富山市</t>
    <phoneticPr fontId="3"/>
  </si>
  <si>
    <t>162027</t>
    <phoneticPr fontId="3"/>
  </si>
  <si>
    <t>高岡市</t>
    <phoneticPr fontId="3"/>
  </si>
  <si>
    <t>162043</t>
    <phoneticPr fontId="3"/>
  </si>
  <si>
    <t>魚津市</t>
    <phoneticPr fontId="3"/>
  </si>
  <si>
    <t>162051</t>
    <phoneticPr fontId="3"/>
  </si>
  <si>
    <t>氷見市</t>
    <phoneticPr fontId="3"/>
  </si>
  <si>
    <t>162060</t>
    <phoneticPr fontId="3"/>
  </si>
  <si>
    <t>滑川市</t>
    <phoneticPr fontId="3"/>
  </si>
  <si>
    <t>162078</t>
    <phoneticPr fontId="3"/>
  </si>
  <si>
    <t>黒部市</t>
    <phoneticPr fontId="3"/>
  </si>
  <si>
    <t>162086</t>
    <phoneticPr fontId="3"/>
  </si>
  <si>
    <t>砺波市</t>
    <phoneticPr fontId="3"/>
  </si>
  <si>
    <t>162094</t>
    <phoneticPr fontId="3"/>
  </si>
  <si>
    <t>小矢部市</t>
    <phoneticPr fontId="3"/>
  </si>
  <si>
    <t>162108</t>
    <phoneticPr fontId="3"/>
  </si>
  <si>
    <t>南砺市</t>
    <phoneticPr fontId="3"/>
  </si>
  <si>
    <t>162116</t>
    <phoneticPr fontId="3"/>
  </si>
  <si>
    <t>射水市</t>
    <phoneticPr fontId="3"/>
  </si>
  <si>
    <t>163210</t>
    <phoneticPr fontId="3"/>
  </si>
  <si>
    <t>舟橋村</t>
    <phoneticPr fontId="3"/>
  </si>
  <si>
    <t>163228</t>
    <phoneticPr fontId="3"/>
  </si>
  <si>
    <t>上市町</t>
    <phoneticPr fontId="3"/>
  </si>
  <si>
    <t>163236</t>
    <phoneticPr fontId="3"/>
  </si>
  <si>
    <t>立山町</t>
    <phoneticPr fontId="3"/>
  </si>
  <si>
    <t>163422</t>
    <phoneticPr fontId="3"/>
  </si>
  <si>
    <t>入善町</t>
    <phoneticPr fontId="3"/>
  </si>
  <si>
    <t>163431</t>
    <phoneticPr fontId="3"/>
  </si>
  <si>
    <t>172014</t>
    <phoneticPr fontId="3"/>
  </si>
  <si>
    <t>金沢市</t>
    <phoneticPr fontId="3"/>
  </si>
  <si>
    <t>172022</t>
    <phoneticPr fontId="3"/>
  </si>
  <si>
    <t>七尾市</t>
    <phoneticPr fontId="3"/>
  </si>
  <si>
    <t>172031</t>
    <phoneticPr fontId="3"/>
  </si>
  <si>
    <t>小松市</t>
    <phoneticPr fontId="3"/>
  </si>
  <si>
    <t>172049</t>
    <phoneticPr fontId="3"/>
  </si>
  <si>
    <t>輪島市</t>
    <phoneticPr fontId="3"/>
  </si>
  <si>
    <t>172057</t>
    <phoneticPr fontId="3"/>
  </si>
  <si>
    <t>珠洲市</t>
    <phoneticPr fontId="3"/>
  </si>
  <si>
    <t>172065</t>
    <phoneticPr fontId="3"/>
  </si>
  <si>
    <t>加賀市</t>
    <phoneticPr fontId="3"/>
  </si>
  <si>
    <t>172073</t>
    <phoneticPr fontId="3"/>
  </si>
  <si>
    <t>羽咋市</t>
    <phoneticPr fontId="3"/>
  </si>
  <si>
    <t>172090</t>
    <phoneticPr fontId="3"/>
  </si>
  <si>
    <t>かほく市</t>
    <phoneticPr fontId="3"/>
  </si>
  <si>
    <t>172103</t>
    <phoneticPr fontId="3"/>
  </si>
  <si>
    <t>白山市</t>
    <phoneticPr fontId="3"/>
  </si>
  <si>
    <t>172111</t>
    <phoneticPr fontId="3"/>
  </si>
  <si>
    <t>能美市</t>
    <phoneticPr fontId="3"/>
  </si>
  <si>
    <t>172120</t>
    <phoneticPr fontId="3"/>
  </si>
  <si>
    <t>野々市市</t>
    <phoneticPr fontId="3"/>
  </si>
  <si>
    <t>173240</t>
    <phoneticPr fontId="3"/>
  </si>
  <si>
    <t>川北町</t>
    <phoneticPr fontId="3"/>
  </si>
  <si>
    <t>173614</t>
    <phoneticPr fontId="3"/>
  </si>
  <si>
    <t>津幡町</t>
    <phoneticPr fontId="3"/>
  </si>
  <si>
    <t>173657</t>
    <phoneticPr fontId="3"/>
  </si>
  <si>
    <t>内灘町</t>
    <phoneticPr fontId="3"/>
  </si>
  <si>
    <t>173843</t>
    <phoneticPr fontId="3"/>
  </si>
  <si>
    <t>志賀町</t>
    <phoneticPr fontId="3"/>
  </si>
  <si>
    <t>173860</t>
    <phoneticPr fontId="3"/>
  </si>
  <si>
    <t>宝達志水町</t>
    <phoneticPr fontId="3"/>
  </si>
  <si>
    <t>174076</t>
    <phoneticPr fontId="3"/>
  </si>
  <si>
    <t>中能登町</t>
    <phoneticPr fontId="3"/>
  </si>
  <si>
    <t>174611</t>
    <phoneticPr fontId="3"/>
  </si>
  <si>
    <t>穴水町</t>
    <phoneticPr fontId="3"/>
  </si>
  <si>
    <t>174637</t>
    <phoneticPr fontId="3"/>
  </si>
  <si>
    <t>能登町</t>
    <phoneticPr fontId="3"/>
  </si>
  <si>
    <t>182010</t>
    <phoneticPr fontId="3"/>
  </si>
  <si>
    <t>福井市</t>
    <phoneticPr fontId="3"/>
  </si>
  <si>
    <t>182028</t>
    <phoneticPr fontId="3"/>
  </si>
  <si>
    <t>敦賀市</t>
    <phoneticPr fontId="3"/>
  </si>
  <si>
    <t>182044</t>
    <phoneticPr fontId="3"/>
  </si>
  <si>
    <t>小浜市</t>
    <phoneticPr fontId="3"/>
  </si>
  <si>
    <t>182052</t>
    <phoneticPr fontId="3"/>
  </si>
  <si>
    <t>大野市</t>
    <phoneticPr fontId="3"/>
  </si>
  <si>
    <t>182061</t>
    <phoneticPr fontId="3"/>
  </si>
  <si>
    <t>勝山市</t>
    <phoneticPr fontId="3"/>
  </si>
  <si>
    <t>182079</t>
    <phoneticPr fontId="3"/>
  </si>
  <si>
    <t>鯖江市</t>
    <phoneticPr fontId="3"/>
  </si>
  <si>
    <t>182087</t>
    <phoneticPr fontId="3"/>
  </si>
  <si>
    <t>あわら市</t>
    <phoneticPr fontId="3"/>
  </si>
  <si>
    <t>182095</t>
    <phoneticPr fontId="3"/>
  </si>
  <si>
    <t>越前市</t>
    <phoneticPr fontId="3"/>
  </si>
  <si>
    <t>182109</t>
    <phoneticPr fontId="3"/>
  </si>
  <si>
    <t>坂井市</t>
    <phoneticPr fontId="3"/>
  </si>
  <si>
    <t>183229</t>
    <phoneticPr fontId="3"/>
  </si>
  <si>
    <t>永平寺町</t>
    <phoneticPr fontId="3"/>
  </si>
  <si>
    <t>183822</t>
    <phoneticPr fontId="3"/>
  </si>
  <si>
    <t>184047</t>
    <phoneticPr fontId="3"/>
  </si>
  <si>
    <t>南越前町</t>
    <phoneticPr fontId="3"/>
  </si>
  <si>
    <t>184233</t>
    <phoneticPr fontId="3"/>
  </si>
  <si>
    <t>越前町</t>
    <phoneticPr fontId="3"/>
  </si>
  <si>
    <t>184420</t>
    <phoneticPr fontId="3"/>
  </si>
  <si>
    <t>美浜町</t>
    <phoneticPr fontId="3"/>
  </si>
  <si>
    <t>184811</t>
    <phoneticPr fontId="3"/>
  </si>
  <si>
    <t>高浜町</t>
    <phoneticPr fontId="3"/>
  </si>
  <si>
    <t>184837</t>
    <phoneticPr fontId="3"/>
  </si>
  <si>
    <t>おおい町</t>
    <phoneticPr fontId="3"/>
  </si>
  <si>
    <t>185019</t>
    <phoneticPr fontId="3"/>
  </si>
  <si>
    <t>若狭町</t>
    <phoneticPr fontId="3"/>
  </si>
  <si>
    <t>192015</t>
    <phoneticPr fontId="3"/>
  </si>
  <si>
    <t>甲府市</t>
    <phoneticPr fontId="3"/>
  </si>
  <si>
    <t>192023</t>
    <phoneticPr fontId="3"/>
  </si>
  <si>
    <t>富士吉田市</t>
    <phoneticPr fontId="3"/>
  </si>
  <si>
    <t>192040</t>
    <phoneticPr fontId="3"/>
  </si>
  <si>
    <t>都留市</t>
    <phoneticPr fontId="3"/>
  </si>
  <si>
    <t>192058</t>
    <phoneticPr fontId="3"/>
  </si>
  <si>
    <t>山梨市</t>
    <phoneticPr fontId="3"/>
  </si>
  <si>
    <t>192066</t>
    <phoneticPr fontId="3"/>
  </si>
  <si>
    <t>大月市</t>
    <phoneticPr fontId="3"/>
  </si>
  <si>
    <t>192074</t>
    <phoneticPr fontId="3"/>
  </si>
  <si>
    <t>韮崎市</t>
    <phoneticPr fontId="3"/>
  </si>
  <si>
    <t>192082</t>
    <phoneticPr fontId="3"/>
  </si>
  <si>
    <t>南アルプス市</t>
    <phoneticPr fontId="3"/>
  </si>
  <si>
    <t>192091</t>
    <phoneticPr fontId="3"/>
  </si>
  <si>
    <t>北杜市</t>
    <phoneticPr fontId="3"/>
  </si>
  <si>
    <t>192104</t>
    <phoneticPr fontId="3"/>
  </si>
  <si>
    <t>甲斐市</t>
    <phoneticPr fontId="3"/>
  </si>
  <si>
    <t>192112</t>
    <phoneticPr fontId="3"/>
  </si>
  <si>
    <t>笛吹市</t>
    <phoneticPr fontId="3"/>
  </si>
  <si>
    <t>192121</t>
    <phoneticPr fontId="3"/>
  </si>
  <si>
    <t>上野原市</t>
    <phoneticPr fontId="3"/>
  </si>
  <si>
    <t>192139</t>
    <phoneticPr fontId="3"/>
  </si>
  <si>
    <t>甲州市</t>
    <phoneticPr fontId="3"/>
  </si>
  <si>
    <t>192147</t>
    <phoneticPr fontId="3"/>
  </si>
  <si>
    <t>中央市</t>
    <phoneticPr fontId="3"/>
  </si>
  <si>
    <t>193461</t>
    <phoneticPr fontId="3"/>
  </si>
  <si>
    <t>市川三郷町</t>
    <phoneticPr fontId="3"/>
  </si>
  <si>
    <t>193640</t>
    <phoneticPr fontId="3"/>
  </si>
  <si>
    <t>早川町</t>
    <phoneticPr fontId="3"/>
  </si>
  <si>
    <t>193658</t>
    <phoneticPr fontId="3"/>
  </si>
  <si>
    <t>身延町</t>
    <phoneticPr fontId="3"/>
  </si>
  <si>
    <t>193666</t>
    <phoneticPr fontId="3"/>
  </si>
  <si>
    <t>193682</t>
    <phoneticPr fontId="3"/>
  </si>
  <si>
    <t>富士川町</t>
    <phoneticPr fontId="3"/>
  </si>
  <si>
    <t>193844</t>
    <phoneticPr fontId="3"/>
  </si>
  <si>
    <t>昭和町</t>
    <phoneticPr fontId="3"/>
  </si>
  <si>
    <t>194221</t>
    <phoneticPr fontId="3"/>
  </si>
  <si>
    <t>道志村</t>
    <phoneticPr fontId="3"/>
  </si>
  <si>
    <t>194239</t>
    <phoneticPr fontId="3"/>
  </si>
  <si>
    <t>西桂町</t>
    <phoneticPr fontId="3"/>
  </si>
  <si>
    <t>194247</t>
    <phoneticPr fontId="3"/>
  </si>
  <si>
    <t>忍野村</t>
    <phoneticPr fontId="3"/>
  </si>
  <si>
    <t>194255</t>
    <phoneticPr fontId="3"/>
  </si>
  <si>
    <t>山中湖村</t>
    <phoneticPr fontId="3"/>
  </si>
  <si>
    <t>194298</t>
    <phoneticPr fontId="3"/>
  </si>
  <si>
    <t>鳴沢村</t>
    <phoneticPr fontId="3"/>
  </si>
  <si>
    <t>194301</t>
    <phoneticPr fontId="3"/>
  </si>
  <si>
    <t>富士河口湖町</t>
    <phoneticPr fontId="3"/>
  </si>
  <si>
    <t>194425</t>
    <phoneticPr fontId="3"/>
  </si>
  <si>
    <t>小菅村</t>
    <phoneticPr fontId="3"/>
  </si>
  <si>
    <t>194433</t>
    <phoneticPr fontId="3"/>
  </si>
  <si>
    <t>丹波山村</t>
    <phoneticPr fontId="3"/>
  </si>
  <si>
    <t>202011</t>
    <phoneticPr fontId="3"/>
  </si>
  <si>
    <t>長野市</t>
    <phoneticPr fontId="3"/>
  </si>
  <si>
    <t>202029</t>
    <phoneticPr fontId="3"/>
  </si>
  <si>
    <t>松本市</t>
    <phoneticPr fontId="3"/>
  </si>
  <si>
    <t>202037</t>
    <phoneticPr fontId="3"/>
  </si>
  <si>
    <t>上田市</t>
    <phoneticPr fontId="3"/>
  </si>
  <si>
    <t>202045</t>
    <phoneticPr fontId="3"/>
  </si>
  <si>
    <t>岡谷市</t>
    <phoneticPr fontId="3"/>
  </si>
  <si>
    <t>202053</t>
    <phoneticPr fontId="3"/>
  </si>
  <si>
    <t>飯田市</t>
    <phoneticPr fontId="3"/>
  </si>
  <si>
    <t>202061</t>
    <phoneticPr fontId="3"/>
  </si>
  <si>
    <t>諏訪市</t>
    <phoneticPr fontId="3"/>
  </si>
  <si>
    <t>202070</t>
    <phoneticPr fontId="3"/>
  </si>
  <si>
    <t>須坂市</t>
    <phoneticPr fontId="3"/>
  </si>
  <si>
    <t>202088</t>
    <phoneticPr fontId="3"/>
  </si>
  <si>
    <t>小諸市</t>
    <phoneticPr fontId="3"/>
  </si>
  <si>
    <t>202096</t>
    <phoneticPr fontId="3"/>
  </si>
  <si>
    <t>伊那市</t>
    <phoneticPr fontId="3"/>
  </si>
  <si>
    <t>202100</t>
    <phoneticPr fontId="3"/>
  </si>
  <si>
    <t>駒ヶ根市</t>
    <phoneticPr fontId="3"/>
  </si>
  <si>
    <t>202118</t>
    <phoneticPr fontId="3"/>
  </si>
  <si>
    <t>中野市</t>
    <phoneticPr fontId="3"/>
  </si>
  <si>
    <t>202126</t>
    <phoneticPr fontId="3"/>
  </si>
  <si>
    <t>大町市</t>
    <phoneticPr fontId="3"/>
  </si>
  <si>
    <t>202134</t>
    <phoneticPr fontId="3"/>
  </si>
  <si>
    <t>飯山市</t>
    <phoneticPr fontId="3"/>
  </si>
  <si>
    <t>202142</t>
    <phoneticPr fontId="3"/>
  </si>
  <si>
    <t>茅野市</t>
    <phoneticPr fontId="3"/>
  </si>
  <si>
    <t>202151</t>
    <phoneticPr fontId="3"/>
  </si>
  <si>
    <t>塩尻市</t>
    <phoneticPr fontId="3"/>
  </si>
  <si>
    <t>202177</t>
    <phoneticPr fontId="3"/>
  </si>
  <si>
    <t>佐久市</t>
    <phoneticPr fontId="3"/>
  </si>
  <si>
    <t>202185</t>
    <phoneticPr fontId="3"/>
  </si>
  <si>
    <t>千曲市</t>
    <phoneticPr fontId="3"/>
  </si>
  <si>
    <t>202193</t>
    <phoneticPr fontId="3"/>
  </si>
  <si>
    <t>東御市</t>
    <phoneticPr fontId="3"/>
  </si>
  <si>
    <t>202207</t>
    <phoneticPr fontId="3"/>
  </si>
  <si>
    <t>安曇野市</t>
    <phoneticPr fontId="3"/>
  </si>
  <si>
    <t>203033</t>
    <phoneticPr fontId="3"/>
  </si>
  <si>
    <t>小海町</t>
    <phoneticPr fontId="3"/>
  </si>
  <si>
    <t>203041</t>
    <phoneticPr fontId="3"/>
  </si>
  <si>
    <t>川上村</t>
    <phoneticPr fontId="3"/>
  </si>
  <si>
    <t>203050</t>
    <phoneticPr fontId="3"/>
  </si>
  <si>
    <t>203068</t>
    <phoneticPr fontId="3"/>
  </si>
  <si>
    <t>南相木村</t>
    <phoneticPr fontId="3"/>
  </si>
  <si>
    <t>203076</t>
    <phoneticPr fontId="3"/>
  </si>
  <si>
    <t>北相木村</t>
    <phoneticPr fontId="3"/>
  </si>
  <si>
    <t>203092</t>
    <phoneticPr fontId="3"/>
  </si>
  <si>
    <t>佐久穂町</t>
    <phoneticPr fontId="3"/>
  </si>
  <si>
    <t>203211</t>
    <phoneticPr fontId="3"/>
  </si>
  <si>
    <t>軽井沢町</t>
    <phoneticPr fontId="3"/>
  </si>
  <si>
    <t>203238</t>
    <phoneticPr fontId="3"/>
  </si>
  <si>
    <t>御代田町</t>
    <phoneticPr fontId="3"/>
  </si>
  <si>
    <t>203246</t>
    <phoneticPr fontId="3"/>
  </si>
  <si>
    <t>立科町</t>
    <phoneticPr fontId="3"/>
  </si>
  <si>
    <t>203491</t>
    <phoneticPr fontId="3"/>
  </si>
  <si>
    <t>青木村</t>
    <phoneticPr fontId="3"/>
  </si>
  <si>
    <t>203505</t>
    <phoneticPr fontId="3"/>
  </si>
  <si>
    <t>長和町</t>
    <phoneticPr fontId="3"/>
  </si>
  <si>
    <t>203611</t>
    <phoneticPr fontId="3"/>
  </si>
  <si>
    <t>下諏訪町</t>
    <phoneticPr fontId="3"/>
  </si>
  <si>
    <t>203629</t>
    <phoneticPr fontId="3"/>
  </si>
  <si>
    <t>富士見町</t>
    <phoneticPr fontId="3"/>
  </si>
  <si>
    <t>203637</t>
    <phoneticPr fontId="3"/>
  </si>
  <si>
    <t>原村</t>
    <phoneticPr fontId="3"/>
  </si>
  <si>
    <t>203823</t>
    <phoneticPr fontId="3"/>
  </si>
  <si>
    <t>辰野町</t>
    <phoneticPr fontId="3"/>
  </si>
  <si>
    <t>203831</t>
    <phoneticPr fontId="3"/>
  </si>
  <si>
    <t>箕輪町</t>
    <phoneticPr fontId="3"/>
  </si>
  <si>
    <t>203840</t>
    <phoneticPr fontId="3"/>
  </si>
  <si>
    <t>飯島町</t>
    <phoneticPr fontId="3"/>
  </si>
  <si>
    <t>203858</t>
    <phoneticPr fontId="3"/>
  </si>
  <si>
    <t>南箕輪村</t>
    <phoneticPr fontId="3"/>
  </si>
  <si>
    <t>203866</t>
    <phoneticPr fontId="3"/>
  </si>
  <si>
    <t>中川村</t>
    <phoneticPr fontId="3"/>
  </si>
  <si>
    <t>203882</t>
    <phoneticPr fontId="3"/>
  </si>
  <si>
    <t>宮田村</t>
    <phoneticPr fontId="3"/>
  </si>
  <si>
    <t>204021</t>
    <phoneticPr fontId="3"/>
  </si>
  <si>
    <t>松川町</t>
    <phoneticPr fontId="3"/>
  </si>
  <si>
    <t>204030</t>
    <phoneticPr fontId="3"/>
  </si>
  <si>
    <t>高森町</t>
    <phoneticPr fontId="3"/>
  </si>
  <si>
    <t>204048</t>
    <phoneticPr fontId="3"/>
  </si>
  <si>
    <t>阿南町</t>
    <phoneticPr fontId="3"/>
  </si>
  <si>
    <t>204072</t>
    <phoneticPr fontId="3"/>
  </si>
  <si>
    <t>阿智村</t>
    <phoneticPr fontId="3"/>
  </si>
  <si>
    <t>204099</t>
    <phoneticPr fontId="3"/>
  </si>
  <si>
    <t>平谷村</t>
    <phoneticPr fontId="3"/>
  </si>
  <si>
    <t>204102</t>
    <phoneticPr fontId="3"/>
  </si>
  <si>
    <t>根羽村</t>
    <phoneticPr fontId="3"/>
  </si>
  <si>
    <t>204111</t>
    <phoneticPr fontId="3"/>
  </si>
  <si>
    <t>下條村</t>
    <phoneticPr fontId="3"/>
  </si>
  <si>
    <t>204129</t>
    <phoneticPr fontId="3"/>
  </si>
  <si>
    <t>売木村</t>
    <phoneticPr fontId="3"/>
  </si>
  <si>
    <t>204137</t>
    <phoneticPr fontId="3"/>
  </si>
  <si>
    <t>天龍村</t>
    <phoneticPr fontId="3"/>
  </si>
  <si>
    <t>204145</t>
    <phoneticPr fontId="3"/>
  </si>
  <si>
    <t>泰阜村</t>
    <phoneticPr fontId="3"/>
  </si>
  <si>
    <t>204153</t>
    <phoneticPr fontId="3"/>
  </si>
  <si>
    <t>喬木村</t>
    <phoneticPr fontId="3"/>
  </si>
  <si>
    <t>204161</t>
    <phoneticPr fontId="3"/>
  </si>
  <si>
    <t>豊丘村</t>
    <phoneticPr fontId="3"/>
  </si>
  <si>
    <t>204170</t>
    <phoneticPr fontId="3"/>
  </si>
  <si>
    <t>大鹿村</t>
    <phoneticPr fontId="3"/>
  </si>
  <si>
    <t>204226</t>
    <phoneticPr fontId="3"/>
  </si>
  <si>
    <t>上松町</t>
    <phoneticPr fontId="3"/>
  </si>
  <si>
    <t>204234</t>
    <phoneticPr fontId="3"/>
  </si>
  <si>
    <t>南木曽町</t>
    <phoneticPr fontId="3"/>
  </si>
  <si>
    <t>204251</t>
    <phoneticPr fontId="3"/>
  </si>
  <si>
    <t>木祖村</t>
    <phoneticPr fontId="3"/>
  </si>
  <si>
    <t>204293</t>
    <phoneticPr fontId="3"/>
  </si>
  <si>
    <t>王滝村</t>
    <phoneticPr fontId="3"/>
  </si>
  <si>
    <t>204307</t>
    <phoneticPr fontId="3"/>
  </si>
  <si>
    <t>大桑村</t>
    <phoneticPr fontId="3"/>
  </si>
  <si>
    <t>204323</t>
    <phoneticPr fontId="3"/>
  </si>
  <si>
    <t>木曽町</t>
    <phoneticPr fontId="3"/>
  </si>
  <si>
    <t>204463</t>
    <phoneticPr fontId="3"/>
  </si>
  <si>
    <t>麻績村</t>
    <phoneticPr fontId="3"/>
  </si>
  <si>
    <t>204480</t>
    <phoneticPr fontId="3"/>
  </si>
  <si>
    <t>生坂村</t>
    <phoneticPr fontId="3"/>
  </si>
  <si>
    <t>204501</t>
    <phoneticPr fontId="3"/>
  </si>
  <si>
    <t>山形村</t>
    <phoneticPr fontId="3"/>
  </si>
  <si>
    <t>204510</t>
    <phoneticPr fontId="3"/>
  </si>
  <si>
    <t>朝日村</t>
    <phoneticPr fontId="3"/>
  </si>
  <si>
    <t>204528</t>
    <phoneticPr fontId="3"/>
  </si>
  <si>
    <t>筑北村</t>
    <phoneticPr fontId="3"/>
  </si>
  <si>
    <t>204811</t>
    <phoneticPr fontId="3"/>
  </si>
  <si>
    <t>204820</t>
    <phoneticPr fontId="3"/>
  </si>
  <si>
    <t>松川村</t>
    <phoneticPr fontId="3"/>
  </si>
  <si>
    <t>204854</t>
    <phoneticPr fontId="3"/>
  </si>
  <si>
    <t>白馬村</t>
    <phoneticPr fontId="3"/>
  </si>
  <si>
    <t>204862</t>
    <phoneticPr fontId="3"/>
  </si>
  <si>
    <t>小谷村</t>
    <phoneticPr fontId="3"/>
  </si>
  <si>
    <t>205214</t>
    <phoneticPr fontId="3"/>
  </si>
  <si>
    <t>坂城町</t>
    <phoneticPr fontId="3"/>
  </si>
  <si>
    <t>205419</t>
    <phoneticPr fontId="3"/>
  </si>
  <si>
    <t>小布施町</t>
    <phoneticPr fontId="3"/>
  </si>
  <si>
    <t>205435</t>
    <phoneticPr fontId="3"/>
  </si>
  <si>
    <t>205613</t>
    <phoneticPr fontId="3"/>
  </si>
  <si>
    <t>山ノ内町</t>
    <phoneticPr fontId="3"/>
  </si>
  <si>
    <t>205621</t>
    <phoneticPr fontId="3"/>
  </si>
  <si>
    <t>木島平村</t>
    <phoneticPr fontId="3"/>
  </si>
  <si>
    <t>205630</t>
    <phoneticPr fontId="3"/>
  </si>
  <si>
    <t>野沢温泉村</t>
    <phoneticPr fontId="3"/>
  </si>
  <si>
    <t>205834</t>
    <phoneticPr fontId="3"/>
  </si>
  <si>
    <t>信濃町</t>
    <phoneticPr fontId="3"/>
  </si>
  <si>
    <t>205885</t>
    <phoneticPr fontId="3"/>
  </si>
  <si>
    <t>小川村</t>
    <phoneticPr fontId="3"/>
  </si>
  <si>
    <t>205907</t>
    <phoneticPr fontId="3"/>
  </si>
  <si>
    <t>飯綱町</t>
    <phoneticPr fontId="3"/>
  </si>
  <si>
    <t>206024</t>
    <phoneticPr fontId="3"/>
  </si>
  <si>
    <t>栄村</t>
    <phoneticPr fontId="3"/>
  </si>
  <si>
    <t>212016</t>
    <phoneticPr fontId="3"/>
  </si>
  <si>
    <t>岐阜市</t>
    <phoneticPr fontId="3"/>
  </si>
  <si>
    <t>212024</t>
    <phoneticPr fontId="3"/>
  </si>
  <si>
    <t>大垣市</t>
    <phoneticPr fontId="3"/>
  </si>
  <si>
    <t>212032</t>
    <phoneticPr fontId="3"/>
  </si>
  <si>
    <t>高山市</t>
    <phoneticPr fontId="3"/>
  </si>
  <si>
    <t>212041</t>
    <phoneticPr fontId="3"/>
  </si>
  <si>
    <t>多治見市</t>
    <phoneticPr fontId="3"/>
  </si>
  <si>
    <t>212059</t>
    <phoneticPr fontId="3"/>
  </si>
  <si>
    <t>関市</t>
    <phoneticPr fontId="3"/>
  </si>
  <si>
    <t>212067</t>
    <phoneticPr fontId="3"/>
  </si>
  <si>
    <t>中津川市</t>
    <phoneticPr fontId="3"/>
  </si>
  <si>
    <t>212075</t>
    <phoneticPr fontId="3"/>
  </si>
  <si>
    <t>美濃市</t>
    <phoneticPr fontId="3"/>
  </si>
  <si>
    <t>212083</t>
    <phoneticPr fontId="3"/>
  </si>
  <si>
    <t>瑞浪市</t>
    <phoneticPr fontId="3"/>
  </si>
  <si>
    <t>212091</t>
    <phoneticPr fontId="3"/>
  </si>
  <si>
    <t>羽島市</t>
    <phoneticPr fontId="3"/>
  </si>
  <si>
    <t>212105</t>
    <phoneticPr fontId="3"/>
  </si>
  <si>
    <t>恵那市</t>
    <phoneticPr fontId="3"/>
  </si>
  <si>
    <t>212113</t>
    <phoneticPr fontId="3"/>
  </si>
  <si>
    <t>美濃加茂市</t>
    <phoneticPr fontId="3"/>
  </si>
  <si>
    <t>212121</t>
    <phoneticPr fontId="3"/>
  </si>
  <si>
    <t>土岐市</t>
    <phoneticPr fontId="3"/>
  </si>
  <si>
    <t>212130</t>
    <phoneticPr fontId="3"/>
  </si>
  <si>
    <t>各務原市</t>
    <phoneticPr fontId="3"/>
  </si>
  <si>
    <t>212148</t>
    <phoneticPr fontId="3"/>
  </si>
  <si>
    <t>可児市</t>
    <phoneticPr fontId="3"/>
  </si>
  <si>
    <t>212156</t>
    <phoneticPr fontId="3"/>
  </si>
  <si>
    <t>山県市</t>
    <phoneticPr fontId="3"/>
  </si>
  <si>
    <t>212164</t>
    <phoneticPr fontId="3"/>
  </si>
  <si>
    <t>瑞穂市</t>
    <phoneticPr fontId="3"/>
  </si>
  <si>
    <t>212172</t>
    <phoneticPr fontId="3"/>
  </si>
  <si>
    <t>飛騨市</t>
    <phoneticPr fontId="3"/>
  </si>
  <si>
    <t>212181</t>
    <phoneticPr fontId="3"/>
  </si>
  <si>
    <t>本巣市</t>
    <phoneticPr fontId="3"/>
  </si>
  <si>
    <t>212199</t>
    <phoneticPr fontId="3"/>
  </si>
  <si>
    <t>郡上市</t>
    <phoneticPr fontId="3"/>
  </si>
  <si>
    <t>212202</t>
    <phoneticPr fontId="3"/>
  </si>
  <si>
    <t>下呂市</t>
    <phoneticPr fontId="3"/>
  </si>
  <si>
    <t>212211</t>
    <phoneticPr fontId="3"/>
  </si>
  <si>
    <t>海津市</t>
    <phoneticPr fontId="3"/>
  </si>
  <si>
    <t>213021</t>
    <phoneticPr fontId="3"/>
  </si>
  <si>
    <t>岐南町</t>
    <phoneticPr fontId="3"/>
  </si>
  <si>
    <t>213039</t>
    <phoneticPr fontId="3"/>
  </si>
  <si>
    <t>笠松町</t>
    <phoneticPr fontId="3"/>
  </si>
  <si>
    <t>213411</t>
    <phoneticPr fontId="3"/>
  </si>
  <si>
    <t>養老町</t>
    <phoneticPr fontId="3"/>
  </si>
  <si>
    <t>213616</t>
    <phoneticPr fontId="3"/>
  </si>
  <si>
    <t>垂井町</t>
    <phoneticPr fontId="3"/>
  </si>
  <si>
    <t>213624</t>
    <phoneticPr fontId="3"/>
  </si>
  <si>
    <t>関ケ原町</t>
    <phoneticPr fontId="3"/>
  </si>
  <si>
    <t>213811</t>
    <phoneticPr fontId="3"/>
  </si>
  <si>
    <t>神戸町</t>
    <phoneticPr fontId="3"/>
  </si>
  <si>
    <t>213829</t>
    <phoneticPr fontId="3"/>
  </si>
  <si>
    <t>輪之内町</t>
    <phoneticPr fontId="3"/>
  </si>
  <si>
    <t>213837</t>
    <phoneticPr fontId="3"/>
  </si>
  <si>
    <t>安八町</t>
    <phoneticPr fontId="3"/>
  </si>
  <si>
    <t>214019</t>
    <phoneticPr fontId="3"/>
  </si>
  <si>
    <t>揖斐川町</t>
    <phoneticPr fontId="3"/>
  </si>
  <si>
    <t>214035</t>
    <phoneticPr fontId="3"/>
  </si>
  <si>
    <t>大野町</t>
    <phoneticPr fontId="3"/>
  </si>
  <si>
    <t>214043</t>
    <phoneticPr fontId="3"/>
  </si>
  <si>
    <t>214213</t>
    <phoneticPr fontId="3"/>
  </si>
  <si>
    <t>北方町</t>
    <phoneticPr fontId="3"/>
  </si>
  <si>
    <t>215015</t>
    <phoneticPr fontId="3"/>
  </si>
  <si>
    <t>坂祝町</t>
    <phoneticPr fontId="3"/>
  </si>
  <si>
    <t>215023</t>
    <phoneticPr fontId="3"/>
  </si>
  <si>
    <t>富加町</t>
    <phoneticPr fontId="3"/>
  </si>
  <si>
    <t>215031</t>
    <phoneticPr fontId="3"/>
  </si>
  <si>
    <t>川辺町</t>
    <phoneticPr fontId="3"/>
  </si>
  <si>
    <t>215040</t>
    <phoneticPr fontId="3"/>
  </si>
  <si>
    <t>七宗町</t>
    <phoneticPr fontId="3"/>
  </si>
  <si>
    <t>215058</t>
    <phoneticPr fontId="3"/>
  </si>
  <si>
    <t>八百津町</t>
    <phoneticPr fontId="3"/>
  </si>
  <si>
    <t>215066</t>
    <phoneticPr fontId="3"/>
  </si>
  <si>
    <t>白川町</t>
    <phoneticPr fontId="3"/>
  </si>
  <si>
    <t>215074</t>
    <phoneticPr fontId="3"/>
  </si>
  <si>
    <t>東白川村</t>
    <phoneticPr fontId="3"/>
  </si>
  <si>
    <t>215210</t>
    <phoneticPr fontId="3"/>
  </si>
  <si>
    <t>御嵩町</t>
    <phoneticPr fontId="3"/>
  </si>
  <si>
    <t>216046</t>
    <phoneticPr fontId="3"/>
  </si>
  <si>
    <t>白川村</t>
    <phoneticPr fontId="3"/>
  </si>
  <si>
    <t>221007</t>
    <phoneticPr fontId="3"/>
  </si>
  <si>
    <t>静岡市</t>
    <phoneticPr fontId="3"/>
  </si>
  <si>
    <t>221309</t>
    <phoneticPr fontId="3"/>
  </si>
  <si>
    <t>浜松市</t>
    <phoneticPr fontId="3"/>
  </si>
  <si>
    <t>222038</t>
    <phoneticPr fontId="3"/>
  </si>
  <si>
    <t>沼津市</t>
    <phoneticPr fontId="3"/>
  </si>
  <si>
    <t>222054</t>
    <phoneticPr fontId="3"/>
  </si>
  <si>
    <t>熱海市</t>
    <phoneticPr fontId="3"/>
  </si>
  <si>
    <t>222062</t>
    <phoneticPr fontId="3"/>
  </si>
  <si>
    <t>三島市</t>
    <phoneticPr fontId="3"/>
  </si>
  <si>
    <t>222071</t>
    <phoneticPr fontId="3"/>
  </si>
  <si>
    <t>富士宮市</t>
    <phoneticPr fontId="3"/>
  </si>
  <si>
    <t>222089</t>
    <phoneticPr fontId="3"/>
  </si>
  <si>
    <t>伊東市</t>
    <phoneticPr fontId="3"/>
  </si>
  <si>
    <t>222097</t>
    <phoneticPr fontId="3"/>
  </si>
  <si>
    <t>島田市</t>
    <phoneticPr fontId="3"/>
  </si>
  <si>
    <t>222101</t>
    <phoneticPr fontId="3"/>
  </si>
  <si>
    <t>富士市</t>
    <phoneticPr fontId="3"/>
  </si>
  <si>
    <t>222119</t>
    <phoneticPr fontId="3"/>
  </si>
  <si>
    <t>磐田市</t>
    <phoneticPr fontId="3"/>
  </si>
  <si>
    <t>222127</t>
    <phoneticPr fontId="3"/>
  </si>
  <si>
    <t>焼津市</t>
    <phoneticPr fontId="3"/>
  </si>
  <si>
    <t>222135</t>
    <phoneticPr fontId="3"/>
  </si>
  <si>
    <t>掛川市</t>
    <phoneticPr fontId="3"/>
  </si>
  <si>
    <t>222143</t>
    <phoneticPr fontId="3"/>
  </si>
  <si>
    <t>藤枝市</t>
    <phoneticPr fontId="3"/>
  </si>
  <si>
    <t>222151</t>
    <phoneticPr fontId="3"/>
  </si>
  <si>
    <t>御殿場市</t>
    <phoneticPr fontId="3"/>
  </si>
  <si>
    <t>222160</t>
    <phoneticPr fontId="3"/>
  </si>
  <si>
    <t>袋井市</t>
    <phoneticPr fontId="3"/>
  </si>
  <si>
    <t>222194</t>
    <phoneticPr fontId="3"/>
  </si>
  <si>
    <t>下田市</t>
    <phoneticPr fontId="3"/>
  </si>
  <si>
    <t>222208</t>
    <phoneticPr fontId="3"/>
  </si>
  <si>
    <t>裾野市</t>
    <phoneticPr fontId="3"/>
  </si>
  <si>
    <t>222216</t>
    <phoneticPr fontId="3"/>
  </si>
  <si>
    <t>湖西市</t>
    <phoneticPr fontId="3"/>
  </si>
  <si>
    <t>222224</t>
    <phoneticPr fontId="3"/>
  </si>
  <si>
    <t>伊豆市</t>
    <phoneticPr fontId="3"/>
  </si>
  <si>
    <t>222232</t>
    <phoneticPr fontId="3"/>
  </si>
  <si>
    <t>御前崎市</t>
    <phoneticPr fontId="3"/>
  </si>
  <si>
    <t>222241</t>
    <phoneticPr fontId="3"/>
  </si>
  <si>
    <t>菊川市</t>
    <phoneticPr fontId="3"/>
  </si>
  <si>
    <t>222259</t>
    <phoneticPr fontId="3"/>
  </si>
  <si>
    <t>伊豆の国市</t>
    <phoneticPr fontId="3"/>
  </si>
  <si>
    <t>222267</t>
    <phoneticPr fontId="3"/>
  </si>
  <si>
    <t>牧之原市</t>
    <phoneticPr fontId="3"/>
  </si>
  <si>
    <t>223018</t>
    <phoneticPr fontId="3"/>
  </si>
  <si>
    <t>東伊豆町</t>
    <phoneticPr fontId="3"/>
  </si>
  <si>
    <t>223026</t>
    <phoneticPr fontId="3"/>
  </si>
  <si>
    <t>河津町</t>
    <phoneticPr fontId="3"/>
  </si>
  <si>
    <t>223042</t>
    <phoneticPr fontId="3"/>
  </si>
  <si>
    <t>南伊豆町</t>
    <phoneticPr fontId="3"/>
  </si>
  <si>
    <t>223051</t>
    <phoneticPr fontId="3"/>
  </si>
  <si>
    <t>松崎町</t>
    <phoneticPr fontId="3"/>
  </si>
  <si>
    <t>223069</t>
    <phoneticPr fontId="3"/>
  </si>
  <si>
    <t>西伊豆町</t>
    <phoneticPr fontId="3"/>
  </si>
  <si>
    <t>223255</t>
    <phoneticPr fontId="3"/>
  </si>
  <si>
    <t>函南町</t>
    <phoneticPr fontId="3"/>
  </si>
  <si>
    <t>223417</t>
    <phoneticPr fontId="3"/>
  </si>
  <si>
    <t>223425</t>
    <phoneticPr fontId="3"/>
  </si>
  <si>
    <t>長泉町</t>
    <phoneticPr fontId="3"/>
  </si>
  <si>
    <t>223441</t>
    <phoneticPr fontId="3"/>
  </si>
  <si>
    <t>小山町</t>
    <phoneticPr fontId="3"/>
  </si>
  <si>
    <t>224243</t>
    <phoneticPr fontId="3"/>
  </si>
  <si>
    <t>吉田町</t>
    <phoneticPr fontId="3"/>
  </si>
  <si>
    <t>224294</t>
    <phoneticPr fontId="3"/>
  </si>
  <si>
    <t>川根本町</t>
    <phoneticPr fontId="3"/>
  </si>
  <si>
    <t>224618</t>
    <phoneticPr fontId="3"/>
  </si>
  <si>
    <t>231002</t>
    <phoneticPr fontId="3"/>
  </si>
  <si>
    <t>名古屋市</t>
    <phoneticPr fontId="3"/>
  </si>
  <si>
    <t>232017</t>
    <phoneticPr fontId="3"/>
  </si>
  <si>
    <t>豊橋市</t>
    <phoneticPr fontId="3"/>
  </si>
  <si>
    <t>232025</t>
    <phoneticPr fontId="3"/>
  </si>
  <si>
    <t>岡崎市</t>
    <phoneticPr fontId="3"/>
  </si>
  <si>
    <t>232033</t>
    <phoneticPr fontId="3"/>
  </si>
  <si>
    <t>一宮市</t>
    <phoneticPr fontId="3"/>
  </si>
  <si>
    <t>232041</t>
    <phoneticPr fontId="3"/>
  </si>
  <si>
    <t>瀬戸市</t>
    <phoneticPr fontId="3"/>
  </si>
  <si>
    <t>232050</t>
    <phoneticPr fontId="3"/>
  </si>
  <si>
    <t>半田市</t>
    <phoneticPr fontId="3"/>
  </si>
  <si>
    <t>232068</t>
    <phoneticPr fontId="3"/>
  </si>
  <si>
    <t>春日井市</t>
    <phoneticPr fontId="3"/>
  </si>
  <si>
    <t>232076</t>
    <phoneticPr fontId="3"/>
  </si>
  <si>
    <t>豊川市</t>
    <phoneticPr fontId="3"/>
  </si>
  <si>
    <t>232084</t>
    <phoneticPr fontId="3"/>
  </si>
  <si>
    <t>津島市</t>
    <phoneticPr fontId="3"/>
  </si>
  <si>
    <t>232092</t>
    <phoneticPr fontId="3"/>
  </si>
  <si>
    <t>碧南市</t>
    <phoneticPr fontId="3"/>
  </si>
  <si>
    <t>232106</t>
    <phoneticPr fontId="3"/>
  </si>
  <si>
    <t>刈谷市</t>
    <phoneticPr fontId="3"/>
  </si>
  <si>
    <t>232114</t>
    <phoneticPr fontId="3"/>
  </si>
  <si>
    <t>豊田市</t>
    <phoneticPr fontId="3"/>
  </si>
  <si>
    <t>232122</t>
    <phoneticPr fontId="3"/>
  </si>
  <si>
    <t>安城市</t>
    <phoneticPr fontId="3"/>
  </si>
  <si>
    <t>232131</t>
    <phoneticPr fontId="3"/>
  </si>
  <si>
    <t>西尾市</t>
    <phoneticPr fontId="3"/>
  </si>
  <si>
    <t>232149</t>
    <phoneticPr fontId="3"/>
  </si>
  <si>
    <t>蒲郡市</t>
    <phoneticPr fontId="3"/>
  </si>
  <si>
    <t>232157</t>
    <phoneticPr fontId="3"/>
  </si>
  <si>
    <t>犬山市</t>
    <phoneticPr fontId="3"/>
  </si>
  <si>
    <t>232165</t>
    <phoneticPr fontId="3"/>
  </si>
  <si>
    <t>常滑市</t>
    <phoneticPr fontId="3"/>
  </si>
  <si>
    <t>232173</t>
    <phoneticPr fontId="3"/>
  </si>
  <si>
    <t>江南市</t>
    <phoneticPr fontId="3"/>
  </si>
  <si>
    <t>232190</t>
    <phoneticPr fontId="3"/>
  </si>
  <si>
    <t>小牧市</t>
    <phoneticPr fontId="3"/>
  </si>
  <si>
    <t>232203</t>
    <phoneticPr fontId="3"/>
  </si>
  <si>
    <t>稲沢市</t>
    <phoneticPr fontId="3"/>
  </si>
  <si>
    <t>232211</t>
    <phoneticPr fontId="3"/>
  </si>
  <si>
    <t>新城市</t>
    <phoneticPr fontId="3"/>
  </si>
  <si>
    <t>232220</t>
    <phoneticPr fontId="3"/>
  </si>
  <si>
    <t>東海市</t>
    <phoneticPr fontId="3"/>
  </si>
  <si>
    <t>232238</t>
    <phoneticPr fontId="3"/>
  </si>
  <si>
    <t>大府市</t>
    <phoneticPr fontId="3"/>
  </si>
  <si>
    <t>232246</t>
    <phoneticPr fontId="3"/>
  </si>
  <si>
    <t>知多市</t>
    <phoneticPr fontId="3"/>
  </si>
  <si>
    <t>232254</t>
    <phoneticPr fontId="3"/>
  </si>
  <si>
    <t>知立市</t>
    <phoneticPr fontId="3"/>
  </si>
  <si>
    <t>232262</t>
    <phoneticPr fontId="3"/>
  </si>
  <si>
    <t>尾張旭市</t>
    <phoneticPr fontId="3"/>
  </si>
  <si>
    <t>232271</t>
    <phoneticPr fontId="3"/>
  </si>
  <si>
    <t>高浜市</t>
    <phoneticPr fontId="3"/>
  </si>
  <si>
    <t>232289</t>
    <phoneticPr fontId="3"/>
  </si>
  <si>
    <t>岩倉市</t>
    <phoneticPr fontId="3"/>
  </si>
  <si>
    <t>232297</t>
    <phoneticPr fontId="3"/>
  </si>
  <si>
    <t>豊明市</t>
    <phoneticPr fontId="3"/>
  </si>
  <si>
    <t>232301</t>
    <phoneticPr fontId="3"/>
  </si>
  <si>
    <t>日進市</t>
    <phoneticPr fontId="3"/>
  </si>
  <si>
    <t>232319</t>
    <phoneticPr fontId="3"/>
  </si>
  <si>
    <t>田原市</t>
    <phoneticPr fontId="3"/>
  </si>
  <si>
    <t>232327</t>
    <phoneticPr fontId="3"/>
  </si>
  <si>
    <t>愛西市</t>
    <phoneticPr fontId="3"/>
  </si>
  <si>
    <t>232335</t>
    <phoneticPr fontId="3"/>
  </si>
  <si>
    <t>清須市</t>
    <phoneticPr fontId="3"/>
  </si>
  <si>
    <t>232343</t>
    <phoneticPr fontId="3"/>
  </si>
  <si>
    <t>北名古屋市</t>
    <phoneticPr fontId="3"/>
  </si>
  <si>
    <t>232351</t>
    <phoneticPr fontId="3"/>
  </si>
  <si>
    <t>弥富市</t>
    <phoneticPr fontId="3"/>
  </si>
  <si>
    <t>232360</t>
    <phoneticPr fontId="3"/>
  </si>
  <si>
    <t>みよし市</t>
    <phoneticPr fontId="3"/>
  </si>
  <si>
    <t>232378</t>
    <phoneticPr fontId="3"/>
  </si>
  <si>
    <t>あま市</t>
    <phoneticPr fontId="3"/>
  </si>
  <si>
    <t>232386</t>
    <phoneticPr fontId="3"/>
  </si>
  <si>
    <t>長久手市</t>
    <phoneticPr fontId="3"/>
  </si>
  <si>
    <t>233021</t>
    <phoneticPr fontId="3"/>
  </si>
  <si>
    <t>東郷町</t>
    <phoneticPr fontId="3"/>
  </si>
  <si>
    <t>233421</t>
    <phoneticPr fontId="3"/>
  </si>
  <si>
    <t>豊山町</t>
    <phoneticPr fontId="3"/>
  </si>
  <si>
    <t>233617</t>
    <phoneticPr fontId="3"/>
  </si>
  <si>
    <t>大口町</t>
    <phoneticPr fontId="3"/>
  </si>
  <si>
    <t>233625</t>
    <phoneticPr fontId="3"/>
  </si>
  <si>
    <t>扶桑町</t>
    <phoneticPr fontId="3"/>
  </si>
  <si>
    <t>234249</t>
    <phoneticPr fontId="3"/>
  </si>
  <si>
    <t>大治町</t>
    <phoneticPr fontId="3"/>
  </si>
  <si>
    <t>234257</t>
    <phoneticPr fontId="3"/>
  </si>
  <si>
    <t>蟹江町</t>
    <phoneticPr fontId="3"/>
  </si>
  <si>
    <t>234273</t>
    <phoneticPr fontId="3"/>
  </si>
  <si>
    <t>飛島村</t>
    <phoneticPr fontId="3"/>
  </si>
  <si>
    <t>234419</t>
    <phoneticPr fontId="3"/>
  </si>
  <si>
    <t>阿久比町</t>
    <phoneticPr fontId="3"/>
  </si>
  <si>
    <t>234427</t>
    <phoneticPr fontId="3"/>
  </si>
  <si>
    <t>東浦町</t>
    <phoneticPr fontId="3"/>
  </si>
  <si>
    <t>234451</t>
    <phoneticPr fontId="3"/>
  </si>
  <si>
    <t>南知多町</t>
    <phoneticPr fontId="3"/>
  </si>
  <si>
    <t>234460</t>
    <phoneticPr fontId="3"/>
  </si>
  <si>
    <t>234478</t>
    <phoneticPr fontId="3"/>
  </si>
  <si>
    <t>武豊町</t>
    <phoneticPr fontId="3"/>
  </si>
  <si>
    <t>235016</t>
    <phoneticPr fontId="3"/>
  </si>
  <si>
    <t>幸田町</t>
    <phoneticPr fontId="3"/>
  </si>
  <si>
    <t>235610</t>
    <phoneticPr fontId="3"/>
  </si>
  <si>
    <t>設楽町</t>
    <phoneticPr fontId="3"/>
  </si>
  <si>
    <t>235628</t>
    <phoneticPr fontId="3"/>
  </si>
  <si>
    <t>東栄町</t>
    <phoneticPr fontId="3"/>
  </si>
  <si>
    <t>235636</t>
    <phoneticPr fontId="3"/>
  </si>
  <si>
    <t>豊根村</t>
    <phoneticPr fontId="3"/>
  </si>
  <si>
    <t>242012</t>
    <phoneticPr fontId="3"/>
  </si>
  <si>
    <t>津市</t>
    <phoneticPr fontId="3"/>
  </si>
  <si>
    <t>242021</t>
    <phoneticPr fontId="3"/>
  </si>
  <si>
    <t>四日市市</t>
    <phoneticPr fontId="3"/>
  </si>
  <si>
    <t>242039</t>
    <phoneticPr fontId="3"/>
  </si>
  <si>
    <t>伊勢市</t>
    <phoneticPr fontId="3"/>
  </si>
  <si>
    <t>242047</t>
    <phoneticPr fontId="3"/>
  </si>
  <si>
    <t>松阪市</t>
    <phoneticPr fontId="3"/>
  </si>
  <si>
    <t>242055</t>
    <phoneticPr fontId="3"/>
  </si>
  <si>
    <t>桑名市</t>
    <phoneticPr fontId="3"/>
  </si>
  <si>
    <t>242071</t>
    <phoneticPr fontId="3"/>
  </si>
  <si>
    <t>鈴鹿市</t>
    <phoneticPr fontId="3"/>
  </si>
  <si>
    <t>242080</t>
    <phoneticPr fontId="3"/>
  </si>
  <si>
    <t>名張市</t>
    <phoneticPr fontId="3"/>
  </si>
  <si>
    <t>242098</t>
    <phoneticPr fontId="3"/>
  </si>
  <si>
    <t>尾鷲市</t>
    <phoneticPr fontId="3"/>
  </si>
  <si>
    <t>242101</t>
    <phoneticPr fontId="3"/>
  </si>
  <si>
    <t>亀山市</t>
    <phoneticPr fontId="3"/>
  </si>
  <si>
    <t>242110</t>
    <phoneticPr fontId="3"/>
  </si>
  <si>
    <t>鳥羽市</t>
    <phoneticPr fontId="3"/>
  </si>
  <si>
    <t>242128</t>
    <phoneticPr fontId="3"/>
  </si>
  <si>
    <t>熊野市</t>
    <phoneticPr fontId="3"/>
  </si>
  <si>
    <t>242144</t>
    <phoneticPr fontId="3"/>
  </si>
  <si>
    <t>いなべ市</t>
    <phoneticPr fontId="3"/>
  </si>
  <si>
    <t>242152</t>
    <phoneticPr fontId="3"/>
  </si>
  <si>
    <t>志摩市</t>
    <phoneticPr fontId="3"/>
  </si>
  <si>
    <t>242161</t>
    <phoneticPr fontId="3"/>
  </si>
  <si>
    <t>伊賀市</t>
    <phoneticPr fontId="3"/>
  </si>
  <si>
    <t>243035</t>
    <phoneticPr fontId="3"/>
  </si>
  <si>
    <t>木曽岬町</t>
    <phoneticPr fontId="3"/>
  </si>
  <si>
    <t>243248</t>
    <phoneticPr fontId="3"/>
  </si>
  <si>
    <t>東員町</t>
    <phoneticPr fontId="3"/>
  </si>
  <si>
    <t>243418</t>
    <phoneticPr fontId="3"/>
  </si>
  <si>
    <t>菰野町</t>
    <phoneticPr fontId="3"/>
  </si>
  <si>
    <t>243434</t>
    <phoneticPr fontId="3"/>
  </si>
  <si>
    <t>243442</t>
    <phoneticPr fontId="3"/>
  </si>
  <si>
    <t>川越町</t>
    <phoneticPr fontId="3"/>
  </si>
  <si>
    <t>244414</t>
    <phoneticPr fontId="3"/>
  </si>
  <si>
    <t>多気町</t>
    <phoneticPr fontId="3"/>
  </si>
  <si>
    <t>244422</t>
    <phoneticPr fontId="3"/>
  </si>
  <si>
    <t>244431</t>
    <phoneticPr fontId="3"/>
  </si>
  <si>
    <t>大台町</t>
    <phoneticPr fontId="3"/>
  </si>
  <si>
    <t>244619</t>
    <phoneticPr fontId="3"/>
  </si>
  <si>
    <t>玉城町</t>
    <phoneticPr fontId="3"/>
  </si>
  <si>
    <t>244708</t>
    <phoneticPr fontId="3"/>
  </si>
  <si>
    <t>度会町</t>
    <phoneticPr fontId="3"/>
  </si>
  <si>
    <t>244716</t>
    <phoneticPr fontId="3"/>
  </si>
  <si>
    <t>大紀町</t>
    <phoneticPr fontId="3"/>
  </si>
  <si>
    <t>244724</t>
    <phoneticPr fontId="3"/>
  </si>
  <si>
    <t>南伊勢町</t>
    <phoneticPr fontId="3"/>
  </si>
  <si>
    <t>245437</t>
    <phoneticPr fontId="3"/>
  </si>
  <si>
    <t>紀北町</t>
    <phoneticPr fontId="3"/>
  </si>
  <si>
    <t>245615</t>
    <phoneticPr fontId="3"/>
  </si>
  <si>
    <t>御浜町</t>
    <phoneticPr fontId="3"/>
  </si>
  <si>
    <t>245623</t>
    <phoneticPr fontId="3"/>
  </si>
  <si>
    <t>紀宝町</t>
    <phoneticPr fontId="3"/>
  </si>
  <si>
    <t>252018</t>
    <phoneticPr fontId="3"/>
  </si>
  <si>
    <t>大津市</t>
    <phoneticPr fontId="3"/>
  </si>
  <si>
    <t>252026</t>
    <phoneticPr fontId="3"/>
  </si>
  <si>
    <t>彦根市</t>
    <phoneticPr fontId="3"/>
  </si>
  <si>
    <t>252034</t>
    <phoneticPr fontId="3"/>
  </si>
  <si>
    <t>長浜市</t>
    <phoneticPr fontId="3"/>
  </si>
  <si>
    <t>252042</t>
    <phoneticPr fontId="3"/>
  </si>
  <si>
    <t>近江八幡市</t>
    <phoneticPr fontId="3"/>
  </si>
  <si>
    <t>252069</t>
    <phoneticPr fontId="3"/>
  </si>
  <si>
    <t>草津市</t>
    <phoneticPr fontId="3"/>
  </si>
  <si>
    <t>252077</t>
    <phoneticPr fontId="3"/>
  </si>
  <si>
    <t>守山市</t>
    <phoneticPr fontId="3"/>
  </si>
  <si>
    <t>252085</t>
    <phoneticPr fontId="3"/>
  </si>
  <si>
    <t>栗東市</t>
    <phoneticPr fontId="3"/>
  </si>
  <si>
    <t>252093</t>
    <phoneticPr fontId="3"/>
  </si>
  <si>
    <t>甲賀市</t>
    <phoneticPr fontId="3"/>
  </si>
  <si>
    <t>252107</t>
    <phoneticPr fontId="3"/>
  </si>
  <si>
    <t>野洲市</t>
    <phoneticPr fontId="3"/>
  </si>
  <si>
    <t>252115</t>
    <phoneticPr fontId="3"/>
  </si>
  <si>
    <t>湖南市</t>
    <phoneticPr fontId="3"/>
  </si>
  <si>
    <t>252123</t>
    <phoneticPr fontId="3"/>
  </si>
  <si>
    <t>高島市</t>
    <phoneticPr fontId="3"/>
  </si>
  <si>
    <t>252131</t>
    <phoneticPr fontId="3"/>
  </si>
  <si>
    <t>東近江市</t>
    <phoneticPr fontId="3"/>
  </si>
  <si>
    <t>252140</t>
    <phoneticPr fontId="3"/>
  </si>
  <si>
    <t>米原市</t>
    <phoneticPr fontId="3"/>
  </si>
  <si>
    <t>253839</t>
    <phoneticPr fontId="3"/>
  </si>
  <si>
    <t>日野町</t>
    <phoneticPr fontId="3"/>
  </si>
  <si>
    <t>253847</t>
    <phoneticPr fontId="3"/>
  </si>
  <si>
    <t>竜王町</t>
    <phoneticPr fontId="3"/>
  </si>
  <si>
    <t>254258</t>
    <phoneticPr fontId="3"/>
  </si>
  <si>
    <t>愛荘町</t>
    <phoneticPr fontId="3"/>
  </si>
  <si>
    <t>254410</t>
    <phoneticPr fontId="3"/>
  </si>
  <si>
    <t>豊郷町</t>
    <phoneticPr fontId="3"/>
  </si>
  <si>
    <t>254428</t>
    <phoneticPr fontId="3"/>
  </si>
  <si>
    <t>甲良町</t>
    <phoneticPr fontId="3"/>
  </si>
  <si>
    <t>254436</t>
    <phoneticPr fontId="3"/>
  </si>
  <si>
    <t>多賀町</t>
    <phoneticPr fontId="3"/>
  </si>
  <si>
    <t>261009</t>
    <phoneticPr fontId="3"/>
  </si>
  <si>
    <t>京都市</t>
    <phoneticPr fontId="3"/>
  </si>
  <si>
    <t>262013</t>
    <phoneticPr fontId="3"/>
  </si>
  <si>
    <t>福知山市</t>
    <phoneticPr fontId="3"/>
  </si>
  <si>
    <t>262021</t>
    <phoneticPr fontId="3"/>
  </si>
  <si>
    <t>舞鶴市</t>
    <phoneticPr fontId="3"/>
  </si>
  <si>
    <t>262030</t>
    <phoneticPr fontId="3"/>
  </si>
  <si>
    <t>綾部市</t>
    <phoneticPr fontId="3"/>
  </si>
  <si>
    <t>262048</t>
    <phoneticPr fontId="3"/>
  </si>
  <si>
    <t>宇治市</t>
    <phoneticPr fontId="3"/>
  </si>
  <si>
    <t>262056</t>
    <phoneticPr fontId="3"/>
  </si>
  <si>
    <t>宮津市</t>
    <phoneticPr fontId="3"/>
  </si>
  <si>
    <t>262064</t>
    <phoneticPr fontId="3"/>
  </si>
  <si>
    <t>亀岡市</t>
    <phoneticPr fontId="3"/>
  </si>
  <si>
    <t>262072</t>
    <phoneticPr fontId="3"/>
  </si>
  <si>
    <t>城陽市</t>
    <phoneticPr fontId="3"/>
  </si>
  <si>
    <t>262081</t>
    <phoneticPr fontId="3"/>
  </si>
  <si>
    <t>向日市</t>
    <phoneticPr fontId="3"/>
  </si>
  <si>
    <t>262099</t>
    <phoneticPr fontId="3"/>
  </si>
  <si>
    <t>長岡京市</t>
    <phoneticPr fontId="3"/>
  </si>
  <si>
    <t>262102</t>
    <phoneticPr fontId="3"/>
  </si>
  <si>
    <t>八幡市</t>
    <phoneticPr fontId="3"/>
  </si>
  <si>
    <t>262111</t>
    <phoneticPr fontId="3"/>
  </si>
  <si>
    <t>京田辺市</t>
    <phoneticPr fontId="3"/>
  </si>
  <si>
    <t>262129</t>
    <phoneticPr fontId="3"/>
  </si>
  <si>
    <t>京丹後市</t>
    <phoneticPr fontId="3"/>
  </si>
  <si>
    <t>262137</t>
    <phoneticPr fontId="3"/>
  </si>
  <si>
    <t>南丹市</t>
    <phoneticPr fontId="3"/>
  </si>
  <si>
    <t>262145</t>
    <phoneticPr fontId="3"/>
  </si>
  <si>
    <t>木津川市</t>
    <phoneticPr fontId="3"/>
  </si>
  <si>
    <t>263036</t>
    <phoneticPr fontId="3"/>
  </si>
  <si>
    <t>大山崎町</t>
    <phoneticPr fontId="3"/>
  </si>
  <si>
    <t>263222</t>
    <phoneticPr fontId="3"/>
  </si>
  <si>
    <t>久御山町</t>
    <phoneticPr fontId="3"/>
  </si>
  <si>
    <t>263435</t>
    <phoneticPr fontId="3"/>
  </si>
  <si>
    <t>井手町</t>
    <phoneticPr fontId="3"/>
  </si>
  <si>
    <t>263443</t>
    <phoneticPr fontId="3"/>
  </si>
  <si>
    <t>宇治田原町</t>
    <phoneticPr fontId="3"/>
  </si>
  <si>
    <t>263648</t>
    <phoneticPr fontId="3"/>
  </si>
  <si>
    <t>笠置町</t>
    <phoneticPr fontId="3"/>
  </si>
  <si>
    <t>263656</t>
    <phoneticPr fontId="3"/>
  </si>
  <si>
    <t>和束町</t>
    <phoneticPr fontId="3"/>
  </si>
  <si>
    <t>263664</t>
    <phoneticPr fontId="3"/>
  </si>
  <si>
    <t>精華町</t>
    <phoneticPr fontId="3"/>
  </si>
  <si>
    <t>263672</t>
    <phoneticPr fontId="3"/>
  </si>
  <si>
    <t>南山城村</t>
    <phoneticPr fontId="3"/>
  </si>
  <si>
    <t>264075</t>
    <phoneticPr fontId="3"/>
  </si>
  <si>
    <t>京丹波町</t>
    <phoneticPr fontId="3"/>
  </si>
  <si>
    <t>264636</t>
    <phoneticPr fontId="3"/>
  </si>
  <si>
    <t>伊根町</t>
    <phoneticPr fontId="3"/>
  </si>
  <si>
    <t>264652</t>
    <phoneticPr fontId="3"/>
  </si>
  <si>
    <t>与謝野町</t>
    <phoneticPr fontId="3"/>
  </si>
  <si>
    <t>271004</t>
    <phoneticPr fontId="3"/>
  </si>
  <si>
    <t>大阪市</t>
    <phoneticPr fontId="3"/>
  </si>
  <si>
    <t>271403</t>
    <phoneticPr fontId="3"/>
  </si>
  <si>
    <t>堺市</t>
    <phoneticPr fontId="3"/>
  </si>
  <si>
    <t>272027</t>
    <phoneticPr fontId="3"/>
  </si>
  <si>
    <t>岸和田市</t>
    <phoneticPr fontId="3"/>
  </si>
  <si>
    <t>272035</t>
    <phoneticPr fontId="3"/>
  </si>
  <si>
    <t>豊中市</t>
    <phoneticPr fontId="3"/>
  </si>
  <si>
    <t>272043</t>
    <phoneticPr fontId="3"/>
  </si>
  <si>
    <t>池田市</t>
    <phoneticPr fontId="3"/>
  </si>
  <si>
    <t>272051</t>
    <phoneticPr fontId="3"/>
  </si>
  <si>
    <t>吹田市</t>
    <phoneticPr fontId="3"/>
  </si>
  <si>
    <t>272060</t>
    <phoneticPr fontId="3"/>
  </si>
  <si>
    <t>泉大津市</t>
    <phoneticPr fontId="3"/>
  </si>
  <si>
    <t>272078</t>
    <phoneticPr fontId="3"/>
  </si>
  <si>
    <t>高槻市</t>
    <phoneticPr fontId="3"/>
  </si>
  <si>
    <t>272086</t>
    <phoneticPr fontId="3"/>
  </si>
  <si>
    <t>貝塚市</t>
    <phoneticPr fontId="3"/>
  </si>
  <si>
    <t>272094</t>
    <phoneticPr fontId="3"/>
  </si>
  <si>
    <t>守口市</t>
    <phoneticPr fontId="3"/>
  </si>
  <si>
    <t>272108</t>
    <phoneticPr fontId="3"/>
  </si>
  <si>
    <t>枚方市</t>
    <phoneticPr fontId="3"/>
  </si>
  <si>
    <t>272116</t>
    <phoneticPr fontId="3"/>
  </si>
  <si>
    <t>茨木市</t>
    <phoneticPr fontId="3"/>
  </si>
  <si>
    <t>272124</t>
    <phoneticPr fontId="3"/>
  </si>
  <si>
    <t>八尾市</t>
    <phoneticPr fontId="3"/>
  </si>
  <si>
    <t>272132</t>
    <phoneticPr fontId="3"/>
  </si>
  <si>
    <t>泉佐野市</t>
    <phoneticPr fontId="3"/>
  </si>
  <si>
    <t>272141</t>
    <phoneticPr fontId="3"/>
  </si>
  <si>
    <t>富田林市</t>
    <phoneticPr fontId="3"/>
  </si>
  <si>
    <t>272159</t>
    <phoneticPr fontId="3"/>
  </si>
  <si>
    <t>寝屋川市</t>
    <phoneticPr fontId="3"/>
  </si>
  <si>
    <t>272167</t>
    <phoneticPr fontId="3"/>
  </si>
  <si>
    <t>河内長野市</t>
    <phoneticPr fontId="3"/>
  </si>
  <si>
    <t>272175</t>
    <phoneticPr fontId="3"/>
  </si>
  <si>
    <t>松原市</t>
    <phoneticPr fontId="3"/>
  </si>
  <si>
    <t>272183</t>
    <phoneticPr fontId="3"/>
  </si>
  <si>
    <t>大東市</t>
    <phoneticPr fontId="3"/>
  </si>
  <si>
    <t>272191</t>
    <phoneticPr fontId="3"/>
  </si>
  <si>
    <t>和泉市</t>
    <phoneticPr fontId="3"/>
  </si>
  <si>
    <t>272205</t>
    <phoneticPr fontId="3"/>
  </si>
  <si>
    <t>箕面市</t>
    <phoneticPr fontId="3"/>
  </si>
  <si>
    <t>272213</t>
    <phoneticPr fontId="3"/>
  </si>
  <si>
    <t>柏原市</t>
    <phoneticPr fontId="3"/>
  </si>
  <si>
    <t>272221</t>
    <phoneticPr fontId="3"/>
  </si>
  <si>
    <t>羽曳野市</t>
    <phoneticPr fontId="3"/>
  </si>
  <si>
    <t>272230</t>
    <phoneticPr fontId="3"/>
  </si>
  <si>
    <t>門真市</t>
    <phoneticPr fontId="3"/>
  </si>
  <si>
    <t>272248</t>
    <phoneticPr fontId="3"/>
  </si>
  <si>
    <t>摂津市</t>
    <phoneticPr fontId="3"/>
  </si>
  <si>
    <t>272256</t>
    <phoneticPr fontId="3"/>
  </si>
  <si>
    <t>高石市</t>
    <phoneticPr fontId="3"/>
  </si>
  <si>
    <t>272264</t>
    <phoneticPr fontId="3"/>
  </si>
  <si>
    <t>藤井寺市</t>
    <phoneticPr fontId="3"/>
  </si>
  <si>
    <t>272272</t>
    <phoneticPr fontId="3"/>
  </si>
  <si>
    <t>東大阪市</t>
    <phoneticPr fontId="3"/>
  </si>
  <si>
    <t>272281</t>
    <phoneticPr fontId="3"/>
  </si>
  <si>
    <t>泉南市</t>
    <phoneticPr fontId="3"/>
  </si>
  <si>
    <t>272299</t>
    <phoneticPr fontId="3"/>
  </si>
  <si>
    <t>四條畷市</t>
    <phoneticPr fontId="3"/>
  </si>
  <si>
    <t>272302</t>
    <phoneticPr fontId="3"/>
  </si>
  <si>
    <t>交野市</t>
    <phoneticPr fontId="3"/>
  </si>
  <si>
    <t>272311</t>
    <phoneticPr fontId="3"/>
  </si>
  <si>
    <t>大阪狭山市</t>
    <phoneticPr fontId="3"/>
  </si>
  <si>
    <t>272329</t>
    <phoneticPr fontId="3"/>
  </si>
  <si>
    <t>阪南市</t>
    <phoneticPr fontId="3"/>
  </si>
  <si>
    <t>273015</t>
    <phoneticPr fontId="3"/>
  </si>
  <si>
    <t>島本町</t>
    <phoneticPr fontId="3"/>
  </si>
  <si>
    <t>273210</t>
    <phoneticPr fontId="3"/>
  </si>
  <si>
    <t>豊能町</t>
    <phoneticPr fontId="3"/>
  </si>
  <si>
    <t>273228</t>
    <phoneticPr fontId="3"/>
  </si>
  <si>
    <t>能勢町</t>
    <phoneticPr fontId="3"/>
  </si>
  <si>
    <t>273414</t>
    <phoneticPr fontId="3"/>
  </si>
  <si>
    <t>忠岡町</t>
    <phoneticPr fontId="3"/>
  </si>
  <si>
    <t>273619</t>
    <phoneticPr fontId="3"/>
  </si>
  <si>
    <t>熊取町</t>
    <phoneticPr fontId="3"/>
  </si>
  <si>
    <t>273627</t>
    <phoneticPr fontId="3"/>
  </si>
  <si>
    <t>田尻町</t>
    <phoneticPr fontId="3"/>
  </si>
  <si>
    <t>273660</t>
    <phoneticPr fontId="3"/>
  </si>
  <si>
    <t>岬町</t>
    <phoneticPr fontId="3"/>
  </si>
  <si>
    <t>273813</t>
    <phoneticPr fontId="3"/>
  </si>
  <si>
    <t>太子町</t>
    <phoneticPr fontId="3"/>
  </si>
  <si>
    <t>273821</t>
    <phoneticPr fontId="3"/>
  </si>
  <si>
    <t>河南町</t>
    <phoneticPr fontId="3"/>
  </si>
  <si>
    <t>273830</t>
    <phoneticPr fontId="3"/>
  </si>
  <si>
    <t>千早赤阪村</t>
    <phoneticPr fontId="3"/>
  </si>
  <si>
    <t>281000</t>
    <phoneticPr fontId="3"/>
  </si>
  <si>
    <t>神戸市</t>
    <phoneticPr fontId="3"/>
  </si>
  <si>
    <t>282014</t>
    <phoneticPr fontId="3"/>
  </si>
  <si>
    <t>姫路市</t>
    <phoneticPr fontId="3"/>
  </si>
  <si>
    <t>282022</t>
    <phoneticPr fontId="3"/>
  </si>
  <si>
    <t>尼崎市</t>
    <phoneticPr fontId="3"/>
  </si>
  <si>
    <t>282031</t>
    <phoneticPr fontId="3"/>
  </si>
  <si>
    <t>明石市</t>
    <phoneticPr fontId="3"/>
  </si>
  <si>
    <t>282049</t>
    <phoneticPr fontId="3"/>
  </si>
  <si>
    <t>西宮市</t>
    <phoneticPr fontId="3"/>
  </si>
  <si>
    <t>282057</t>
    <phoneticPr fontId="3"/>
  </si>
  <si>
    <t>洲本市</t>
    <phoneticPr fontId="3"/>
  </si>
  <si>
    <t>282065</t>
    <phoneticPr fontId="3"/>
  </si>
  <si>
    <t>芦屋市</t>
    <phoneticPr fontId="3"/>
  </si>
  <si>
    <t>282073</t>
    <phoneticPr fontId="3"/>
  </si>
  <si>
    <t>伊丹市</t>
    <phoneticPr fontId="3"/>
  </si>
  <si>
    <t>282081</t>
    <phoneticPr fontId="3"/>
  </si>
  <si>
    <t>相生市</t>
    <phoneticPr fontId="3"/>
  </si>
  <si>
    <t>282090</t>
    <phoneticPr fontId="3"/>
  </si>
  <si>
    <t>豊岡市</t>
    <phoneticPr fontId="3"/>
  </si>
  <si>
    <t>282103</t>
    <phoneticPr fontId="3"/>
  </si>
  <si>
    <t>加古川市</t>
    <phoneticPr fontId="3"/>
  </si>
  <si>
    <t>282120</t>
    <phoneticPr fontId="3"/>
  </si>
  <si>
    <t>赤穂市</t>
    <phoneticPr fontId="3"/>
  </si>
  <si>
    <t>282138</t>
    <phoneticPr fontId="3"/>
  </si>
  <si>
    <t>西脇市</t>
    <phoneticPr fontId="3"/>
  </si>
  <si>
    <t>282146</t>
    <phoneticPr fontId="3"/>
  </si>
  <si>
    <t>宝塚市</t>
    <phoneticPr fontId="3"/>
  </si>
  <si>
    <t>282154</t>
    <phoneticPr fontId="3"/>
  </si>
  <si>
    <t>三木市</t>
    <phoneticPr fontId="3"/>
  </si>
  <si>
    <t>282162</t>
    <phoneticPr fontId="3"/>
  </si>
  <si>
    <t>高砂市</t>
    <phoneticPr fontId="3"/>
  </si>
  <si>
    <t>282171</t>
    <phoneticPr fontId="3"/>
  </si>
  <si>
    <t>川西市</t>
    <phoneticPr fontId="3"/>
  </si>
  <si>
    <t>282189</t>
    <phoneticPr fontId="3"/>
  </si>
  <si>
    <t>小野市</t>
    <phoneticPr fontId="3"/>
  </si>
  <si>
    <t>282197</t>
    <phoneticPr fontId="3"/>
  </si>
  <si>
    <t>三田市</t>
    <phoneticPr fontId="3"/>
  </si>
  <si>
    <t>282201</t>
    <phoneticPr fontId="3"/>
  </si>
  <si>
    <t>加西市</t>
    <phoneticPr fontId="3"/>
  </si>
  <si>
    <t>282219</t>
    <phoneticPr fontId="3"/>
  </si>
  <si>
    <t>282227</t>
    <phoneticPr fontId="3"/>
  </si>
  <si>
    <t>養父市</t>
    <phoneticPr fontId="3"/>
  </si>
  <si>
    <t>282235</t>
    <phoneticPr fontId="3"/>
  </si>
  <si>
    <t>丹波市</t>
    <phoneticPr fontId="3"/>
  </si>
  <si>
    <t>282243</t>
    <phoneticPr fontId="3"/>
  </si>
  <si>
    <t>南あわじ市</t>
    <phoneticPr fontId="3"/>
  </si>
  <si>
    <t>282251</t>
    <phoneticPr fontId="3"/>
  </si>
  <si>
    <t>朝来市</t>
    <phoneticPr fontId="3"/>
  </si>
  <si>
    <t>282260</t>
    <phoneticPr fontId="3"/>
  </si>
  <si>
    <t>淡路市</t>
    <phoneticPr fontId="3"/>
  </si>
  <si>
    <t>282278</t>
    <phoneticPr fontId="3"/>
  </si>
  <si>
    <t>宍粟市</t>
    <phoneticPr fontId="3"/>
  </si>
  <si>
    <t>282286</t>
    <phoneticPr fontId="3"/>
  </si>
  <si>
    <t>加東市</t>
    <phoneticPr fontId="3"/>
  </si>
  <si>
    <t>282294</t>
    <phoneticPr fontId="3"/>
  </si>
  <si>
    <t>たつの市</t>
    <phoneticPr fontId="3"/>
  </si>
  <si>
    <t>283011</t>
    <phoneticPr fontId="3"/>
  </si>
  <si>
    <t>猪名川町</t>
    <phoneticPr fontId="3"/>
  </si>
  <si>
    <t>283657</t>
    <phoneticPr fontId="3"/>
  </si>
  <si>
    <t>多可町</t>
    <phoneticPr fontId="3"/>
  </si>
  <si>
    <t>283819</t>
    <phoneticPr fontId="3"/>
  </si>
  <si>
    <t>稲美町</t>
    <phoneticPr fontId="3"/>
  </si>
  <si>
    <t>283827</t>
    <phoneticPr fontId="3"/>
  </si>
  <si>
    <t>播磨町</t>
    <phoneticPr fontId="3"/>
  </si>
  <si>
    <t>284424</t>
    <phoneticPr fontId="3"/>
  </si>
  <si>
    <t>市川町</t>
    <phoneticPr fontId="3"/>
  </si>
  <si>
    <t>284432</t>
    <phoneticPr fontId="3"/>
  </si>
  <si>
    <t>福崎町</t>
    <phoneticPr fontId="3"/>
  </si>
  <si>
    <t>284467</t>
    <phoneticPr fontId="3"/>
  </si>
  <si>
    <t>神河町</t>
    <phoneticPr fontId="3"/>
  </si>
  <si>
    <t>284645</t>
    <phoneticPr fontId="3"/>
  </si>
  <si>
    <t>284815</t>
    <phoneticPr fontId="3"/>
  </si>
  <si>
    <t>上郡町</t>
    <phoneticPr fontId="3"/>
  </si>
  <si>
    <t>285013</t>
    <phoneticPr fontId="3"/>
  </si>
  <si>
    <t>佐用町</t>
    <phoneticPr fontId="3"/>
  </si>
  <si>
    <t>285854</t>
    <phoneticPr fontId="3"/>
  </si>
  <si>
    <t>香美町</t>
    <phoneticPr fontId="3"/>
  </si>
  <si>
    <t>285862</t>
    <phoneticPr fontId="3"/>
  </si>
  <si>
    <t>新温泉町</t>
    <phoneticPr fontId="3"/>
  </si>
  <si>
    <t>292010</t>
    <phoneticPr fontId="3"/>
  </si>
  <si>
    <t>奈良市</t>
    <phoneticPr fontId="3"/>
  </si>
  <si>
    <t>292028</t>
    <phoneticPr fontId="3"/>
  </si>
  <si>
    <t>大和高田市</t>
    <phoneticPr fontId="3"/>
  </si>
  <si>
    <t>292036</t>
    <phoneticPr fontId="3"/>
  </si>
  <si>
    <t>大和郡山市</t>
    <phoneticPr fontId="3"/>
  </si>
  <si>
    <t>292044</t>
    <phoneticPr fontId="3"/>
  </si>
  <si>
    <t>天理市</t>
    <phoneticPr fontId="3"/>
  </si>
  <si>
    <t>292052</t>
    <phoneticPr fontId="3"/>
  </si>
  <si>
    <t>橿原市</t>
    <phoneticPr fontId="3"/>
  </si>
  <si>
    <t>292061</t>
    <phoneticPr fontId="3"/>
  </si>
  <si>
    <t>桜井市</t>
    <phoneticPr fontId="3"/>
  </si>
  <si>
    <t>292079</t>
    <phoneticPr fontId="3"/>
  </si>
  <si>
    <t>五條市</t>
    <phoneticPr fontId="3"/>
  </si>
  <si>
    <t>292087</t>
    <phoneticPr fontId="3"/>
  </si>
  <si>
    <t>御所市</t>
    <phoneticPr fontId="3"/>
  </si>
  <si>
    <t>292095</t>
    <phoneticPr fontId="3"/>
  </si>
  <si>
    <t>生駒市</t>
    <phoneticPr fontId="3"/>
  </si>
  <si>
    <t>292109</t>
    <phoneticPr fontId="3"/>
  </si>
  <si>
    <t>香芝市</t>
    <phoneticPr fontId="3"/>
  </si>
  <si>
    <t>292117</t>
    <phoneticPr fontId="3"/>
  </si>
  <si>
    <t>葛城市</t>
    <phoneticPr fontId="3"/>
  </si>
  <si>
    <t>292125</t>
    <phoneticPr fontId="3"/>
  </si>
  <si>
    <t>宇陀市</t>
    <phoneticPr fontId="3"/>
  </si>
  <si>
    <t>293229</t>
    <phoneticPr fontId="3"/>
  </si>
  <si>
    <t>山添村</t>
    <phoneticPr fontId="3"/>
  </si>
  <si>
    <t>293423</t>
    <phoneticPr fontId="3"/>
  </si>
  <si>
    <t>平群町</t>
    <phoneticPr fontId="3"/>
  </si>
  <si>
    <t>293431</t>
    <phoneticPr fontId="3"/>
  </si>
  <si>
    <t>三郷町</t>
    <phoneticPr fontId="3"/>
  </si>
  <si>
    <t>293440</t>
    <phoneticPr fontId="3"/>
  </si>
  <si>
    <t>斑鳩町</t>
    <phoneticPr fontId="3"/>
  </si>
  <si>
    <t>293458</t>
    <phoneticPr fontId="3"/>
  </si>
  <si>
    <t>安堵町</t>
    <phoneticPr fontId="3"/>
  </si>
  <si>
    <t>293610</t>
    <phoneticPr fontId="3"/>
  </si>
  <si>
    <t>293628</t>
    <phoneticPr fontId="3"/>
  </si>
  <si>
    <t>三宅町</t>
    <phoneticPr fontId="3"/>
  </si>
  <si>
    <t>293636</t>
    <phoneticPr fontId="3"/>
  </si>
  <si>
    <t>田原本町</t>
    <phoneticPr fontId="3"/>
  </si>
  <si>
    <t>293857</t>
    <phoneticPr fontId="3"/>
  </si>
  <si>
    <t>曽爾村</t>
    <phoneticPr fontId="3"/>
  </si>
  <si>
    <t>293865</t>
    <phoneticPr fontId="3"/>
  </si>
  <si>
    <t>御杖村</t>
    <phoneticPr fontId="3"/>
  </si>
  <si>
    <t>294012</t>
    <phoneticPr fontId="3"/>
  </si>
  <si>
    <t>高取町</t>
    <phoneticPr fontId="3"/>
  </si>
  <si>
    <t>294021</t>
    <phoneticPr fontId="3"/>
  </si>
  <si>
    <t>明日香村</t>
    <phoneticPr fontId="3"/>
  </si>
  <si>
    <t>294241</t>
    <phoneticPr fontId="3"/>
  </si>
  <si>
    <t>上牧町</t>
    <phoneticPr fontId="3"/>
  </si>
  <si>
    <t>294250</t>
    <phoneticPr fontId="3"/>
  </si>
  <si>
    <t>王寺町</t>
    <phoneticPr fontId="3"/>
  </si>
  <si>
    <t>294268</t>
    <phoneticPr fontId="3"/>
  </si>
  <si>
    <t>広陵町</t>
    <phoneticPr fontId="3"/>
  </si>
  <si>
    <t>294276</t>
    <phoneticPr fontId="3"/>
  </si>
  <si>
    <t>河合町</t>
    <phoneticPr fontId="3"/>
  </si>
  <si>
    <t>294411</t>
    <phoneticPr fontId="3"/>
  </si>
  <si>
    <t>吉野町</t>
    <phoneticPr fontId="3"/>
  </si>
  <si>
    <t>294420</t>
    <phoneticPr fontId="3"/>
  </si>
  <si>
    <t>大淀町</t>
    <phoneticPr fontId="3"/>
  </si>
  <si>
    <t>294438</t>
    <phoneticPr fontId="3"/>
  </si>
  <si>
    <t>下市町</t>
    <phoneticPr fontId="3"/>
  </si>
  <si>
    <t>294446</t>
    <phoneticPr fontId="3"/>
  </si>
  <si>
    <t>黒滝村</t>
    <phoneticPr fontId="3"/>
  </si>
  <si>
    <t>294462</t>
    <phoneticPr fontId="3"/>
  </si>
  <si>
    <t>天川村</t>
    <phoneticPr fontId="3"/>
  </si>
  <si>
    <t>294471</t>
    <phoneticPr fontId="3"/>
  </si>
  <si>
    <t>野迫川村</t>
    <phoneticPr fontId="3"/>
  </si>
  <si>
    <t>294497</t>
    <phoneticPr fontId="3"/>
  </si>
  <si>
    <t>十津川村</t>
    <phoneticPr fontId="3"/>
  </si>
  <si>
    <t>294501</t>
    <phoneticPr fontId="3"/>
  </si>
  <si>
    <t>下北山村</t>
    <phoneticPr fontId="3"/>
  </si>
  <si>
    <t>294519</t>
    <phoneticPr fontId="3"/>
  </si>
  <si>
    <t>上北山村</t>
    <phoneticPr fontId="3"/>
  </si>
  <si>
    <t>294527</t>
    <phoneticPr fontId="3"/>
  </si>
  <si>
    <t>294535</t>
    <phoneticPr fontId="3"/>
  </si>
  <si>
    <t>東吉野村</t>
    <phoneticPr fontId="3"/>
  </si>
  <si>
    <t>302015</t>
    <phoneticPr fontId="3"/>
  </si>
  <si>
    <t>和歌山市</t>
    <phoneticPr fontId="3"/>
  </si>
  <si>
    <t>302023</t>
    <phoneticPr fontId="3"/>
  </si>
  <si>
    <t>海南市</t>
    <phoneticPr fontId="3"/>
  </si>
  <si>
    <t>302031</t>
    <phoneticPr fontId="3"/>
  </si>
  <si>
    <t>橋本市</t>
    <phoneticPr fontId="3"/>
  </si>
  <si>
    <t>302040</t>
    <phoneticPr fontId="3"/>
  </si>
  <si>
    <t>有田市</t>
    <phoneticPr fontId="3"/>
  </si>
  <si>
    <t>302058</t>
    <phoneticPr fontId="3"/>
  </si>
  <si>
    <t>御坊市</t>
    <phoneticPr fontId="3"/>
  </si>
  <si>
    <t>302066</t>
    <phoneticPr fontId="3"/>
  </si>
  <si>
    <t>田辺市</t>
    <phoneticPr fontId="3"/>
  </si>
  <si>
    <t>302074</t>
    <phoneticPr fontId="3"/>
  </si>
  <si>
    <t>新宮市</t>
    <phoneticPr fontId="3"/>
  </si>
  <si>
    <t>302082</t>
    <phoneticPr fontId="3"/>
  </si>
  <si>
    <t>紀の川市</t>
    <phoneticPr fontId="3"/>
  </si>
  <si>
    <t>302091</t>
    <phoneticPr fontId="3"/>
  </si>
  <si>
    <t>岩出市</t>
    <phoneticPr fontId="3"/>
  </si>
  <si>
    <t>303046</t>
    <phoneticPr fontId="3"/>
  </si>
  <si>
    <t>紀美野町</t>
    <phoneticPr fontId="3"/>
  </si>
  <si>
    <t>303411</t>
    <phoneticPr fontId="3"/>
  </si>
  <si>
    <t>かつらぎ町</t>
    <phoneticPr fontId="3"/>
  </si>
  <si>
    <t>303437</t>
    <phoneticPr fontId="3"/>
  </si>
  <si>
    <t>九度山町</t>
    <phoneticPr fontId="3"/>
  </si>
  <si>
    <t>303445</t>
    <phoneticPr fontId="3"/>
  </si>
  <si>
    <t>高野町</t>
    <phoneticPr fontId="3"/>
  </si>
  <si>
    <t>303615</t>
    <phoneticPr fontId="3"/>
  </si>
  <si>
    <t>湯浅町</t>
    <phoneticPr fontId="3"/>
  </si>
  <si>
    <t>303623</t>
    <phoneticPr fontId="3"/>
  </si>
  <si>
    <t>広川町</t>
    <phoneticPr fontId="3"/>
  </si>
  <si>
    <t>303666</t>
    <phoneticPr fontId="3"/>
  </si>
  <si>
    <t>有田川町</t>
    <phoneticPr fontId="3"/>
  </si>
  <si>
    <t>303810</t>
    <phoneticPr fontId="3"/>
  </si>
  <si>
    <t>303828</t>
    <phoneticPr fontId="3"/>
  </si>
  <si>
    <t>303836</t>
    <phoneticPr fontId="3"/>
  </si>
  <si>
    <t>由良町</t>
    <phoneticPr fontId="3"/>
  </si>
  <si>
    <t>303909</t>
    <phoneticPr fontId="3"/>
  </si>
  <si>
    <t>印南町</t>
    <phoneticPr fontId="3"/>
  </si>
  <si>
    <t>303917</t>
    <phoneticPr fontId="3"/>
  </si>
  <si>
    <t>みなべ町</t>
    <phoneticPr fontId="3"/>
  </si>
  <si>
    <t>303925</t>
    <phoneticPr fontId="3"/>
  </si>
  <si>
    <t>日高川町</t>
    <phoneticPr fontId="3"/>
  </si>
  <si>
    <t>304018</t>
    <phoneticPr fontId="3"/>
  </si>
  <si>
    <t>白浜町</t>
    <phoneticPr fontId="3"/>
  </si>
  <si>
    <t>304042</t>
    <phoneticPr fontId="3"/>
  </si>
  <si>
    <t>上富田町</t>
    <phoneticPr fontId="3"/>
  </si>
  <si>
    <t>304069</t>
    <phoneticPr fontId="3"/>
  </si>
  <si>
    <t>すさみ町</t>
    <phoneticPr fontId="3"/>
  </si>
  <si>
    <t>304212</t>
    <phoneticPr fontId="3"/>
  </si>
  <si>
    <t>那智勝浦町</t>
    <phoneticPr fontId="3"/>
  </si>
  <si>
    <t>304221</t>
    <phoneticPr fontId="3"/>
  </si>
  <si>
    <t>太地町</t>
    <phoneticPr fontId="3"/>
  </si>
  <si>
    <t>304247</t>
    <phoneticPr fontId="3"/>
  </si>
  <si>
    <t>古座川町</t>
    <phoneticPr fontId="3"/>
  </si>
  <si>
    <t>304271</t>
    <phoneticPr fontId="3"/>
  </si>
  <si>
    <t>北山村</t>
    <phoneticPr fontId="3"/>
  </si>
  <si>
    <t>304280</t>
    <phoneticPr fontId="3"/>
  </si>
  <si>
    <t>串本町</t>
    <phoneticPr fontId="3"/>
  </si>
  <si>
    <t>312011</t>
    <phoneticPr fontId="3"/>
  </si>
  <si>
    <t>鳥取市</t>
    <phoneticPr fontId="3"/>
  </si>
  <si>
    <t>312029</t>
    <phoneticPr fontId="3"/>
  </si>
  <si>
    <t>米子市</t>
    <phoneticPr fontId="3"/>
  </si>
  <si>
    <t>312037</t>
    <phoneticPr fontId="3"/>
  </si>
  <si>
    <t>倉吉市</t>
    <phoneticPr fontId="3"/>
  </si>
  <si>
    <t>312045</t>
    <phoneticPr fontId="3"/>
  </si>
  <si>
    <t>境港市</t>
    <phoneticPr fontId="3"/>
  </si>
  <si>
    <t>313025</t>
    <phoneticPr fontId="3"/>
  </si>
  <si>
    <t>岩美町</t>
    <phoneticPr fontId="3"/>
  </si>
  <si>
    <t>313254</t>
    <phoneticPr fontId="3"/>
  </si>
  <si>
    <t>若桜町</t>
    <phoneticPr fontId="3"/>
  </si>
  <si>
    <t>313289</t>
    <phoneticPr fontId="3"/>
  </si>
  <si>
    <t>智頭町</t>
    <phoneticPr fontId="3"/>
  </si>
  <si>
    <t>313297</t>
    <phoneticPr fontId="3"/>
  </si>
  <si>
    <t>八頭町</t>
    <phoneticPr fontId="3"/>
  </si>
  <si>
    <t>313645</t>
    <phoneticPr fontId="3"/>
  </si>
  <si>
    <t>三朝町</t>
    <phoneticPr fontId="3"/>
  </si>
  <si>
    <t>313700</t>
    <phoneticPr fontId="3"/>
  </si>
  <si>
    <t>湯梨浜町</t>
    <phoneticPr fontId="3"/>
  </si>
  <si>
    <t>313718</t>
    <phoneticPr fontId="3"/>
  </si>
  <si>
    <t>琴浦町</t>
    <phoneticPr fontId="3"/>
  </si>
  <si>
    <t>313726</t>
    <phoneticPr fontId="3"/>
  </si>
  <si>
    <t>北栄町</t>
    <phoneticPr fontId="3"/>
  </si>
  <si>
    <t>313840</t>
    <phoneticPr fontId="3"/>
  </si>
  <si>
    <t>日吉津村</t>
    <phoneticPr fontId="3"/>
  </si>
  <si>
    <t>313866</t>
    <phoneticPr fontId="3"/>
  </si>
  <si>
    <t>大山町</t>
    <phoneticPr fontId="3"/>
  </si>
  <si>
    <t>313891</t>
    <phoneticPr fontId="3"/>
  </si>
  <si>
    <t>313904</t>
    <phoneticPr fontId="3"/>
  </si>
  <si>
    <t>伯耆町</t>
    <phoneticPr fontId="3"/>
  </si>
  <si>
    <t>314013</t>
    <phoneticPr fontId="3"/>
  </si>
  <si>
    <t>日南町</t>
    <phoneticPr fontId="3"/>
  </si>
  <si>
    <t>314021</t>
    <phoneticPr fontId="3"/>
  </si>
  <si>
    <t>314030</t>
    <phoneticPr fontId="3"/>
  </si>
  <si>
    <t>江府町</t>
    <phoneticPr fontId="3"/>
  </si>
  <si>
    <t>322016</t>
    <phoneticPr fontId="3"/>
  </si>
  <si>
    <t>松江市</t>
    <phoneticPr fontId="3"/>
  </si>
  <si>
    <t>322024</t>
    <phoneticPr fontId="3"/>
  </si>
  <si>
    <t>浜田市</t>
    <phoneticPr fontId="3"/>
  </si>
  <si>
    <t>322032</t>
    <phoneticPr fontId="3"/>
  </si>
  <si>
    <t>出雲市</t>
    <phoneticPr fontId="3"/>
  </si>
  <si>
    <t>322041</t>
    <phoneticPr fontId="3"/>
  </si>
  <si>
    <t>益田市</t>
    <phoneticPr fontId="3"/>
  </si>
  <si>
    <t>322059</t>
    <phoneticPr fontId="3"/>
  </si>
  <si>
    <t>大田市</t>
    <phoneticPr fontId="3"/>
  </si>
  <si>
    <t>322067</t>
    <phoneticPr fontId="3"/>
  </si>
  <si>
    <t>安来市</t>
    <phoneticPr fontId="3"/>
  </si>
  <si>
    <t>322075</t>
    <phoneticPr fontId="3"/>
  </si>
  <si>
    <t>江津市</t>
    <phoneticPr fontId="3"/>
  </si>
  <si>
    <t>322091</t>
    <phoneticPr fontId="3"/>
  </si>
  <si>
    <t>雲南市</t>
    <phoneticPr fontId="3"/>
  </si>
  <si>
    <t>323438</t>
    <phoneticPr fontId="3"/>
  </si>
  <si>
    <t>奥出雲町</t>
    <phoneticPr fontId="3"/>
  </si>
  <si>
    <t>323861</t>
    <phoneticPr fontId="3"/>
  </si>
  <si>
    <t>飯南町</t>
    <phoneticPr fontId="3"/>
  </si>
  <si>
    <t>324418</t>
    <phoneticPr fontId="3"/>
  </si>
  <si>
    <t>川本町</t>
    <phoneticPr fontId="3"/>
  </si>
  <si>
    <t>324485</t>
    <phoneticPr fontId="3"/>
  </si>
  <si>
    <t>324493</t>
    <phoneticPr fontId="3"/>
  </si>
  <si>
    <t>邑南町</t>
    <phoneticPr fontId="3"/>
  </si>
  <si>
    <t>325015</t>
    <phoneticPr fontId="3"/>
  </si>
  <si>
    <t>津和野町</t>
    <phoneticPr fontId="3"/>
  </si>
  <si>
    <t>325058</t>
    <phoneticPr fontId="3"/>
  </si>
  <si>
    <t>吉賀町</t>
    <phoneticPr fontId="3"/>
  </si>
  <si>
    <t>325252</t>
    <phoneticPr fontId="3"/>
  </si>
  <si>
    <t>海士町</t>
    <phoneticPr fontId="3"/>
  </si>
  <si>
    <t>325261</t>
    <phoneticPr fontId="3"/>
  </si>
  <si>
    <t>西ノ島町</t>
    <phoneticPr fontId="3"/>
  </si>
  <si>
    <t>325279</t>
    <phoneticPr fontId="3"/>
  </si>
  <si>
    <t>知夫村</t>
    <phoneticPr fontId="3"/>
  </si>
  <si>
    <t>325287</t>
    <phoneticPr fontId="3"/>
  </si>
  <si>
    <t>隠岐の島町</t>
    <phoneticPr fontId="3"/>
  </si>
  <si>
    <t>331007</t>
    <phoneticPr fontId="3"/>
  </si>
  <si>
    <t>岡山市</t>
    <phoneticPr fontId="3"/>
  </si>
  <si>
    <t>332020</t>
    <phoneticPr fontId="3"/>
  </si>
  <si>
    <t>倉敷市</t>
    <phoneticPr fontId="3"/>
  </si>
  <si>
    <t>332038</t>
    <phoneticPr fontId="3"/>
  </si>
  <si>
    <t>津山市</t>
    <phoneticPr fontId="3"/>
  </si>
  <si>
    <t>332046</t>
    <phoneticPr fontId="3"/>
  </si>
  <si>
    <t>玉野市</t>
    <phoneticPr fontId="3"/>
  </si>
  <si>
    <t>332054</t>
    <phoneticPr fontId="3"/>
  </si>
  <si>
    <t>笠岡市</t>
    <phoneticPr fontId="3"/>
  </si>
  <si>
    <t>332071</t>
    <phoneticPr fontId="3"/>
  </si>
  <si>
    <t>井原市</t>
    <phoneticPr fontId="3"/>
  </si>
  <si>
    <t>332089</t>
    <phoneticPr fontId="3"/>
  </si>
  <si>
    <t>総社市</t>
    <phoneticPr fontId="3"/>
  </si>
  <si>
    <t>332097</t>
    <phoneticPr fontId="3"/>
  </si>
  <si>
    <t>高梁市</t>
    <phoneticPr fontId="3"/>
  </si>
  <si>
    <t>332101</t>
    <phoneticPr fontId="3"/>
  </si>
  <si>
    <t>新見市</t>
    <phoneticPr fontId="3"/>
  </si>
  <si>
    <t>332119</t>
    <phoneticPr fontId="3"/>
  </si>
  <si>
    <t>備前市</t>
    <phoneticPr fontId="3"/>
  </si>
  <si>
    <t>332127</t>
    <phoneticPr fontId="3"/>
  </si>
  <si>
    <t>瀬戸内市</t>
    <phoneticPr fontId="3"/>
  </si>
  <si>
    <t>332135</t>
    <phoneticPr fontId="3"/>
  </si>
  <si>
    <t>赤磐市</t>
    <phoneticPr fontId="3"/>
  </si>
  <si>
    <t>332143</t>
    <phoneticPr fontId="3"/>
  </si>
  <si>
    <t>真庭市</t>
    <phoneticPr fontId="3"/>
  </si>
  <si>
    <t>332151</t>
    <phoneticPr fontId="3"/>
  </si>
  <si>
    <t>美作市</t>
    <phoneticPr fontId="3"/>
  </si>
  <si>
    <t>332160</t>
    <phoneticPr fontId="3"/>
  </si>
  <si>
    <t>浅口市</t>
    <phoneticPr fontId="3"/>
  </si>
  <si>
    <t>333468</t>
    <phoneticPr fontId="3"/>
  </si>
  <si>
    <t>和気町</t>
    <phoneticPr fontId="3"/>
  </si>
  <si>
    <t>334235</t>
    <phoneticPr fontId="3"/>
  </si>
  <si>
    <t>早島町</t>
    <phoneticPr fontId="3"/>
  </si>
  <si>
    <t>334456</t>
    <phoneticPr fontId="3"/>
  </si>
  <si>
    <t>里庄町</t>
    <phoneticPr fontId="3"/>
  </si>
  <si>
    <t>334618</t>
    <phoneticPr fontId="3"/>
  </si>
  <si>
    <t>矢掛町</t>
    <phoneticPr fontId="3"/>
  </si>
  <si>
    <t>335860</t>
    <phoneticPr fontId="3"/>
  </si>
  <si>
    <t>新庄村</t>
    <phoneticPr fontId="3"/>
  </si>
  <si>
    <t>336068</t>
    <phoneticPr fontId="3"/>
  </si>
  <si>
    <t>鏡野町</t>
    <phoneticPr fontId="3"/>
  </si>
  <si>
    <t>336220</t>
    <phoneticPr fontId="3"/>
  </si>
  <si>
    <t>勝央町</t>
    <phoneticPr fontId="3"/>
  </si>
  <si>
    <t>336238</t>
    <phoneticPr fontId="3"/>
  </si>
  <si>
    <t>奈義町</t>
    <phoneticPr fontId="3"/>
  </si>
  <si>
    <t>336432</t>
    <phoneticPr fontId="3"/>
  </si>
  <si>
    <t>西粟倉村</t>
    <phoneticPr fontId="3"/>
  </si>
  <si>
    <t>336637</t>
    <phoneticPr fontId="3"/>
  </si>
  <si>
    <t>久米南町</t>
    <phoneticPr fontId="3"/>
  </si>
  <si>
    <t>336661</t>
    <phoneticPr fontId="3"/>
  </si>
  <si>
    <t>美咲町</t>
    <phoneticPr fontId="3"/>
  </si>
  <si>
    <t>336815</t>
    <phoneticPr fontId="3"/>
  </si>
  <si>
    <t>吉備中央町</t>
    <phoneticPr fontId="3"/>
  </si>
  <si>
    <t>341002</t>
    <phoneticPr fontId="3"/>
  </si>
  <si>
    <t>広島市</t>
    <phoneticPr fontId="3"/>
  </si>
  <si>
    <t>342025</t>
    <phoneticPr fontId="3"/>
  </si>
  <si>
    <t>呉市</t>
    <phoneticPr fontId="3"/>
  </si>
  <si>
    <t>342033</t>
    <phoneticPr fontId="3"/>
  </si>
  <si>
    <t>竹原市</t>
    <phoneticPr fontId="3"/>
  </si>
  <si>
    <t>342041</t>
    <phoneticPr fontId="3"/>
  </si>
  <si>
    <t>三原市</t>
    <phoneticPr fontId="3"/>
  </si>
  <si>
    <t>342050</t>
    <phoneticPr fontId="3"/>
  </si>
  <si>
    <t>尾道市</t>
    <phoneticPr fontId="3"/>
  </si>
  <si>
    <t>342076</t>
    <phoneticPr fontId="3"/>
  </si>
  <si>
    <t>福山市</t>
    <phoneticPr fontId="3"/>
  </si>
  <si>
    <t>342084</t>
    <phoneticPr fontId="3"/>
  </si>
  <si>
    <t>342092</t>
    <phoneticPr fontId="3"/>
  </si>
  <si>
    <t>三次市</t>
    <phoneticPr fontId="3"/>
  </si>
  <si>
    <t>342106</t>
    <phoneticPr fontId="3"/>
  </si>
  <si>
    <t>庄原市</t>
    <phoneticPr fontId="3"/>
  </si>
  <si>
    <t>342114</t>
    <phoneticPr fontId="3"/>
  </si>
  <si>
    <t>大竹市</t>
    <phoneticPr fontId="3"/>
  </si>
  <si>
    <t>342122</t>
    <phoneticPr fontId="3"/>
  </si>
  <si>
    <t>東広島市</t>
    <phoneticPr fontId="3"/>
  </si>
  <si>
    <t>342131</t>
    <phoneticPr fontId="3"/>
  </si>
  <si>
    <t>廿日市市</t>
    <phoneticPr fontId="3"/>
  </si>
  <si>
    <t>342149</t>
    <phoneticPr fontId="3"/>
  </si>
  <si>
    <t>安芸高田市</t>
    <phoneticPr fontId="3"/>
  </si>
  <si>
    <t>342157</t>
    <phoneticPr fontId="3"/>
  </si>
  <si>
    <t>江田島市</t>
    <phoneticPr fontId="3"/>
  </si>
  <si>
    <t>343021</t>
    <phoneticPr fontId="3"/>
  </si>
  <si>
    <t>府中町</t>
    <phoneticPr fontId="3"/>
  </si>
  <si>
    <t>343048</t>
    <phoneticPr fontId="3"/>
  </si>
  <si>
    <t>海田町</t>
    <phoneticPr fontId="3"/>
  </si>
  <si>
    <t>343072</t>
    <phoneticPr fontId="3"/>
  </si>
  <si>
    <t>熊野町</t>
    <phoneticPr fontId="3"/>
  </si>
  <si>
    <t>343099</t>
    <phoneticPr fontId="3"/>
  </si>
  <si>
    <t>坂町</t>
    <phoneticPr fontId="3"/>
  </si>
  <si>
    <t>343684</t>
    <phoneticPr fontId="3"/>
  </si>
  <si>
    <t>安芸太田町</t>
    <phoneticPr fontId="3"/>
  </si>
  <si>
    <t>343692</t>
    <phoneticPr fontId="3"/>
  </si>
  <si>
    <t>北広島町</t>
    <phoneticPr fontId="3"/>
  </si>
  <si>
    <t>344311</t>
    <phoneticPr fontId="3"/>
  </si>
  <si>
    <t>大崎上島町</t>
    <phoneticPr fontId="3"/>
  </si>
  <si>
    <t>344621</t>
    <phoneticPr fontId="3"/>
  </si>
  <si>
    <t>世羅町</t>
    <phoneticPr fontId="3"/>
  </si>
  <si>
    <t>345458</t>
    <phoneticPr fontId="3"/>
  </si>
  <si>
    <t>神石高原町</t>
    <phoneticPr fontId="3"/>
  </si>
  <si>
    <t>352012</t>
    <phoneticPr fontId="3"/>
  </si>
  <si>
    <t>下関市</t>
    <phoneticPr fontId="3"/>
  </si>
  <si>
    <t>352021</t>
    <phoneticPr fontId="3"/>
  </si>
  <si>
    <t>宇部市</t>
    <phoneticPr fontId="3"/>
  </si>
  <si>
    <t>352039</t>
    <phoneticPr fontId="3"/>
  </si>
  <si>
    <t>山口市</t>
    <phoneticPr fontId="3"/>
  </si>
  <si>
    <t>352047</t>
    <phoneticPr fontId="3"/>
  </si>
  <si>
    <t>萩市</t>
    <phoneticPr fontId="3"/>
  </si>
  <si>
    <t>352063</t>
    <phoneticPr fontId="3"/>
  </si>
  <si>
    <t>防府市</t>
    <phoneticPr fontId="3"/>
  </si>
  <si>
    <t>352071</t>
    <phoneticPr fontId="3"/>
  </si>
  <si>
    <t>下松市</t>
    <phoneticPr fontId="3"/>
  </si>
  <si>
    <t>352080</t>
    <phoneticPr fontId="3"/>
  </si>
  <si>
    <t>岩国市</t>
    <phoneticPr fontId="3"/>
  </si>
  <si>
    <t>352101</t>
    <phoneticPr fontId="3"/>
  </si>
  <si>
    <t>光市</t>
    <phoneticPr fontId="3"/>
  </si>
  <si>
    <t>352110</t>
    <phoneticPr fontId="3"/>
  </si>
  <si>
    <t>長門市</t>
    <phoneticPr fontId="3"/>
  </si>
  <si>
    <t>352128</t>
    <phoneticPr fontId="3"/>
  </si>
  <si>
    <t>柳井市</t>
    <phoneticPr fontId="3"/>
  </si>
  <si>
    <t>352136</t>
    <phoneticPr fontId="3"/>
  </si>
  <si>
    <t>美祢市</t>
    <phoneticPr fontId="3"/>
  </si>
  <si>
    <t>352152</t>
    <phoneticPr fontId="3"/>
  </si>
  <si>
    <t>周南市</t>
    <phoneticPr fontId="3"/>
  </si>
  <si>
    <t>352161</t>
    <phoneticPr fontId="3"/>
  </si>
  <si>
    <t>山陽小野田市</t>
    <phoneticPr fontId="3"/>
  </si>
  <si>
    <t>353051</t>
    <phoneticPr fontId="3"/>
  </si>
  <si>
    <t>周防大島町</t>
    <phoneticPr fontId="3"/>
  </si>
  <si>
    <t>353213</t>
    <phoneticPr fontId="3"/>
  </si>
  <si>
    <t>和木町</t>
    <phoneticPr fontId="3"/>
  </si>
  <si>
    <t>353418</t>
    <phoneticPr fontId="3"/>
  </si>
  <si>
    <t>上関町</t>
    <phoneticPr fontId="3"/>
  </si>
  <si>
    <t>353434</t>
    <phoneticPr fontId="3"/>
  </si>
  <si>
    <t>田布施町</t>
    <phoneticPr fontId="3"/>
  </si>
  <si>
    <t>353442</t>
    <phoneticPr fontId="3"/>
  </si>
  <si>
    <t>平生町</t>
    <phoneticPr fontId="3"/>
  </si>
  <si>
    <t>355020</t>
    <phoneticPr fontId="3"/>
  </si>
  <si>
    <t>阿武町</t>
    <phoneticPr fontId="3"/>
  </si>
  <si>
    <t>362018</t>
    <phoneticPr fontId="3"/>
  </si>
  <si>
    <t>徳島市</t>
    <phoneticPr fontId="3"/>
  </si>
  <si>
    <t>362026</t>
    <phoneticPr fontId="3"/>
  </si>
  <si>
    <t>鳴門市</t>
    <phoneticPr fontId="3"/>
  </si>
  <si>
    <t>362034</t>
    <phoneticPr fontId="3"/>
  </si>
  <si>
    <t>小松島市</t>
    <phoneticPr fontId="3"/>
  </si>
  <si>
    <t>362042</t>
    <phoneticPr fontId="3"/>
  </si>
  <si>
    <t>阿南市</t>
    <phoneticPr fontId="3"/>
  </si>
  <si>
    <t>362051</t>
    <phoneticPr fontId="3"/>
  </si>
  <si>
    <t>吉野川市</t>
    <phoneticPr fontId="3"/>
  </si>
  <si>
    <t>362069</t>
    <phoneticPr fontId="3"/>
  </si>
  <si>
    <t>阿波市</t>
    <phoneticPr fontId="3"/>
  </si>
  <si>
    <t>362077</t>
    <phoneticPr fontId="3"/>
  </si>
  <si>
    <t>美馬市</t>
    <phoneticPr fontId="3"/>
  </si>
  <si>
    <t>362085</t>
    <phoneticPr fontId="3"/>
  </si>
  <si>
    <t>三好市</t>
    <phoneticPr fontId="3"/>
  </si>
  <si>
    <t>363014</t>
    <phoneticPr fontId="3"/>
  </si>
  <si>
    <t>勝浦町</t>
    <phoneticPr fontId="3"/>
  </si>
  <si>
    <t>363022</t>
    <phoneticPr fontId="3"/>
  </si>
  <si>
    <t>上勝町</t>
    <phoneticPr fontId="3"/>
  </si>
  <si>
    <t>363219</t>
    <phoneticPr fontId="3"/>
  </si>
  <si>
    <t>佐那河内村</t>
    <phoneticPr fontId="3"/>
  </si>
  <si>
    <t>363413</t>
    <phoneticPr fontId="3"/>
  </si>
  <si>
    <t>石井町</t>
    <phoneticPr fontId="3"/>
  </si>
  <si>
    <t>363421</t>
    <phoneticPr fontId="3"/>
  </si>
  <si>
    <t>神山町</t>
    <phoneticPr fontId="3"/>
  </si>
  <si>
    <t>363685</t>
    <phoneticPr fontId="3"/>
  </si>
  <si>
    <t>那賀町</t>
    <phoneticPr fontId="3"/>
  </si>
  <si>
    <t>363839</t>
    <phoneticPr fontId="3"/>
  </si>
  <si>
    <t>牟岐町</t>
    <phoneticPr fontId="3"/>
  </si>
  <si>
    <t>363871</t>
    <phoneticPr fontId="3"/>
  </si>
  <si>
    <t>美波町</t>
    <phoneticPr fontId="3"/>
  </si>
  <si>
    <t>363880</t>
    <phoneticPr fontId="3"/>
  </si>
  <si>
    <t>海陽町</t>
    <phoneticPr fontId="3"/>
  </si>
  <si>
    <t>364011</t>
    <phoneticPr fontId="3"/>
  </si>
  <si>
    <t>松茂町</t>
    <phoneticPr fontId="3"/>
  </si>
  <si>
    <t>364029</t>
    <phoneticPr fontId="3"/>
  </si>
  <si>
    <t>北島町</t>
    <phoneticPr fontId="3"/>
  </si>
  <si>
    <t>364037</t>
    <phoneticPr fontId="3"/>
  </si>
  <si>
    <t>藍住町</t>
    <phoneticPr fontId="3"/>
  </si>
  <si>
    <t>364045</t>
    <phoneticPr fontId="3"/>
  </si>
  <si>
    <t>板野町</t>
    <phoneticPr fontId="3"/>
  </si>
  <si>
    <t>364053</t>
    <phoneticPr fontId="3"/>
  </si>
  <si>
    <t>上板町</t>
    <phoneticPr fontId="3"/>
  </si>
  <si>
    <t>364681</t>
    <phoneticPr fontId="3"/>
  </si>
  <si>
    <t>つるぎ町</t>
    <phoneticPr fontId="3"/>
  </si>
  <si>
    <t>364894</t>
    <phoneticPr fontId="3"/>
  </si>
  <si>
    <t>東みよし町</t>
    <phoneticPr fontId="3"/>
  </si>
  <si>
    <t>372013</t>
    <phoneticPr fontId="3"/>
  </si>
  <si>
    <t>高松市</t>
    <phoneticPr fontId="3"/>
  </si>
  <si>
    <t>372021</t>
    <phoneticPr fontId="3"/>
  </si>
  <si>
    <t>丸亀市</t>
    <phoneticPr fontId="3"/>
  </si>
  <si>
    <t>372030</t>
    <phoneticPr fontId="3"/>
  </si>
  <si>
    <t>坂出市</t>
    <phoneticPr fontId="3"/>
  </si>
  <si>
    <t>372048</t>
    <phoneticPr fontId="3"/>
  </si>
  <si>
    <t>善通寺市</t>
    <phoneticPr fontId="3"/>
  </si>
  <si>
    <t>372056</t>
    <phoneticPr fontId="3"/>
  </si>
  <si>
    <t>観音寺市</t>
    <phoneticPr fontId="3"/>
  </si>
  <si>
    <t>372064</t>
    <phoneticPr fontId="3"/>
  </si>
  <si>
    <t>さぬき市</t>
    <phoneticPr fontId="3"/>
  </si>
  <si>
    <t>372072</t>
    <phoneticPr fontId="3"/>
  </si>
  <si>
    <t>東かがわ市</t>
    <phoneticPr fontId="3"/>
  </si>
  <si>
    <t>372081</t>
    <phoneticPr fontId="3"/>
  </si>
  <si>
    <t>三豊市</t>
    <phoneticPr fontId="3"/>
  </si>
  <si>
    <t>373222</t>
    <phoneticPr fontId="3"/>
  </si>
  <si>
    <t>土庄町</t>
    <phoneticPr fontId="3"/>
  </si>
  <si>
    <t>373249</t>
    <phoneticPr fontId="3"/>
  </si>
  <si>
    <t>小豆島町</t>
    <phoneticPr fontId="3"/>
  </si>
  <si>
    <t>373419</t>
    <phoneticPr fontId="3"/>
  </si>
  <si>
    <t>三木町</t>
    <phoneticPr fontId="3"/>
  </si>
  <si>
    <t>373648</t>
    <phoneticPr fontId="3"/>
  </si>
  <si>
    <t>直島町</t>
    <phoneticPr fontId="3"/>
  </si>
  <si>
    <t>373869</t>
    <phoneticPr fontId="3"/>
  </si>
  <si>
    <t>宇多津町</t>
    <phoneticPr fontId="3"/>
  </si>
  <si>
    <t>373877</t>
    <phoneticPr fontId="3"/>
  </si>
  <si>
    <t>綾川町</t>
    <phoneticPr fontId="3"/>
  </si>
  <si>
    <t>374032</t>
    <phoneticPr fontId="3"/>
  </si>
  <si>
    <t>琴平町</t>
    <phoneticPr fontId="3"/>
  </si>
  <si>
    <t>374041</t>
    <phoneticPr fontId="3"/>
  </si>
  <si>
    <t>多度津町</t>
    <phoneticPr fontId="3"/>
  </si>
  <si>
    <t>374067</t>
    <phoneticPr fontId="3"/>
  </si>
  <si>
    <t>まんのう町</t>
    <phoneticPr fontId="3"/>
  </si>
  <si>
    <t>382019</t>
    <phoneticPr fontId="3"/>
  </si>
  <si>
    <t>松山市</t>
    <phoneticPr fontId="3"/>
  </si>
  <si>
    <t>382027</t>
    <phoneticPr fontId="3"/>
  </si>
  <si>
    <t>今治市</t>
    <phoneticPr fontId="3"/>
  </si>
  <si>
    <t>382035</t>
    <phoneticPr fontId="3"/>
  </si>
  <si>
    <t>宇和島市</t>
    <phoneticPr fontId="3"/>
  </si>
  <si>
    <t>382043</t>
    <phoneticPr fontId="3"/>
  </si>
  <si>
    <t>八幡浜市</t>
    <phoneticPr fontId="3"/>
  </si>
  <si>
    <t>382051</t>
    <phoneticPr fontId="3"/>
  </si>
  <si>
    <t>新居浜市</t>
    <phoneticPr fontId="3"/>
  </si>
  <si>
    <t>382060</t>
    <phoneticPr fontId="3"/>
  </si>
  <si>
    <t>西条市</t>
    <phoneticPr fontId="3"/>
  </si>
  <si>
    <t>382078</t>
    <phoneticPr fontId="3"/>
  </si>
  <si>
    <t>大洲市</t>
    <phoneticPr fontId="3"/>
  </si>
  <si>
    <t>382108</t>
    <phoneticPr fontId="3"/>
  </si>
  <si>
    <t>伊予市</t>
    <phoneticPr fontId="3"/>
  </si>
  <si>
    <t>382132</t>
    <phoneticPr fontId="3"/>
  </si>
  <si>
    <t>四国中央市</t>
    <phoneticPr fontId="3"/>
  </si>
  <si>
    <t>382141</t>
    <phoneticPr fontId="3"/>
  </si>
  <si>
    <t>西予市</t>
    <phoneticPr fontId="3"/>
  </si>
  <si>
    <t>382159</t>
    <phoneticPr fontId="3"/>
  </si>
  <si>
    <t>東温市</t>
    <phoneticPr fontId="3"/>
  </si>
  <si>
    <t>383562</t>
    <phoneticPr fontId="3"/>
  </si>
  <si>
    <t>上島町</t>
    <phoneticPr fontId="3"/>
  </si>
  <si>
    <t>383864</t>
    <phoneticPr fontId="3"/>
  </si>
  <si>
    <t>久万高原町</t>
    <phoneticPr fontId="3"/>
  </si>
  <si>
    <t>384011</t>
    <phoneticPr fontId="3"/>
  </si>
  <si>
    <t>384020</t>
    <phoneticPr fontId="3"/>
  </si>
  <si>
    <t>砥部町</t>
    <phoneticPr fontId="3"/>
  </si>
  <si>
    <t>384224</t>
    <phoneticPr fontId="3"/>
  </si>
  <si>
    <t>内子町</t>
    <phoneticPr fontId="3"/>
  </si>
  <si>
    <t>384429</t>
    <phoneticPr fontId="3"/>
  </si>
  <si>
    <t>伊方町</t>
    <phoneticPr fontId="3"/>
  </si>
  <si>
    <t>384844</t>
    <phoneticPr fontId="3"/>
  </si>
  <si>
    <t>松野町</t>
    <phoneticPr fontId="3"/>
  </si>
  <si>
    <t>384887</t>
    <phoneticPr fontId="3"/>
  </si>
  <si>
    <t>鬼北町</t>
    <phoneticPr fontId="3"/>
  </si>
  <si>
    <t>385069</t>
    <phoneticPr fontId="3"/>
  </si>
  <si>
    <t>愛南町</t>
    <phoneticPr fontId="3"/>
  </si>
  <si>
    <t>392014</t>
    <phoneticPr fontId="3"/>
  </si>
  <si>
    <t>高知市</t>
    <phoneticPr fontId="3"/>
  </si>
  <si>
    <t>392022</t>
    <phoneticPr fontId="3"/>
  </si>
  <si>
    <t>室戸市</t>
    <phoneticPr fontId="3"/>
  </si>
  <si>
    <t>392031</t>
    <phoneticPr fontId="3"/>
  </si>
  <si>
    <t>安芸市</t>
    <phoneticPr fontId="3"/>
  </si>
  <si>
    <t>392049</t>
    <phoneticPr fontId="3"/>
  </si>
  <si>
    <t>南国市</t>
    <phoneticPr fontId="3"/>
  </si>
  <si>
    <t>392057</t>
    <phoneticPr fontId="3"/>
  </si>
  <si>
    <t>土佐市</t>
    <phoneticPr fontId="3"/>
  </si>
  <si>
    <t>392065</t>
    <phoneticPr fontId="3"/>
  </si>
  <si>
    <t>須崎市</t>
    <phoneticPr fontId="3"/>
  </si>
  <si>
    <t>392081</t>
    <phoneticPr fontId="3"/>
  </si>
  <si>
    <t>宿毛市</t>
    <phoneticPr fontId="3"/>
  </si>
  <si>
    <t>392090</t>
    <phoneticPr fontId="3"/>
  </si>
  <si>
    <t>土佐清水市</t>
    <phoneticPr fontId="3"/>
  </si>
  <si>
    <t>392103</t>
    <phoneticPr fontId="3"/>
  </si>
  <si>
    <t>四万十市</t>
    <phoneticPr fontId="3"/>
  </si>
  <si>
    <t>392111</t>
    <phoneticPr fontId="3"/>
  </si>
  <si>
    <t>香南市</t>
    <phoneticPr fontId="3"/>
  </si>
  <si>
    <t>392120</t>
    <phoneticPr fontId="3"/>
  </si>
  <si>
    <t>香美市</t>
    <phoneticPr fontId="3"/>
  </si>
  <si>
    <t>393011</t>
    <phoneticPr fontId="3"/>
  </si>
  <si>
    <t>東洋町</t>
    <phoneticPr fontId="3"/>
  </si>
  <si>
    <t>393029</t>
    <phoneticPr fontId="3"/>
  </si>
  <si>
    <t>奈半利町</t>
    <phoneticPr fontId="3"/>
  </si>
  <si>
    <t>393037</t>
    <phoneticPr fontId="3"/>
  </si>
  <si>
    <t>田野町</t>
    <phoneticPr fontId="3"/>
  </si>
  <si>
    <t>393045</t>
    <phoneticPr fontId="3"/>
  </si>
  <si>
    <t>安田町</t>
    <phoneticPr fontId="3"/>
  </si>
  <si>
    <t>393053</t>
    <phoneticPr fontId="3"/>
  </si>
  <si>
    <t>北川村</t>
    <phoneticPr fontId="3"/>
  </si>
  <si>
    <t>393061</t>
    <phoneticPr fontId="3"/>
  </si>
  <si>
    <t>馬路村</t>
    <phoneticPr fontId="3"/>
  </si>
  <si>
    <t>393070</t>
    <phoneticPr fontId="3"/>
  </si>
  <si>
    <t>芸西村</t>
    <phoneticPr fontId="3"/>
  </si>
  <si>
    <t>393410</t>
    <phoneticPr fontId="3"/>
  </si>
  <si>
    <t>本山町</t>
    <phoneticPr fontId="3"/>
  </si>
  <si>
    <t>393444</t>
    <phoneticPr fontId="3"/>
  </si>
  <si>
    <t>大豊町</t>
    <phoneticPr fontId="3"/>
  </si>
  <si>
    <t>393631</t>
    <phoneticPr fontId="3"/>
  </si>
  <si>
    <t>土佐町</t>
    <phoneticPr fontId="3"/>
  </si>
  <si>
    <t>393649</t>
    <phoneticPr fontId="3"/>
  </si>
  <si>
    <t>大川村</t>
    <phoneticPr fontId="3"/>
  </si>
  <si>
    <t>393860</t>
    <phoneticPr fontId="3"/>
  </si>
  <si>
    <t>いの町</t>
    <phoneticPr fontId="3"/>
  </si>
  <si>
    <t>393878</t>
    <phoneticPr fontId="3"/>
  </si>
  <si>
    <t>仁淀川町</t>
    <phoneticPr fontId="3"/>
  </si>
  <si>
    <t>394017</t>
    <phoneticPr fontId="3"/>
  </si>
  <si>
    <t>中土佐町</t>
    <phoneticPr fontId="3"/>
  </si>
  <si>
    <t>394025</t>
    <phoneticPr fontId="3"/>
  </si>
  <si>
    <t>佐川町</t>
    <phoneticPr fontId="3"/>
  </si>
  <si>
    <t>394033</t>
    <phoneticPr fontId="3"/>
  </si>
  <si>
    <t>越知町</t>
    <phoneticPr fontId="3"/>
  </si>
  <si>
    <t>394050</t>
    <phoneticPr fontId="3"/>
  </si>
  <si>
    <t>梼原町</t>
    <phoneticPr fontId="3"/>
  </si>
  <si>
    <t>394106</t>
    <phoneticPr fontId="3"/>
  </si>
  <si>
    <t>日高村</t>
    <phoneticPr fontId="3"/>
  </si>
  <si>
    <t>394114</t>
    <phoneticPr fontId="3"/>
  </si>
  <si>
    <t>津野町</t>
    <phoneticPr fontId="3"/>
  </si>
  <si>
    <t>394122</t>
    <phoneticPr fontId="3"/>
  </si>
  <si>
    <t>四万十町</t>
    <phoneticPr fontId="3"/>
  </si>
  <si>
    <t>394246</t>
    <phoneticPr fontId="3"/>
  </si>
  <si>
    <t>大月町</t>
    <phoneticPr fontId="3"/>
  </si>
  <si>
    <t>394271</t>
    <phoneticPr fontId="3"/>
  </si>
  <si>
    <t>三原村</t>
    <phoneticPr fontId="3"/>
  </si>
  <si>
    <t>394289</t>
    <phoneticPr fontId="3"/>
  </si>
  <si>
    <t>黒潮町</t>
    <phoneticPr fontId="3"/>
  </si>
  <si>
    <t>401005</t>
    <phoneticPr fontId="3"/>
  </si>
  <si>
    <t>北九州市</t>
    <phoneticPr fontId="3"/>
  </si>
  <si>
    <t>401307</t>
    <phoneticPr fontId="3"/>
  </si>
  <si>
    <t>福岡市</t>
    <phoneticPr fontId="3"/>
  </si>
  <si>
    <t>402028</t>
    <phoneticPr fontId="3"/>
  </si>
  <si>
    <t>大牟田市</t>
    <phoneticPr fontId="3"/>
  </si>
  <si>
    <t>402036</t>
    <phoneticPr fontId="3"/>
  </si>
  <si>
    <t>久留米市</t>
    <phoneticPr fontId="3"/>
  </si>
  <si>
    <t>402044</t>
    <phoneticPr fontId="3"/>
  </si>
  <si>
    <t>直方市</t>
    <phoneticPr fontId="3"/>
  </si>
  <si>
    <t>402052</t>
    <phoneticPr fontId="3"/>
  </si>
  <si>
    <t>飯塚市</t>
    <phoneticPr fontId="3"/>
  </si>
  <si>
    <t>402061</t>
    <phoneticPr fontId="3"/>
  </si>
  <si>
    <t>田川市</t>
    <phoneticPr fontId="3"/>
  </si>
  <si>
    <t>402079</t>
    <phoneticPr fontId="3"/>
  </si>
  <si>
    <t>柳川市</t>
    <phoneticPr fontId="3"/>
  </si>
  <si>
    <t>402109</t>
    <phoneticPr fontId="3"/>
  </si>
  <si>
    <t>八女市</t>
    <phoneticPr fontId="3"/>
  </si>
  <si>
    <t>402117</t>
    <phoneticPr fontId="3"/>
  </si>
  <si>
    <t>筑後市</t>
    <phoneticPr fontId="3"/>
  </si>
  <si>
    <t>402125</t>
    <phoneticPr fontId="3"/>
  </si>
  <si>
    <t>大川市</t>
    <phoneticPr fontId="3"/>
  </si>
  <si>
    <t>402133</t>
    <phoneticPr fontId="3"/>
  </si>
  <si>
    <t>行橋市</t>
    <phoneticPr fontId="3"/>
  </si>
  <si>
    <t>402141</t>
    <phoneticPr fontId="3"/>
  </si>
  <si>
    <t>豊前市</t>
    <phoneticPr fontId="3"/>
  </si>
  <si>
    <t>402150</t>
    <phoneticPr fontId="3"/>
  </si>
  <si>
    <t>中間市</t>
    <phoneticPr fontId="3"/>
  </si>
  <si>
    <t>402168</t>
    <phoneticPr fontId="3"/>
  </si>
  <si>
    <t>小郡市</t>
    <phoneticPr fontId="3"/>
  </si>
  <si>
    <t>402176</t>
    <phoneticPr fontId="3"/>
  </si>
  <si>
    <t>筑紫野市</t>
    <phoneticPr fontId="3"/>
  </si>
  <si>
    <t>402184</t>
    <phoneticPr fontId="3"/>
  </si>
  <si>
    <t>春日市</t>
    <phoneticPr fontId="3"/>
  </si>
  <si>
    <t>402192</t>
    <phoneticPr fontId="3"/>
  </si>
  <si>
    <t>大野城市</t>
    <phoneticPr fontId="3"/>
  </si>
  <si>
    <t>402206</t>
    <phoneticPr fontId="3"/>
  </si>
  <si>
    <t>宗像市</t>
    <phoneticPr fontId="3"/>
  </si>
  <si>
    <t>402214</t>
    <phoneticPr fontId="3"/>
  </si>
  <si>
    <t>太宰府市</t>
    <phoneticPr fontId="3"/>
  </si>
  <si>
    <t>402231</t>
    <phoneticPr fontId="3"/>
  </si>
  <si>
    <t>古賀市</t>
    <phoneticPr fontId="3"/>
  </si>
  <si>
    <t>402249</t>
    <phoneticPr fontId="3"/>
  </si>
  <si>
    <t>福津市</t>
    <phoneticPr fontId="3"/>
  </si>
  <si>
    <t>402257</t>
    <phoneticPr fontId="3"/>
  </si>
  <si>
    <t>うきは市</t>
    <phoneticPr fontId="3"/>
  </si>
  <si>
    <t>402265</t>
    <phoneticPr fontId="3"/>
  </si>
  <si>
    <t>宮若市</t>
    <phoneticPr fontId="3"/>
  </si>
  <si>
    <t>402273</t>
    <phoneticPr fontId="3"/>
  </si>
  <si>
    <t>嘉麻市</t>
    <phoneticPr fontId="3"/>
  </si>
  <si>
    <t>402281</t>
    <phoneticPr fontId="3"/>
  </si>
  <si>
    <t>朝倉市</t>
    <phoneticPr fontId="3"/>
  </si>
  <si>
    <t>402290</t>
    <phoneticPr fontId="3"/>
  </si>
  <si>
    <t>みやま市</t>
    <phoneticPr fontId="3"/>
  </si>
  <si>
    <t>402303</t>
    <phoneticPr fontId="3"/>
  </si>
  <si>
    <t>糸島市</t>
    <phoneticPr fontId="3"/>
  </si>
  <si>
    <t>403415</t>
    <phoneticPr fontId="3"/>
  </si>
  <si>
    <t>宇美町</t>
    <phoneticPr fontId="3"/>
  </si>
  <si>
    <t>403423</t>
    <phoneticPr fontId="3"/>
  </si>
  <si>
    <t>篠栗町</t>
    <phoneticPr fontId="3"/>
  </si>
  <si>
    <t>403431</t>
    <phoneticPr fontId="3"/>
  </si>
  <si>
    <t>志免町</t>
    <phoneticPr fontId="3"/>
  </si>
  <si>
    <t>403440</t>
    <phoneticPr fontId="3"/>
  </si>
  <si>
    <t>須恵町</t>
    <phoneticPr fontId="3"/>
  </si>
  <si>
    <t>403458</t>
    <phoneticPr fontId="3"/>
  </si>
  <si>
    <t>新宮町</t>
    <phoneticPr fontId="3"/>
  </si>
  <si>
    <t>403482</t>
    <phoneticPr fontId="3"/>
  </si>
  <si>
    <t>久山町</t>
    <phoneticPr fontId="3"/>
  </si>
  <si>
    <t>403491</t>
    <phoneticPr fontId="3"/>
  </si>
  <si>
    <t>粕屋町</t>
    <phoneticPr fontId="3"/>
  </si>
  <si>
    <t>403814</t>
    <phoneticPr fontId="3"/>
  </si>
  <si>
    <t>芦屋町</t>
    <phoneticPr fontId="3"/>
  </si>
  <si>
    <t>403822</t>
    <phoneticPr fontId="3"/>
  </si>
  <si>
    <t>水巻町</t>
    <phoneticPr fontId="3"/>
  </si>
  <si>
    <t>403831</t>
    <phoneticPr fontId="3"/>
  </si>
  <si>
    <t>岡垣町</t>
    <phoneticPr fontId="3"/>
  </si>
  <si>
    <t>403849</t>
    <phoneticPr fontId="3"/>
  </si>
  <si>
    <t>遠賀町</t>
    <phoneticPr fontId="3"/>
  </si>
  <si>
    <t>404012</t>
    <phoneticPr fontId="3"/>
  </si>
  <si>
    <t>小竹町</t>
    <phoneticPr fontId="3"/>
  </si>
  <si>
    <t>404021</t>
    <phoneticPr fontId="3"/>
  </si>
  <si>
    <t>鞍手町</t>
    <phoneticPr fontId="3"/>
  </si>
  <si>
    <t>404217</t>
    <phoneticPr fontId="3"/>
  </si>
  <si>
    <t>桂川町</t>
    <phoneticPr fontId="3"/>
  </si>
  <si>
    <t>404471</t>
    <phoneticPr fontId="3"/>
  </si>
  <si>
    <t>筑前町</t>
    <phoneticPr fontId="3"/>
  </si>
  <si>
    <t>404489</t>
    <phoneticPr fontId="3"/>
  </si>
  <si>
    <t>東峰村</t>
    <phoneticPr fontId="3"/>
  </si>
  <si>
    <t>405035</t>
    <phoneticPr fontId="3"/>
  </si>
  <si>
    <t>大刀洗町</t>
    <phoneticPr fontId="3"/>
  </si>
  <si>
    <t>405221</t>
    <phoneticPr fontId="3"/>
  </si>
  <si>
    <t>大木町</t>
    <phoneticPr fontId="3"/>
  </si>
  <si>
    <t>405442</t>
    <phoneticPr fontId="3"/>
  </si>
  <si>
    <t>406015</t>
    <phoneticPr fontId="3"/>
  </si>
  <si>
    <t>香春町</t>
    <phoneticPr fontId="3"/>
  </si>
  <si>
    <t>406023</t>
    <phoneticPr fontId="3"/>
  </si>
  <si>
    <t>添田町</t>
    <phoneticPr fontId="3"/>
  </si>
  <si>
    <t>406040</t>
    <phoneticPr fontId="3"/>
  </si>
  <si>
    <t>糸田町</t>
    <phoneticPr fontId="3"/>
  </si>
  <si>
    <t>406058</t>
    <phoneticPr fontId="3"/>
  </si>
  <si>
    <t>406082</t>
    <phoneticPr fontId="3"/>
  </si>
  <si>
    <t>大任町</t>
    <phoneticPr fontId="3"/>
  </si>
  <si>
    <t>406091</t>
    <phoneticPr fontId="3"/>
  </si>
  <si>
    <t>赤村</t>
    <phoneticPr fontId="3"/>
  </si>
  <si>
    <t>406104</t>
    <phoneticPr fontId="3"/>
  </si>
  <si>
    <t>福智町</t>
    <phoneticPr fontId="3"/>
  </si>
  <si>
    <t>406210</t>
    <phoneticPr fontId="3"/>
  </si>
  <si>
    <t>苅田町</t>
    <phoneticPr fontId="3"/>
  </si>
  <si>
    <t>406252</t>
    <phoneticPr fontId="3"/>
  </si>
  <si>
    <t>みやこ町</t>
    <phoneticPr fontId="3"/>
  </si>
  <si>
    <t>406422</t>
    <phoneticPr fontId="3"/>
  </si>
  <si>
    <t>吉富町</t>
    <phoneticPr fontId="3"/>
  </si>
  <si>
    <t>406465</t>
    <phoneticPr fontId="3"/>
  </si>
  <si>
    <t>上毛町</t>
    <phoneticPr fontId="3"/>
  </si>
  <si>
    <t>406473</t>
    <phoneticPr fontId="3"/>
  </si>
  <si>
    <t>築上町</t>
    <phoneticPr fontId="3"/>
  </si>
  <si>
    <t>412015</t>
    <phoneticPr fontId="3"/>
  </si>
  <si>
    <t>佐賀市</t>
    <phoneticPr fontId="3"/>
  </si>
  <si>
    <t>412023</t>
    <phoneticPr fontId="3"/>
  </si>
  <si>
    <t>唐津市</t>
    <phoneticPr fontId="3"/>
  </si>
  <si>
    <t>412031</t>
    <phoneticPr fontId="3"/>
  </si>
  <si>
    <t>鳥栖市</t>
    <phoneticPr fontId="3"/>
  </si>
  <si>
    <t>412040</t>
    <phoneticPr fontId="3"/>
  </si>
  <si>
    <t>多久市</t>
    <phoneticPr fontId="3"/>
  </si>
  <si>
    <t>412058</t>
    <phoneticPr fontId="3"/>
  </si>
  <si>
    <t>伊万里市</t>
    <phoneticPr fontId="3"/>
  </si>
  <si>
    <t>412066</t>
    <phoneticPr fontId="3"/>
  </si>
  <si>
    <t>武雄市</t>
    <phoneticPr fontId="3"/>
  </si>
  <si>
    <t>412074</t>
    <phoneticPr fontId="3"/>
  </si>
  <si>
    <t>鹿島市</t>
    <phoneticPr fontId="3"/>
  </si>
  <si>
    <t>412082</t>
    <phoneticPr fontId="3"/>
  </si>
  <si>
    <t>小城市</t>
    <phoneticPr fontId="3"/>
  </si>
  <si>
    <t>412091</t>
    <phoneticPr fontId="3"/>
  </si>
  <si>
    <t>嬉野市</t>
    <phoneticPr fontId="3"/>
  </si>
  <si>
    <t>412104</t>
    <phoneticPr fontId="3"/>
  </si>
  <si>
    <t>神埼市</t>
    <phoneticPr fontId="3"/>
  </si>
  <si>
    <t>413275</t>
    <phoneticPr fontId="3"/>
  </si>
  <si>
    <t>吉野ヶ里町</t>
    <phoneticPr fontId="3"/>
  </si>
  <si>
    <t>413411</t>
    <phoneticPr fontId="3"/>
  </si>
  <si>
    <t>基山町</t>
    <phoneticPr fontId="3"/>
  </si>
  <si>
    <t>413453</t>
    <phoneticPr fontId="3"/>
  </si>
  <si>
    <t>上峰町</t>
    <phoneticPr fontId="3"/>
  </si>
  <si>
    <t>413461</t>
    <phoneticPr fontId="3"/>
  </si>
  <si>
    <t>みやき町</t>
    <phoneticPr fontId="3"/>
  </si>
  <si>
    <t>413879</t>
    <phoneticPr fontId="3"/>
  </si>
  <si>
    <t>玄海町</t>
    <phoneticPr fontId="3"/>
  </si>
  <si>
    <t>414018</t>
    <phoneticPr fontId="3"/>
  </si>
  <si>
    <t>有田町</t>
    <phoneticPr fontId="3"/>
  </si>
  <si>
    <t>414239</t>
    <phoneticPr fontId="3"/>
  </si>
  <si>
    <t>大町町</t>
    <phoneticPr fontId="3"/>
  </si>
  <si>
    <t>414247</t>
    <phoneticPr fontId="3"/>
  </si>
  <si>
    <t>江北町</t>
    <phoneticPr fontId="3"/>
  </si>
  <si>
    <t>414255</t>
    <phoneticPr fontId="3"/>
  </si>
  <si>
    <t>白石町</t>
    <phoneticPr fontId="3"/>
  </si>
  <si>
    <t>414417</t>
    <phoneticPr fontId="3"/>
  </si>
  <si>
    <t>太良町</t>
    <phoneticPr fontId="3"/>
  </si>
  <si>
    <t>422011</t>
    <phoneticPr fontId="3"/>
  </si>
  <si>
    <t>長崎市</t>
    <phoneticPr fontId="3"/>
  </si>
  <si>
    <t>422029</t>
    <phoneticPr fontId="3"/>
  </si>
  <si>
    <t>佐世保市</t>
    <phoneticPr fontId="3"/>
  </si>
  <si>
    <t>422037</t>
    <phoneticPr fontId="3"/>
  </si>
  <si>
    <t>島原市</t>
    <phoneticPr fontId="3"/>
  </si>
  <si>
    <t>422045</t>
    <phoneticPr fontId="3"/>
  </si>
  <si>
    <t>諫早市</t>
    <phoneticPr fontId="3"/>
  </si>
  <si>
    <t>422053</t>
    <phoneticPr fontId="3"/>
  </si>
  <si>
    <t>大村市</t>
    <phoneticPr fontId="3"/>
  </si>
  <si>
    <t>422070</t>
    <phoneticPr fontId="3"/>
  </si>
  <si>
    <t>平戸市</t>
    <phoneticPr fontId="3"/>
  </si>
  <si>
    <t>422088</t>
    <phoneticPr fontId="3"/>
  </si>
  <si>
    <t>松浦市</t>
    <phoneticPr fontId="3"/>
  </si>
  <si>
    <t>422096</t>
    <phoneticPr fontId="3"/>
  </si>
  <si>
    <t>対馬市</t>
    <phoneticPr fontId="3"/>
  </si>
  <si>
    <t>422100</t>
    <phoneticPr fontId="3"/>
  </si>
  <si>
    <t>壱岐市</t>
    <phoneticPr fontId="3"/>
  </si>
  <si>
    <t>422118</t>
    <phoneticPr fontId="3"/>
  </si>
  <si>
    <t>五島市</t>
    <phoneticPr fontId="3"/>
  </si>
  <si>
    <t>422126</t>
    <phoneticPr fontId="3"/>
  </si>
  <si>
    <t>西海市</t>
    <phoneticPr fontId="3"/>
  </si>
  <si>
    <t>422134</t>
    <phoneticPr fontId="3"/>
  </si>
  <si>
    <t>雲仙市</t>
    <phoneticPr fontId="3"/>
  </si>
  <si>
    <t>422142</t>
    <phoneticPr fontId="3"/>
  </si>
  <si>
    <t>南島原市</t>
    <phoneticPr fontId="3"/>
  </si>
  <si>
    <t>423076</t>
    <phoneticPr fontId="3"/>
  </si>
  <si>
    <t>長与町</t>
    <phoneticPr fontId="3"/>
  </si>
  <si>
    <t>423084</t>
    <phoneticPr fontId="3"/>
  </si>
  <si>
    <t>時津町</t>
    <phoneticPr fontId="3"/>
  </si>
  <si>
    <t>423211</t>
    <phoneticPr fontId="3"/>
  </si>
  <si>
    <t>東彼杵町</t>
    <phoneticPr fontId="3"/>
  </si>
  <si>
    <t>423220</t>
    <phoneticPr fontId="3"/>
  </si>
  <si>
    <t>川棚町</t>
    <phoneticPr fontId="3"/>
  </si>
  <si>
    <t>423238</t>
    <phoneticPr fontId="3"/>
  </si>
  <si>
    <t>波佐見町</t>
    <phoneticPr fontId="3"/>
  </si>
  <si>
    <t>423831</t>
    <phoneticPr fontId="3"/>
  </si>
  <si>
    <t>小値賀町</t>
    <phoneticPr fontId="3"/>
  </si>
  <si>
    <t>423912</t>
    <phoneticPr fontId="3"/>
  </si>
  <si>
    <t>佐々町</t>
    <phoneticPr fontId="3"/>
  </si>
  <si>
    <t>424111</t>
    <phoneticPr fontId="3"/>
  </si>
  <si>
    <t>新上五島町</t>
    <phoneticPr fontId="3"/>
  </si>
  <si>
    <t>431001</t>
    <phoneticPr fontId="3"/>
  </si>
  <si>
    <t>熊本市</t>
    <phoneticPr fontId="3"/>
  </si>
  <si>
    <t>432024</t>
    <phoneticPr fontId="3"/>
  </si>
  <si>
    <t>八代市</t>
    <phoneticPr fontId="3"/>
  </si>
  <si>
    <t>432032</t>
    <phoneticPr fontId="3"/>
  </si>
  <si>
    <t>人吉市</t>
    <phoneticPr fontId="3"/>
  </si>
  <si>
    <t>432041</t>
    <phoneticPr fontId="3"/>
  </si>
  <si>
    <t>荒尾市</t>
    <phoneticPr fontId="3"/>
  </si>
  <si>
    <t>432059</t>
    <phoneticPr fontId="3"/>
  </si>
  <si>
    <t>水俣市</t>
    <phoneticPr fontId="3"/>
  </si>
  <si>
    <t>432067</t>
    <phoneticPr fontId="3"/>
  </si>
  <si>
    <t>玉名市</t>
    <phoneticPr fontId="3"/>
  </si>
  <si>
    <t>432083</t>
    <phoneticPr fontId="3"/>
  </si>
  <si>
    <t>山鹿市</t>
    <phoneticPr fontId="3"/>
  </si>
  <si>
    <t>432105</t>
    <phoneticPr fontId="3"/>
  </si>
  <si>
    <t>菊池市</t>
    <phoneticPr fontId="3"/>
  </si>
  <si>
    <t>432113</t>
    <phoneticPr fontId="3"/>
  </si>
  <si>
    <t>宇土市</t>
    <phoneticPr fontId="3"/>
  </si>
  <si>
    <t>432121</t>
    <phoneticPr fontId="3"/>
  </si>
  <si>
    <t>上天草市</t>
    <phoneticPr fontId="3"/>
  </si>
  <si>
    <t>432130</t>
    <phoneticPr fontId="3"/>
  </si>
  <si>
    <t>宇城市</t>
    <phoneticPr fontId="3"/>
  </si>
  <si>
    <t>432148</t>
    <phoneticPr fontId="3"/>
  </si>
  <si>
    <t>阿蘇市</t>
    <phoneticPr fontId="3"/>
  </si>
  <si>
    <t>432156</t>
    <phoneticPr fontId="3"/>
  </si>
  <si>
    <t>天草市</t>
    <phoneticPr fontId="3"/>
  </si>
  <si>
    <t>432164</t>
    <phoneticPr fontId="3"/>
  </si>
  <si>
    <t>合志市</t>
    <phoneticPr fontId="3"/>
  </si>
  <si>
    <t>433489</t>
    <phoneticPr fontId="3"/>
  </si>
  <si>
    <t>433641</t>
    <phoneticPr fontId="3"/>
  </si>
  <si>
    <t>玉東町</t>
    <phoneticPr fontId="3"/>
  </si>
  <si>
    <t>433675</t>
    <phoneticPr fontId="3"/>
  </si>
  <si>
    <t>南関町</t>
    <phoneticPr fontId="3"/>
  </si>
  <si>
    <t>433683</t>
    <phoneticPr fontId="3"/>
  </si>
  <si>
    <t>長洲町</t>
    <phoneticPr fontId="3"/>
  </si>
  <si>
    <t>433691</t>
    <phoneticPr fontId="3"/>
  </si>
  <si>
    <t>和水町</t>
    <phoneticPr fontId="3"/>
  </si>
  <si>
    <t>434035</t>
    <phoneticPr fontId="3"/>
  </si>
  <si>
    <t>大津町</t>
    <phoneticPr fontId="3"/>
  </si>
  <si>
    <t>434043</t>
    <phoneticPr fontId="3"/>
  </si>
  <si>
    <t>菊陽町</t>
    <phoneticPr fontId="3"/>
  </si>
  <si>
    <t>434230</t>
    <phoneticPr fontId="3"/>
  </si>
  <si>
    <t>南小国町</t>
    <phoneticPr fontId="3"/>
  </si>
  <si>
    <t>434248</t>
    <phoneticPr fontId="3"/>
  </si>
  <si>
    <t>434256</t>
    <phoneticPr fontId="3"/>
  </si>
  <si>
    <t>産山村</t>
    <phoneticPr fontId="3"/>
  </si>
  <si>
    <t>434281</t>
    <phoneticPr fontId="3"/>
  </si>
  <si>
    <t>434329</t>
    <phoneticPr fontId="3"/>
  </si>
  <si>
    <t>西原村</t>
    <phoneticPr fontId="3"/>
  </si>
  <si>
    <t>434337</t>
    <phoneticPr fontId="3"/>
  </si>
  <si>
    <t>南阿蘇村</t>
    <phoneticPr fontId="3"/>
  </si>
  <si>
    <t>434418</t>
    <phoneticPr fontId="3"/>
  </si>
  <si>
    <t>御船町</t>
    <phoneticPr fontId="3"/>
  </si>
  <si>
    <t>434426</t>
    <phoneticPr fontId="3"/>
  </si>
  <si>
    <t>嘉島町</t>
    <phoneticPr fontId="3"/>
  </si>
  <si>
    <t>434434</t>
    <phoneticPr fontId="3"/>
  </si>
  <si>
    <t>益城町</t>
    <phoneticPr fontId="3"/>
  </si>
  <si>
    <t>434442</t>
    <phoneticPr fontId="3"/>
  </si>
  <si>
    <t>甲佐町</t>
    <phoneticPr fontId="3"/>
  </si>
  <si>
    <t>434477</t>
    <phoneticPr fontId="3"/>
  </si>
  <si>
    <t>山都町</t>
    <phoneticPr fontId="3"/>
  </si>
  <si>
    <t>434680</t>
    <phoneticPr fontId="3"/>
  </si>
  <si>
    <t>氷川町</t>
    <phoneticPr fontId="3"/>
  </si>
  <si>
    <t>434825</t>
    <phoneticPr fontId="3"/>
  </si>
  <si>
    <t>芦北町</t>
    <phoneticPr fontId="3"/>
  </si>
  <si>
    <t>434841</t>
    <phoneticPr fontId="3"/>
  </si>
  <si>
    <t>津奈木町</t>
    <phoneticPr fontId="3"/>
  </si>
  <si>
    <t>435015</t>
    <phoneticPr fontId="3"/>
  </si>
  <si>
    <t>錦町</t>
    <phoneticPr fontId="3"/>
  </si>
  <si>
    <t>435058</t>
    <phoneticPr fontId="3"/>
  </si>
  <si>
    <t>多良木町</t>
    <phoneticPr fontId="3"/>
  </si>
  <si>
    <t>435066</t>
    <phoneticPr fontId="3"/>
  </si>
  <si>
    <t>湯前町</t>
    <phoneticPr fontId="3"/>
  </si>
  <si>
    <t>435074</t>
    <phoneticPr fontId="3"/>
  </si>
  <si>
    <t>水上村</t>
    <phoneticPr fontId="3"/>
  </si>
  <si>
    <t>435104</t>
    <phoneticPr fontId="3"/>
  </si>
  <si>
    <t>相良村</t>
    <phoneticPr fontId="3"/>
  </si>
  <si>
    <t>435112</t>
    <phoneticPr fontId="3"/>
  </si>
  <si>
    <t>五木村</t>
    <phoneticPr fontId="3"/>
  </si>
  <si>
    <t>435121</t>
    <phoneticPr fontId="3"/>
  </si>
  <si>
    <t>山江村</t>
    <phoneticPr fontId="3"/>
  </si>
  <si>
    <t>435139</t>
    <phoneticPr fontId="3"/>
  </si>
  <si>
    <t>球磨村</t>
    <phoneticPr fontId="3"/>
  </si>
  <si>
    <t>435147</t>
    <phoneticPr fontId="3"/>
  </si>
  <si>
    <t>あさぎり町</t>
    <phoneticPr fontId="3"/>
  </si>
  <si>
    <t>435317</t>
    <phoneticPr fontId="3"/>
  </si>
  <si>
    <t>苓北町</t>
    <phoneticPr fontId="3"/>
  </si>
  <si>
    <t>442011</t>
    <phoneticPr fontId="3"/>
  </si>
  <si>
    <t>大分市</t>
    <phoneticPr fontId="3"/>
  </si>
  <si>
    <t>442020</t>
    <phoneticPr fontId="3"/>
  </si>
  <si>
    <t>別府市</t>
    <phoneticPr fontId="3"/>
  </si>
  <si>
    <t>442038</t>
    <phoneticPr fontId="3"/>
  </si>
  <si>
    <t>中津市</t>
    <phoneticPr fontId="3"/>
  </si>
  <si>
    <t>442046</t>
    <phoneticPr fontId="3"/>
  </si>
  <si>
    <t>日田市</t>
    <phoneticPr fontId="3"/>
  </si>
  <si>
    <t>442054</t>
    <phoneticPr fontId="3"/>
  </si>
  <si>
    <t>佐伯市</t>
    <phoneticPr fontId="3"/>
  </si>
  <si>
    <t>442062</t>
    <phoneticPr fontId="3"/>
  </si>
  <si>
    <t>臼杵市</t>
    <phoneticPr fontId="3"/>
  </si>
  <si>
    <t>442071</t>
    <phoneticPr fontId="3"/>
  </si>
  <si>
    <t>津久見市</t>
    <phoneticPr fontId="3"/>
  </si>
  <si>
    <t>442089</t>
    <phoneticPr fontId="3"/>
  </si>
  <si>
    <t>竹田市</t>
    <phoneticPr fontId="3"/>
  </si>
  <si>
    <t>442097</t>
    <phoneticPr fontId="3"/>
  </si>
  <si>
    <t>豊後高田市</t>
    <phoneticPr fontId="3"/>
  </si>
  <si>
    <t>442101</t>
    <phoneticPr fontId="3"/>
  </si>
  <si>
    <t>杵築市</t>
    <phoneticPr fontId="3"/>
  </si>
  <si>
    <t>442119</t>
    <phoneticPr fontId="3"/>
  </si>
  <si>
    <t>宇佐市</t>
    <phoneticPr fontId="3"/>
  </si>
  <si>
    <t>442127</t>
    <phoneticPr fontId="3"/>
  </si>
  <si>
    <t>豊後大野市</t>
    <phoneticPr fontId="3"/>
  </si>
  <si>
    <t>442135</t>
    <phoneticPr fontId="3"/>
  </si>
  <si>
    <t>由布市</t>
    <phoneticPr fontId="3"/>
  </si>
  <si>
    <t>442143</t>
    <phoneticPr fontId="3"/>
  </si>
  <si>
    <t>国東市</t>
    <phoneticPr fontId="3"/>
  </si>
  <si>
    <t>443221</t>
    <phoneticPr fontId="3"/>
  </si>
  <si>
    <t>姫島村</t>
    <phoneticPr fontId="3"/>
  </si>
  <si>
    <t>443417</t>
    <phoneticPr fontId="3"/>
  </si>
  <si>
    <t>日出町</t>
    <phoneticPr fontId="3"/>
  </si>
  <si>
    <t>444618</t>
    <phoneticPr fontId="3"/>
  </si>
  <si>
    <t>九重町</t>
    <phoneticPr fontId="3"/>
  </si>
  <si>
    <t>444626</t>
    <phoneticPr fontId="3"/>
  </si>
  <si>
    <t>玖珠町</t>
    <phoneticPr fontId="3"/>
  </si>
  <si>
    <t>452017</t>
    <phoneticPr fontId="3"/>
  </si>
  <si>
    <t>宮崎市</t>
    <phoneticPr fontId="3"/>
  </si>
  <si>
    <t>452025</t>
    <phoneticPr fontId="3"/>
  </si>
  <si>
    <t>都城市</t>
    <phoneticPr fontId="3"/>
  </si>
  <si>
    <t>452033</t>
    <phoneticPr fontId="3"/>
  </si>
  <si>
    <t>延岡市</t>
    <phoneticPr fontId="3"/>
  </si>
  <si>
    <t>452041</t>
    <phoneticPr fontId="3"/>
  </si>
  <si>
    <t>日南市</t>
    <phoneticPr fontId="3"/>
  </si>
  <si>
    <t>452050</t>
    <phoneticPr fontId="3"/>
  </si>
  <si>
    <t>小林市</t>
    <phoneticPr fontId="3"/>
  </si>
  <si>
    <t>452068</t>
    <phoneticPr fontId="3"/>
  </si>
  <si>
    <t>日向市</t>
    <phoneticPr fontId="3"/>
  </si>
  <si>
    <t>452076</t>
    <phoneticPr fontId="3"/>
  </si>
  <si>
    <t>串間市</t>
    <phoneticPr fontId="3"/>
  </si>
  <si>
    <t>452084</t>
    <phoneticPr fontId="3"/>
  </si>
  <si>
    <t>西都市</t>
    <phoneticPr fontId="3"/>
  </si>
  <si>
    <t>452092</t>
    <phoneticPr fontId="3"/>
  </si>
  <si>
    <t>えびの市</t>
    <phoneticPr fontId="3"/>
  </si>
  <si>
    <t>453412</t>
    <phoneticPr fontId="3"/>
  </si>
  <si>
    <t>三股町</t>
    <phoneticPr fontId="3"/>
  </si>
  <si>
    <t>453617</t>
    <phoneticPr fontId="3"/>
  </si>
  <si>
    <t>高原町</t>
    <phoneticPr fontId="3"/>
  </si>
  <si>
    <t>453820</t>
    <phoneticPr fontId="3"/>
  </si>
  <si>
    <t>国富町</t>
    <phoneticPr fontId="3"/>
  </si>
  <si>
    <t>453838</t>
    <phoneticPr fontId="3"/>
  </si>
  <si>
    <t>綾町</t>
    <phoneticPr fontId="3"/>
  </si>
  <si>
    <t>454010</t>
    <phoneticPr fontId="3"/>
  </si>
  <si>
    <t>高鍋町</t>
    <phoneticPr fontId="3"/>
  </si>
  <si>
    <t>454028</t>
    <phoneticPr fontId="3"/>
  </si>
  <si>
    <t>新富町</t>
    <phoneticPr fontId="3"/>
  </si>
  <si>
    <t>454036</t>
    <phoneticPr fontId="3"/>
  </si>
  <si>
    <t>西米良村</t>
    <phoneticPr fontId="3"/>
  </si>
  <si>
    <t>454044</t>
    <phoneticPr fontId="3"/>
  </si>
  <si>
    <t>木城町</t>
    <phoneticPr fontId="3"/>
  </si>
  <si>
    <t>454052</t>
    <phoneticPr fontId="3"/>
  </si>
  <si>
    <t>川南町</t>
    <phoneticPr fontId="3"/>
  </si>
  <si>
    <t>454061</t>
    <phoneticPr fontId="3"/>
  </si>
  <si>
    <t>都農町</t>
    <phoneticPr fontId="3"/>
  </si>
  <si>
    <t>454214</t>
    <phoneticPr fontId="3"/>
  </si>
  <si>
    <t>門川町</t>
    <phoneticPr fontId="3"/>
  </si>
  <si>
    <t>454290</t>
    <phoneticPr fontId="3"/>
  </si>
  <si>
    <t>諸塚村</t>
    <phoneticPr fontId="3"/>
  </si>
  <si>
    <t>454303</t>
    <phoneticPr fontId="3"/>
  </si>
  <si>
    <t>椎葉村</t>
    <phoneticPr fontId="3"/>
  </si>
  <si>
    <t>454311</t>
    <phoneticPr fontId="3"/>
  </si>
  <si>
    <t>454419</t>
    <phoneticPr fontId="3"/>
  </si>
  <si>
    <t>高千穂町</t>
    <phoneticPr fontId="3"/>
  </si>
  <si>
    <t>454427</t>
    <phoneticPr fontId="3"/>
  </si>
  <si>
    <t>日之影町</t>
    <phoneticPr fontId="3"/>
  </si>
  <si>
    <t>454435</t>
    <phoneticPr fontId="3"/>
  </si>
  <si>
    <t>五ヶ瀬町</t>
    <phoneticPr fontId="3"/>
  </si>
  <si>
    <t>462012</t>
    <phoneticPr fontId="3"/>
  </si>
  <si>
    <t>鹿児島市</t>
    <phoneticPr fontId="3"/>
  </si>
  <si>
    <t>462039</t>
    <phoneticPr fontId="3"/>
  </si>
  <si>
    <t>鹿屋市</t>
    <phoneticPr fontId="3"/>
  </si>
  <si>
    <t>462047</t>
    <phoneticPr fontId="3"/>
  </si>
  <si>
    <t>枕崎市</t>
    <phoneticPr fontId="3"/>
  </si>
  <si>
    <t>462063</t>
    <phoneticPr fontId="3"/>
  </si>
  <si>
    <t>阿久根市</t>
    <phoneticPr fontId="3"/>
  </si>
  <si>
    <t>462080</t>
    <phoneticPr fontId="3"/>
  </si>
  <si>
    <t>出水市</t>
    <phoneticPr fontId="3"/>
  </si>
  <si>
    <t>462101</t>
    <phoneticPr fontId="3"/>
  </si>
  <si>
    <t>指宿市</t>
    <phoneticPr fontId="3"/>
  </si>
  <si>
    <t>462136</t>
    <phoneticPr fontId="3"/>
  </si>
  <si>
    <t>西之表市</t>
    <phoneticPr fontId="3"/>
  </si>
  <si>
    <t>462144</t>
    <phoneticPr fontId="3"/>
  </si>
  <si>
    <t>垂水市</t>
    <phoneticPr fontId="3"/>
  </si>
  <si>
    <t>462152</t>
    <phoneticPr fontId="3"/>
  </si>
  <si>
    <t>薩摩川内市</t>
    <phoneticPr fontId="3"/>
  </si>
  <si>
    <t>462161</t>
    <phoneticPr fontId="3"/>
  </si>
  <si>
    <t>日置市</t>
    <phoneticPr fontId="3"/>
  </si>
  <si>
    <t>462179</t>
    <phoneticPr fontId="3"/>
  </si>
  <si>
    <t>曽於市</t>
    <phoneticPr fontId="3"/>
  </si>
  <si>
    <t>462187</t>
    <phoneticPr fontId="3"/>
  </si>
  <si>
    <t>霧島市</t>
    <phoneticPr fontId="3"/>
  </si>
  <si>
    <t>462195</t>
    <phoneticPr fontId="3"/>
  </si>
  <si>
    <t>いちき串木野市</t>
    <phoneticPr fontId="3"/>
  </si>
  <si>
    <t>462209</t>
    <phoneticPr fontId="3"/>
  </si>
  <si>
    <t>南さつま市</t>
    <phoneticPr fontId="3"/>
  </si>
  <si>
    <t>462217</t>
    <phoneticPr fontId="3"/>
  </si>
  <si>
    <t>志布志市</t>
    <phoneticPr fontId="3"/>
  </si>
  <si>
    <t>462225</t>
    <phoneticPr fontId="3"/>
  </si>
  <si>
    <t>奄美市</t>
    <phoneticPr fontId="3"/>
  </si>
  <si>
    <t>462233</t>
    <phoneticPr fontId="3"/>
  </si>
  <si>
    <t>南九州市</t>
    <phoneticPr fontId="3"/>
  </si>
  <si>
    <t>462241</t>
    <phoneticPr fontId="3"/>
  </si>
  <si>
    <t>伊佐市</t>
    <phoneticPr fontId="3"/>
  </si>
  <si>
    <t>462250</t>
    <phoneticPr fontId="3"/>
  </si>
  <si>
    <t>姶良市</t>
    <phoneticPr fontId="3"/>
  </si>
  <si>
    <t>463035</t>
    <phoneticPr fontId="3"/>
  </si>
  <si>
    <t>三島村</t>
    <phoneticPr fontId="3"/>
  </si>
  <si>
    <t>463043</t>
    <phoneticPr fontId="3"/>
  </si>
  <si>
    <t>十島村</t>
    <phoneticPr fontId="3"/>
  </si>
  <si>
    <t>463922</t>
    <phoneticPr fontId="3"/>
  </si>
  <si>
    <t>さつま町</t>
    <phoneticPr fontId="3"/>
  </si>
  <si>
    <t>464040</t>
    <phoneticPr fontId="3"/>
  </si>
  <si>
    <t>長島町</t>
    <phoneticPr fontId="3"/>
  </si>
  <si>
    <t>464520</t>
    <phoneticPr fontId="3"/>
  </si>
  <si>
    <t>湧水町</t>
    <phoneticPr fontId="3"/>
  </si>
  <si>
    <t>464686</t>
    <phoneticPr fontId="3"/>
  </si>
  <si>
    <t>大崎町</t>
    <phoneticPr fontId="3"/>
  </si>
  <si>
    <t>464821</t>
    <phoneticPr fontId="3"/>
  </si>
  <si>
    <t>東串良町</t>
    <phoneticPr fontId="3"/>
  </si>
  <si>
    <t>464902</t>
    <phoneticPr fontId="3"/>
  </si>
  <si>
    <t>錦江町</t>
    <phoneticPr fontId="3"/>
  </si>
  <si>
    <t>464911</t>
    <phoneticPr fontId="3"/>
  </si>
  <si>
    <t>南大隅町</t>
    <phoneticPr fontId="3"/>
  </si>
  <si>
    <t>464929</t>
    <phoneticPr fontId="3"/>
  </si>
  <si>
    <t>肝付町</t>
    <phoneticPr fontId="3"/>
  </si>
  <si>
    <t>465011</t>
    <phoneticPr fontId="3"/>
  </si>
  <si>
    <t>中種子町</t>
    <phoneticPr fontId="3"/>
  </si>
  <si>
    <t>465020</t>
    <phoneticPr fontId="3"/>
  </si>
  <si>
    <t>南種子町</t>
    <phoneticPr fontId="3"/>
  </si>
  <si>
    <t>465054</t>
    <phoneticPr fontId="3"/>
  </si>
  <si>
    <t>屋久島町</t>
    <phoneticPr fontId="3"/>
  </si>
  <si>
    <t>465232</t>
    <phoneticPr fontId="3"/>
  </si>
  <si>
    <t>大和村</t>
    <phoneticPr fontId="3"/>
  </si>
  <si>
    <t>465241</t>
    <phoneticPr fontId="3"/>
  </si>
  <si>
    <t>宇検村</t>
    <phoneticPr fontId="3"/>
  </si>
  <si>
    <t>465259</t>
    <phoneticPr fontId="3"/>
  </si>
  <si>
    <t>瀬戸内町</t>
    <phoneticPr fontId="3"/>
  </si>
  <si>
    <t>465275</t>
    <phoneticPr fontId="3"/>
  </si>
  <si>
    <t>龍郷町</t>
    <phoneticPr fontId="3"/>
  </si>
  <si>
    <t>465291</t>
    <phoneticPr fontId="3"/>
  </si>
  <si>
    <t>喜界町</t>
    <phoneticPr fontId="3"/>
  </si>
  <si>
    <t>465305</t>
    <phoneticPr fontId="3"/>
  </si>
  <si>
    <t>徳之島町</t>
    <phoneticPr fontId="3"/>
  </si>
  <si>
    <t>465313</t>
    <phoneticPr fontId="3"/>
  </si>
  <si>
    <t>天城町</t>
    <phoneticPr fontId="3"/>
  </si>
  <si>
    <t>465321</t>
    <phoneticPr fontId="3"/>
  </si>
  <si>
    <t>伊仙町</t>
    <phoneticPr fontId="3"/>
  </si>
  <si>
    <t>465330</t>
    <phoneticPr fontId="3"/>
  </si>
  <si>
    <t>和泊町</t>
    <phoneticPr fontId="3"/>
  </si>
  <si>
    <t>465348</t>
    <phoneticPr fontId="3"/>
  </si>
  <si>
    <t>知名町</t>
    <phoneticPr fontId="3"/>
  </si>
  <si>
    <t>465356</t>
    <phoneticPr fontId="3"/>
  </si>
  <si>
    <t>与論町</t>
    <phoneticPr fontId="3"/>
  </si>
  <si>
    <t>472018</t>
    <phoneticPr fontId="3"/>
  </si>
  <si>
    <t>那覇市</t>
    <phoneticPr fontId="3"/>
  </si>
  <si>
    <t>472051</t>
    <phoneticPr fontId="3"/>
  </si>
  <si>
    <t>宜野湾市</t>
    <phoneticPr fontId="3"/>
  </si>
  <si>
    <t>472077</t>
    <phoneticPr fontId="3"/>
  </si>
  <si>
    <t>石垣市</t>
    <phoneticPr fontId="3"/>
  </si>
  <si>
    <t>472085</t>
    <phoneticPr fontId="3"/>
  </si>
  <si>
    <t>浦添市</t>
    <phoneticPr fontId="3"/>
  </si>
  <si>
    <t>472093</t>
    <phoneticPr fontId="3"/>
  </si>
  <si>
    <t>名護市</t>
    <phoneticPr fontId="3"/>
  </si>
  <si>
    <t>472107</t>
    <phoneticPr fontId="3"/>
  </si>
  <si>
    <t>糸満市</t>
    <phoneticPr fontId="3"/>
  </si>
  <si>
    <t>472115</t>
    <phoneticPr fontId="3"/>
  </si>
  <si>
    <t>沖縄市</t>
    <phoneticPr fontId="3"/>
  </si>
  <si>
    <t>472123</t>
    <phoneticPr fontId="3"/>
  </si>
  <si>
    <t>豊見城市</t>
    <phoneticPr fontId="3"/>
  </si>
  <si>
    <t>472131</t>
    <phoneticPr fontId="3"/>
  </si>
  <si>
    <t>うるま市</t>
    <phoneticPr fontId="3"/>
  </si>
  <si>
    <t>472140</t>
    <phoneticPr fontId="3"/>
  </si>
  <si>
    <t>宮古島市</t>
    <phoneticPr fontId="3"/>
  </si>
  <si>
    <t>472158</t>
    <phoneticPr fontId="3"/>
  </si>
  <si>
    <t>南城市</t>
    <phoneticPr fontId="3"/>
  </si>
  <si>
    <t>473014</t>
    <phoneticPr fontId="3"/>
  </si>
  <si>
    <t>国頭村</t>
    <phoneticPr fontId="3"/>
  </si>
  <si>
    <t>473022</t>
    <phoneticPr fontId="3"/>
  </si>
  <si>
    <t>大宜味村</t>
    <phoneticPr fontId="3"/>
  </si>
  <si>
    <t>473031</t>
    <phoneticPr fontId="3"/>
  </si>
  <si>
    <t>東村</t>
    <phoneticPr fontId="3"/>
  </si>
  <si>
    <t>473065</t>
    <phoneticPr fontId="3"/>
  </si>
  <si>
    <t>今帰仁村</t>
    <phoneticPr fontId="3"/>
  </si>
  <si>
    <t>473081</t>
    <phoneticPr fontId="3"/>
  </si>
  <si>
    <t>本部町</t>
    <phoneticPr fontId="3"/>
  </si>
  <si>
    <t>473111</t>
    <phoneticPr fontId="3"/>
  </si>
  <si>
    <t>恩納村</t>
    <phoneticPr fontId="3"/>
  </si>
  <si>
    <t>473138</t>
    <phoneticPr fontId="3"/>
  </si>
  <si>
    <t>宜野座村</t>
    <phoneticPr fontId="3"/>
  </si>
  <si>
    <t>473146</t>
    <phoneticPr fontId="3"/>
  </si>
  <si>
    <t>金武町</t>
    <phoneticPr fontId="3"/>
  </si>
  <si>
    <t>473154</t>
    <phoneticPr fontId="3"/>
  </si>
  <si>
    <t>伊江村</t>
    <phoneticPr fontId="3"/>
  </si>
  <si>
    <t>473243</t>
    <phoneticPr fontId="3"/>
  </si>
  <si>
    <t>読谷村</t>
    <phoneticPr fontId="3"/>
  </si>
  <si>
    <t>473251</t>
    <phoneticPr fontId="3"/>
  </si>
  <si>
    <t>嘉手納町</t>
    <phoneticPr fontId="3"/>
  </si>
  <si>
    <t>473260</t>
    <phoneticPr fontId="3"/>
  </si>
  <si>
    <t>北谷町</t>
    <phoneticPr fontId="3"/>
  </si>
  <si>
    <t>473278</t>
    <phoneticPr fontId="3"/>
  </si>
  <si>
    <t>北中城村</t>
    <phoneticPr fontId="3"/>
  </si>
  <si>
    <t>473286</t>
    <phoneticPr fontId="3"/>
  </si>
  <si>
    <t>中城村</t>
    <phoneticPr fontId="3"/>
  </si>
  <si>
    <t>473294</t>
    <phoneticPr fontId="3"/>
  </si>
  <si>
    <t>西原町</t>
    <phoneticPr fontId="3"/>
  </si>
  <si>
    <t>473481</t>
    <phoneticPr fontId="3"/>
  </si>
  <si>
    <t>与那原町</t>
    <phoneticPr fontId="3"/>
  </si>
  <si>
    <t>473502</t>
    <phoneticPr fontId="3"/>
  </si>
  <si>
    <t>南風原町</t>
    <phoneticPr fontId="3"/>
  </si>
  <si>
    <t>473537</t>
    <phoneticPr fontId="3"/>
  </si>
  <si>
    <t>渡嘉敷村</t>
    <phoneticPr fontId="3"/>
  </si>
  <si>
    <t>473545</t>
    <phoneticPr fontId="3"/>
  </si>
  <si>
    <t>座間味村</t>
    <phoneticPr fontId="3"/>
  </si>
  <si>
    <t>473553</t>
    <phoneticPr fontId="3"/>
  </si>
  <si>
    <t>粟国村</t>
    <phoneticPr fontId="3"/>
  </si>
  <si>
    <t>473561</t>
    <phoneticPr fontId="3"/>
  </si>
  <si>
    <t>渡名喜村</t>
    <phoneticPr fontId="3"/>
  </si>
  <si>
    <t>473570</t>
    <phoneticPr fontId="3"/>
  </si>
  <si>
    <t>南大東村</t>
    <phoneticPr fontId="3"/>
  </si>
  <si>
    <t>473588</t>
    <phoneticPr fontId="3"/>
  </si>
  <si>
    <t>北大東村</t>
    <phoneticPr fontId="3"/>
  </si>
  <si>
    <t>473596</t>
    <phoneticPr fontId="3"/>
  </si>
  <si>
    <t>伊平屋村</t>
    <phoneticPr fontId="3"/>
  </si>
  <si>
    <t>473600</t>
    <phoneticPr fontId="3"/>
  </si>
  <si>
    <t>伊是名村</t>
    <phoneticPr fontId="3"/>
  </si>
  <si>
    <t>473618</t>
    <phoneticPr fontId="3"/>
  </si>
  <si>
    <t>久米島町</t>
    <phoneticPr fontId="3"/>
  </si>
  <si>
    <t>473626</t>
    <phoneticPr fontId="3"/>
  </si>
  <si>
    <t>八重瀬町</t>
    <phoneticPr fontId="3"/>
  </si>
  <si>
    <t>473758</t>
    <phoneticPr fontId="3"/>
  </si>
  <si>
    <t>多良間村</t>
    <phoneticPr fontId="3"/>
  </si>
  <si>
    <t>473812</t>
    <phoneticPr fontId="3"/>
  </si>
  <si>
    <t>竹富町</t>
    <phoneticPr fontId="3"/>
  </si>
  <si>
    <t>473821</t>
    <phoneticPr fontId="3"/>
  </si>
  <si>
    <t>与那国町</t>
    <phoneticPr fontId="3"/>
  </si>
  <si>
    <t>法附則第33条第6項
に該当するもの（企業主導型保育事業用施設）</t>
    <rPh sb="19" eb="21">
      <t>キギョウ</t>
    </rPh>
    <rPh sb="21" eb="24">
      <t>シュドウガタ</t>
    </rPh>
    <rPh sb="24" eb="26">
      <t>ホイク</t>
    </rPh>
    <phoneticPr fontId="3"/>
  </si>
  <si>
    <t>（㎡、千円）</t>
    <phoneticPr fontId="3"/>
  </si>
  <si>
    <t>(55)</t>
    <phoneticPr fontId="3"/>
  </si>
  <si>
    <t>(56)</t>
    <phoneticPr fontId="3"/>
  </si>
  <si>
    <t>令和</t>
    <phoneticPr fontId="3"/>
  </si>
  <si>
    <t>平成</t>
    <phoneticPr fontId="3"/>
  </si>
  <si>
    <t>当年</t>
    <phoneticPr fontId="3"/>
  </si>
  <si>
    <t>当-1</t>
    <phoneticPr fontId="3"/>
  </si>
  <si>
    <t>当-2</t>
    <phoneticPr fontId="3"/>
  </si>
  <si>
    <t>当-3</t>
    <phoneticPr fontId="3"/>
  </si>
  <si>
    <t>当-4</t>
    <phoneticPr fontId="3"/>
  </si>
  <si>
    <t>当-5</t>
    <phoneticPr fontId="3"/>
  </si>
  <si>
    <t>当-6</t>
    <phoneticPr fontId="3"/>
  </si>
  <si>
    <t>(c)</t>
    <phoneticPr fontId="3"/>
  </si>
  <si>
    <t>(d)</t>
    <phoneticPr fontId="3"/>
  </si>
  <si>
    <t>(e)</t>
    <phoneticPr fontId="3"/>
  </si>
  <si>
    <t>外国関係会社等に係る控除対象所得税額等相当額又は個別控除対象所得税額等相当額の控除額</t>
    <rPh sb="0" eb="2">
      <t>ガイコク</t>
    </rPh>
    <rPh sb="2" eb="4">
      <t>カンケイ</t>
    </rPh>
    <rPh sb="4" eb="7">
      <t>カイシャトウ</t>
    </rPh>
    <rPh sb="8" eb="9">
      <t>カカワ</t>
    </rPh>
    <rPh sb="10" eb="12">
      <t>コウジョ</t>
    </rPh>
    <rPh sb="12" eb="14">
      <t>タイショウ</t>
    </rPh>
    <rPh sb="14" eb="17">
      <t>ショトクゼイ</t>
    </rPh>
    <rPh sb="17" eb="19">
      <t>ガクトウ</t>
    </rPh>
    <rPh sb="19" eb="21">
      <t>ソウトウ</t>
    </rPh>
    <rPh sb="21" eb="22">
      <t>ガク</t>
    </rPh>
    <rPh sb="22" eb="23">
      <t>マタ</t>
    </rPh>
    <rPh sb="24" eb="26">
      <t>コベツ</t>
    </rPh>
    <rPh sb="26" eb="28">
      <t>コウジョ</t>
    </rPh>
    <rPh sb="28" eb="30">
      <t>タイショウ</t>
    </rPh>
    <rPh sb="30" eb="33">
      <t>ショトクゼイ</t>
    </rPh>
    <rPh sb="33" eb="35">
      <t>ガクトウ</t>
    </rPh>
    <rPh sb="35" eb="37">
      <t>ソウトウ</t>
    </rPh>
    <rPh sb="37" eb="38">
      <t>ガク</t>
    </rPh>
    <rPh sb="39" eb="41">
      <t>コウジョ</t>
    </rPh>
    <rPh sb="41" eb="42">
      <t>ガク</t>
    </rPh>
    <phoneticPr fontId="3"/>
  </si>
  <si>
    <t>丹波篠山市</t>
    <phoneticPr fontId="3"/>
  </si>
  <si>
    <t>402311</t>
    <phoneticPr fontId="3"/>
  </si>
  <si>
    <t>那珂川市</t>
    <phoneticPr fontId="3"/>
  </si>
  <si>
    <t>令和</t>
    <phoneticPr fontId="3"/>
  </si>
  <si>
    <t>計(G)+(H)</t>
    <phoneticPr fontId="3"/>
  </si>
  <si>
    <t>計(G)+(H)</t>
    <rPh sb="0" eb="1">
      <t>ケイ</t>
    </rPh>
    <phoneticPr fontId="3"/>
  </si>
  <si>
    <t>1</t>
    <phoneticPr fontId="3"/>
  </si>
  <si>
    <t>2</t>
    <phoneticPr fontId="3"/>
  </si>
  <si>
    <t>3</t>
    <phoneticPr fontId="3"/>
  </si>
  <si>
    <t>2</t>
    <phoneticPr fontId="3"/>
  </si>
  <si>
    <t>都道府県等に対する寄附金（特例控除対象）</t>
    <phoneticPr fontId="3"/>
  </si>
  <si>
    <t>ふるさと納税ワンストップ特例制度適用分</t>
    <phoneticPr fontId="3"/>
  </si>
  <si>
    <t>共同募金会、日本赤十字社又は都道府県等に対する寄附金（特例控除対象以外）</t>
    <phoneticPr fontId="3"/>
  </si>
  <si>
    <t>条例で定めるもの
に対する寄附金</t>
    <phoneticPr fontId="3"/>
  </si>
  <si>
    <t>45万円を超え46万円まで</t>
    <phoneticPr fontId="3"/>
  </si>
  <si>
    <t xml:space="preserve">　46万円　〃  48万円 〃　  </t>
    <phoneticPr fontId="3"/>
  </si>
  <si>
    <t>　52万円　〃  54万円 〃　</t>
    <phoneticPr fontId="3"/>
  </si>
  <si>
    <t>　54万円　〃  56万円 〃　</t>
    <phoneticPr fontId="3"/>
  </si>
  <si>
    <t>　56万円　〃  58万円 〃　</t>
    <phoneticPr fontId="3"/>
  </si>
  <si>
    <t>　58万円　〃  60万円 〃　</t>
    <phoneticPr fontId="3"/>
  </si>
  <si>
    <t>　60万円　〃  62万円 〃　</t>
    <phoneticPr fontId="3"/>
  </si>
  <si>
    <t>　41万円　〃  43万円 〃　</t>
    <phoneticPr fontId="3"/>
  </si>
  <si>
    <t xml:space="preserve">　43万円　〃  45万円 〃　  </t>
    <phoneticPr fontId="3"/>
  </si>
  <si>
    <t>　45万円　〃  47万円 〃　</t>
    <phoneticPr fontId="3"/>
  </si>
  <si>
    <t>　47万円　〃  49万円 〃　</t>
    <phoneticPr fontId="3"/>
  </si>
  <si>
    <t>　49万円　〃  51万円 〃　</t>
    <phoneticPr fontId="3"/>
  </si>
  <si>
    <t>　51万円　〃  53万円 〃　</t>
    <phoneticPr fontId="3"/>
  </si>
  <si>
    <t>　53万円　〃  55万円 〃　</t>
    <phoneticPr fontId="3"/>
  </si>
  <si>
    <t>　55万円　〃  57万円 〃　</t>
    <phoneticPr fontId="3"/>
  </si>
  <si>
    <t>　57万円　〃  59万円 〃　</t>
    <phoneticPr fontId="3"/>
  </si>
  <si>
    <t>　38万円　〃  40万円 〃　</t>
    <phoneticPr fontId="3"/>
  </si>
  <si>
    <t xml:space="preserve">　40万円　〃  42万円 〃　  </t>
    <phoneticPr fontId="3"/>
  </si>
  <si>
    <t>　42万円　〃  44万円 〃　</t>
    <phoneticPr fontId="3"/>
  </si>
  <si>
    <t>　44万円　〃  46万円 〃　</t>
    <phoneticPr fontId="3"/>
  </si>
  <si>
    <t>　46万円　〃  48万円 〃　</t>
    <phoneticPr fontId="3"/>
  </si>
  <si>
    <t>　48万円　〃  50万円 〃　</t>
    <phoneticPr fontId="3"/>
  </si>
  <si>
    <t>　52万円　〃  54万円 〃　</t>
    <phoneticPr fontId="3"/>
  </si>
  <si>
    <t>0</t>
  </si>
  <si>
    <t>50万円を超え60万円以下</t>
    <phoneticPr fontId="3"/>
  </si>
  <si>
    <t>50万円以下の金額</t>
    <rPh sb="7" eb="9">
      <t>キンガク</t>
    </rPh>
    <phoneticPr fontId="3"/>
  </si>
  <si>
    <t>50万円以下の金額</t>
    <phoneticPr fontId="3"/>
  </si>
  <si>
    <t>30</t>
    <phoneticPr fontId="3"/>
  </si>
  <si>
    <t>（旧税率適用分）
四輪車</t>
    <rPh sb="9" eb="10">
      <t>4</t>
    </rPh>
    <rPh sb="10" eb="11">
      <t>リン</t>
    </rPh>
    <rPh sb="11" eb="12">
      <t>シャ</t>
    </rPh>
    <phoneticPr fontId="3"/>
  </si>
  <si>
    <t>乗用</t>
    <rPh sb="0" eb="1">
      <t>ジョウ</t>
    </rPh>
    <rPh sb="1" eb="2">
      <t>ヨウ</t>
    </rPh>
    <phoneticPr fontId="3"/>
  </si>
  <si>
    <t>人件費</t>
    <phoneticPr fontId="3"/>
  </si>
  <si>
    <t>　　（千円） [F]</t>
    <rPh sb="3" eb="5">
      <t>センエン</t>
    </rPh>
    <phoneticPr fontId="3"/>
  </si>
  <si>
    <t>　　（千円）　[G]</t>
    <rPh sb="3" eb="5">
      <t>センエン</t>
    </rPh>
    <phoneticPr fontId="3"/>
  </si>
  <si>
    <t>[D]+[E]+[F]+[G]</t>
    <phoneticPr fontId="3"/>
  </si>
  <si>
    <t>　（千円）　[H]</t>
    <rPh sb="2" eb="4">
      <t>センエン</t>
    </rPh>
    <phoneticPr fontId="3"/>
  </si>
  <si>
    <t>[I]</t>
    <phoneticPr fontId="3"/>
  </si>
  <si>
    <t>[I]+[J]</t>
    <phoneticPr fontId="3"/>
  </si>
  <si>
    <t>（千円）[K]</t>
    <phoneticPr fontId="3"/>
  </si>
  <si>
    <t>物件費</t>
    <rPh sb="0" eb="2">
      <t>ブッケン</t>
    </rPh>
    <rPh sb="2" eb="3">
      <t>ヒ</t>
    </rPh>
    <phoneticPr fontId="3"/>
  </si>
  <si>
    <t>[M]</t>
    <phoneticPr fontId="3"/>
  </si>
  <si>
    <t>（千円） [P]</t>
    <phoneticPr fontId="3"/>
  </si>
  <si>
    <t>[H]+[K]+[P]+[Q]</t>
    <phoneticPr fontId="3"/>
  </si>
  <si>
    <t>[R]</t>
    <phoneticPr fontId="3"/>
  </si>
  <si>
    <t>納税義務者数等を基準
にした金額
[S]</t>
    <rPh sb="0" eb="2">
      <t>ノウゼイ</t>
    </rPh>
    <rPh sb="2" eb="5">
      <t>ギムシャ</t>
    </rPh>
    <rPh sb="5" eb="6">
      <t>カズ</t>
    </rPh>
    <rPh sb="6" eb="7">
      <t>トウ</t>
    </rPh>
    <rPh sb="8" eb="10">
      <t>キジュン</t>
    </rPh>
    <rPh sb="14" eb="16">
      <t>キンガク</t>
    </rPh>
    <phoneticPr fontId="3"/>
  </si>
  <si>
    <t>報奨金の額に
相当する金額
[T]</t>
    <rPh sb="0" eb="2">
      <t>ホウショウ</t>
    </rPh>
    <rPh sb="2" eb="3">
      <t>キン</t>
    </rPh>
    <rPh sb="4" eb="5">
      <t>ガク</t>
    </rPh>
    <rPh sb="7" eb="9">
      <t>ソウトウ</t>
    </rPh>
    <rPh sb="11" eb="13">
      <t>キンガク</t>
    </rPh>
    <phoneticPr fontId="3"/>
  </si>
  <si>
    <r>
      <t xml:space="preserve">合計
</t>
    </r>
    <r>
      <rPr>
        <sz val="8"/>
        <rFont val="ＭＳ 明朝"/>
        <family val="1"/>
        <charset val="128"/>
      </rPr>
      <t>[S]+[T]
[U]</t>
    </r>
    <rPh sb="0" eb="2">
      <t>ゴウケイ</t>
    </rPh>
    <phoneticPr fontId="3"/>
  </si>
  <si>
    <t>[R]-[U]
[V]</t>
    <phoneticPr fontId="3"/>
  </si>
  <si>
    <t>[R]/[C]</t>
    <phoneticPr fontId="3"/>
  </si>
  <si>
    <t>[V]/[A]</t>
    <phoneticPr fontId="3"/>
  </si>
  <si>
    <t>徴税職員等の数</t>
    <rPh sb="0" eb="2">
      <t>チョウゼイ</t>
    </rPh>
    <rPh sb="2" eb="4">
      <t>ショクイン</t>
    </rPh>
    <rPh sb="4" eb="5">
      <t>トウ</t>
    </rPh>
    <rPh sb="6" eb="7">
      <t>カズ</t>
    </rPh>
    <phoneticPr fontId="3"/>
  </si>
  <si>
    <t>会計年度
任用職員等</t>
    <rPh sb="0" eb="2">
      <t>カイケイ</t>
    </rPh>
    <rPh sb="2" eb="4">
      <t>ネンド</t>
    </rPh>
    <rPh sb="5" eb="7">
      <t>ニンヨウ</t>
    </rPh>
    <rPh sb="7" eb="9">
      <t>ショクイン</t>
    </rPh>
    <rPh sb="9" eb="10">
      <t>トウ</t>
    </rPh>
    <phoneticPr fontId="3"/>
  </si>
  <si>
    <r>
      <t xml:space="preserve">計
</t>
    </r>
    <r>
      <rPr>
        <sz val="8"/>
        <rFont val="ＭＳ 明朝"/>
        <family val="1"/>
        <charset val="128"/>
      </rPr>
      <t>[L]+[M]+[N]+[O]</t>
    </r>
    <rPh sb="0" eb="1">
      <t>ケイ</t>
    </rPh>
    <phoneticPr fontId="3"/>
  </si>
  <si>
    <t>三輪車
（旧税率適用分）</t>
    <rPh sb="0" eb="3">
      <t>サンリンシャ</t>
    </rPh>
    <phoneticPr fontId="3"/>
  </si>
  <si>
    <t>三輪車
（新税率適用分）</t>
    <rPh sb="0" eb="3">
      <t>サンリンシャ</t>
    </rPh>
    <phoneticPr fontId="3"/>
  </si>
  <si>
    <t>三輪車
（重課適用分）</t>
    <phoneticPr fontId="3"/>
  </si>
  <si>
    <t>三輪車
（75％軽課適用分）</t>
    <phoneticPr fontId="3"/>
  </si>
  <si>
    <t>三輪車
(50％軽課適用分)</t>
    <phoneticPr fontId="3"/>
  </si>
  <si>
    <t>三輪車
(25％軽課適用分)</t>
    <phoneticPr fontId="3"/>
  </si>
  <si>
    <t>納税義務者数</t>
    <rPh sb="5" eb="6">
      <t>スウ</t>
    </rPh>
    <phoneticPr fontId="3"/>
  </si>
  <si>
    <t>うち通算
及び連結分</t>
    <rPh sb="2" eb="4">
      <t>ツウサン</t>
    </rPh>
    <rPh sb="5" eb="6">
      <t>オヨ</t>
    </rPh>
    <rPh sb="7" eb="9">
      <t>レンケツ</t>
    </rPh>
    <rPh sb="9" eb="10">
      <t>ブン</t>
    </rPh>
    <phoneticPr fontId="3"/>
  </si>
  <si>
    <t>うち通算
及び連結分
（ 千円 ）</t>
    <phoneticPr fontId="3"/>
  </si>
  <si>
    <t>うち通算及び連結分</t>
    <rPh sb="2" eb="4">
      <t>ツウサン</t>
    </rPh>
    <rPh sb="4" eb="5">
      <t>オヨ</t>
    </rPh>
    <rPh sb="6" eb="8">
      <t>レンケツ</t>
    </rPh>
    <rPh sb="8" eb="9">
      <t>ブン</t>
    </rPh>
    <phoneticPr fontId="3"/>
  </si>
  <si>
    <t>うち通算及び連結分</t>
    <rPh sb="2" eb="4">
      <t>ツウサン</t>
    </rPh>
    <rPh sb="4" eb="5">
      <t>オヨ</t>
    </rPh>
    <phoneticPr fontId="3"/>
  </si>
  <si>
    <t>(a)-(b)+(c)-(d)-(e)-(f)</t>
    <phoneticPr fontId="3"/>
  </si>
  <si>
    <t>(f)</t>
    <phoneticPr fontId="3"/>
  </si>
  <si>
    <t>税額控除超過額相当額の加算額</t>
    <phoneticPr fontId="3"/>
  </si>
  <si>
    <t>元</t>
    <rPh sb="0" eb="1">
      <t>ゲン</t>
    </rPh>
    <phoneticPr fontId="3"/>
  </si>
  <si>
    <t>都道府県等に対する寄附金（特例控除対象）分</t>
    <phoneticPr fontId="3"/>
  </si>
  <si>
    <t>共同募金会、日本赤十字社又は都道府県等に対する寄附金（特例控除対象以外）分</t>
    <rPh sb="0" eb="2">
      <t>キョウドウ</t>
    </rPh>
    <rPh sb="2" eb="5">
      <t>ボキンカイ</t>
    </rPh>
    <rPh sb="6" eb="8">
      <t>ニホン</t>
    </rPh>
    <rPh sb="8" eb="11">
      <t>セキジュウジ</t>
    </rPh>
    <rPh sb="11" eb="12">
      <t>シャ</t>
    </rPh>
    <rPh sb="12" eb="13">
      <t>マタ</t>
    </rPh>
    <rPh sb="14" eb="18">
      <t>トドウフケン</t>
    </rPh>
    <rPh sb="18" eb="19">
      <t>トウ</t>
    </rPh>
    <rPh sb="20" eb="21">
      <t>タイ</t>
    </rPh>
    <rPh sb="23" eb="26">
      <t>キフキン</t>
    </rPh>
    <rPh sb="27" eb="29">
      <t>トクレイ</t>
    </rPh>
    <rPh sb="29" eb="31">
      <t>コウジョ</t>
    </rPh>
    <rPh sb="31" eb="33">
      <t>タイショウ</t>
    </rPh>
    <rPh sb="33" eb="35">
      <t>イガイ</t>
    </rPh>
    <rPh sb="36" eb="37">
      <t>ブン</t>
    </rPh>
    <phoneticPr fontId="3"/>
  </si>
  <si>
    <t>条例で定めるものに
対する寄附金分</t>
    <rPh sb="0" eb="2">
      <t>ジョウレイ</t>
    </rPh>
    <rPh sb="3" eb="4">
      <t>サダ</t>
    </rPh>
    <rPh sb="10" eb="11">
      <t>タイ</t>
    </rPh>
    <rPh sb="13" eb="16">
      <t>キフキン</t>
    </rPh>
    <rPh sb="16" eb="17">
      <t>ブン</t>
    </rPh>
    <phoneticPr fontId="3"/>
  </si>
  <si>
    <t>森林環境税</t>
    <rPh sb="0" eb="2">
      <t>シンリン</t>
    </rPh>
    <rPh sb="2" eb="5">
      <t>カンキョウゼイ</t>
    </rPh>
    <phoneticPr fontId="3"/>
  </si>
  <si>
    <t>その他の税</t>
    <rPh sb="2" eb="3">
      <t>ホカ</t>
    </rPh>
    <rPh sb="4" eb="5">
      <t>ゼイ</t>
    </rPh>
    <phoneticPr fontId="3"/>
  </si>
  <si>
    <t>森林環境税</t>
    <rPh sb="0" eb="5">
      <t>シンリンカンキョウゼイ</t>
    </rPh>
    <phoneticPr fontId="3"/>
  </si>
  <si>
    <t>第47表　地方税等に係る訴訟に関する調</t>
    <rPh sb="0" eb="1">
      <t>ダイ</t>
    </rPh>
    <rPh sb="3" eb="4">
      <t>ヒョウ</t>
    </rPh>
    <rPh sb="5" eb="8">
      <t>チホウゼイ</t>
    </rPh>
    <rPh sb="10" eb="11">
      <t>カカワ</t>
    </rPh>
    <rPh sb="12" eb="14">
      <t>ソショウ</t>
    </rPh>
    <rPh sb="15" eb="16">
      <t>カン</t>
    </rPh>
    <rPh sb="18" eb="19">
      <t>チョウ</t>
    </rPh>
    <phoneticPr fontId="3"/>
  </si>
  <si>
    <t>左の３つのうちいずれか２以上に該当するもの</t>
    <rPh sb="0" eb="1">
      <t>ヒダリ</t>
    </rPh>
    <rPh sb="12" eb="14">
      <t>イジョウ</t>
    </rPh>
    <rPh sb="15" eb="17">
      <t>ガイトウ</t>
    </rPh>
    <phoneticPr fontId="3"/>
  </si>
  <si>
    <t>50 cc 以　下
（特定小型を除く）</t>
    <rPh sb="6" eb="7">
      <t>イ</t>
    </rPh>
    <rPh sb="8" eb="9">
      <t>シタ</t>
    </rPh>
    <rPh sb="11" eb="13">
      <t>トクテイ</t>
    </rPh>
    <rPh sb="13" eb="15">
      <t>コガタ</t>
    </rPh>
    <rPh sb="16" eb="17">
      <t>ノゾ</t>
    </rPh>
    <phoneticPr fontId="3"/>
  </si>
  <si>
    <t>特定小型</t>
    <rPh sb="0" eb="2">
      <t>トクテイ</t>
    </rPh>
    <rPh sb="2" eb="4">
      <t>コガタ</t>
    </rPh>
    <phoneticPr fontId="3"/>
  </si>
  <si>
    <t>還付件数
（納付・納入したものを含む）</t>
    <rPh sb="0" eb="2">
      <t>カンプ</t>
    </rPh>
    <rPh sb="2" eb="4">
      <t>ケンスウ</t>
    </rPh>
    <rPh sb="6" eb="8">
      <t>ノウフ</t>
    </rPh>
    <rPh sb="9" eb="11">
      <t>ノウニュウ</t>
    </rPh>
    <rPh sb="16" eb="17">
      <t>フク</t>
    </rPh>
    <phoneticPr fontId="3"/>
  </si>
  <si>
    <t>還付額
（納付・納入したものを含む）</t>
    <rPh sb="0" eb="2">
      <t>カンプ</t>
    </rPh>
    <rPh sb="2" eb="3">
      <t>ガク</t>
    </rPh>
    <rPh sb="5" eb="7">
      <t>ノウフ</t>
    </rPh>
    <rPh sb="8" eb="10">
      <t>ノウニュウ</t>
    </rPh>
    <rPh sb="15" eb="16">
      <t>フク</t>
    </rPh>
    <phoneticPr fontId="3"/>
  </si>
  <si>
    <t>三重県</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</si>
</sst>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quot;△ &quot;0"/>
    <numFmt numFmtId="177" formatCode="0_ "/>
    <numFmt numFmtId="178" formatCode="#,##0;&quot;△ &quot;#,##0"/>
    <numFmt numFmtId="179" formatCode="0_);[Red]\(0\)"/>
  </numFmts>
  <fonts count="58">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9"/>
      <name val="ＭＳ 明朝"/>
      <family val="1"/>
      <charset val="128"/>
    </font>
    <font>
      <b/>
      <sz val="12"/>
      <name val="ＭＳ 明朝"/>
      <family val="1"/>
      <charset val="128"/>
    </font>
    <font>
      <sz val="8"/>
      <name val="ＭＳ 明朝"/>
      <family val="1"/>
      <charset val="128"/>
    </font>
    <font>
      <sz val="9"/>
      <color indexed="8"/>
      <name val="ＭＳ 明朝"/>
      <family val="1"/>
      <charset val="128"/>
    </font>
    <font>
      <b/>
      <sz val="9"/>
      <name val="ＭＳ 明朝"/>
      <family val="1"/>
      <charset val="128"/>
    </font>
    <font>
      <b/>
      <sz val="8"/>
      <name val="ＭＳ 明朝"/>
      <family val="1"/>
      <charset val="128"/>
    </font>
    <font>
      <b/>
      <sz val="11"/>
      <name val="ＭＳ Ｐゴシック"/>
      <family val="3"/>
      <charset val="128"/>
    </font>
    <font>
      <sz val="8"/>
      <name val="ＭＳ Ｐゴシック"/>
      <family val="3"/>
      <charset val="128"/>
    </font>
    <font>
      <sz val="16"/>
      <name val="ＭＳ 明朝"/>
      <family val="1"/>
      <charset val="128"/>
    </font>
    <font>
      <sz val="9"/>
      <name val="ＭＳ Ｐゴシック"/>
      <family val="3"/>
      <charset val="128"/>
    </font>
    <font>
      <sz val="10"/>
      <name val="ＭＳ Ｐゴシック"/>
      <family val="3"/>
      <charset val="128"/>
    </font>
    <font>
      <sz val="10"/>
      <name val="ＭＳ 明朝"/>
      <family val="1"/>
      <charset val="128"/>
    </font>
    <font>
      <b/>
      <u/>
      <sz val="12"/>
      <name val="ＭＳ 明朝"/>
      <family val="1"/>
      <charset val="128"/>
    </font>
    <font>
      <sz val="6"/>
      <name val="ＭＳ 明朝"/>
      <family val="1"/>
      <charset val="128"/>
    </font>
    <font>
      <u/>
      <sz val="11"/>
      <name val="ＭＳ Ｐゴシック"/>
      <family val="3"/>
      <charset val="128"/>
    </font>
    <font>
      <b/>
      <sz val="11"/>
      <name val="ＭＳ 明朝"/>
      <family val="1"/>
      <charset val="128"/>
    </font>
    <font>
      <sz val="7"/>
      <name val="ＭＳ 明朝"/>
      <family val="1"/>
      <charset val="128"/>
    </font>
    <font>
      <sz val="9"/>
      <name val="ＭＳ Ｐ明朝"/>
      <family val="1"/>
      <charset val="128"/>
    </font>
    <font>
      <sz val="7.5"/>
      <name val="ＭＳ 明朝"/>
      <family val="1"/>
      <charset val="128"/>
    </font>
    <font>
      <sz val="11"/>
      <color indexed="10"/>
      <name val="ＭＳ Ｐゴシック"/>
      <family val="3"/>
      <charset val="128"/>
    </font>
    <font>
      <sz val="9"/>
      <color indexed="10"/>
      <name val="ＭＳ Ｐゴシック"/>
      <family val="3"/>
      <charset val="128"/>
    </font>
    <font>
      <b/>
      <sz val="12"/>
      <name val="ＭＳ Ｐゴシック"/>
      <family val="3"/>
      <charset val="128"/>
    </font>
    <font>
      <u/>
      <sz val="10"/>
      <name val="ＭＳ Ｐゴシック"/>
      <family val="3"/>
      <charset val="128"/>
    </font>
    <font>
      <sz val="9"/>
      <color indexed="81"/>
      <name val="ＭＳ Ｐゴシック"/>
      <family val="3"/>
      <charset val="128"/>
    </font>
    <font>
      <sz val="11"/>
      <name val="明朝"/>
      <family val="3"/>
      <charset val="128"/>
    </font>
    <font>
      <b/>
      <sz val="11"/>
      <name val="明朝"/>
      <family val="3"/>
      <charset val="128"/>
    </font>
    <font>
      <sz val="11"/>
      <color indexed="9"/>
      <name val="ＭＳ 明朝"/>
      <family val="1"/>
      <charset val="128"/>
    </font>
    <font>
      <sz val="9"/>
      <color indexed="9"/>
      <name val="ＭＳ 明朝"/>
      <family val="1"/>
      <charset val="128"/>
    </font>
    <font>
      <sz val="11"/>
      <name val="ＭＳ Ｐゴシック"/>
      <family val="3"/>
      <charset val="128"/>
    </font>
    <font>
      <sz val="7"/>
      <name val="ＭＳ Ｐゴシック"/>
      <family val="3"/>
      <charset val="128"/>
    </font>
    <font>
      <b/>
      <sz val="10"/>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FF0000"/>
      <name val="ＭＳ 明朝"/>
      <family val="1"/>
      <charset val="128"/>
    </font>
    <font>
      <sz val="8"/>
      <color rgb="FFFF0000"/>
      <name val="ＭＳ 明朝"/>
      <family val="1"/>
      <charset val="128"/>
    </font>
    <font>
      <sz val="9"/>
      <color theme="0"/>
      <name val="ＭＳ 明朝"/>
      <family val="1"/>
      <charset val="128"/>
    </font>
    <font>
      <sz val="9"/>
      <color theme="1"/>
      <name val="ＭＳ 明朝"/>
      <family val="1"/>
      <charset val="128"/>
    </font>
    <font>
      <sz val="11"/>
      <color theme="1"/>
      <name val="ＭＳ 明朝"/>
      <family val="1"/>
      <charset val="128"/>
    </font>
    <font>
      <sz val="11"/>
      <color theme="1"/>
      <name val="ＭＳ Ｐゴシック"/>
      <family val="3"/>
      <charset val="128"/>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22"/>
        <bgColor indexed="64"/>
      </patternFill>
    </fill>
    <fill>
      <patternFill patternType="solid">
        <fgColor indexed="43"/>
        <bgColor indexed="64"/>
      </patternFill>
    </fill>
    <fill>
      <patternFill patternType="solid">
        <fgColor theme="0"/>
        <bgColor indexed="64"/>
      </patternFill>
    </fill>
  </fills>
  <borders count="1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diagonalDown="1">
      <left/>
      <right style="thin">
        <color indexed="64"/>
      </right>
      <top/>
      <bottom style="thin">
        <color indexed="64"/>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right style="thin">
        <color indexed="64"/>
      </right>
      <top style="thin">
        <color indexed="64"/>
      </top>
      <bottom/>
      <diagonal style="thin">
        <color indexed="64"/>
      </diagonal>
    </border>
    <border diagonalDown="1">
      <left/>
      <right/>
      <top style="thin">
        <color indexed="64"/>
      </top>
      <bottom/>
      <diagonal style="thin">
        <color indexed="64"/>
      </diagonal>
    </border>
    <border>
      <left style="thin">
        <color indexed="64"/>
      </left>
      <right style="thin">
        <color indexed="64"/>
      </right>
      <top/>
      <bottom/>
      <diagonal/>
    </border>
    <border diagonalDown="1">
      <left style="thin">
        <color indexed="64"/>
      </left>
      <right/>
      <top style="thin">
        <color indexed="64"/>
      </top>
      <bottom/>
      <diagonal style="thin">
        <color indexed="64"/>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dotted">
        <color indexed="64"/>
      </left>
      <right/>
      <top style="medium">
        <color indexed="64"/>
      </top>
      <bottom style="medium">
        <color indexed="64"/>
      </bottom>
      <diagonal/>
    </border>
    <border>
      <left/>
      <right style="dotted">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dotted">
        <color indexed="64"/>
      </right>
      <top style="medium">
        <color indexed="64"/>
      </top>
      <bottom style="thin">
        <color indexed="64"/>
      </bottom>
      <diagonal/>
    </border>
    <border>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top style="thin">
        <color indexed="64"/>
      </top>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dotted">
        <color indexed="64"/>
      </left>
      <right style="dotted">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dotted">
        <color indexed="64"/>
      </right>
      <top style="medium">
        <color indexed="64"/>
      </top>
      <bottom style="medium">
        <color indexed="64"/>
      </bottom>
      <diagonal/>
    </border>
    <border>
      <left style="medium">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medium">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dotted">
        <color indexed="64"/>
      </left>
      <right style="thin">
        <color indexed="64"/>
      </right>
      <top/>
      <bottom style="thin">
        <color indexed="64"/>
      </bottom>
      <diagonal/>
    </border>
    <border>
      <left style="dotted">
        <color indexed="64"/>
      </left>
      <right style="thin">
        <color indexed="64"/>
      </right>
      <top style="medium">
        <color indexed="64"/>
      </top>
      <bottom style="medium">
        <color indexed="64"/>
      </bottom>
      <diagonal/>
    </border>
    <border>
      <left style="dotted">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left style="thin">
        <color indexed="64"/>
      </left>
      <right style="dotted">
        <color indexed="64"/>
      </right>
      <top style="medium">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thin">
        <color indexed="64"/>
      </right>
      <top style="medium">
        <color indexed="64"/>
      </top>
      <bottom/>
      <diagonal/>
    </border>
    <border>
      <left style="medium">
        <color indexed="64"/>
      </left>
      <right/>
      <top style="medium">
        <color indexed="64"/>
      </top>
      <bottom/>
      <diagonal/>
    </border>
    <border>
      <left/>
      <right style="dotted">
        <color indexed="64"/>
      </right>
      <top style="medium">
        <color indexed="64"/>
      </top>
      <bottom/>
      <diagonal/>
    </border>
    <border>
      <left style="dotted">
        <color indexed="64"/>
      </left>
      <right/>
      <top style="medium">
        <color indexed="64"/>
      </top>
      <bottom/>
      <diagonal/>
    </border>
    <border>
      <left style="dotted">
        <color indexed="64"/>
      </left>
      <right/>
      <top/>
      <bottom style="medium">
        <color indexed="64"/>
      </bottom>
      <diagonal/>
    </border>
    <border>
      <left/>
      <right style="dotted">
        <color indexed="64"/>
      </right>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s>
  <cellStyleXfs count="64">
    <xf numFmtId="0" fontId="0" fillId="0" borderId="0"/>
    <xf numFmtId="0" fontId="36" fillId="2" borderId="0" applyNumberFormat="0" applyBorder="0" applyAlignment="0" applyProtection="0">
      <alignment vertical="center"/>
    </xf>
    <xf numFmtId="0" fontId="36" fillId="3" borderId="0" applyNumberFormat="0" applyBorder="0" applyAlignment="0" applyProtection="0">
      <alignment vertical="center"/>
    </xf>
    <xf numFmtId="0" fontId="36" fillId="4" borderId="0" applyNumberFormat="0" applyBorder="0" applyAlignment="0" applyProtection="0">
      <alignment vertical="center"/>
    </xf>
    <xf numFmtId="0" fontId="36" fillId="5" borderId="0" applyNumberFormat="0" applyBorder="0" applyAlignment="0" applyProtection="0">
      <alignment vertical="center"/>
    </xf>
    <xf numFmtId="0" fontId="36" fillId="6" borderId="0" applyNumberFormat="0" applyBorder="0" applyAlignment="0" applyProtection="0">
      <alignment vertical="center"/>
    </xf>
    <xf numFmtId="0" fontId="36" fillId="7" borderId="0" applyNumberFormat="0" applyBorder="0" applyAlignment="0" applyProtection="0">
      <alignment vertical="center"/>
    </xf>
    <xf numFmtId="0" fontId="36" fillId="8" borderId="0" applyNumberFormat="0" applyBorder="0" applyAlignment="0" applyProtection="0">
      <alignment vertical="center"/>
    </xf>
    <xf numFmtId="0" fontId="36" fillId="9" borderId="0" applyNumberFormat="0" applyBorder="0" applyAlignment="0" applyProtection="0">
      <alignment vertical="center"/>
    </xf>
    <xf numFmtId="0" fontId="36" fillId="10" borderId="0" applyNumberFormat="0" applyBorder="0" applyAlignment="0" applyProtection="0">
      <alignment vertical="center"/>
    </xf>
    <xf numFmtId="0" fontId="36" fillId="5" borderId="0" applyNumberFormat="0" applyBorder="0" applyAlignment="0" applyProtection="0">
      <alignment vertical="center"/>
    </xf>
    <xf numFmtId="0" fontId="36" fillId="8" borderId="0" applyNumberFormat="0" applyBorder="0" applyAlignment="0" applyProtection="0">
      <alignment vertical="center"/>
    </xf>
    <xf numFmtId="0" fontId="36" fillId="11" borderId="0" applyNumberFormat="0" applyBorder="0" applyAlignment="0" applyProtection="0">
      <alignment vertical="center"/>
    </xf>
    <xf numFmtId="0" fontId="37" fillId="12" borderId="0" applyNumberFormat="0" applyBorder="0" applyAlignment="0" applyProtection="0">
      <alignment vertical="center"/>
    </xf>
    <xf numFmtId="0" fontId="37" fillId="9" borderId="0" applyNumberFormat="0" applyBorder="0" applyAlignment="0" applyProtection="0">
      <alignment vertical="center"/>
    </xf>
    <xf numFmtId="0" fontId="37" fillId="10"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7" fillId="19" borderId="0" applyNumberFormat="0" applyBorder="0" applyAlignment="0" applyProtection="0">
      <alignment vertical="center"/>
    </xf>
    <xf numFmtId="0" fontId="38" fillId="0" borderId="0" applyNumberFormat="0" applyFill="0" applyBorder="0" applyAlignment="0" applyProtection="0">
      <alignment vertical="center"/>
    </xf>
    <xf numFmtId="0" fontId="39" fillId="20" borderId="1" applyNumberFormat="0" applyAlignment="0" applyProtection="0">
      <alignment vertical="center"/>
    </xf>
    <xf numFmtId="0" fontId="40" fillId="21" borderId="0" applyNumberFormat="0" applyBorder="0" applyAlignment="0" applyProtection="0">
      <alignment vertical="center"/>
    </xf>
    <xf numFmtId="0" fontId="2" fillId="22" borderId="2" applyNumberFormat="0" applyFont="0" applyAlignment="0" applyProtection="0">
      <alignment vertical="center"/>
    </xf>
    <xf numFmtId="0" fontId="41" fillId="0" borderId="3" applyNumberFormat="0" applyFill="0" applyAlignment="0" applyProtection="0">
      <alignment vertical="center"/>
    </xf>
    <xf numFmtId="0" fontId="42" fillId="3" borderId="0" applyNumberFormat="0" applyBorder="0" applyAlignment="0" applyProtection="0">
      <alignment vertical="center"/>
    </xf>
    <xf numFmtId="0" fontId="43" fillId="23" borderId="4" applyNumberFormat="0" applyAlignment="0" applyProtection="0">
      <alignment vertical="center"/>
    </xf>
    <xf numFmtId="0" fontId="24" fillId="0" borderId="0" applyNumberFormat="0" applyFill="0" applyBorder="0" applyAlignment="0" applyProtection="0">
      <alignment vertical="center"/>
    </xf>
    <xf numFmtId="0" fontId="44" fillId="0" borderId="5" applyNumberFormat="0" applyFill="0" applyAlignment="0" applyProtection="0">
      <alignment vertical="center"/>
    </xf>
    <xf numFmtId="0" fontId="45" fillId="0" borderId="6" applyNumberFormat="0" applyFill="0" applyAlignment="0" applyProtection="0">
      <alignment vertical="center"/>
    </xf>
    <xf numFmtId="0" fontId="46" fillId="0" borderId="7" applyNumberFormat="0" applyFill="0" applyAlignment="0" applyProtection="0">
      <alignment vertical="center"/>
    </xf>
    <xf numFmtId="0" fontId="46" fillId="0" borderId="0" applyNumberFormat="0" applyFill="0" applyBorder="0" applyAlignment="0" applyProtection="0">
      <alignment vertical="center"/>
    </xf>
    <xf numFmtId="0" fontId="47" fillId="0" borderId="8" applyNumberFormat="0" applyFill="0" applyAlignment="0" applyProtection="0">
      <alignment vertical="center"/>
    </xf>
    <xf numFmtId="0" fontId="48" fillId="23" borderId="9" applyNumberFormat="0" applyAlignment="0" applyProtection="0">
      <alignment vertical="center"/>
    </xf>
    <xf numFmtId="0" fontId="49" fillId="0" borderId="0" applyNumberFormat="0" applyFill="0" applyBorder="0" applyAlignment="0" applyProtection="0">
      <alignment vertical="center"/>
    </xf>
    <xf numFmtId="0" fontId="50" fillId="7" borderId="4" applyNumberFormat="0" applyAlignment="0" applyProtection="0">
      <alignment vertical="center"/>
    </xf>
    <xf numFmtId="0" fontId="29" fillId="0" borderId="0"/>
    <xf numFmtId="0" fontId="2" fillId="0" borderId="0">
      <alignment vertical="center"/>
    </xf>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1" fillId="4" borderId="0" applyNumberFormat="0" applyBorder="0" applyAlignment="0" applyProtection="0">
      <alignment vertical="center"/>
    </xf>
    <xf numFmtId="0" fontId="1" fillId="0" borderId="0"/>
    <xf numFmtId="0" fontId="1" fillId="0" borderId="0">
      <alignment vertical="center"/>
    </xf>
    <xf numFmtId="0" fontId="1" fillId="0" borderId="0"/>
  </cellStyleXfs>
  <cellXfs count="1707">
    <xf numFmtId="0" fontId="0" fillId="0" borderId="0" xfId="0"/>
    <xf numFmtId="0" fontId="2" fillId="0" borderId="0" xfId="44" applyProtection="1">
      <protection hidden="1"/>
    </xf>
    <xf numFmtId="0" fontId="30" fillId="25" borderId="18" xfId="41" applyFont="1" applyFill="1" applyBorder="1" applyAlignment="1" applyProtection="1">
      <alignment horizontal="center" vertical="center"/>
    </xf>
    <xf numFmtId="0" fontId="11" fillId="25" borderId="18" xfId="47" applyFont="1" applyFill="1" applyBorder="1" applyAlignment="1" applyProtection="1">
      <alignment horizontal="center" vertical="center"/>
    </xf>
    <xf numFmtId="0" fontId="2" fillId="0" borderId="0" xfId="47" applyProtection="1"/>
    <xf numFmtId="49" fontId="2" fillId="0" borderId="18" xfId="47" applyNumberFormat="1" applyBorder="1" applyAlignment="1" applyProtection="1">
      <alignment horizontal="center"/>
    </xf>
    <xf numFmtId="0" fontId="29" fillId="0" borderId="18" xfId="41" applyBorder="1" applyAlignment="1" applyProtection="1">
      <alignment horizontal="center"/>
    </xf>
    <xf numFmtId="49" fontId="2" fillId="0" borderId="0" xfId="47" applyNumberFormat="1" applyAlignment="1" applyProtection="1">
      <alignment horizontal="center"/>
    </xf>
    <xf numFmtId="0" fontId="2" fillId="0" borderId="0" xfId="47" applyAlignment="1" applyProtection="1">
      <alignment horizontal="center"/>
    </xf>
    <xf numFmtId="49" fontId="11" fillId="25" borderId="44" xfId="41" applyNumberFormat="1" applyFont="1" applyFill="1" applyBorder="1" applyAlignment="1" applyProtection="1">
      <alignment horizontal="center" vertical="center"/>
    </xf>
    <xf numFmtId="0" fontId="0" fillId="0" borderId="0" xfId="0" applyProtection="1"/>
    <xf numFmtId="49" fontId="11" fillId="25" borderId="45" xfId="41" applyNumberFormat="1" applyFont="1" applyFill="1" applyBorder="1" applyAlignment="1" applyProtection="1">
      <alignment horizontal="center" vertical="center"/>
    </xf>
    <xf numFmtId="49" fontId="1" fillId="0" borderId="22" xfId="62" applyNumberFormat="1" applyBorder="1" applyAlignment="1" applyProtection="1">
      <alignment horizontal="center" vertical="center"/>
    </xf>
    <xf numFmtId="49" fontId="1" fillId="0" borderId="23" xfId="62" applyNumberFormat="1" applyBorder="1" applyAlignment="1" applyProtection="1">
      <alignment horizontal="center" vertical="center"/>
    </xf>
    <xf numFmtId="49" fontId="1" fillId="0" borderId="24" xfId="62" applyNumberFormat="1" applyBorder="1" applyAlignment="1" applyProtection="1">
      <alignment horizontal="center" vertical="center"/>
    </xf>
    <xf numFmtId="0" fontId="0" fillId="0" borderId="0" xfId="0" applyAlignment="1" applyProtection="1">
      <alignment horizontal="center" vertical="center"/>
    </xf>
    <xf numFmtId="0" fontId="24" fillId="0" borderId="0" xfId="44" applyFont="1" applyProtection="1"/>
    <xf numFmtId="0" fontId="2" fillId="0" borderId="0" xfId="44" applyProtection="1"/>
    <xf numFmtId="0" fontId="25" fillId="0" borderId="0" xfId="44" applyFont="1" applyAlignment="1" applyProtection="1">
      <alignment horizontal="center" vertical="top"/>
    </xf>
    <xf numFmtId="0" fontId="6" fillId="0" borderId="0" xfId="44" applyFont="1" applyProtection="1"/>
    <xf numFmtId="0" fontId="26" fillId="0" borderId="0" xfId="44" applyFont="1" applyProtection="1"/>
    <xf numFmtId="0" fontId="25" fillId="0" borderId="0" xfId="44" applyFont="1" applyAlignment="1" applyProtection="1">
      <alignment horizontal="right"/>
    </xf>
    <xf numFmtId="0" fontId="2" fillId="0" borderId="0" xfId="44" applyAlignment="1" applyProtection="1">
      <alignment horizontal="center" vertical="center"/>
    </xf>
    <xf numFmtId="0" fontId="2" fillId="0" borderId="0" xfId="42" applyProtection="1">
      <alignment vertical="center"/>
    </xf>
    <xf numFmtId="49" fontId="11" fillId="0" borderId="0" xfId="42" applyNumberFormat="1" applyFont="1" applyAlignment="1" applyProtection="1">
      <alignment horizontal="left" vertical="center"/>
    </xf>
    <xf numFmtId="49" fontId="2" fillId="0" borderId="0" xfId="42" applyNumberFormat="1" applyProtection="1">
      <alignment vertical="center"/>
    </xf>
    <xf numFmtId="49" fontId="15" fillId="0" borderId="0" xfId="42" applyNumberFormat="1" applyFont="1" applyAlignment="1" applyProtection="1">
      <alignment horizontal="left" vertical="center"/>
    </xf>
    <xf numFmtId="49" fontId="15" fillId="0" borderId="0" xfId="42" applyNumberFormat="1" applyFont="1" applyProtection="1">
      <alignment vertical="center"/>
    </xf>
    <xf numFmtId="0" fontId="15" fillId="0" borderId="0" xfId="42" applyFont="1" applyProtection="1">
      <alignment vertical="center"/>
    </xf>
    <xf numFmtId="49" fontId="15" fillId="0" borderId="0" xfId="42" applyNumberFormat="1" applyFont="1" applyAlignment="1" applyProtection="1">
      <alignment horizontal="left"/>
    </xf>
    <xf numFmtId="0" fontId="15" fillId="0" borderId="0" xfId="42" applyFont="1" applyAlignment="1" applyProtection="1">
      <alignment horizontal="left"/>
    </xf>
    <xf numFmtId="49" fontId="15" fillId="0" borderId="0" xfId="45" applyNumberFormat="1" applyFont="1" applyAlignment="1" applyProtection="1">
      <alignment horizontal="left" vertical="center"/>
    </xf>
    <xf numFmtId="49" fontId="15" fillId="0" borderId="0" xfId="42" applyNumberFormat="1" applyFont="1" applyAlignment="1" applyProtection="1">
      <alignment horizontal="center"/>
    </xf>
    <xf numFmtId="49" fontId="15" fillId="0" borderId="0" xfId="42" applyNumberFormat="1" applyFont="1" applyAlignment="1" applyProtection="1">
      <alignment horizontal="right"/>
    </xf>
    <xf numFmtId="0" fontId="15" fillId="0" borderId="0" xfId="42" applyFont="1" applyAlignment="1" applyProtection="1">
      <alignment horizontal="right" vertical="center"/>
    </xf>
    <xf numFmtId="49" fontId="2" fillId="0" borderId="0" xfId="45" applyNumberFormat="1" applyProtection="1"/>
    <xf numFmtId="49" fontId="15" fillId="0" borderId="0" xfId="45" applyNumberFormat="1" applyFont="1" applyAlignment="1" applyProtection="1">
      <alignment horizontal="center" vertical="center"/>
    </xf>
    <xf numFmtId="0" fontId="2" fillId="0" borderId="0" xfId="45" applyProtection="1"/>
    <xf numFmtId="0" fontId="15" fillId="0" borderId="0" xfId="45" applyFont="1" applyProtection="1"/>
    <xf numFmtId="49" fontId="15" fillId="0" borderId="0" xfId="42" applyNumberFormat="1" applyFont="1" applyAlignment="1" applyProtection="1">
      <alignment horizontal="right" vertical="center"/>
    </xf>
    <xf numFmtId="49" fontId="27" fillId="0" borderId="0" xfId="42" applyNumberFormat="1" applyFont="1" applyAlignment="1" applyProtection="1">
      <alignment horizontal="left" vertical="center"/>
    </xf>
    <xf numFmtId="49" fontId="14" fillId="0" borderId="0" xfId="42" applyNumberFormat="1" applyFont="1" applyAlignment="1" applyProtection="1">
      <alignment horizontal="left" vertical="center" indent="1"/>
    </xf>
    <xf numFmtId="0" fontId="14" fillId="0" borderId="0" xfId="42" applyFont="1" applyProtection="1">
      <alignment vertical="center"/>
    </xf>
    <xf numFmtId="0" fontId="14" fillId="0" borderId="0" xfId="42" applyFont="1" applyAlignment="1" applyProtection="1">
      <alignment horizontal="left" vertical="center"/>
    </xf>
    <xf numFmtId="49" fontId="2" fillId="0" borderId="0" xfId="44" applyNumberFormat="1" applyAlignment="1" applyProtection="1">
      <alignment horizontal="left" vertical="center"/>
    </xf>
    <xf numFmtId="49" fontId="11" fillId="0" borderId="0" xfId="44" applyNumberFormat="1" applyFont="1" applyAlignment="1" applyProtection="1">
      <alignment horizontal="left" vertical="center"/>
    </xf>
    <xf numFmtId="49" fontId="2" fillId="0" borderId="0" xfId="44" applyNumberFormat="1" applyAlignment="1" applyProtection="1">
      <alignment horizontal="center" vertical="center"/>
    </xf>
    <xf numFmtId="49" fontId="15" fillId="0" borderId="0" xfId="44" applyNumberFormat="1" applyFont="1" applyAlignment="1" applyProtection="1">
      <alignment horizontal="left" vertical="center"/>
    </xf>
    <xf numFmtId="0" fontId="15" fillId="0" borderId="0" xfId="44" applyFont="1" applyProtection="1"/>
    <xf numFmtId="0" fontId="14" fillId="0" borderId="0" xfId="44" applyFont="1" applyProtection="1"/>
    <xf numFmtId="49" fontId="27" fillId="0" borderId="0" xfId="44" applyNumberFormat="1" applyFont="1" applyAlignment="1" applyProtection="1">
      <alignment horizontal="left" vertical="center"/>
    </xf>
    <xf numFmtId="49" fontId="14" fillId="0" borderId="0" xfId="44" applyNumberFormat="1" applyFont="1" applyAlignment="1" applyProtection="1">
      <alignment horizontal="left" vertical="center"/>
    </xf>
    <xf numFmtId="0" fontId="5" fillId="0" borderId="0" xfId="0" applyFont="1" applyProtection="1"/>
    <xf numFmtId="0" fontId="6" fillId="0" borderId="0" xfId="0" applyFont="1" applyAlignment="1" applyProtection="1">
      <alignment horizontal="center" vertical="center" wrapText="1"/>
    </xf>
    <xf numFmtId="0" fontId="4" fillId="0" borderId="0" xfId="0" applyFont="1" applyAlignment="1" applyProtection="1">
      <alignment horizontal="center" vertical="center" wrapText="1"/>
    </xf>
    <xf numFmtId="49" fontId="5" fillId="0" borderId="15" xfId="48" applyNumberFormat="1" applyFont="1" applyBorder="1" applyAlignment="1" applyProtection="1">
      <alignment horizontal="distributed" vertical="center" wrapText="1"/>
    </xf>
    <xf numFmtId="49" fontId="5" fillId="0" borderId="15" xfId="0" applyNumberFormat="1" applyFont="1" applyBorder="1" applyAlignment="1" applyProtection="1">
      <alignment horizontal="center" vertical="center" wrapText="1"/>
    </xf>
    <xf numFmtId="49" fontId="5" fillId="0" borderId="20" xfId="48" applyNumberFormat="1" applyFont="1" applyBorder="1" applyAlignment="1" applyProtection="1">
      <alignment horizontal="distributed" vertical="center" wrapText="1"/>
    </xf>
    <xf numFmtId="49" fontId="5" fillId="0" borderId="20" xfId="0" applyNumberFormat="1" applyFont="1" applyBorder="1" applyAlignment="1" applyProtection="1">
      <alignment horizontal="center" vertical="center" wrapText="1"/>
    </xf>
    <xf numFmtId="49" fontId="4" fillId="0" borderId="0" xfId="0" applyNumberFormat="1" applyFont="1" applyAlignment="1" applyProtection="1">
      <alignment horizontal="center" vertical="center" wrapText="1"/>
    </xf>
    <xf numFmtId="49" fontId="5" fillId="0" borderId="0" xfId="48" applyNumberFormat="1" applyFont="1" applyAlignment="1" applyProtection="1">
      <alignment horizontal="distributed" vertical="center" wrapText="1"/>
    </xf>
    <xf numFmtId="49" fontId="5" fillId="0" borderId="0" xfId="0" applyNumberFormat="1" applyFont="1" applyAlignment="1" applyProtection="1">
      <alignment horizontal="center" vertical="center" wrapText="1"/>
    </xf>
    <xf numFmtId="0" fontId="7" fillId="0" borderId="0" xfId="0" applyFont="1" applyAlignment="1" applyProtection="1">
      <alignment wrapText="1"/>
    </xf>
    <xf numFmtId="49" fontId="54" fillId="0" borderId="0" xfId="48" applyNumberFormat="1" applyFont="1" applyAlignment="1" applyProtection="1">
      <alignment horizontal="center" vertical="center" wrapText="1"/>
    </xf>
    <xf numFmtId="0" fontId="5" fillId="0" borderId="44" xfId="0" applyFont="1" applyBorder="1" applyAlignment="1" applyProtection="1">
      <alignment horizontal="center" vertical="center"/>
    </xf>
    <xf numFmtId="0" fontId="0" fillId="0" borderId="44" xfId="0" applyBorder="1" applyAlignment="1" applyProtection="1">
      <alignment horizontal="center" vertical="center"/>
    </xf>
    <xf numFmtId="0" fontId="8" fillId="0" borderId="44" xfId="0" applyFont="1" applyBorder="1" applyAlignment="1" applyProtection="1">
      <alignment horizontal="center" vertical="center"/>
    </xf>
    <xf numFmtId="176" fontId="5" fillId="0" borderId="38" xfId="48" applyNumberFormat="1" applyFont="1" applyBorder="1" applyAlignment="1" applyProtection="1">
      <alignment horizontal="center" vertical="center" wrapText="1"/>
    </xf>
    <xf numFmtId="176" fontId="5" fillId="0" borderId="40" xfId="48" applyNumberFormat="1" applyFont="1" applyBorder="1" applyAlignment="1" applyProtection="1">
      <alignment horizontal="center" vertical="center" wrapText="1"/>
    </xf>
    <xf numFmtId="176" fontId="5" fillId="0" borderId="42" xfId="48" applyNumberFormat="1" applyFont="1" applyBorder="1" applyAlignment="1" applyProtection="1">
      <alignment horizontal="center" vertical="center" wrapText="1"/>
    </xf>
    <xf numFmtId="176" fontId="5" fillId="0" borderId="41" xfId="48" applyNumberFormat="1" applyFont="1" applyBorder="1" applyAlignment="1" applyProtection="1">
      <alignment horizontal="center" vertical="center" wrapText="1"/>
    </xf>
    <xf numFmtId="177" fontId="8" fillId="0" borderId="46" xfId="0" applyNumberFormat="1" applyFont="1" applyBorder="1" applyAlignment="1" applyProtection="1">
      <alignment horizontal="center" vertical="center" wrapText="1"/>
    </xf>
    <xf numFmtId="177" fontId="8" fillId="0" borderId="47" xfId="0" applyNumberFormat="1" applyFont="1" applyBorder="1" applyAlignment="1" applyProtection="1">
      <alignment horizontal="center" vertical="center" wrapText="1"/>
    </xf>
    <xf numFmtId="177" fontId="8" fillId="0" borderId="48" xfId="0" applyNumberFormat="1" applyFont="1" applyBorder="1" applyAlignment="1" applyProtection="1">
      <alignment horizontal="center" vertical="center" wrapText="1"/>
    </xf>
    <xf numFmtId="0" fontId="5" fillId="0" borderId="0" xfId="48" applyFont="1" applyAlignment="1" applyProtection="1">
      <alignment horizontal="center" vertical="center"/>
    </xf>
    <xf numFmtId="0" fontId="5" fillId="0" borderId="0" xfId="0" applyFont="1" applyAlignment="1" applyProtection="1">
      <alignment horizontal="center" vertical="center" shrinkToFit="1"/>
    </xf>
    <xf numFmtId="0" fontId="9" fillId="0" borderId="0" xfId="0" applyFont="1" applyAlignment="1" applyProtection="1">
      <alignment horizontal="center" vertical="center" wrapText="1"/>
    </xf>
    <xf numFmtId="49" fontId="7" fillId="0" borderId="0" xfId="0" applyNumberFormat="1" applyFont="1" applyAlignment="1" applyProtection="1">
      <alignment horizontal="left" vertical="center" wrapText="1"/>
    </xf>
    <xf numFmtId="0" fontId="5" fillId="0" borderId="0" xfId="0" applyFont="1" applyAlignment="1" applyProtection="1">
      <alignment vertical="center"/>
    </xf>
    <xf numFmtId="0" fontId="10" fillId="0" borderId="0" xfId="0" applyFont="1" applyProtection="1"/>
    <xf numFmtId="0" fontId="11" fillId="0" borderId="0" xfId="0" applyFont="1" applyProtection="1"/>
    <xf numFmtId="49" fontId="5" fillId="0" borderId="0" xfId="0" applyNumberFormat="1" applyFont="1" applyAlignment="1" applyProtection="1">
      <alignment horizontal="distributed" vertical="center" wrapText="1"/>
    </xf>
    <xf numFmtId="176" fontId="16" fillId="0" borderId="0" xfId="0" applyNumberFormat="1" applyFont="1" applyAlignment="1" applyProtection="1">
      <alignment horizontal="center" vertical="center"/>
    </xf>
    <xf numFmtId="49" fontId="5" fillId="0" borderId="0" xfId="0" applyNumberFormat="1" applyFont="1" applyAlignment="1" applyProtection="1">
      <alignment horizontal="left" vertical="center" wrapText="1"/>
    </xf>
    <xf numFmtId="0" fontId="7" fillId="0" borderId="0" xfId="0" applyFont="1" applyProtection="1"/>
    <xf numFmtId="0" fontId="12" fillId="0" borderId="0" xfId="0" applyFont="1" applyProtection="1"/>
    <xf numFmtId="176" fontId="16" fillId="0" borderId="0" xfId="0" applyNumberFormat="1" applyFont="1" applyAlignment="1" applyProtection="1">
      <alignment horizontal="center" vertical="center" shrinkToFit="1"/>
    </xf>
    <xf numFmtId="49" fontId="5" fillId="0" borderId="0" xfId="0" applyNumberFormat="1" applyFont="1" applyAlignment="1" applyProtection="1">
      <alignment horizontal="left" vertical="center" shrinkToFit="1"/>
    </xf>
    <xf numFmtId="0" fontId="12" fillId="0" borderId="0" xfId="0" applyFont="1" applyAlignment="1" applyProtection="1">
      <alignment wrapText="1"/>
    </xf>
    <xf numFmtId="0" fontId="5" fillId="0" borderId="0" xfId="0" applyFont="1" applyAlignment="1" applyProtection="1">
      <alignment horizontal="left" vertical="center" shrinkToFit="1"/>
    </xf>
    <xf numFmtId="0" fontId="5" fillId="0" borderId="0" xfId="0" applyFont="1" applyAlignment="1" applyProtection="1">
      <alignment vertical="top" wrapText="1"/>
    </xf>
    <xf numFmtId="49" fontId="5" fillId="0" borderId="10" xfId="48" applyNumberFormat="1" applyFont="1" applyBorder="1" applyAlignment="1" applyProtection="1">
      <alignment horizontal="center" vertical="center" wrapText="1"/>
    </xf>
    <xf numFmtId="49" fontId="5" fillId="0" borderId="17" xfId="48" applyNumberFormat="1" applyFont="1" applyBorder="1" applyAlignment="1" applyProtection="1">
      <alignment horizontal="center" vertical="center" wrapText="1"/>
    </xf>
    <xf numFmtId="49" fontId="5" fillId="0" borderId="13" xfId="48" applyNumberFormat="1" applyFont="1" applyBorder="1" applyAlignment="1" applyProtection="1">
      <alignment horizontal="center" vertical="center" wrapText="1"/>
    </xf>
    <xf numFmtId="0" fontId="20" fillId="0" borderId="11" xfId="0" applyFont="1" applyBorder="1" applyAlignment="1" applyProtection="1">
      <alignment horizontal="center" wrapText="1"/>
    </xf>
    <xf numFmtId="0" fontId="20" fillId="0" borderId="0" xfId="0" applyFont="1" applyAlignment="1" applyProtection="1">
      <alignment horizontal="center" wrapText="1"/>
    </xf>
    <xf numFmtId="49" fontId="5" fillId="0" borderId="15" xfId="48" applyNumberFormat="1" applyFont="1" applyBorder="1" applyAlignment="1" applyProtection="1">
      <alignment horizontal="center" vertical="center" wrapText="1"/>
    </xf>
    <xf numFmtId="178" fontId="5" fillId="0" borderId="0" xfId="48" applyNumberFormat="1" applyFont="1" applyAlignment="1" applyProtection="1">
      <alignment horizontal="center" vertical="center" wrapText="1"/>
    </xf>
    <xf numFmtId="0" fontId="13" fillId="0" borderId="0" xfId="0" applyFont="1" applyAlignment="1" applyProtection="1">
      <alignment vertical="center"/>
    </xf>
    <xf numFmtId="49" fontId="5" fillId="0" borderId="35" xfId="48" applyNumberFormat="1" applyFont="1" applyBorder="1" applyAlignment="1" applyProtection="1">
      <alignment horizontal="center" vertical="center" wrapText="1"/>
    </xf>
    <xf numFmtId="49" fontId="5" fillId="0" borderId="36" xfId="48" applyNumberFormat="1" applyFont="1" applyBorder="1" applyAlignment="1" applyProtection="1">
      <alignment horizontal="center" vertical="center" wrapText="1"/>
    </xf>
    <xf numFmtId="49" fontId="5" fillId="0" borderId="37" xfId="48" applyNumberFormat="1" applyFont="1" applyBorder="1" applyAlignment="1" applyProtection="1">
      <alignment horizontal="center" vertical="center" wrapText="1"/>
    </xf>
    <xf numFmtId="49" fontId="5" fillId="0" borderId="20" xfId="48" applyNumberFormat="1" applyFont="1" applyBorder="1" applyAlignment="1" applyProtection="1">
      <alignment horizontal="center" vertical="center" wrapText="1"/>
    </xf>
    <xf numFmtId="178" fontId="5" fillId="0" borderId="15" xfId="48" applyNumberFormat="1" applyFont="1" applyBorder="1" applyAlignment="1" applyProtection="1">
      <alignment horizontal="center" vertical="center" wrapText="1"/>
    </xf>
    <xf numFmtId="176" fontId="5" fillId="0" borderId="43" xfId="48" applyNumberFormat="1" applyFont="1" applyBorder="1" applyAlignment="1" applyProtection="1">
      <alignment horizontal="center" vertical="center" wrapText="1"/>
    </xf>
    <xf numFmtId="49" fontId="5" fillId="0" borderId="40" xfId="48" applyNumberFormat="1" applyFont="1" applyBorder="1" applyAlignment="1" applyProtection="1">
      <alignment horizontal="center" vertical="center" wrapText="1"/>
    </xf>
    <xf numFmtId="49" fontId="5" fillId="0" borderId="39" xfId="48" applyNumberFormat="1" applyFont="1" applyBorder="1" applyAlignment="1" applyProtection="1">
      <alignment horizontal="center" vertical="center" wrapText="1"/>
    </xf>
    <xf numFmtId="0" fontId="20" fillId="0" borderId="0" xfId="0" applyFont="1" applyAlignment="1" applyProtection="1">
      <alignment horizontal="center" vertical="top" wrapText="1"/>
    </xf>
    <xf numFmtId="178" fontId="5" fillId="0" borderId="20" xfId="48" applyNumberFormat="1" applyFont="1" applyBorder="1" applyAlignment="1" applyProtection="1">
      <alignment horizontal="center" vertical="center" wrapText="1"/>
    </xf>
    <xf numFmtId="0" fontId="4" fillId="0" borderId="0" xfId="0" applyFont="1" applyProtection="1"/>
    <xf numFmtId="49" fontId="12" fillId="0" borderId="15" xfId="0" applyNumberFormat="1" applyFont="1" applyBorder="1" applyAlignment="1" applyProtection="1">
      <alignment horizontal="distributed" justifyLastLine="1"/>
    </xf>
    <xf numFmtId="49" fontId="5" fillId="0" borderId="34" xfId="0" applyNumberFormat="1" applyFont="1" applyBorder="1" applyAlignment="1" applyProtection="1">
      <alignment wrapText="1"/>
    </xf>
    <xf numFmtId="0" fontId="0" fillId="0" borderId="32" xfId="0" applyBorder="1" applyProtection="1"/>
    <xf numFmtId="0" fontId="0" fillId="0" borderId="31" xfId="0" applyBorder="1" applyProtection="1"/>
    <xf numFmtId="49" fontId="5" fillId="0" borderId="10" xfId="0" applyNumberFormat="1" applyFont="1" applyBorder="1" applyAlignment="1" applyProtection="1">
      <alignment horizontal="distributed" vertical="center" wrapText="1" justifyLastLine="1"/>
    </xf>
    <xf numFmtId="49" fontId="5" fillId="0" borderId="17" xfId="0" applyNumberFormat="1" applyFont="1" applyBorder="1" applyAlignment="1" applyProtection="1">
      <alignment horizontal="distributed" vertical="center" wrapText="1" justifyLastLine="1"/>
    </xf>
    <xf numFmtId="49" fontId="14" fillId="0" borderId="17" xfId="0" applyNumberFormat="1" applyFont="1" applyBorder="1" applyAlignment="1" applyProtection="1">
      <alignment horizontal="distributed" vertical="center" wrapText="1" justifyLastLine="1"/>
    </xf>
    <xf numFmtId="49" fontId="14" fillId="0" borderId="13" xfId="0" applyNumberFormat="1" applyFont="1" applyBorder="1" applyAlignment="1" applyProtection="1">
      <alignment horizontal="distributed" vertical="center" wrapText="1" justifyLastLine="1"/>
    </xf>
    <xf numFmtId="49" fontId="5" fillId="0" borderId="13" xfId="0" applyNumberFormat="1" applyFont="1" applyBorder="1" applyAlignment="1" applyProtection="1">
      <alignment horizontal="distributed" vertical="center" wrapText="1" justifyLastLine="1"/>
    </xf>
    <xf numFmtId="49" fontId="5" fillId="0" borderId="49" xfId="0" applyNumberFormat="1" applyFont="1" applyBorder="1" applyAlignment="1" applyProtection="1">
      <alignment horizontal="distributed" vertical="center" wrapText="1" justifyLastLine="1"/>
    </xf>
    <xf numFmtId="49" fontId="5" fillId="0" borderId="20" xfId="0" applyNumberFormat="1" applyFont="1" applyBorder="1" applyAlignment="1" applyProtection="1">
      <alignment horizontal="distributed" vertical="center" wrapText="1" justifyLastLine="1"/>
    </xf>
    <xf numFmtId="49" fontId="5" fillId="0" borderId="21" xfId="0" applyNumberFormat="1" applyFont="1" applyBorder="1" applyAlignment="1" applyProtection="1">
      <alignment horizontal="distributed" vertical="center" wrapText="1" justifyLastLine="1"/>
    </xf>
    <xf numFmtId="49" fontId="5" fillId="0" borderId="0" xfId="0" applyNumberFormat="1" applyFont="1" applyAlignment="1" applyProtection="1">
      <alignment horizontal="distributed" vertical="center" wrapText="1" justifyLastLine="1"/>
    </xf>
    <xf numFmtId="0" fontId="4" fillId="0" borderId="0" xfId="0" applyFont="1" applyAlignment="1" applyProtection="1">
      <alignment vertical="center"/>
    </xf>
    <xf numFmtId="0" fontId="0" fillId="0" borderId="28" xfId="0" applyBorder="1" applyProtection="1"/>
    <xf numFmtId="0" fontId="0" fillId="0" borderId="29" xfId="0" applyBorder="1" applyProtection="1"/>
    <xf numFmtId="0" fontId="0" fillId="0" borderId="30" xfId="0" applyBorder="1" applyProtection="1"/>
    <xf numFmtId="49" fontId="14" fillId="0" borderId="11" xfId="0" applyNumberFormat="1" applyFont="1" applyBorder="1" applyAlignment="1" applyProtection="1">
      <alignment horizontal="distributed" vertical="center" wrapText="1" justifyLastLine="1"/>
    </xf>
    <xf numFmtId="49" fontId="14" fillId="0" borderId="0" xfId="0" applyNumberFormat="1" applyFont="1" applyAlignment="1" applyProtection="1">
      <alignment horizontal="distributed" vertical="center" wrapText="1" justifyLastLine="1"/>
    </xf>
    <xf numFmtId="49" fontId="14" fillId="0" borderId="12" xfId="0" applyNumberFormat="1" applyFont="1" applyBorder="1" applyAlignment="1" applyProtection="1">
      <alignment horizontal="distributed" vertical="center" wrapText="1" justifyLastLine="1"/>
    </xf>
    <xf numFmtId="49" fontId="5" fillId="0" borderId="33" xfId="0" applyNumberFormat="1" applyFont="1" applyBorder="1" applyAlignment="1" applyProtection="1">
      <alignment horizontal="distributed" vertical="center" wrapText="1" justifyLastLine="1"/>
    </xf>
    <xf numFmtId="49" fontId="5" fillId="0" borderId="11" xfId="0" applyNumberFormat="1" applyFont="1" applyBorder="1" applyAlignment="1" applyProtection="1">
      <alignment horizontal="center" vertical="center" wrapText="1"/>
    </xf>
    <xf numFmtId="49" fontId="5" fillId="0" borderId="0" xfId="0" applyNumberFormat="1" applyFont="1" applyAlignment="1" applyProtection="1">
      <alignment horizontal="center" vertical="center" wrapText="1"/>
    </xf>
    <xf numFmtId="49" fontId="5" fillId="0" borderId="12" xfId="0" applyNumberFormat="1" applyFont="1" applyBorder="1" applyAlignment="1" applyProtection="1">
      <alignment horizontal="center" vertical="center" wrapText="1"/>
    </xf>
    <xf numFmtId="49" fontId="5" fillId="0" borderId="33" xfId="0" applyNumberFormat="1" applyFont="1" applyBorder="1" applyAlignment="1" applyProtection="1">
      <alignment horizontal="center" vertical="center" wrapText="1"/>
    </xf>
    <xf numFmtId="0" fontId="0" fillId="0" borderId="26" xfId="0" applyBorder="1" applyProtection="1"/>
    <xf numFmtId="0" fontId="0" fillId="0" borderId="27" xfId="0" applyBorder="1" applyProtection="1"/>
    <xf numFmtId="0" fontId="0" fillId="0" borderId="25" xfId="0" applyBorder="1" applyProtection="1"/>
    <xf numFmtId="49" fontId="5" fillId="0" borderId="35" xfId="0" applyNumberFormat="1" applyFont="1" applyBorder="1" applyAlignment="1" applyProtection="1">
      <alignment horizontal="center" vertical="center" wrapText="1"/>
    </xf>
    <xf numFmtId="49" fontId="5" fillId="0" borderId="36" xfId="0" applyNumberFormat="1" applyFont="1" applyBorder="1" applyAlignment="1" applyProtection="1">
      <alignment horizontal="center" vertical="center" wrapText="1"/>
    </xf>
    <xf numFmtId="49" fontId="5" fillId="0" borderId="37" xfId="0" applyNumberFormat="1" applyFont="1" applyBorder="1" applyAlignment="1" applyProtection="1">
      <alignment horizontal="center" vertical="center" wrapText="1"/>
    </xf>
    <xf numFmtId="49" fontId="5" fillId="0" borderId="50" xfId="0" applyNumberFormat="1" applyFont="1" applyBorder="1" applyAlignment="1" applyProtection="1">
      <alignment horizontal="distributed" vertical="center" wrapText="1" justifyLastLine="1"/>
    </xf>
    <xf numFmtId="49" fontId="5" fillId="0" borderId="51" xfId="0" applyNumberFormat="1" applyFont="1" applyBorder="1" applyAlignment="1" applyProtection="1">
      <alignment horizontal="distributed" vertical="center" wrapText="1" justifyLastLine="1"/>
    </xf>
    <xf numFmtId="49" fontId="5" fillId="0" borderId="52" xfId="0" applyNumberFormat="1" applyFont="1" applyBorder="1" applyAlignment="1" applyProtection="1">
      <alignment horizontal="distributed" vertical="center" wrapText="1" justifyLastLine="1"/>
    </xf>
    <xf numFmtId="49" fontId="5" fillId="0" borderId="53" xfId="0" applyNumberFormat="1" applyFont="1" applyBorder="1" applyAlignment="1" applyProtection="1">
      <alignment horizontal="distributed" vertical="center" wrapText="1" justifyLastLine="1"/>
    </xf>
    <xf numFmtId="49" fontId="5" fillId="0" borderId="54" xfId="0" applyNumberFormat="1" applyFont="1" applyBorder="1" applyAlignment="1" applyProtection="1">
      <alignment horizontal="distributed" vertical="center" wrapText="1" justifyLastLine="1"/>
    </xf>
    <xf numFmtId="49" fontId="5" fillId="0" borderId="55" xfId="0" applyNumberFormat="1" applyFont="1" applyBorder="1" applyAlignment="1" applyProtection="1">
      <alignment horizontal="distributed" vertical="center" wrapText="1" justifyLastLine="1"/>
    </xf>
    <xf numFmtId="178" fontId="5" fillId="26" borderId="56" xfId="0" applyNumberFormat="1" applyFont="1" applyFill="1" applyBorder="1" applyAlignment="1" applyProtection="1">
      <alignment horizontal="right" vertical="center" shrinkToFit="1"/>
    </xf>
    <xf numFmtId="178" fontId="5" fillId="26" borderId="57" xfId="0" applyNumberFormat="1" applyFont="1" applyFill="1" applyBorder="1" applyAlignment="1" applyProtection="1">
      <alignment horizontal="right" vertical="center" shrinkToFit="1"/>
    </xf>
    <xf numFmtId="178" fontId="5" fillId="0" borderId="58" xfId="0" applyNumberFormat="1" applyFont="1" applyBorder="1" applyAlignment="1" applyProtection="1">
      <alignment horizontal="right" vertical="center" shrinkToFit="1"/>
    </xf>
    <xf numFmtId="178" fontId="5" fillId="0" borderId="59" xfId="0" applyNumberFormat="1" applyFont="1" applyBorder="1" applyAlignment="1" applyProtection="1">
      <alignment horizontal="right" vertical="center" shrinkToFit="1"/>
    </xf>
    <xf numFmtId="178" fontId="5" fillId="0" borderId="60" xfId="0" applyNumberFormat="1" applyFont="1" applyBorder="1" applyAlignment="1" applyProtection="1">
      <alignment horizontal="right" vertical="center" shrinkToFit="1"/>
    </xf>
    <xf numFmtId="178" fontId="5" fillId="0" borderId="61" xfId="0" applyNumberFormat="1" applyFont="1" applyBorder="1" applyAlignment="1" applyProtection="1">
      <alignment horizontal="right" vertical="center" shrinkToFit="1"/>
    </xf>
    <xf numFmtId="49" fontId="5" fillId="0" borderId="62" xfId="0" applyNumberFormat="1" applyFont="1" applyBorder="1" applyAlignment="1" applyProtection="1">
      <alignment horizontal="distributed" vertical="center" wrapText="1" justifyLastLine="1"/>
    </xf>
    <xf numFmtId="49" fontId="5" fillId="0" borderId="63" xfId="0" applyNumberFormat="1" applyFont="1" applyBorder="1" applyAlignment="1" applyProtection="1">
      <alignment horizontal="distributed" vertical="center" wrapText="1" justifyLastLine="1"/>
    </xf>
    <xf numFmtId="49" fontId="5" fillId="0" borderId="64" xfId="0" applyNumberFormat="1" applyFont="1" applyBorder="1" applyAlignment="1" applyProtection="1">
      <alignment horizontal="distributed" vertical="center" wrapText="1" justifyLastLine="1"/>
    </xf>
    <xf numFmtId="178" fontId="5" fillId="26" borderId="49" xfId="0" applyNumberFormat="1" applyFont="1" applyFill="1" applyBorder="1" applyAlignment="1" applyProtection="1">
      <alignment horizontal="right" vertical="center" shrinkToFit="1"/>
    </xf>
    <xf numFmtId="178" fontId="5" fillId="26" borderId="20" xfId="0" applyNumberFormat="1" applyFont="1" applyFill="1" applyBorder="1" applyAlignment="1" applyProtection="1">
      <alignment horizontal="right" vertical="center" shrinkToFit="1"/>
    </xf>
    <xf numFmtId="178" fontId="5" fillId="26" borderId="21" xfId="0" applyNumberFormat="1" applyFont="1" applyFill="1" applyBorder="1" applyAlignment="1" applyProtection="1">
      <alignment horizontal="right" vertical="center" shrinkToFit="1"/>
    </xf>
    <xf numFmtId="178" fontId="5" fillId="0" borderId="49" xfId="0" applyNumberFormat="1" applyFont="1" applyBorder="1" applyAlignment="1" applyProtection="1">
      <alignment horizontal="right" vertical="center" shrinkToFit="1"/>
    </xf>
    <xf numFmtId="178" fontId="5" fillId="0" borderId="20" xfId="0" applyNumberFormat="1" applyFont="1" applyBorder="1" applyAlignment="1" applyProtection="1">
      <alignment horizontal="right" vertical="center" shrinkToFit="1"/>
    </xf>
    <xf numFmtId="178" fontId="5" fillId="0" borderId="21" xfId="0" applyNumberFormat="1" applyFont="1" applyBorder="1" applyAlignment="1" applyProtection="1">
      <alignment horizontal="right" vertical="center" shrinkToFit="1"/>
    </xf>
    <xf numFmtId="178" fontId="5" fillId="0" borderId="50" xfId="0" applyNumberFormat="1" applyFont="1" applyBorder="1" applyAlignment="1" applyProtection="1">
      <alignment horizontal="right" vertical="center" shrinkToFit="1"/>
    </xf>
    <xf numFmtId="49" fontId="14" fillId="0" borderId="0" xfId="0" applyNumberFormat="1" applyFont="1" applyAlignment="1" applyProtection="1">
      <alignment horizontal="center" vertical="center"/>
    </xf>
    <xf numFmtId="49" fontId="5" fillId="0" borderId="65" xfId="0" applyNumberFormat="1" applyFont="1" applyBorder="1" applyAlignment="1" applyProtection="1">
      <alignment horizontal="distributed" vertical="center" wrapText="1" justifyLastLine="1"/>
    </xf>
    <xf numFmtId="49" fontId="5" fillId="0" borderId="66" xfId="0" applyNumberFormat="1" applyFont="1" applyBorder="1" applyAlignment="1" applyProtection="1">
      <alignment horizontal="distributed" vertical="center" wrapText="1" justifyLastLine="1"/>
    </xf>
    <xf numFmtId="49" fontId="5" fillId="0" borderId="67" xfId="0" applyNumberFormat="1" applyFont="1" applyBorder="1" applyAlignment="1" applyProtection="1">
      <alignment horizontal="distributed" vertical="center" wrapText="1" justifyLastLine="1"/>
    </xf>
    <xf numFmtId="178" fontId="5" fillId="26" borderId="10" xfId="0" applyNumberFormat="1" applyFont="1" applyFill="1" applyBorder="1" applyAlignment="1" applyProtection="1">
      <alignment horizontal="right" vertical="center" shrinkToFit="1"/>
    </xf>
    <xf numFmtId="178" fontId="5" fillId="26" borderId="17" xfId="0" applyNumberFormat="1" applyFont="1" applyFill="1" applyBorder="1" applyAlignment="1" applyProtection="1">
      <alignment horizontal="right" vertical="center" shrinkToFit="1"/>
    </xf>
    <xf numFmtId="178" fontId="5" fillId="26" borderId="13" xfId="0" applyNumberFormat="1" applyFont="1" applyFill="1" applyBorder="1" applyAlignment="1" applyProtection="1">
      <alignment horizontal="right" vertical="center" shrinkToFit="1"/>
    </xf>
    <xf numFmtId="178" fontId="5" fillId="0" borderId="10" xfId="0" applyNumberFormat="1" applyFont="1" applyBorder="1" applyAlignment="1" applyProtection="1">
      <alignment horizontal="right" vertical="center" shrinkToFit="1"/>
    </xf>
    <xf numFmtId="178" fontId="5" fillId="0" borderId="17" xfId="0" applyNumberFormat="1" applyFont="1" applyBorder="1" applyAlignment="1" applyProtection="1">
      <alignment horizontal="right" vertical="center" shrinkToFit="1"/>
    </xf>
    <xf numFmtId="178" fontId="5" fillId="0" borderId="13" xfId="0" applyNumberFormat="1" applyFont="1" applyBorder="1" applyAlignment="1" applyProtection="1">
      <alignment horizontal="right" vertical="center" shrinkToFit="1"/>
    </xf>
    <xf numFmtId="178" fontId="5" fillId="0" borderId="68" xfId="0" applyNumberFormat="1" applyFont="1" applyBorder="1" applyAlignment="1" applyProtection="1">
      <alignment horizontal="right" vertical="center" shrinkToFit="1"/>
    </xf>
    <xf numFmtId="178" fontId="5" fillId="0" borderId="69" xfId="0" applyNumberFormat="1" applyFont="1" applyBorder="1" applyAlignment="1" applyProtection="1">
      <alignment horizontal="right" vertical="center" shrinkToFit="1"/>
    </xf>
    <xf numFmtId="178" fontId="5" fillId="0" borderId="70" xfId="0" applyNumberFormat="1" applyFont="1" applyBorder="1" applyAlignment="1" applyProtection="1">
      <alignment horizontal="right" vertical="center" shrinkToFit="1"/>
    </xf>
    <xf numFmtId="178" fontId="5" fillId="0" borderId="71" xfId="0" applyNumberFormat="1" applyFont="1" applyBorder="1" applyAlignment="1" applyProtection="1">
      <alignment horizontal="right" vertical="center" shrinkToFit="1"/>
    </xf>
    <xf numFmtId="49" fontId="5" fillId="0" borderId="72" xfId="0" applyNumberFormat="1" applyFont="1" applyBorder="1" applyAlignment="1" applyProtection="1">
      <alignment horizontal="distributed" vertical="center" wrapText="1" justifyLastLine="1"/>
    </xf>
    <xf numFmtId="49" fontId="5" fillId="0" borderId="59" xfId="0" applyNumberFormat="1" applyFont="1" applyBorder="1" applyAlignment="1" applyProtection="1">
      <alignment horizontal="distributed" vertical="center" wrapText="1" justifyLastLine="1"/>
    </xf>
    <xf numFmtId="49" fontId="5" fillId="0" borderId="60" xfId="0" applyNumberFormat="1" applyFont="1" applyBorder="1" applyAlignment="1" applyProtection="1">
      <alignment horizontal="distributed" vertical="center" wrapText="1" justifyLastLine="1"/>
    </xf>
    <xf numFmtId="178" fontId="5" fillId="26" borderId="58" xfId="0" applyNumberFormat="1" applyFont="1" applyFill="1" applyBorder="1" applyAlignment="1" applyProtection="1">
      <alignment horizontal="right" vertical="center" shrinkToFit="1"/>
    </xf>
    <xf numFmtId="178" fontId="5" fillId="26" borderId="59" xfId="0" applyNumberFormat="1" applyFont="1" applyFill="1" applyBorder="1" applyAlignment="1" applyProtection="1">
      <alignment horizontal="right" vertical="center" shrinkToFit="1"/>
    </xf>
    <xf numFmtId="178" fontId="5" fillId="26" borderId="60" xfId="0" applyNumberFormat="1" applyFont="1" applyFill="1" applyBorder="1" applyAlignment="1" applyProtection="1">
      <alignment horizontal="right" vertical="center" shrinkToFit="1"/>
    </xf>
    <xf numFmtId="49" fontId="5" fillId="0" borderId="73" xfId="0" applyNumberFormat="1" applyFont="1" applyBorder="1" applyAlignment="1" applyProtection="1">
      <alignment horizontal="distributed" vertical="center" wrapText="1" justifyLastLine="1"/>
    </xf>
    <xf numFmtId="49" fontId="5" fillId="0" borderId="69" xfId="0" applyNumberFormat="1" applyFont="1" applyBorder="1" applyAlignment="1" applyProtection="1">
      <alignment horizontal="distributed" vertical="center" wrapText="1" justifyLastLine="1"/>
    </xf>
    <xf numFmtId="49" fontId="5" fillId="0" borderId="74" xfId="0" applyNumberFormat="1" applyFont="1" applyBorder="1" applyAlignment="1" applyProtection="1">
      <alignment horizontal="distributed" vertical="center" wrapText="1" justifyLastLine="1"/>
    </xf>
    <xf numFmtId="49" fontId="5" fillId="0" borderId="75" xfId="0" applyNumberFormat="1" applyFont="1" applyBorder="1" applyAlignment="1" applyProtection="1">
      <alignment horizontal="distributed" vertical="center" wrapText="1" justifyLastLine="1"/>
    </xf>
    <xf numFmtId="49" fontId="5" fillId="0" borderId="70" xfId="0" applyNumberFormat="1" applyFont="1" applyBorder="1" applyAlignment="1" applyProtection="1">
      <alignment horizontal="distributed" vertical="center" wrapText="1" justifyLastLine="1"/>
    </xf>
    <xf numFmtId="178" fontId="5" fillId="26" borderId="68" xfId="0" applyNumberFormat="1" applyFont="1" applyFill="1" applyBorder="1" applyAlignment="1" applyProtection="1">
      <alignment horizontal="right" vertical="center" shrinkToFit="1"/>
    </xf>
    <xf numFmtId="178" fontId="5" fillId="26" borderId="69" xfId="0" applyNumberFormat="1" applyFont="1" applyFill="1" applyBorder="1" applyAlignment="1" applyProtection="1">
      <alignment horizontal="right" vertical="center" shrinkToFit="1"/>
    </xf>
    <xf numFmtId="178" fontId="5" fillId="26" borderId="70" xfId="0" applyNumberFormat="1" applyFont="1" applyFill="1" applyBorder="1" applyAlignment="1" applyProtection="1">
      <alignment horizontal="right" vertical="center" shrinkToFit="1"/>
    </xf>
    <xf numFmtId="49" fontId="5" fillId="0" borderId="0" xfId="0" applyNumberFormat="1" applyFont="1" applyAlignment="1" applyProtection="1">
      <alignment horizontal="center" vertical="center"/>
    </xf>
    <xf numFmtId="0" fontId="20" fillId="0" borderId="0" xfId="0" applyFont="1" applyAlignment="1" applyProtection="1">
      <alignment horizontal="center" vertical="center" wrapText="1" shrinkToFit="1"/>
    </xf>
    <xf numFmtId="49" fontId="12" fillId="0" borderId="0" xfId="0" applyNumberFormat="1" applyFont="1" applyAlignment="1" applyProtection="1">
      <alignment horizontal="distributed" justifyLastLine="1"/>
    </xf>
    <xf numFmtId="49" fontId="5" fillId="0" borderId="11" xfId="0" applyNumberFormat="1" applyFont="1" applyBorder="1" applyAlignment="1" applyProtection="1">
      <alignment horizontal="distributed" vertical="center" wrapText="1" justifyLastLine="1"/>
    </xf>
    <xf numFmtId="49" fontId="5" fillId="0" borderId="0" xfId="0" applyNumberFormat="1" applyFont="1" applyAlignment="1" applyProtection="1">
      <alignment horizontal="distributed" vertical="center" wrapText="1" justifyLastLine="1"/>
    </xf>
    <xf numFmtId="49" fontId="5" fillId="0" borderId="12" xfId="0" applyNumberFormat="1" applyFont="1" applyBorder="1" applyAlignment="1" applyProtection="1">
      <alignment horizontal="distributed" vertical="center" wrapText="1" justifyLastLine="1"/>
    </xf>
    <xf numFmtId="49" fontId="5" fillId="0" borderId="76" xfId="0" applyNumberFormat="1" applyFont="1" applyBorder="1" applyAlignment="1" applyProtection="1">
      <alignment horizontal="distributed" vertical="center" wrapText="1" justifyLastLine="1"/>
    </xf>
    <xf numFmtId="49" fontId="5" fillId="0" borderId="38" xfId="0" applyNumberFormat="1" applyFont="1" applyBorder="1" applyAlignment="1" applyProtection="1">
      <alignment horizontal="distributed" vertical="center" wrapText="1" justifyLastLine="1"/>
    </xf>
    <xf numFmtId="49" fontId="5" fillId="0" borderId="40" xfId="0" applyNumberFormat="1" applyFont="1" applyBorder="1" applyAlignment="1" applyProtection="1">
      <alignment horizontal="distributed" vertical="center" wrapText="1" justifyLastLine="1"/>
    </xf>
    <xf numFmtId="49" fontId="5" fillId="0" borderId="42" xfId="0" applyNumberFormat="1" applyFont="1" applyBorder="1" applyAlignment="1" applyProtection="1">
      <alignment horizontal="distributed" vertical="center" wrapText="1" justifyLastLine="1"/>
    </xf>
    <xf numFmtId="49" fontId="5" fillId="0" borderId="41" xfId="0" applyNumberFormat="1" applyFont="1" applyBorder="1" applyAlignment="1" applyProtection="1">
      <alignment horizontal="distributed" vertical="center" wrapText="1" justifyLastLine="1"/>
    </xf>
    <xf numFmtId="49" fontId="5" fillId="0" borderId="77" xfId="0" applyNumberFormat="1" applyFont="1" applyBorder="1" applyAlignment="1" applyProtection="1">
      <alignment horizontal="distributed" vertical="center" wrapText="1" justifyLastLine="1"/>
    </xf>
    <xf numFmtId="178" fontId="5" fillId="26" borderId="43" xfId="0" applyNumberFormat="1" applyFont="1" applyFill="1" applyBorder="1" applyAlignment="1" applyProtection="1">
      <alignment horizontal="right" vertical="center" shrinkToFit="1"/>
    </xf>
    <xf numFmtId="178" fontId="5" fillId="26" borderId="40" xfId="0" applyNumberFormat="1" applyFont="1" applyFill="1" applyBorder="1" applyAlignment="1" applyProtection="1">
      <alignment horizontal="right" vertical="center" shrinkToFit="1"/>
    </xf>
    <xf numFmtId="178" fontId="5" fillId="26" borderId="77" xfId="0" applyNumberFormat="1" applyFont="1" applyFill="1" applyBorder="1" applyAlignment="1" applyProtection="1">
      <alignment horizontal="right" vertical="center" shrinkToFit="1"/>
    </xf>
    <xf numFmtId="178" fontId="5" fillId="0" borderId="43" xfId="0" applyNumberFormat="1" applyFont="1" applyBorder="1" applyAlignment="1" applyProtection="1">
      <alignment horizontal="right" vertical="center" shrinkToFit="1"/>
    </xf>
    <xf numFmtId="178" fontId="5" fillId="0" borderId="40" xfId="0" applyNumberFormat="1" applyFont="1" applyBorder="1" applyAlignment="1" applyProtection="1">
      <alignment horizontal="right" vertical="center" shrinkToFit="1"/>
    </xf>
    <xf numFmtId="178" fontId="5" fillId="0" borderId="77" xfId="0" applyNumberFormat="1" applyFont="1" applyBorder="1" applyAlignment="1" applyProtection="1">
      <alignment horizontal="right" vertical="center" shrinkToFit="1"/>
    </xf>
    <xf numFmtId="178" fontId="5" fillId="0" borderId="39" xfId="0" applyNumberFormat="1" applyFont="1" applyBorder="1" applyAlignment="1" applyProtection="1">
      <alignment horizontal="right" vertical="center" shrinkToFit="1"/>
    </xf>
    <xf numFmtId="178" fontId="5" fillId="26" borderId="39" xfId="0" applyNumberFormat="1" applyFont="1" applyFill="1" applyBorder="1" applyAlignment="1" applyProtection="1">
      <alignment horizontal="right" vertical="center" shrinkToFit="1"/>
    </xf>
    <xf numFmtId="49" fontId="16" fillId="0" borderId="0" xfId="46" applyNumberFormat="1" applyFont="1" applyAlignment="1" applyProtection="1">
      <alignment horizontal="center" vertical="center" wrapText="1"/>
    </xf>
    <xf numFmtId="49" fontId="16" fillId="0" borderId="10" xfId="48" applyNumberFormat="1" applyFont="1" applyBorder="1" applyAlignment="1" applyProtection="1">
      <alignment horizontal="center" vertical="center" wrapText="1"/>
    </xf>
    <xf numFmtId="49" fontId="16" fillId="0" borderId="17" xfId="48" applyNumberFormat="1" applyFont="1" applyBorder="1" applyAlignment="1" applyProtection="1">
      <alignment horizontal="center" vertical="center" wrapText="1"/>
    </xf>
    <xf numFmtId="49" fontId="16" fillId="0" borderId="13" xfId="48" applyNumberFormat="1" applyFont="1" applyBorder="1" applyAlignment="1" applyProtection="1">
      <alignment horizontal="center" vertical="center" wrapText="1"/>
    </xf>
    <xf numFmtId="49" fontId="16" fillId="0" borderId="15" xfId="48" applyNumberFormat="1" applyFont="1" applyBorder="1" applyAlignment="1" applyProtection="1">
      <alignment horizontal="distributed" vertical="center" wrapText="1"/>
    </xf>
    <xf numFmtId="178" fontId="16" fillId="0" borderId="0" xfId="46" applyNumberFormat="1" applyFont="1" applyAlignment="1" applyProtection="1">
      <alignment horizontal="center" vertical="center" wrapText="1"/>
    </xf>
    <xf numFmtId="49" fontId="16" fillId="0" borderId="35" xfId="48" applyNumberFormat="1" applyFont="1" applyBorder="1" applyAlignment="1" applyProtection="1">
      <alignment horizontal="center" vertical="center" wrapText="1"/>
    </xf>
    <xf numFmtId="49" fontId="16" fillId="0" borderId="36" xfId="48" applyNumberFormat="1" applyFont="1" applyBorder="1" applyAlignment="1" applyProtection="1">
      <alignment horizontal="center" vertical="center" wrapText="1"/>
    </xf>
    <xf numFmtId="49" fontId="16" fillId="0" borderId="37" xfId="48" applyNumberFormat="1" applyFont="1" applyBorder="1" applyAlignment="1" applyProtection="1">
      <alignment horizontal="center" vertical="center" wrapText="1"/>
    </xf>
    <xf numFmtId="0" fontId="6" fillId="0" borderId="0" xfId="46" applyFont="1" applyAlignment="1" applyProtection="1">
      <alignment horizontal="center" vertical="center" wrapText="1"/>
    </xf>
    <xf numFmtId="49" fontId="16" fillId="0" borderId="20" xfId="48" applyNumberFormat="1" applyFont="1" applyBorder="1" applyAlignment="1" applyProtection="1">
      <alignment horizontal="distributed" vertical="center" wrapText="1"/>
    </xf>
    <xf numFmtId="178" fontId="16" fillId="0" borderId="15" xfId="46" applyNumberFormat="1" applyFont="1" applyBorder="1" applyAlignment="1" applyProtection="1">
      <alignment horizontal="center" vertical="center" wrapText="1"/>
    </xf>
    <xf numFmtId="176" fontId="16" fillId="0" borderId="91" xfId="46" applyNumberFormat="1" applyFont="1" applyBorder="1" applyAlignment="1" applyProtection="1">
      <alignment horizontal="center" vertical="center" wrapText="1"/>
    </xf>
    <xf numFmtId="176" fontId="16" fillId="0" borderId="47" xfId="46" applyNumberFormat="1" applyFont="1" applyBorder="1" applyAlignment="1" applyProtection="1">
      <alignment horizontal="center" vertical="center" wrapText="1"/>
    </xf>
    <xf numFmtId="176" fontId="16" fillId="0" borderId="41" xfId="46" applyNumberFormat="1" applyFont="1" applyBorder="1" applyAlignment="1" applyProtection="1">
      <alignment horizontal="center" vertical="center" wrapText="1"/>
    </xf>
    <xf numFmtId="176" fontId="16" fillId="0" borderId="40" xfId="46" applyNumberFormat="1" applyFont="1" applyBorder="1" applyAlignment="1" applyProtection="1">
      <alignment horizontal="center" vertical="center" wrapText="1"/>
    </xf>
    <xf numFmtId="176" fontId="16" fillId="0" borderId="42" xfId="46" applyNumberFormat="1" applyFont="1" applyBorder="1" applyAlignment="1" applyProtection="1">
      <alignment horizontal="center" vertical="center" wrapText="1"/>
    </xf>
    <xf numFmtId="176" fontId="16" fillId="0" borderId="77" xfId="46" applyNumberFormat="1" applyFont="1" applyBorder="1" applyAlignment="1" applyProtection="1">
      <alignment horizontal="center" vertical="center" wrapText="1"/>
    </xf>
    <xf numFmtId="176" fontId="16" fillId="0" borderId="43" xfId="48" applyNumberFormat="1" applyFont="1" applyBorder="1" applyAlignment="1" applyProtection="1">
      <alignment horizontal="center" vertical="center" wrapText="1"/>
    </xf>
    <xf numFmtId="176" fontId="16" fillId="0" borderId="40" xfId="48" applyNumberFormat="1" applyFont="1" applyBorder="1" applyAlignment="1" applyProtection="1">
      <alignment horizontal="center" vertical="center" wrapText="1"/>
    </xf>
    <xf numFmtId="176" fontId="16" fillId="0" borderId="42" xfId="48" applyNumberFormat="1" applyFont="1" applyBorder="1" applyAlignment="1" applyProtection="1">
      <alignment horizontal="center" vertical="center" wrapText="1"/>
    </xf>
    <xf numFmtId="176" fontId="16" fillId="0" borderId="41" xfId="48" applyNumberFormat="1" applyFont="1" applyBorder="1" applyAlignment="1" applyProtection="1">
      <alignment horizontal="center" vertical="center" wrapText="1"/>
    </xf>
    <xf numFmtId="49" fontId="16" fillId="0" borderId="40" xfId="48" applyNumberFormat="1" applyFont="1" applyBorder="1" applyAlignment="1" applyProtection="1">
      <alignment horizontal="center" vertical="center" wrapText="1"/>
    </xf>
    <xf numFmtId="49" fontId="16" fillId="0" borderId="39" xfId="48" applyNumberFormat="1" applyFont="1" applyBorder="1" applyAlignment="1" applyProtection="1">
      <alignment horizontal="center" vertical="center" wrapText="1"/>
    </xf>
    <xf numFmtId="49" fontId="6" fillId="0" borderId="0" xfId="43" applyNumberFormat="1" applyFont="1" applyAlignment="1" applyProtection="1">
      <alignment horizontal="center" vertical="center" wrapText="1"/>
    </xf>
    <xf numFmtId="178" fontId="16" fillId="0" borderId="20" xfId="46" applyNumberFormat="1" applyFont="1" applyBorder="1" applyAlignment="1" applyProtection="1">
      <alignment horizontal="center" vertical="center" wrapText="1"/>
    </xf>
    <xf numFmtId="0" fontId="4" fillId="0" borderId="0" xfId="43" applyFont="1" applyProtection="1"/>
    <xf numFmtId="0" fontId="5" fillId="0" borderId="0" xfId="43" applyFont="1" applyProtection="1"/>
    <xf numFmtId="0" fontId="2" fillId="0" borderId="0" xfId="43" applyProtection="1"/>
    <xf numFmtId="49" fontId="12" fillId="0" borderId="15" xfId="43" applyNumberFormat="1" applyFont="1" applyBorder="1" applyAlignment="1" applyProtection="1">
      <alignment horizontal="distributed" justifyLastLine="1"/>
    </xf>
    <xf numFmtId="49" fontId="5" fillId="0" borderId="34" xfId="43" applyNumberFormat="1" applyFont="1" applyBorder="1" applyAlignment="1" applyProtection="1">
      <alignment wrapText="1"/>
    </xf>
    <xf numFmtId="49" fontId="4" fillId="0" borderId="32" xfId="43" applyNumberFormat="1" applyFont="1" applyBorder="1" applyAlignment="1" applyProtection="1">
      <alignment wrapText="1"/>
    </xf>
    <xf numFmtId="0" fontId="0" fillId="0" borderId="31" xfId="0" applyBorder="1" applyAlignment="1" applyProtection="1">
      <alignment wrapText="1"/>
    </xf>
    <xf numFmtId="49" fontId="5" fillId="0" borderId="10" xfId="43" applyNumberFormat="1" applyFont="1" applyBorder="1" applyAlignment="1" applyProtection="1">
      <alignment horizontal="distributed" vertical="center" wrapText="1" justifyLastLine="1"/>
    </xf>
    <xf numFmtId="49" fontId="5" fillId="0" borderId="17" xfId="43" applyNumberFormat="1" applyFont="1" applyBorder="1" applyAlignment="1" applyProtection="1">
      <alignment horizontal="distributed" vertical="center" wrapText="1" justifyLastLine="1"/>
    </xf>
    <xf numFmtId="49" fontId="5" fillId="0" borderId="13" xfId="43" applyNumberFormat="1" applyFont="1" applyBorder="1" applyAlignment="1" applyProtection="1">
      <alignment horizontal="distributed" vertical="center" wrapText="1" justifyLastLine="1"/>
    </xf>
    <xf numFmtId="49" fontId="5" fillId="0" borderId="49" xfId="43" applyNumberFormat="1" applyFont="1" applyBorder="1" applyAlignment="1" applyProtection="1">
      <alignment horizontal="distributed" vertical="center" wrapText="1" justifyLastLine="1"/>
    </xf>
    <xf numFmtId="49" fontId="5" fillId="0" borderId="20" xfId="43" applyNumberFormat="1" applyFont="1" applyBorder="1" applyAlignment="1" applyProtection="1">
      <alignment horizontal="distributed" vertical="center" wrapText="1" justifyLastLine="1"/>
    </xf>
    <xf numFmtId="49" fontId="5" fillId="0" borderId="21" xfId="43" applyNumberFormat="1" applyFont="1" applyBorder="1" applyAlignment="1" applyProtection="1">
      <alignment horizontal="distributed" vertical="center" wrapText="1" justifyLastLine="1"/>
    </xf>
    <xf numFmtId="49" fontId="7" fillId="0" borderId="10" xfId="43" applyNumberFormat="1" applyFont="1" applyBorder="1" applyAlignment="1" applyProtection="1">
      <alignment horizontal="distributed" vertical="center" wrapText="1" justifyLastLine="1"/>
    </xf>
    <xf numFmtId="49" fontId="7" fillId="0" borderId="17" xfId="43" applyNumberFormat="1" applyFont="1" applyBorder="1" applyAlignment="1" applyProtection="1">
      <alignment horizontal="distributed" vertical="center" wrapText="1" justifyLastLine="1"/>
    </xf>
    <xf numFmtId="49" fontId="7" fillId="0" borderId="13" xfId="43" applyNumberFormat="1" applyFont="1" applyBorder="1" applyAlignment="1" applyProtection="1">
      <alignment horizontal="distributed" vertical="center" wrapText="1" justifyLastLine="1"/>
    </xf>
    <xf numFmtId="0" fontId="5" fillId="0" borderId="10" xfId="43" applyFont="1" applyBorder="1" applyAlignment="1" applyProtection="1">
      <alignment horizontal="distributed" vertical="center" wrapText="1"/>
    </xf>
    <xf numFmtId="0" fontId="5" fillId="0" borderId="17" xfId="43" applyFont="1" applyBorder="1" applyAlignment="1" applyProtection="1">
      <alignment horizontal="distributed" vertical="center"/>
    </xf>
    <xf numFmtId="0" fontId="5" fillId="0" borderId="13" xfId="43" applyFont="1" applyBorder="1" applyAlignment="1" applyProtection="1">
      <alignment horizontal="distributed" vertical="center"/>
    </xf>
    <xf numFmtId="0" fontId="4" fillId="0" borderId="0" xfId="43" applyFont="1" applyAlignment="1" applyProtection="1">
      <alignment vertical="center"/>
    </xf>
    <xf numFmtId="0" fontId="0" fillId="0" borderId="28" xfId="0" applyBorder="1" applyAlignment="1" applyProtection="1">
      <alignment wrapText="1"/>
    </xf>
    <xf numFmtId="0" fontId="0" fillId="0" borderId="29" xfId="0" applyBorder="1" applyAlignment="1" applyProtection="1">
      <alignment wrapText="1"/>
    </xf>
    <xf numFmtId="0" fontId="0" fillId="0" borderId="30" xfId="0" applyBorder="1" applyAlignment="1" applyProtection="1">
      <alignment wrapText="1"/>
    </xf>
    <xf numFmtId="49" fontId="5" fillId="0" borderId="11" xfId="43" applyNumberFormat="1" applyFont="1" applyBorder="1" applyAlignment="1" applyProtection="1">
      <alignment horizontal="distributed" vertical="center" wrapText="1" justifyLastLine="1"/>
    </xf>
    <xf numFmtId="49" fontId="5" fillId="0" borderId="0" xfId="43" applyNumberFormat="1" applyFont="1" applyAlignment="1" applyProtection="1">
      <alignment horizontal="distributed" vertical="center" wrapText="1" justifyLastLine="1"/>
    </xf>
    <xf numFmtId="49" fontId="5" fillId="0" borderId="12" xfId="43" applyNumberFormat="1" applyFont="1" applyBorder="1" applyAlignment="1" applyProtection="1">
      <alignment horizontal="distributed" vertical="center" wrapText="1" justifyLastLine="1"/>
    </xf>
    <xf numFmtId="49" fontId="23" fillId="0" borderId="10" xfId="43" applyNumberFormat="1" applyFont="1" applyBorder="1" applyAlignment="1" applyProtection="1">
      <alignment horizontal="distributed" vertical="center" wrapText="1" justifyLastLine="1"/>
    </xf>
    <xf numFmtId="49" fontId="23" fillId="0" borderId="17" xfId="43" applyNumberFormat="1" applyFont="1" applyBorder="1" applyAlignment="1" applyProtection="1">
      <alignment horizontal="distributed" vertical="center" wrapText="1" justifyLastLine="1"/>
    </xf>
    <xf numFmtId="49" fontId="7" fillId="0" borderId="10" xfId="43" applyNumberFormat="1" applyFont="1" applyBorder="1" applyAlignment="1" applyProtection="1">
      <alignment horizontal="center" vertical="center" shrinkToFit="1"/>
    </xf>
    <xf numFmtId="49" fontId="7" fillId="0" borderId="17" xfId="43" applyNumberFormat="1" applyFont="1" applyBorder="1" applyAlignment="1" applyProtection="1">
      <alignment horizontal="center" vertical="center" shrinkToFit="1"/>
    </xf>
    <xf numFmtId="49" fontId="7" fillId="0" borderId="11" xfId="43" applyNumberFormat="1" applyFont="1" applyBorder="1" applyAlignment="1" applyProtection="1">
      <alignment horizontal="distributed" vertical="center" wrapText="1" justifyLastLine="1"/>
    </xf>
    <xf numFmtId="49" fontId="7" fillId="0" borderId="0" xfId="43" applyNumberFormat="1" applyFont="1" applyAlignment="1" applyProtection="1">
      <alignment horizontal="distributed" vertical="center" wrapText="1" justifyLastLine="1"/>
    </xf>
    <xf numFmtId="49" fontId="7" fillId="0" borderId="12" xfId="43" applyNumberFormat="1" applyFont="1" applyBorder="1" applyAlignment="1" applyProtection="1">
      <alignment horizontal="distributed" vertical="center" wrapText="1" justifyLastLine="1"/>
    </xf>
    <xf numFmtId="0" fontId="5" fillId="0" borderId="11" xfId="43" applyFont="1" applyBorder="1" applyAlignment="1" applyProtection="1">
      <alignment horizontal="distributed" vertical="center"/>
    </xf>
    <xf numFmtId="0" fontId="5" fillId="0" borderId="0" xfId="43" applyFont="1" applyAlignment="1" applyProtection="1">
      <alignment horizontal="distributed" vertical="center"/>
    </xf>
    <xf numFmtId="0" fontId="5" fillId="0" borderId="12" xfId="43" applyFont="1" applyBorder="1" applyAlignment="1" applyProtection="1">
      <alignment horizontal="distributed" vertical="center"/>
    </xf>
    <xf numFmtId="49" fontId="23" fillId="0" borderId="11" xfId="43" applyNumberFormat="1" applyFont="1" applyBorder="1" applyAlignment="1" applyProtection="1">
      <alignment horizontal="distributed" vertical="center" wrapText="1" shrinkToFit="1"/>
    </xf>
    <xf numFmtId="49" fontId="23" fillId="0" borderId="0" xfId="43" applyNumberFormat="1" applyFont="1" applyAlignment="1" applyProtection="1">
      <alignment horizontal="distributed" vertical="center" wrapText="1" shrinkToFit="1"/>
    </xf>
    <xf numFmtId="49" fontId="23" fillId="0" borderId="11" xfId="43" applyNumberFormat="1" applyFont="1" applyBorder="1" applyAlignment="1" applyProtection="1">
      <alignment horizontal="distributed" vertical="center" wrapText="1" justifyLastLine="1"/>
    </xf>
    <xf numFmtId="49" fontId="23" fillId="0" borderId="0" xfId="43" applyNumberFormat="1" applyFont="1" applyAlignment="1" applyProtection="1">
      <alignment horizontal="distributed" vertical="center" wrapText="1" justifyLastLine="1"/>
    </xf>
    <xf numFmtId="49" fontId="7" fillId="0" borderId="11" xfId="43" applyNumberFormat="1" applyFont="1" applyBorder="1" applyAlignment="1" applyProtection="1">
      <alignment horizontal="center" vertical="center" shrinkToFit="1"/>
    </xf>
    <xf numFmtId="49" fontId="7" fillId="0" borderId="0" xfId="43" applyNumberFormat="1" applyFont="1" applyAlignment="1" applyProtection="1">
      <alignment horizontal="center" vertical="center" shrinkToFit="1"/>
    </xf>
    <xf numFmtId="0" fontId="0" fillId="0" borderId="11" xfId="0" applyBorder="1" applyAlignment="1" applyProtection="1">
      <alignment horizontal="distributed" vertical="center" wrapText="1" justifyLastLine="1"/>
    </xf>
    <xf numFmtId="0" fontId="0" fillId="0" borderId="0" xfId="0" applyAlignment="1" applyProtection="1">
      <alignment horizontal="distributed" vertical="center" wrapText="1" justifyLastLine="1"/>
    </xf>
    <xf numFmtId="0" fontId="0" fillId="0" borderId="12" xfId="0" applyBorder="1" applyAlignment="1" applyProtection="1">
      <alignment horizontal="distributed" vertical="center" wrapText="1" justifyLastLine="1"/>
    </xf>
    <xf numFmtId="0" fontId="23" fillId="0" borderId="11" xfId="0" applyFont="1" applyBorder="1" applyAlignment="1" applyProtection="1">
      <alignment horizontal="distributed" vertical="center" justifyLastLine="1"/>
    </xf>
    <xf numFmtId="0" fontId="23" fillId="0" borderId="0" xfId="0" applyFont="1" applyAlignment="1" applyProtection="1">
      <alignment horizontal="distributed" vertical="center" justifyLastLine="1"/>
    </xf>
    <xf numFmtId="49" fontId="5" fillId="0" borderId="11" xfId="43" applyNumberFormat="1" applyFont="1" applyBorder="1" applyAlignment="1" applyProtection="1">
      <alignment horizontal="center" vertical="center" wrapText="1"/>
    </xf>
    <xf numFmtId="49" fontId="5" fillId="0" borderId="0" xfId="43" applyNumberFormat="1" applyFont="1" applyAlignment="1" applyProtection="1">
      <alignment horizontal="center" vertical="center" wrapText="1"/>
    </xf>
    <xf numFmtId="49" fontId="5" fillId="0" borderId="12" xfId="43" applyNumberFormat="1" applyFont="1" applyBorder="1" applyAlignment="1" applyProtection="1">
      <alignment horizontal="center" vertical="center" wrapText="1"/>
    </xf>
    <xf numFmtId="0" fontId="0" fillId="0" borderId="26" xfId="0" applyBorder="1" applyAlignment="1" applyProtection="1">
      <alignment wrapText="1"/>
    </xf>
    <xf numFmtId="0" fontId="0" fillId="0" borderId="27" xfId="0" applyBorder="1" applyAlignment="1" applyProtection="1">
      <alignment wrapText="1"/>
    </xf>
    <xf numFmtId="0" fontId="0" fillId="0" borderId="25" xfId="0" applyBorder="1" applyAlignment="1" applyProtection="1">
      <alignment wrapText="1"/>
    </xf>
    <xf numFmtId="49" fontId="5" fillId="0" borderId="35" xfId="43" applyNumberFormat="1" applyFont="1" applyBorder="1" applyAlignment="1" applyProtection="1">
      <alignment horizontal="center" vertical="center" wrapText="1"/>
    </xf>
    <xf numFmtId="49" fontId="5" fillId="0" borderId="36" xfId="43" applyNumberFormat="1" applyFont="1" applyBorder="1" applyAlignment="1" applyProtection="1">
      <alignment horizontal="center" vertical="center" wrapText="1"/>
    </xf>
    <xf numFmtId="49" fontId="5" fillId="0" borderId="37" xfId="43" applyNumberFormat="1" applyFont="1" applyBorder="1" applyAlignment="1" applyProtection="1">
      <alignment horizontal="center" vertical="center" wrapText="1"/>
    </xf>
    <xf numFmtId="49" fontId="5" fillId="0" borderId="51" xfId="43" applyNumberFormat="1" applyFont="1" applyBorder="1" applyAlignment="1" applyProtection="1">
      <alignment horizontal="distributed" vertical="center" wrapText="1" justifyLastLine="1"/>
    </xf>
    <xf numFmtId="49" fontId="5" fillId="0" borderId="52" xfId="43" applyNumberFormat="1" applyFont="1" applyBorder="1" applyAlignment="1" applyProtection="1">
      <alignment horizontal="distributed" vertical="center" wrapText="1" justifyLastLine="1"/>
    </xf>
    <xf numFmtId="49" fontId="5" fillId="0" borderId="53" xfId="43" applyNumberFormat="1" applyFont="1" applyBorder="1" applyAlignment="1" applyProtection="1">
      <alignment horizontal="distributed" vertical="center" wrapText="1" justifyLastLine="1"/>
    </xf>
    <xf numFmtId="49" fontId="5" fillId="0" borderId="54" xfId="43" applyNumberFormat="1" applyFont="1" applyBorder="1" applyAlignment="1" applyProtection="1">
      <alignment horizontal="distributed" vertical="center" wrapText="1" justifyLastLine="1"/>
    </xf>
    <xf numFmtId="49" fontId="5" fillId="0" borderId="55" xfId="43" applyNumberFormat="1" applyFont="1" applyBorder="1" applyAlignment="1" applyProtection="1">
      <alignment horizontal="distributed" vertical="center" wrapText="1" justifyLastLine="1"/>
    </xf>
    <xf numFmtId="178" fontId="5" fillId="0" borderId="58" xfId="43" applyNumberFormat="1" applyFont="1" applyBorder="1" applyAlignment="1" applyProtection="1">
      <alignment horizontal="right" vertical="center" shrinkToFit="1"/>
    </xf>
    <xf numFmtId="178" fontId="5" fillId="0" borderId="59" xfId="43" applyNumberFormat="1" applyFont="1" applyBorder="1" applyAlignment="1" applyProtection="1">
      <alignment horizontal="right" vertical="center" shrinkToFit="1"/>
    </xf>
    <xf numFmtId="178" fontId="5" fillId="0" borderId="60" xfId="43" applyNumberFormat="1" applyFont="1" applyBorder="1" applyAlignment="1" applyProtection="1">
      <alignment horizontal="right" vertical="center" shrinkToFit="1"/>
    </xf>
    <xf numFmtId="178" fontId="5" fillId="26" borderId="58" xfId="43" applyNumberFormat="1" applyFont="1" applyFill="1" applyBorder="1" applyAlignment="1" applyProtection="1">
      <alignment horizontal="right" vertical="center" shrinkToFit="1"/>
    </xf>
    <xf numFmtId="178" fontId="5" fillId="26" borderId="59" xfId="43" applyNumberFormat="1" applyFont="1" applyFill="1" applyBorder="1" applyAlignment="1" applyProtection="1">
      <alignment horizontal="right" vertical="center" shrinkToFit="1"/>
    </xf>
    <xf numFmtId="178" fontId="5" fillId="26" borderId="60" xfId="43" applyNumberFormat="1" applyFont="1" applyFill="1" applyBorder="1" applyAlignment="1" applyProtection="1">
      <alignment horizontal="right" vertical="center" shrinkToFit="1"/>
    </xf>
    <xf numFmtId="178" fontId="5" fillId="26" borderId="78" xfId="43" applyNumberFormat="1" applyFont="1" applyFill="1" applyBorder="1" applyAlignment="1" applyProtection="1">
      <alignment horizontal="right" vertical="center" shrinkToFit="1"/>
    </xf>
    <xf numFmtId="178" fontId="5" fillId="0" borderId="78" xfId="43" applyNumberFormat="1" applyFont="1" applyBorder="1" applyAlignment="1" applyProtection="1">
      <alignment horizontal="right" vertical="center" shrinkToFit="1"/>
    </xf>
    <xf numFmtId="178" fontId="5" fillId="0" borderId="89" xfId="43" applyNumberFormat="1" applyFont="1" applyBorder="1" applyAlignment="1" applyProtection="1">
      <alignment horizontal="right" vertical="center" shrinkToFit="1"/>
    </xf>
    <xf numFmtId="178" fontId="5" fillId="0" borderId="56" xfId="43" applyNumberFormat="1" applyFont="1" applyBorder="1" applyAlignment="1" applyProtection="1">
      <alignment horizontal="right" vertical="center" shrinkToFit="1"/>
    </xf>
    <xf numFmtId="178" fontId="5" fillId="0" borderId="90" xfId="43" applyNumberFormat="1" applyFont="1" applyBorder="1" applyAlignment="1" applyProtection="1">
      <alignment horizontal="right" vertical="center" shrinkToFit="1"/>
    </xf>
    <xf numFmtId="49" fontId="5" fillId="0" borderId="18" xfId="43" applyNumberFormat="1" applyFont="1" applyBorder="1" applyAlignment="1" applyProtection="1">
      <alignment horizontal="distributed" vertical="center" wrapText="1" justifyLastLine="1"/>
    </xf>
    <xf numFmtId="49" fontId="5" fillId="0" borderId="92" xfId="43" applyNumberFormat="1" applyFont="1" applyBorder="1" applyAlignment="1" applyProtection="1">
      <alignment horizontal="distributed" vertical="center" wrapText="1" justifyLastLine="1"/>
    </xf>
    <xf numFmtId="49" fontId="5" fillId="0" borderId="63" xfId="43" applyNumberFormat="1" applyFont="1" applyBorder="1" applyAlignment="1" applyProtection="1">
      <alignment horizontal="distributed" vertical="center" wrapText="1" justifyLastLine="1"/>
    </xf>
    <xf numFmtId="49" fontId="5" fillId="0" borderId="76" xfId="43" applyNumberFormat="1" applyFont="1" applyBorder="1" applyAlignment="1" applyProtection="1">
      <alignment horizontal="distributed" vertical="center" wrapText="1" justifyLastLine="1"/>
    </xf>
    <xf numFmtId="49" fontId="5" fillId="0" borderId="64" xfId="43" applyNumberFormat="1" applyFont="1" applyBorder="1" applyAlignment="1" applyProtection="1">
      <alignment horizontal="distributed" vertical="center" wrapText="1" justifyLastLine="1"/>
    </xf>
    <xf numFmtId="49" fontId="5" fillId="0" borderId="93" xfId="43" applyNumberFormat="1" applyFont="1" applyBorder="1" applyAlignment="1" applyProtection="1">
      <alignment horizontal="distributed" vertical="center" wrapText="1" justifyLastLine="1"/>
    </xf>
    <xf numFmtId="178" fontId="5" fillId="0" borderId="49" xfId="43" applyNumberFormat="1" applyFont="1" applyBorder="1" applyAlignment="1" applyProtection="1">
      <alignment horizontal="right" vertical="center" shrinkToFit="1"/>
    </xf>
    <xf numFmtId="178" fontId="5" fillId="0" borderId="20" xfId="43" applyNumberFormat="1" applyFont="1" applyBorder="1" applyAlignment="1" applyProtection="1">
      <alignment horizontal="right" vertical="center" shrinkToFit="1"/>
    </xf>
    <xf numFmtId="178" fontId="5" fillId="0" borderId="21" xfId="43" applyNumberFormat="1" applyFont="1" applyBorder="1" applyAlignment="1" applyProtection="1">
      <alignment horizontal="right" vertical="center" shrinkToFit="1"/>
    </xf>
    <xf numFmtId="178" fontId="5" fillId="26" borderId="18" xfId="43" applyNumberFormat="1" applyFont="1" applyFill="1" applyBorder="1" applyAlignment="1" applyProtection="1">
      <alignment horizontal="right" vertical="center" shrinkToFit="1"/>
    </xf>
    <xf numFmtId="178" fontId="5" fillId="0" borderId="18" xfId="43" applyNumberFormat="1" applyFont="1" applyBorder="1" applyAlignment="1" applyProtection="1">
      <alignment horizontal="right" vertical="center" shrinkToFit="1"/>
    </xf>
    <xf numFmtId="178" fontId="5" fillId="0" borderId="79" xfId="43" applyNumberFormat="1" applyFont="1" applyBorder="1" applyAlignment="1" applyProtection="1">
      <alignment horizontal="right" vertical="center" shrinkToFit="1"/>
    </xf>
    <xf numFmtId="49" fontId="5" fillId="0" borderId="94" xfId="43" applyNumberFormat="1" applyFont="1" applyBorder="1" applyAlignment="1" applyProtection="1">
      <alignment horizontal="distributed" vertical="center" wrapText="1" justifyLastLine="1"/>
    </xf>
    <xf numFmtId="49" fontId="5" fillId="0" borderId="66" xfId="43" applyNumberFormat="1" applyFont="1" applyBorder="1" applyAlignment="1" applyProtection="1">
      <alignment horizontal="distributed" vertical="center" wrapText="1" justifyLastLine="1"/>
    </xf>
    <xf numFmtId="49" fontId="5" fillId="0" borderId="95" xfId="43" applyNumberFormat="1" applyFont="1" applyBorder="1" applyAlignment="1" applyProtection="1">
      <alignment horizontal="distributed" vertical="center" wrapText="1" justifyLastLine="1"/>
    </xf>
    <xf numFmtId="49" fontId="5" fillId="0" borderId="67" xfId="43" applyNumberFormat="1" applyFont="1" applyBorder="1" applyAlignment="1" applyProtection="1">
      <alignment horizontal="distributed" vertical="center" wrapText="1" justifyLastLine="1"/>
    </xf>
    <xf numFmtId="49" fontId="5" fillId="0" borderId="96" xfId="43" applyNumberFormat="1" applyFont="1" applyBorder="1" applyAlignment="1" applyProtection="1">
      <alignment horizontal="distributed" vertical="center" wrapText="1" justifyLastLine="1"/>
    </xf>
    <xf numFmtId="178" fontId="5" fillId="0" borderId="68" xfId="43" applyNumberFormat="1" applyFont="1" applyBorder="1" applyAlignment="1" applyProtection="1">
      <alignment horizontal="right" vertical="center" shrinkToFit="1"/>
    </xf>
    <xf numFmtId="178" fontId="5" fillId="0" borderId="69" xfId="43" applyNumberFormat="1" applyFont="1" applyBorder="1" applyAlignment="1" applyProtection="1">
      <alignment horizontal="right" vertical="center" shrinkToFit="1"/>
    </xf>
    <xf numFmtId="178" fontId="5" fillId="0" borderId="70" xfId="43" applyNumberFormat="1" applyFont="1" applyBorder="1" applyAlignment="1" applyProtection="1">
      <alignment horizontal="right" vertical="center" shrinkToFit="1"/>
    </xf>
    <xf numFmtId="178" fontId="5" fillId="26" borderId="44" xfId="43" applyNumberFormat="1" applyFont="1" applyFill="1" applyBorder="1" applyAlignment="1" applyProtection="1">
      <alignment horizontal="right" vertical="center" shrinkToFit="1"/>
    </xf>
    <xf numFmtId="178" fontId="5" fillId="0" borderId="44" xfId="43" applyNumberFormat="1" applyFont="1" applyBorder="1" applyAlignment="1" applyProtection="1">
      <alignment horizontal="right" vertical="center" shrinkToFit="1"/>
    </xf>
    <xf numFmtId="178" fontId="5" fillId="0" borderId="10" xfId="43" applyNumberFormat="1" applyFont="1" applyBorder="1" applyAlignment="1" applyProtection="1">
      <alignment horizontal="right" vertical="center" shrinkToFit="1"/>
    </xf>
    <xf numFmtId="178" fontId="5" fillId="0" borderId="88" xfId="43" applyNumberFormat="1" applyFont="1" applyBorder="1" applyAlignment="1" applyProtection="1">
      <alignment horizontal="right" vertical="center" shrinkToFit="1"/>
    </xf>
    <xf numFmtId="178" fontId="5" fillId="0" borderId="84" xfId="43" applyNumberFormat="1" applyFont="1" applyBorder="1" applyAlignment="1" applyProtection="1">
      <alignment horizontal="right" vertical="center" shrinkToFit="1"/>
    </xf>
    <xf numFmtId="49" fontId="5" fillId="0" borderId="97" xfId="43" applyNumberFormat="1" applyFont="1" applyBorder="1" applyAlignment="1" applyProtection="1">
      <alignment horizontal="distributed" vertical="center" wrapText="1" justifyLastLine="1"/>
    </xf>
    <xf numFmtId="49" fontId="5" fillId="0" borderId="74" xfId="43" applyNumberFormat="1" applyFont="1" applyBorder="1" applyAlignment="1" applyProtection="1">
      <alignment horizontal="distributed" vertical="center" wrapText="1" justifyLastLine="1"/>
    </xf>
    <xf numFmtId="49" fontId="5" fillId="0" borderId="98" xfId="43" applyNumberFormat="1" applyFont="1" applyBorder="1" applyAlignment="1" applyProtection="1">
      <alignment horizontal="distributed" vertical="center" wrapText="1" justifyLastLine="1"/>
    </xf>
    <xf numFmtId="49" fontId="5" fillId="0" borderId="75" xfId="43" applyNumberFormat="1" applyFont="1" applyBorder="1" applyAlignment="1" applyProtection="1">
      <alignment horizontal="distributed" vertical="center" wrapText="1" justifyLastLine="1"/>
    </xf>
    <xf numFmtId="49" fontId="5" fillId="0" borderId="99" xfId="43" applyNumberFormat="1" applyFont="1" applyBorder="1" applyAlignment="1" applyProtection="1">
      <alignment horizontal="distributed" vertical="center" wrapText="1" justifyLastLine="1"/>
    </xf>
    <xf numFmtId="178" fontId="5" fillId="26" borderId="80" xfId="43" applyNumberFormat="1" applyFont="1" applyFill="1" applyBorder="1" applyAlignment="1" applyProtection="1">
      <alignment horizontal="right" vertical="center" shrinkToFit="1"/>
    </xf>
    <xf numFmtId="178" fontId="5" fillId="0" borderId="80" xfId="43" applyNumberFormat="1" applyFont="1" applyBorder="1" applyAlignment="1" applyProtection="1">
      <alignment horizontal="right" vertical="center" shrinkToFit="1"/>
    </xf>
    <xf numFmtId="178" fontId="5" fillId="0" borderId="81" xfId="43" applyNumberFormat="1" applyFont="1" applyBorder="1" applyAlignment="1" applyProtection="1">
      <alignment horizontal="right" vertical="center" shrinkToFit="1"/>
    </xf>
    <xf numFmtId="49" fontId="5" fillId="0" borderId="100" xfId="43" applyNumberFormat="1" applyFont="1" applyBorder="1" applyAlignment="1" applyProtection="1">
      <alignment horizontal="distributed" vertical="center" wrapText="1" justifyLastLine="1"/>
    </xf>
    <xf numFmtId="49" fontId="5" fillId="0" borderId="101" xfId="43" applyNumberFormat="1" applyFont="1" applyBorder="1" applyAlignment="1" applyProtection="1">
      <alignment horizontal="distributed" vertical="center" wrapText="1" justifyLastLine="1"/>
    </xf>
    <xf numFmtId="49" fontId="5" fillId="0" borderId="102" xfId="43" applyNumberFormat="1" applyFont="1" applyBorder="1" applyAlignment="1" applyProtection="1">
      <alignment horizontal="distributed" vertical="center" wrapText="1" justifyLastLine="1"/>
    </xf>
    <xf numFmtId="49" fontId="5" fillId="0" borderId="103" xfId="43" applyNumberFormat="1" applyFont="1" applyBorder="1" applyAlignment="1" applyProtection="1">
      <alignment horizontal="distributed" vertical="center" wrapText="1" justifyLastLine="1"/>
    </xf>
    <xf numFmtId="49" fontId="5" fillId="0" borderId="104" xfId="43" applyNumberFormat="1" applyFont="1" applyBorder="1" applyAlignment="1" applyProtection="1">
      <alignment horizontal="distributed" vertical="center" wrapText="1" justifyLastLine="1"/>
    </xf>
    <xf numFmtId="178" fontId="5" fillId="26" borderId="45" xfId="43" applyNumberFormat="1" applyFont="1" applyFill="1" applyBorder="1" applyAlignment="1" applyProtection="1">
      <alignment horizontal="right" vertical="center" shrinkToFit="1"/>
    </xf>
    <xf numFmtId="178" fontId="5" fillId="0" borderId="45" xfId="43" applyNumberFormat="1" applyFont="1" applyBorder="1" applyAlignment="1" applyProtection="1">
      <alignment horizontal="right" vertical="center" shrinkToFit="1"/>
    </xf>
    <xf numFmtId="178" fontId="5" fillId="0" borderId="14" xfId="43" applyNumberFormat="1" applyFont="1" applyBorder="1" applyAlignment="1" applyProtection="1">
      <alignment horizontal="right" vertical="center" shrinkToFit="1"/>
    </xf>
    <xf numFmtId="178" fontId="5" fillId="0" borderId="85" xfId="43" applyNumberFormat="1" applyFont="1" applyBorder="1" applyAlignment="1" applyProtection="1">
      <alignment horizontal="right" vertical="center" shrinkToFit="1"/>
    </xf>
    <xf numFmtId="49" fontId="5" fillId="0" borderId="91" xfId="43" applyNumberFormat="1" applyFont="1" applyBorder="1" applyAlignment="1" applyProtection="1">
      <alignment horizontal="distributed" vertical="center" wrapText="1" justifyLastLine="1"/>
    </xf>
    <xf numFmtId="49" fontId="5" fillId="0" borderId="42" xfId="43" applyNumberFormat="1" applyFont="1" applyBorder="1" applyAlignment="1" applyProtection="1">
      <alignment horizontal="distributed" vertical="center" wrapText="1" justifyLastLine="1"/>
    </xf>
    <xf numFmtId="49" fontId="5" fillId="0" borderId="47" xfId="43" applyNumberFormat="1" applyFont="1" applyBorder="1" applyAlignment="1" applyProtection="1">
      <alignment horizontal="distributed" vertical="center" wrapText="1" justifyLastLine="1"/>
    </xf>
    <xf numFmtId="49" fontId="5" fillId="0" borderId="41" xfId="43" applyNumberFormat="1" applyFont="1" applyBorder="1" applyAlignment="1" applyProtection="1">
      <alignment horizontal="distributed" vertical="center" wrapText="1" justifyLastLine="1"/>
    </xf>
    <xf numFmtId="49" fontId="5" fillId="0" borderId="105" xfId="43" applyNumberFormat="1" applyFont="1" applyBorder="1" applyAlignment="1" applyProtection="1">
      <alignment horizontal="distributed" vertical="center" wrapText="1" justifyLastLine="1"/>
    </xf>
    <xf numFmtId="178" fontId="5" fillId="0" borderId="43" xfId="43" applyNumberFormat="1" applyFont="1" applyBorder="1" applyAlignment="1" applyProtection="1">
      <alignment horizontal="right" vertical="center" shrinkToFit="1"/>
    </xf>
    <xf numFmtId="178" fontId="5" fillId="0" borderId="40" xfId="43" applyNumberFormat="1" applyFont="1" applyBorder="1" applyAlignment="1" applyProtection="1">
      <alignment horizontal="right" vertical="center" shrinkToFit="1"/>
    </xf>
    <xf numFmtId="178" fontId="5" fillId="0" borderId="77" xfId="43" applyNumberFormat="1" applyFont="1" applyBorder="1" applyAlignment="1" applyProtection="1">
      <alignment horizontal="right" vertical="center" shrinkToFit="1"/>
    </xf>
    <xf numFmtId="178" fontId="5" fillId="26" borderId="86" xfId="43" applyNumberFormat="1" applyFont="1" applyFill="1" applyBorder="1" applyAlignment="1" applyProtection="1">
      <alignment horizontal="right" vertical="center" shrinkToFit="1"/>
    </xf>
    <xf numFmtId="178" fontId="5" fillId="0" borderId="86" xfId="43" applyNumberFormat="1" applyFont="1" applyBorder="1" applyAlignment="1" applyProtection="1">
      <alignment horizontal="right" vertical="center" shrinkToFit="1"/>
    </xf>
    <xf numFmtId="178" fontId="5" fillId="0" borderId="87" xfId="43" applyNumberFormat="1" applyFont="1" applyBorder="1" applyAlignment="1" applyProtection="1">
      <alignment horizontal="right" vertical="center" shrinkToFit="1"/>
    </xf>
    <xf numFmtId="178" fontId="5" fillId="26" borderId="68" xfId="43" applyNumberFormat="1" applyFont="1" applyFill="1" applyBorder="1" applyAlignment="1" applyProtection="1">
      <alignment horizontal="right" vertical="center" shrinkToFit="1"/>
    </xf>
    <xf numFmtId="178" fontId="5" fillId="26" borderId="69" xfId="43" applyNumberFormat="1" applyFont="1" applyFill="1" applyBorder="1" applyAlignment="1" applyProtection="1">
      <alignment horizontal="right" vertical="center" shrinkToFit="1"/>
    </xf>
    <xf numFmtId="178" fontId="5" fillId="26" borderId="70" xfId="43" applyNumberFormat="1" applyFont="1" applyFill="1" applyBorder="1" applyAlignment="1" applyProtection="1">
      <alignment horizontal="right" vertical="center" shrinkToFit="1"/>
    </xf>
    <xf numFmtId="178" fontId="5" fillId="26" borderId="82" xfId="43" applyNumberFormat="1" applyFont="1" applyFill="1" applyBorder="1" applyAlignment="1" applyProtection="1">
      <alignment horizontal="right" vertical="center" shrinkToFit="1"/>
    </xf>
    <xf numFmtId="178" fontId="5" fillId="26" borderId="83" xfId="43" applyNumberFormat="1" applyFont="1" applyFill="1" applyBorder="1" applyAlignment="1" applyProtection="1">
      <alignment horizontal="right" vertical="center" shrinkToFit="1"/>
    </xf>
    <xf numFmtId="49" fontId="4" fillId="0" borderId="0" xfId="43" applyNumberFormat="1" applyFont="1" applyAlignment="1" applyProtection="1">
      <alignment horizontal="distributed" vertical="center" wrapText="1" justifyLastLine="1"/>
    </xf>
    <xf numFmtId="0" fontId="4" fillId="0" borderId="11" xfId="43" applyFont="1" applyBorder="1" applyProtection="1"/>
    <xf numFmtId="0" fontId="4" fillId="0" borderId="19" xfId="43" applyFont="1" applyBorder="1" applyProtection="1"/>
    <xf numFmtId="49" fontId="4" fillId="0" borderId="18" xfId="43" applyNumberFormat="1" applyFont="1" applyBorder="1" applyAlignment="1" applyProtection="1">
      <alignment horizontal="distributed" vertical="center" wrapText="1" justifyLastLine="1"/>
    </xf>
    <xf numFmtId="49" fontId="4" fillId="0" borderId="49" xfId="43" applyNumberFormat="1" applyFont="1" applyBorder="1" applyAlignment="1" applyProtection="1">
      <alignment horizontal="distributed" vertical="center" wrapText="1" justifyLastLine="1"/>
    </xf>
    <xf numFmtId="178" fontId="5" fillId="26" borderId="84" xfId="43" applyNumberFormat="1" applyFont="1" applyFill="1" applyBorder="1" applyAlignment="1" applyProtection="1">
      <alignment horizontal="right" vertical="center" shrinkToFit="1"/>
    </xf>
    <xf numFmtId="178" fontId="5" fillId="26" borderId="49" xfId="43" applyNumberFormat="1" applyFont="1" applyFill="1" applyBorder="1" applyAlignment="1" applyProtection="1">
      <alignment horizontal="right" vertical="center" shrinkToFit="1"/>
    </xf>
    <xf numFmtId="178" fontId="5" fillId="26" borderId="20" xfId="43" applyNumberFormat="1" applyFont="1" applyFill="1" applyBorder="1" applyAlignment="1" applyProtection="1">
      <alignment horizontal="right" vertical="center" shrinkToFit="1"/>
    </xf>
    <xf numFmtId="178" fontId="5" fillId="26" borderId="21" xfId="43" applyNumberFormat="1" applyFont="1" applyFill="1" applyBorder="1" applyAlignment="1" applyProtection="1">
      <alignment horizontal="right" vertical="center" shrinkToFit="1"/>
    </xf>
    <xf numFmtId="178" fontId="5" fillId="26" borderId="79" xfId="43" applyNumberFormat="1" applyFont="1" applyFill="1" applyBorder="1" applyAlignment="1" applyProtection="1">
      <alignment horizontal="right" vertical="center" shrinkToFit="1"/>
    </xf>
    <xf numFmtId="178" fontId="5" fillId="26" borderId="81" xfId="43" applyNumberFormat="1" applyFont="1" applyFill="1" applyBorder="1" applyAlignment="1" applyProtection="1">
      <alignment horizontal="right" vertical="center" shrinkToFit="1"/>
    </xf>
    <xf numFmtId="49" fontId="13" fillId="0" borderId="0" xfId="0" applyNumberFormat="1" applyFont="1" applyAlignment="1" applyProtection="1">
      <alignment horizontal="center" vertical="center"/>
    </xf>
    <xf numFmtId="49" fontId="5" fillId="0" borderId="0" xfId="48" applyNumberFormat="1" applyFont="1" applyAlignment="1" applyProtection="1">
      <alignment horizontal="center" vertical="center" wrapText="1"/>
    </xf>
    <xf numFmtId="49" fontId="12" fillId="0" borderId="15" xfId="0" applyNumberFormat="1" applyFont="1" applyBorder="1" applyAlignment="1" applyProtection="1">
      <alignment horizontal="distributed" vertical="center" justifyLastLine="1"/>
    </xf>
    <xf numFmtId="49" fontId="5" fillId="0" borderId="32" xfId="0" applyNumberFormat="1" applyFont="1" applyBorder="1" applyAlignment="1" applyProtection="1">
      <alignment wrapText="1"/>
    </xf>
    <xf numFmtId="49" fontId="5" fillId="0" borderId="31" xfId="0" applyNumberFormat="1" applyFont="1" applyBorder="1" applyAlignment="1" applyProtection="1">
      <alignment wrapText="1"/>
    </xf>
    <xf numFmtId="49" fontId="5" fillId="0" borderId="10" xfId="0" applyNumberFormat="1" applyFont="1" applyBorder="1" applyAlignment="1" applyProtection="1">
      <alignment horizontal="distributed" vertical="center" wrapText="1"/>
    </xf>
    <xf numFmtId="49" fontId="5" fillId="0" borderId="17" xfId="0" applyNumberFormat="1" applyFont="1" applyBorder="1" applyAlignment="1" applyProtection="1">
      <alignment horizontal="distributed" vertical="center" wrapText="1"/>
    </xf>
    <xf numFmtId="49" fontId="5" fillId="0" borderId="13" xfId="0" applyNumberFormat="1" applyFont="1" applyBorder="1" applyAlignment="1" applyProtection="1">
      <alignment horizontal="distributed" vertical="center" wrapText="1"/>
    </xf>
    <xf numFmtId="0" fontId="0" fillId="0" borderId="17" xfId="0" applyBorder="1" applyAlignment="1" applyProtection="1">
      <alignment horizontal="distributed" vertical="center" wrapText="1"/>
    </xf>
    <xf numFmtId="0" fontId="0" fillId="0" borderId="13" xfId="0" applyBorder="1" applyAlignment="1" applyProtection="1">
      <alignment horizontal="distributed" vertical="center" wrapText="1"/>
    </xf>
    <xf numFmtId="49" fontId="5" fillId="0" borderId="49" xfId="0" applyNumberFormat="1" applyFont="1" applyBorder="1" applyAlignment="1" applyProtection="1">
      <alignment horizontal="distributed" vertical="center" wrapText="1"/>
    </xf>
    <xf numFmtId="49" fontId="5" fillId="0" borderId="20" xfId="0" applyNumberFormat="1" applyFont="1" applyBorder="1" applyAlignment="1" applyProtection="1">
      <alignment horizontal="distributed" vertical="center" wrapText="1"/>
    </xf>
    <xf numFmtId="49" fontId="5" fillId="0" borderId="21" xfId="0" applyNumberFormat="1" applyFont="1" applyBorder="1" applyAlignment="1" applyProtection="1">
      <alignment horizontal="distributed" vertical="center" wrapText="1"/>
    </xf>
    <xf numFmtId="49" fontId="5" fillId="0" borderId="11" xfId="0" applyNumberFormat="1" applyFont="1" applyBorder="1" applyAlignment="1" applyProtection="1">
      <alignment horizontal="distributed" vertical="center" wrapText="1"/>
    </xf>
    <xf numFmtId="49" fontId="5" fillId="0" borderId="12" xfId="0" applyNumberFormat="1" applyFont="1" applyBorder="1" applyAlignment="1" applyProtection="1">
      <alignment horizontal="distributed" vertical="center" wrapText="1"/>
    </xf>
    <xf numFmtId="0" fontId="0" fillId="0" borderId="11" xfId="0" applyBorder="1" applyAlignment="1" applyProtection="1">
      <alignment horizontal="distributed" vertical="center" wrapText="1"/>
    </xf>
    <xf numFmtId="0" fontId="0" fillId="0" borderId="0" xfId="0" applyAlignment="1" applyProtection="1">
      <alignment horizontal="distributed" vertical="center" wrapText="1"/>
    </xf>
    <xf numFmtId="0" fontId="0" fillId="0" borderId="12" xfId="0" applyBorder="1" applyAlignment="1" applyProtection="1">
      <alignment horizontal="distributed" vertical="center" wrapText="1"/>
    </xf>
    <xf numFmtId="49" fontId="5" fillId="0" borderId="10" xfId="0" applyNumberFormat="1" applyFont="1" applyBorder="1" applyAlignment="1" applyProtection="1">
      <alignment horizontal="distributed" vertical="center" wrapText="1" shrinkToFit="1"/>
    </xf>
    <xf numFmtId="49" fontId="5" fillId="0" borderId="17" xfId="0" applyNumberFormat="1" applyFont="1" applyBorder="1" applyAlignment="1" applyProtection="1">
      <alignment horizontal="distributed" vertical="center" wrapText="1" shrinkToFit="1"/>
    </xf>
    <xf numFmtId="49" fontId="5" fillId="0" borderId="13" xfId="0" applyNumberFormat="1" applyFont="1" applyBorder="1" applyAlignment="1" applyProtection="1">
      <alignment horizontal="distributed" vertical="center" wrapText="1" shrinkToFit="1"/>
    </xf>
    <xf numFmtId="49" fontId="5" fillId="0" borderId="14" xfId="0" applyNumberFormat="1" applyFont="1" applyBorder="1" applyAlignment="1" applyProtection="1">
      <alignment horizontal="distributed" vertical="center" wrapText="1"/>
    </xf>
    <xf numFmtId="49" fontId="5" fillId="0" borderId="15" xfId="0" applyNumberFormat="1" applyFont="1" applyBorder="1" applyAlignment="1" applyProtection="1">
      <alignment horizontal="distributed" vertical="center" wrapText="1"/>
    </xf>
    <xf numFmtId="49" fontId="5" fillId="0" borderId="16" xfId="0" applyNumberFormat="1" applyFont="1" applyBorder="1" applyAlignment="1" applyProtection="1">
      <alignment horizontal="distributed" vertical="center" wrapText="1"/>
    </xf>
    <xf numFmtId="0" fontId="0" fillId="0" borderId="11" xfId="0" applyBorder="1" applyAlignment="1" applyProtection="1">
      <alignment horizontal="distributed" vertical="center" wrapText="1" shrinkToFit="1"/>
    </xf>
    <xf numFmtId="0" fontId="0" fillId="0" borderId="0" xfId="0" applyAlignment="1" applyProtection="1">
      <alignment horizontal="distributed" vertical="center" wrapText="1" shrinkToFit="1"/>
    </xf>
    <xf numFmtId="0" fontId="0" fillId="0" borderId="12" xfId="0" applyBorder="1" applyAlignment="1" applyProtection="1">
      <alignment horizontal="distributed" vertical="center" wrapText="1" shrinkToFit="1"/>
    </xf>
    <xf numFmtId="49" fontId="5" fillId="0" borderId="12" xfId="0" applyNumberFormat="1" applyFont="1" applyBorder="1" applyAlignment="1" applyProtection="1">
      <alignment horizontal="distributed" vertical="center" wrapText="1"/>
    </xf>
    <xf numFmtId="49" fontId="21" fillId="0" borderId="44" xfId="0" applyNumberFormat="1" applyFont="1" applyBorder="1" applyAlignment="1" applyProtection="1">
      <alignment horizontal="distributed" vertical="center" wrapText="1" justifyLastLine="1"/>
    </xf>
    <xf numFmtId="49" fontId="21" fillId="0" borderId="68" xfId="0" applyNumberFormat="1" applyFont="1" applyBorder="1" applyAlignment="1" applyProtection="1">
      <alignment horizontal="distributed" vertical="center" wrapText="1" justifyLastLine="1" shrinkToFit="1"/>
    </xf>
    <xf numFmtId="49" fontId="21" fillId="0" borderId="69" xfId="0" applyNumberFormat="1" applyFont="1" applyBorder="1" applyAlignment="1" applyProtection="1">
      <alignment horizontal="distributed" vertical="center" wrapText="1" justifyLastLine="1" shrinkToFit="1"/>
    </xf>
    <xf numFmtId="49" fontId="21" fillId="0" borderId="70" xfId="0" applyNumberFormat="1" applyFont="1" applyBorder="1" applyAlignment="1" applyProtection="1">
      <alignment horizontal="distributed" vertical="center" wrapText="1" justifyLastLine="1" shrinkToFit="1"/>
    </xf>
    <xf numFmtId="49" fontId="18" fillId="0" borderId="44" xfId="0" applyNumberFormat="1" applyFont="1" applyBorder="1" applyAlignment="1" applyProtection="1">
      <alignment horizontal="distributed" vertical="center" wrapText="1" justifyLastLine="1"/>
    </xf>
    <xf numFmtId="49" fontId="18" fillId="0" borderId="68" xfId="0" applyNumberFormat="1" applyFont="1" applyBorder="1" applyAlignment="1" applyProtection="1">
      <alignment horizontal="distributed" vertical="center" wrapText="1" justifyLastLine="1" shrinkToFit="1"/>
    </xf>
    <xf numFmtId="49" fontId="18" fillId="0" borderId="69" xfId="0" applyNumberFormat="1" applyFont="1" applyBorder="1" applyAlignment="1" applyProtection="1">
      <alignment horizontal="distributed" vertical="center" wrapText="1" justifyLastLine="1" shrinkToFit="1"/>
    </xf>
    <xf numFmtId="49" fontId="18" fillId="0" borderId="70" xfId="0" applyNumberFormat="1" applyFont="1" applyBorder="1" applyAlignment="1" applyProtection="1">
      <alignment horizontal="distributed" vertical="center" wrapText="1" justifyLastLine="1" shrinkToFit="1"/>
    </xf>
    <xf numFmtId="49" fontId="5" fillId="0" borderId="35" xfId="0" applyNumberFormat="1" applyFont="1" applyBorder="1" applyAlignment="1" applyProtection="1">
      <alignment horizontal="center" vertical="center" wrapText="1" shrinkToFit="1"/>
    </xf>
    <xf numFmtId="49" fontId="5" fillId="0" borderId="36" xfId="0" applyNumberFormat="1" applyFont="1" applyBorder="1" applyAlignment="1" applyProtection="1">
      <alignment horizontal="center" vertical="center" wrapText="1" shrinkToFit="1"/>
    </xf>
    <xf numFmtId="49" fontId="5" fillId="0" borderId="37" xfId="0" applyNumberFormat="1" applyFont="1" applyBorder="1" applyAlignment="1" applyProtection="1">
      <alignment horizontal="center" vertical="center" wrapText="1" shrinkToFit="1"/>
    </xf>
    <xf numFmtId="49" fontId="5" fillId="0" borderId="49" xfId="0" applyNumberFormat="1" applyFont="1" applyBorder="1" applyAlignment="1" applyProtection="1">
      <alignment horizontal="distributed" vertical="center" wrapText="1" justifyLastLine="1" shrinkToFit="1"/>
    </xf>
    <xf numFmtId="49" fontId="5" fillId="0" borderId="20" xfId="0" applyNumberFormat="1" applyFont="1" applyBorder="1" applyAlignment="1" applyProtection="1">
      <alignment horizontal="distributed" vertical="center" wrapText="1" justifyLastLine="1" shrinkToFit="1"/>
    </xf>
    <xf numFmtId="178" fontId="5" fillId="0" borderId="78" xfId="0" applyNumberFormat="1" applyFont="1" applyBorder="1" applyAlignment="1" applyProtection="1">
      <alignment horizontal="right" vertical="center" shrinkToFit="1"/>
    </xf>
    <xf numFmtId="178" fontId="5" fillId="0" borderId="84" xfId="0" applyNumberFormat="1" applyFont="1" applyBorder="1" applyAlignment="1" applyProtection="1">
      <alignment horizontal="right" vertical="center" shrinkToFit="1"/>
    </xf>
    <xf numFmtId="178" fontId="5" fillId="0" borderId="18" xfId="0" applyNumberFormat="1" applyFont="1" applyBorder="1" applyAlignment="1" applyProtection="1">
      <alignment horizontal="right" vertical="center" shrinkToFit="1"/>
    </xf>
    <xf numFmtId="178" fontId="5" fillId="0" borderId="79" xfId="0" applyNumberFormat="1" applyFont="1" applyBorder="1" applyAlignment="1" applyProtection="1">
      <alignment horizontal="right" vertical="center" shrinkToFit="1"/>
    </xf>
    <xf numFmtId="49" fontId="5" fillId="0" borderId="50" xfId="0" applyNumberFormat="1" applyFont="1" applyBorder="1" applyAlignment="1" applyProtection="1">
      <alignment horizontal="distributed" vertical="center" wrapText="1" justifyLastLine="1" shrinkToFit="1"/>
    </xf>
    <xf numFmtId="49" fontId="7" fillId="0" borderId="49" xfId="0" applyNumberFormat="1" applyFont="1" applyBorder="1" applyAlignment="1" applyProtection="1">
      <alignment horizontal="distributed" vertical="center" wrapText="1" justifyLastLine="1" shrinkToFit="1"/>
    </xf>
    <xf numFmtId="49" fontId="7" fillId="0" borderId="20" xfId="0" applyNumberFormat="1" applyFont="1" applyBorder="1" applyAlignment="1" applyProtection="1">
      <alignment horizontal="distributed" vertical="center" wrapText="1" justifyLastLine="1" shrinkToFit="1"/>
    </xf>
    <xf numFmtId="49" fontId="7" fillId="0" borderId="50" xfId="0" applyNumberFormat="1" applyFont="1" applyBorder="1" applyAlignment="1" applyProtection="1">
      <alignment horizontal="distributed" vertical="center" wrapText="1" justifyLastLine="1" shrinkToFit="1"/>
    </xf>
    <xf numFmtId="178" fontId="5" fillId="26" borderId="80" xfId="0" applyNumberFormat="1" applyFont="1" applyFill="1" applyBorder="1" applyAlignment="1" applyProtection="1">
      <alignment horizontal="right" vertical="center" shrinkToFit="1"/>
    </xf>
    <xf numFmtId="178" fontId="5" fillId="26" borderId="81" xfId="0" applyNumberFormat="1" applyFont="1" applyFill="1" applyBorder="1" applyAlignment="1" applyProtection="1">
      <alignment horizontal="right" vertical="center" shrinkToFit="1"/>
    </xf>
    <xf numFmtId="176" fontId="5" fillId="0" borderId="0" xfId="0" applyNumberFormat="1" applyFont="1" applyAlignment="1" applyProtection="1">
      <alignment vertical="center" shrinkToFit="1"/>
    </xf>
    <xf numFmtId="0" fontId="0" fillId="0" borderId="0" xfId="0" applyAlignment="1" applyProtection="1">
      <alignment vertical="center" shrinkToFit="1"/>
    </xf>
    <xf numFmtId="176" fontId="14" fillId="0" borderId="0" xfId="0" applyNumberFormat="1" applyFont="1" applyAlignment="1" applyProtection="1">
      <alignment vertical="center" shrinkToFit="1"/>
    </xf>
    <xf numFmtId="178" fontId="5" fillId="26" borderId="78" xfId="0" applyNumberFormat="1" applyFont="1" applyFill="1" applyBorder="1" applyAlignment="1" applyProtection="1">
      <alignment horizontal="right" vertical="center" shrinkToFit="1"/>
    </xf>
    <xf numFmtId="178" fontId="5" fillId="26" borderId="84" xfId="0" applyNumberFormat="1" applyFont="1" applyFill="1" applyBorder="1" applyAlignment="1" applyProtection="1">
      <alignment horizontal="right" vertical="center" shrinkToFit="1"/>
    </xf>
    <xf numFmtId="49" fontId="7" fillId="0" borderId="49" xfId="0" applyNumberFormat="1" applyFont="1" applyBorder="1" applyAlignment="1" applyProtection="1">
      <alignment horizontal="distributed" vertical="center" wrapText="1" shrinkToFit="1"/>
    </xf>
    <xf numFmtId="49" fontId="7" fillId="0" borderId="20" xfId="0" applyNumberFormat="1" applyFont="1" applyBorder="1" applyAlignment="1" applyProtection="1">
      <alignment horizontal="distributed" vertical="center" wrapText="1" shrinkToFit="1"/>
    </xf>
    <xf numFmtId="49" fontId="7" fillId="0" borderId="50" xfId="0" applyNumberFormat="1" applyFont="1" applyBorder="1" applyAlignment="1" applyProtection="1">
      <alignment horizontal="distributed" vertical="center" wrapText="1" shrinkToFit="1"/>
    </xf>
    <xf numFmtId="178" fontId="5" fillId="26" borderId="18" xfId="0" applyNumberFormat="1" applyFont="1" applyFill="1" applyBorder="1" applyAlignment="1" applyProtection="1">
      <alignment horizontal="right" vertical="center" shrinkToFit="1"/>
    </xf>
    <xf numFmtId="178" fontId="5" fillId="26" borderId="79" xfId="0" applyNumberFormat="1" applyFont="1" applyFill="1" applyBorder="1" applyAlignment="1" applyProtection="1">
      <alignment horizontal="right" vertical="center" shrinkToFit="1"/>
    </xf>
    <xf numFmtId="49" fontId="5" fillId="0" borderId="10" xfId="51" applyNumberFormat="1" applyFont="1" applyBorder="1" applyAlignment="1" applyProtection="1">
      <alignment horizontal="center" vertical="center" wrapText="1"/>
    </xf>
    <xf numFmtId="49" fontId="5" fillId="0" borderId="17" xfId="51" applyNumberFormat="1" applyFont="1" applyBorder="1" applyAlignment="1" applyProtection="1">
      <alignment horizontal="center" vertical="center" wrapText="1"/>
    </xf>
    <xf numFmtId="49" fontId="5" fillId="0" borderId="13" xfId="51" applyNumberFormat="1" applyFont="1" applyBorder="1" applyAlignment="1" applyProtection="1">
      <alignment horizontal="center" vertical="center" wrapText="1"/>
    </xf>
    <xf numFmtId="49" fontId="5" fillId="0" borderId="15" xfId="51" applyNumberFormat="1" applyFont="1" applyBorder="1" applyAlignment="1" applyProtection="1">
      <alignment horizontal="center" vertical="center" wrapText="1"/>
    </xf>
    <xf numFmtId="176" fontId="5" fillId="0" borderId="0" xfId="51" applyNumberFormat="1" applyFont="1" applyAlignment="1" applyProtection="1">
      <alignment horizontal="center" vertical="center" wrapText="1"/>
    </xf>
    <xf numFmtId="49" fontId="5" fillId="0" borderId="35" xfId="51" applyNumberFormat="1" applyFont="1" applyBorder="1" applyAlignment="1" applyProtection="1">
      <alignment horizontal="center" vertical="center" wrapText="1"/>
    </xf>
    <xf numFmtId="49" fontId="5" fillId="0" borderId="36" xfId="51" applyNumberFormat="1" applyFont="1" applyBorder="1" applyAlignment="1" applyProtection="1">
      <alignment horizontal="center" vertical="center" wrapText="1"/>
    </xf>
    <xf numFmtId="49" fontId="5" fillId="0" borderId="37" xfId="51" applyNumberFormat="1" applyFont="1" applyBorder="1" applyAlignment="1" applyProtection="1">
      <alignment horizontal="center" vertical="center" wrapText="1"/>
    </xf>
    <xf numFmtId="49" fontId="5" fillId="0" borderId="20" xfId="51" applyNumberFormat="1" applyFont="1" applyBorder="1" applyAlignment="1" applyProtection="1">
      <alignment horizontal="center" vertical="center" wrapText="1"/>
    </xf>
    <xf numFmtId="176" fontId="5" fillId="0" borderId="15" xfId="51" applyNumberFormat="1" applyFont="1" applyBorder="1" applyAlignment="1" applyProtection="1">
      <alignment horizontal="center" vertical="center" wrapText="1"/>
    </xf>
    <xf numFmtId="176" fontId="5" fillId="0" borderId="43" xfId="51" applyNumberFormat="1" applyFont="1" applyBorder="1" applyAlignment="1" applyProtection="1">
      <alignment horizontal="center" vertical="center" wrapText="1"/>
    </xf>
    <xf numFmtId="176" fontId="5" fillId="0" borderId="40" xfId="51" applyNumberFormat="1" applyFont="1" applyBorder="1" applyAlignment="1" applyProtection="1">
      <alignment horizontal="center" vertical="center" wrapText="1"/>
    </xf>
    <xf numFmtId="176" fontId="5" fillId="0" borderId="42" xfId="51" applyNumberFormat="1" applyFont="1" applyBorder="1" applyAlignment="1" applyProtection="1">
      <alignment horizontal="center" vertical="center" wrapText="1"/>
    </xf>
    <xf numFmtId="176" fontId="5" fillId="0" borderId="41" xfId="51" applyNumberFormat="1" applyFont="1" applyBorder="1" applyAlignment="1" applyProtection="1">
      <alignment horizontal="center" vertical="center" wrapText="1"/>
    </xf>
    <xf numFmtId="49" fontId="5" fillId="0" borderId="40" xfId="51" applyNumberFormat="1" applyFont="1" applyBorder="1" applyAlignment="1" applyProtection="1">
      <alignment horizontal="center" vertical="center" wrapText="1"/>
    </xf>
    <xf numFmtId="49" fontId="5" fillId="0" borderId="39" xfId="51" applyNumberFormat="1" applyFont="1" applyBorder="1" applyAlignment="1" applyProtection="1">
      <alignment horizontal="center" vertical="center" wrapText="1"/>
    </xf>
    <xf numFmtId="49" fontId="6" fillId="0" borderId="0" xfId="0" applyNumberFormat="1" applyFont="1" applyAlignment="1" applyProtection="1">
      <alignment horizontal="center" vertical="center" wrapText="1"/>
    </xf>
    <xf numFmtId="49" fontId="6" fillId="0" borderId="0" xfId="0" applyNumberFormat="1" applyFont="1" applyAlignment="1" applyProtection="1">
      <alignment horizontal="center" vertical="center" wrapText="1"/>
    </xf>
    <xf numFmtId="176" fontId="5" fillId="0" borderId="20" xfId="51" applyNumberFormat="1" applyFont="1" applyBorder="1" applyAlignment="1" applyProtection="1">
      <alignment horizontal="center" vertical="center" wrapText="1"/>
    </xf>
    <xf numFmtId="49" fontId="0" fillId="0" borderId="17" xfId="0" applyNumberFormat="1" applyBorder="1" applyAlignment="1" applyProtection="1">
      <alignment horizontal="distributed" vertical="center" wrapText="1" justifyLastLine="1"/>
    </xf>
    <xf numFmtId="49" fontId="0" fillId="0" borderId="13" xfId="0" applyNumberFormat="1" applyBorder="1" applyAlignment="1" applyProtection="1">
      <alignment horizontal="distributed" vertical="center" wrapText="1" justifyLastLine="1"/>
    </xf>
    <xf numFmtId="49" fontId="5" fillId="0" borderId="10" xfId="0" applyNumberFormat="1" applyFont="1" applyBorder="1" applyAlignment="1" applyProtection="1">
      <alignment horizontal="distributed" vertical="center"/>
    </xf>
    <xf numFmtId="49" fontId="0" fillId="0" borderId="17" xfId="0" applyNumberFormat="1" applyBorder="1" applyAlignment="1" applyProtection="1">
      <alignment horizontal="distributed" vertical="center"/>
    </xf>
    <xf numFmtId="49" fontId="0" fillId="0" borderId="13" xfId="0" applyNumberFormat="1" applyBorder="1" applyAlignment="1" applyProtection="1">
      <alignment horizontal="distributed" vertical="center"/>
    </xf>
    <xf numFmtId="49" fontId="0" fillId="0" borderId="0" xfId="0" applyNumberFormat="1" applyAlignment="1" applyProtection="1">
      <alignment horizontal="distributed" vertical="center" wrapText="1" justifyLastLine="1"/>
    </xf>
    <xf numFmtId="49" fontId="0" fillId="0" borderId="12" xfId="0" applyNumberFormat="1" applyBorder="1" applyAlignment="1" applyProtection="1">
      <alignment horizontal="distributed" vertical="center" wrapText="1" justifyLastLine="1"/>
    </xf>
    <xf numFmtId="49" fontId="0" fillId="0" borderId="0" xfId="0" applyNumberFormat="1" applyAlignment="1" applyProtection="1">
      <alignment horizontal="distributed" vertical="center" wrapText="1"/>
    </xf>
    <xf numFmtId="49" fontId="0" fillId="0" borderId="12" xfId="0" applyNumberFormat="1" applyBorder="1" applyAlignment="1" applyProtection="1">
      <alignment horizontal="distributed" vertical="center" wrapText="1"/>
    </xf>
    <xf numFmtId="49" fontId="5" fillId="0" borderId="35" xfId="0" applyNumberFormat="1" applyFont="1" applyBorder="1" applyAlignment="1" applyProtection="1">
      <alignment horizontal="distributed" vertical="center" wrapText="1" justifyLastLine="1"/>
    </xf>
    <xf numFmtId="49" fontId="14" fillId="0" borderId="36" xfId="0" applyNumberFormat="1" applyFont="1" applyBorder="1" applyAlignment="1" applyProtection="1">
      <alignment horizontal="distributed" vertical="center" wrapText="1" justifyLastLine="1"/>
    </xf>
    <xf numFmtId="49" fontId="0" fillId="0" borderId="36" xfId="0" applyNumberFormat="1" applyBorder="1" applyAlignment="1" applyProtection="1">
      <alignment horizontal="distributed" vertical="center" wrapText="1" justifyLastLine="1"/>
    </xf>
    <xf numFmtId="49" fontId="0" fillId="0" borderId="37" xfId="0" applyNumberFormat="1" applyBorder="1" applyAlignment="1" applyProtection="1">
      <alignment horizontal="distributed" vertical="center" wrapText="1" justifyLastLine="1"/>
    </xf>
    <xf numFmtId="49" fontId="5" fillId="0" borderId="11" xfId="0" applyNumberFormat="1" applyFont="1" applyBorder="1" applyAlignment="1" applyProtection="1">
      <alignment horizontal="distributed" vertical="center"/>
    </xf>
    <xf numFmtId="49" fontId="0" fillId="0" borderId="0" xfId="0" applyNumberFormat="1" applyAlignment="1" applyProtection="1">
      <alignment horizontal="distributed" vertical="center"/>
    </xf>
    <xf numFmtId="49" fontId="0" fillId="0" borderId="15" xfId="0" applyNumberFormat="1" applyBorder="1" applyAlignment="1" applyProtection="1">
      <alignment horizontal="distributed" vertical="center"/>
    </xf>
    <xf numFmtId="49" fontId="0" fillId="0" borderId="16" xfId="0" applyNumberFormat="1" applyBorder="1" applyAlignment="1" applyProtection="1">
      <alignment horizontal="distributed" vertical="center"/>
    </xf>
    <xf numFmtId="49" fontId="7" fillId="0" borderId="35" xfId="0" applyNumberFormat="1" applyFont="1" applyBorder="1" applyAlignment="1" applyProtection="1">
      <alignment horizontal="right" vertical="center" wrapText="1"/>
    </xf>
    <xf numFmtId="49" fontId="12" fillId="0" borderId="36" xfId="0" applyNumberFormat="1" applyFont="1" applyBorder="1" applyAlignment="1" applyProtection="1">
      <alignment horizontal="right" vertical="center" wrapText="1"/>
    </xf>
    <xf numFmtId="49" fontId="12" fillId="0" borderId="37" xfId="0" applyNumberFormat="1" applyFont="1" applyBorder="1" applyAlignment="1" applyProtection="1">
      <alignment horizontal="right" vertical="center" wrapText="1"/>
    </xf>
    <xf numFmtId="49" fontId="5" fillId="0" borderId="51" xfId="0" applyNumberFormat="1" applyFont="1" applyBorder="1" applyAlignment="1" applyProtection="1">
      <alignment horizontal="center" vertical="center"/>
    </xf>
    <xf numFmtId="49" fontId="5" fillId="0" borderId="53" xfId="0" applyNumberFormat="1" applyFont="1" applyBorder="1" applyAlignment="1" applyProtection="1">
      <alignment horizontal="center" vertical="center"/>
    </xf>
    <xf numFmtId="49" fontId="5" fillId="0" borderId="106" xfId="0" applyNumberFormat="1" applyFont="1" applyBorder="1" applyAlignment="1" applyProtection="1">
      <alignment horizontal="center" vertical="center"/>
    </xf>
    <xf numFmtId="49" fontId="5" fillId="0" borderId="17" xfId="0" applyNumberFormat="1" applyFont="1" applyBorder="1" applyAlignment="1" applyProtection="1">
      <alignment horizontal="center" vertical="distributed" textRotation="255" wrapText="1" justifyLastLine="1"/>
    </xf>
    <xf numFmtId="49" fontId="5" fillId="0" borderId="13" xfId="0" applyNumberFormat="1" applyFont="1" applyBorder="1" applyAlignment="1" applyProtection="1">
      <alignment horizontal="center" vertical="distributed" textRotation="255" wrapText="1" justifyLastLine="1"/>
    </xf>
    <xf numFmtId="49" fontId="5" fillId="0" borderId="18" xfId="0" applyNumberFormat="1" applyFont="1" applyBorder="1" applyAlignment="1" applyProtection="1">
      <alignment horizontal="distributed" vertical="center" wrapText="1" justifyLastLine="1"/>
    </xf>
    <xf numFmtId="178" fontId="5" fillId="0" borderId="110" xfId="0" applyNumberFormat="1" applyFont="1" applyBorder="1" applyAlignment="1" applyProtection="1">
      <alignment horizontal="right" vertical="center" shrinkToFit="1"/>
    </xf>
    <xf numFmtId="49" fontId="5" fillId="0" borderId="62" xfId="0" applyNumberFormat="1" applyFont="1" applyBorder="1" applyAlignment="1" applyProtection="1">
      <alignment horizontal="center" vertical="center"/>
    </xf>
    <xf numFmtId="49" fontId="5" fillId="0" borderId="20" xfId="0" applyNumberFormat="1" applyFont="1" applyBorder="1" applyAlignment="1" applyProtection="1">
      <alignment horizontal="center" vertical="center"/>
    </xf>
    <xf numFmtId="49" fontId="5" fillId="0" borderId="64" xfId="0" applyNumberFormat="1" applyFont="1" applyBorder="1" applyAlignment="1" applyProtection="1">
      <alignment horizontal="center" vertical="center"/>
    </xf>
    <xf numFmtId="49" fontId="5" fillId="0" borderId="63" xfId="0" applyNumberFormat="1" applyFont="1" applyBorder="1" applyAlignment="1" applyProtection="1">
      <alignment horizontal="center" vertical="center"/>
    </xf>
    <xf numFmtId="49" fontId="5" fillId="0" borderId="50" xfId="0" applyNumberFormat="1" applyFont="1" applyBorder="1" applyAlignment="1" applyProtection="1">
      <alignment horizontal="center" vertical="center"/>
    </xf>
    <xf numFmtId="49" fontId="5" fillId="0" borderId="0" xfId="0" applyNumberFormat="1" applyFont="1" applyAlignment="1" applyProtection="1">
      <alignment horizontal="center" vertical="distributed" textRotation="255" wrapText="1" justifyLastLine="1"/>
    </xf>
    <xf numFmtId="49" fontId="5" fillId="0" borderId="12" xfId="0" applyNumberFormat="1" applyFont="1" applyBorder="1" applyAlignment="1" applyProtection="1">
      <alignment horizontal="center" vertical="distributed" textRotation="255" wrapText="1" justifyLastLine="1"/>
    </xf>
    <xf numFmtId="178" fontId="5" fillId="0" borderId="111" xfId="0" applyNumberFormat="1" applyFont="1" applyBorder="1" applyAlignment="1" applyProtection="1">
      <alignment horizontal="right" vertical="center" shrinkToFit="1"/>
    </xf>
    <xf numFmtId="49" fontId="5" fillId="0" borderId="107" xfId="0" applyNumberFormat="1" applyFont="1" applyBorder="1" applyAlignment="1" applyProtection="1">
      <alignment horizontal="center" vertical="center"/>
    </xf>
    <xf numFmtId="49" fontId="5" fillId="0" borderId="36" xfId="0" applyNumberFormat="1" applyFont="1" applyBorder="1" applyAlignment="1" applyProtection="1">
      <alignment horizontal="center" vertical="center"/>
    </xf>
    <xf numFmtId="49" fontId="5" fillId="0" borderId="75" xfId="0" applyNumberFormat="1" applyFont="1" applyBorder="1" applyAlignment="1" applyProtection="1">
      <alignment horizontal="center" vertical="center"/>
    </xf>
    <xf numFmtId="49" fontId="5" fillId="0" borderId="69" xfId="0" applyNumberFormat="1" applyFont="1" applyBorder="1" applyAlignment="1" applyProtection="1">
      <alignment horizontal="center" vertical="center"/>
    </xf>
    <xf numFmtId="49" fontId="5" fillId="0" borderId="74" xfId="0" applyNumberFormat="1" applyFont="1" applyBorder="1" applyAlignment="1" applyProtection="1">
      <alignment horizontal="center" vertical="center"/>
    </xf>
    <xf numFmtId="49" fontId="5" fillId="0" borderId="108" xfId="0" applyNumberFormat="1" applyFont="1" applyBorder="1" applyAlignment="1" applyProtection="1">
      <alignment horizontal="center" vertical="center"/>
    </xf>
    <xf numFmtId="49" fontId="5" fillId="0" borderId="15" xfId="0" applyNumberFormat="1" applyFont="1" applyBorder="1" applyAlignment="1" applyProtection="1">
      <alignment horizontal="center" vertical="distributed" textRotation="255" wrapText="1" justifyLastLine="1"/>
    </xf>
    <xf numFmtId="49" fontId="5" fillId="0" borderId="16" xfId="0" applyNumberFormat="1" applyFont="1" applyBorder="1" applyAlignment="1" applyProtection="1">
      <alignment horizontal="center" vertical="distributed" textRotation="255" wrapText="1" justifyLastLine="1"/>
    </xf>
    <xf numFmtId="178" fontId="5" fillId="0" borderId="109" xfId="0" applyNumberFormat="1" applyFont="1" applyBorder="1" applyAlignment="1" applyProtection="1">
      <alignment horizontal="right" vertical="center" shrinkToFit="1"/>
    </xf>
    <xf numFmtId="178" fontId="5" fillId="0" borderId="80" xfId="0" applyNumberFormat="1" applyFont="1" applyBorder="1" applyAlignment="1" applyProtection="1">
      <alignment horizontal="right" vertical="center" shrinkToFit="1"/>
    </xf>
    <xf numFmtId="178" fontId="5" fillId="0" borderId="81" xfId="0" applyNumberFormat="1" applyFont="1" applyBorder="1" applyAlignment="1" applyProtection="1">
      <alignment horizontal="right" vertical="center" shrinkToFit="1"/>
    </xf>
    <xf numFmtId="49" fontId="5" fillId="0" borderId="10" xfId="52" applyNumberFormat="1" applyFont="1" applyBorder="1" applyAlignment="1" applyProtection="1">
      <alignment horizontal="center" vertical="center" wrapText="1"/>
    </xf>
    <xf numFmtId="49" fontId="5" fillId="0" borderId="17" xfId="52" applyNumberFormat="1" applyFont="1" applyBorder="1" applyAlignment="1" applyProtection="1">
      <alignment horizontal="center" vertical="center" wrapText="1"/>
    </xf>
    <xf numFmtId="49" fontId="5" fillId="0" borderId="13" xfId="52" applyNumberFormat="1" applyFont="1" applyBorder="1" applyAlignment="1" applyProtection="1">
      <alignment horizontal="center" vertical="center" wrapText="1"/>
    </xf>
    <xf numFmtId="0" fontId="20" fillId="0" borderId="0" xfId="0" applyFont="1" applyAlignment="1" applyProtection="1">
      <alignment horizontal="center" vertical="center" wrapText="1" shrinkToFit="1"/>
    </xf>
    <xf numFmtId="49" fontId="5" fillId="0" borderId="0" xfId="52" applyNumberFormat="1" applyFont="1" applyAlignment="1" applyProtection="1">
      <alignment horizontal="center" vertical="center" wrapText="1"/>
    </xf>
    <xf numFmtId="176" fontId="5" fillId="0" borderId="0" xfId="52" applyNumberFormat="1" applyFont="1" applyAlignment="1" applyProtection="1">
      <alignment horizontal="center" vertical="center" wrapText="1"/>
    </xf>
    <xf numFmtId="49" fontId="13" fillId="0" borderId="0" xfId="0" applyNumberFormat="1" applyFont="1" applyAlignment="1" applyProtection="1">
      <alignment horizontal="center" vertical="center"/>
    </xf>
    <xf numFmtId="49" fontId="5" fillId="0" borderId="35" xfId="52" applyNumberFormat="1" applyFont="1" applyBorder="1" applyAlignment="1" applyProtection="1">
      <alignment horizontal="center" vertical="center" wrapText="1"/>
    </xf>
    <xf numFmtId="49" fontId="5" fillId="0" borderId="36" xfId="52" applyNumberFormat="1" applyFont="1" applyBorder="1" applyAlignment="1" applyProtection="1">
      <alignment horizontal="center" vertical="center" wrapText="1"/>
    </xf>
    <xf numFmtId="49" fontId="5" fillId="0" borderId="37" xfId="52" applyNumberFormat="1" applyFont="1" applyBorder="1" applyAlignment="1" applyProtection="1">
      <alignment horizontal="center" vertical="center" wrapText="1"/>
    </xf>
    <xf numFmtId="49" fontId="20" fillId="0" borderId="0" xfId="0" applyNumberFormat="1" applyFont="1" applyAlignment="1" applyProtection="1">
      <alignment horizontal="center" vertical="center" wrapText="1" shrinkToFit="1"/>
    </xf>
    <xf numFmtId="49" fontId="5" fillId="0" borderId="15" xfId="52" applyNumberFormat="1" applyFont="1" applyBorder="1" applyAlignment="1" applyProtection="1">
      <alignment horizontal="center" vertical="center" wrapText="1"/>
    </xf>
    <xf numFmtId="176" fontId="5" fillId="0" borderId="15" xfId="52" applyNumberFormat="1" applyFont="1" applyBorder="1" applyAlignment="1" applyProtection="1">
      <alignment horizontal="center" vertical="center" wrapText="1"/>
    </xf>
    <xf numFmtId="176" fontId="5" fillId="0" borderId="43" xfId="52" applyNumberFormat="1" applyFont="1" applyBorder="1" applyAlignment="1" applyProtection="1">
      <alignment horizontal="center" vertical="center" wrapText="1"/>
    </xf>
    <xf numFmtId="176" fontId="5" fillId="0" borderId="40" xfId="52" applyNumberFormat="1" applyFont="1" applyBorder="1" applyAlignment="1" applyProtection="1">
      <alignment horizontal="center" vertical="center" wrapText="1"/>
    </xf>
    <xf numFmtId="176" fontId="5" fillId="0" borderId="42" xfId="52" applyNumberFormat="1" applyFont="1" applyBorder="1" applyAlignment="1" applyProtection="1">
      <alignment horizontal="center" vertical="center" wrapText="1"/>
    </xf>
    <xf numFmtId="176" fontId="5" fillId="0" borderId="41" xfId="52" applyNumberFormat="1" applyFont="1" applyBorder="1" applyAlignment="1" applyProtection="1">
      <alignment horizontal="center" vertical="center" wrapText="1"/>
    </xf>
    <xf numFmtId="49" fontId="5" fillId="0" borderId="40" xfId="52" applyNumberFormat="1" applyFont="1" applyBorder="1" applyAlignment="1" applyProtection="1">
      <alignment horizontal="center" vertical="center" wrapText="1"/>
    </xf>
    <xf numFmtId="49" fontId="5" fillId="0" borderId="39" xfId="52" applyNumberFormat="1" applyFont="1" applyBorder="1" applyAlignment="1" applyProtection="1">
      <alignment horizontal="center" vertical="center" wrapText="1"/>
    </xf>
    <xf numFmtId="49" fontId="5" fillId="0" borderId="20" xfId="52" applyNumberFormat="1" applyFont="1" applyBorder="1" applyAlignment="1" applyProtection="1">
      <alignment horizontal="center" vertical="center" wrapText="1"/>
    </xf>
    <xf numFmtId="176" fontId="5" fillId="0" borderId="20" xfId="52" applyNumberFormat="1" applyFont="1" applyBorder="1" applyAlignment="1" applyProtection="1">
      <alignment horizontal="center" vertical="center" wrapText="1"/>
    </xf>
    <xf numFmtId="49" fontId="5" fillId="0" borderId="10" xfId="0" applyNumberFormat="1" applyFont="1" applyBorder="1" applyAlignment="1" applyProtection="1">
      <alignment horizontal="distributed" wrapText="1" justifyLastLine="1"/>
    </xf>
    <xf numFmtId="49" fontId="5" fillId="0" borderId="17" xfId="0" applyNumberFormat="1" applyFont="1" applyBorder="1" applyAlignment="1" applyProtection="1">
      <alignment horizontal="distributed" wrapText="1" justifyLastLine="1"/>
    </xf>
    <xf numFmtId="49" fontId="5" fillId="0" borderId="13" xfId="0" applyNumberFormat="1" applyFont="1" applyBorder="1" applyAlignment="1" applyProtection="1">
      <alignment horizontal="distributed" wrapText="1" justifyLastLine="1"/>
    </xf>
    <xf numFmtId="49" fontId="5" fillId="0" borderId="10" xfId="0" applyNumberFormat="1" applyFont="1" applyBorder="1" applyAlignment="1" applyProtection="1">
      <alignment horizontal="distributed" vertical="center" wrapText="1" justifyLastLine="1" shrinkToFit="1"/>
    </xf>
    <xf numFmtId="49" fontId="5" fillId="0" borderId="17" xfId="0" applyNumberFormat="1" applyFont="1" applyBorder="1" applyAlignment="1" applyProtection="1">
      <alignment horizontal="distributed" vertical="center" wrapText="1" justifyLastLine="1" shrinkToFit="1"/>
    </xf>
    <xf numFmtId="49" fontId="5" fillId="0" borderId="13" xfId="0" applyNumberFormat="1" applyFont="1" applyBorder="1" applyAlignment="1" applyProtection="1">
      <alignment horizontal="distributed" vertical="center" wrapText="1" justifyLastLine="1" shrinkToFit="1"/>
    </xf>
    <xf numFmtId="49" fontId="5" fillId="0" borderId="11" xfId="0" applyNumberFormat="1" applyFont="1" applyBorder="1" applyAlignment="1" applyProtection="1">
      <alignment horizontal="distributed" vertical="center" wrapText="1" justifyLastLine="1" shrinkToFit="1"/>
    </xf>
    <xf numFmtId="49" fontId="5" fillId="0" borderId="0" xfId="0" applyNumberFormat="1" applyFont="1" applyAlignment="1" applyProtection="1">
      <alignment horizontal="distributed" vertical="center" wrapText="1" justifyLastLine="1" shrinkToFit="1"/>
    </xf>
    <xf numFmtId="49" fontId="5" fillId="0" borderId="12" xfId="0" applyNumberFormat="1" applyFont="1" applyBorder="1" applyAlignment="1" applyProtection="1">
      <alignment horizontal="distributed" vertical="center" wrapText="1" justifyLastLine="1" shrinkToFit="1"/>
    </xf>
    <xf numFmtId="49" fontId="5" fillId="0" borderId="14" xfId="0" applyNumberFormat="1" applyFont="1" applyBorder="1" applyAlignment="1" applyProtection="1">
      <alignment horizontal="distributed" vertical="center" wrapText="1" justifyLastLine="1" shrinkToFit="1"/>
    </xf>
    <xf numFmtId="49" fontId="5" fillId="0" borderId="15" xfId="0" applyNumberFormat="1" applyFont="1" applyBorder="1" applyAlignment="1" applyProtection="1">
      <alignment horizontal="distributed" vertical="center" wrapText="1" justifyLastLine="1" shrinkToFit="1"/>
    </xf>
    <xf numFmtId="49" fontId="5" fillId="0" borderId="16" xfId="0" applyNumberFormat="1" applyFont="1" applyBorder="1" applyAlignment="1" applyProtection="1">
      <alignment horizontal="distributed" vertical="center" wrapText="1" justifyLastLine="1" shrinkToFit="1"/>
    </xf>
    <xf numFmtId="49" fontId="5" fillId="0" borderId="14" xfId="0" applyNumberFormat="1" applyFont="1" applyBorder="1" applyAlignment="1" applyProtection="1">
      <alignment horizontal="distributed" wrapText="1" justifyLastLine="1"/>
    </xf>
    <xf numFmtId="49" fontId="5" fillId="0" borderId="15" xfId="0" applyNumberFormat="1" applyFont="1" applyBorder="1" applyAlignment="1" applyProtection="1">
      <alignment horizontal="distributed" wrapText="1" justifyLastLine="1"/>
    </xf>
    <xf numFmtId="49" fontId="5" fillId="0" borderId="16" xfId="0" applyNumberFormat="1" applyFont="1" applyBorder="1" applyAlignment="1" applyProtection="1">
      <alignment horizontal="distributed" wrapText="1" justifyLastLine="1"/>
    </xf>
    <xf numFmtId="49" fontId="5" fillId="0" borderId="14" xfId="0" applyNumberFormat="1" applyFont="1" applyBorder="1" applyAlignment="1" applyProtection="1">
      <alignment horizontal="distributed" wrapText="1" justifyLastLine="1"/>
    </xf>
    <xf numFmtId="49" fontId="5" fillId="0" borderId="15" xfId="0" applyNumberFormat="1" applyFont="1" applyBorder="1" applyAlignment="1" applyProtection="1">
      <alignment horizontal="distributed" wrapText="1" justifyLastLine="1"/>
    </xf>
    <xf numFmtId="49" fontId="5" fillId="0" borderId="16" xfId="0" applyNumberFormat="1" applyFont="1" applyBorder="1" applyAlignment="1" applyProtection="1">
      <alignment horizontal="distributed" wrapText="1" justifyLastLine="1"/>
    </xf>
    <xf numFmtId="49" fontId="5" fillId="0" borderId="10" xfId="0" applyNumberFormat="1" applyFont="1" applyBorder="1" applyAlignment="1" applyProtection="1">
      <alignment horizontal="center" vertical="distributed" textRotation="255" wrapText="1" justifyLastLine="1"/>
    </xf>
    <xf numFmtId="49" fontId="5" fillId="0" borderId="18" xfId="0" applyNumberFormat="1" applyFont="1" applyBorder="1" applyAlignment="1" applyProtection="1">
      <alignment horizontal="distributed" vertical="center" wrapText="1"/>
    </xf>
    <xf numFmtId="49" fontId="5" fillId="0" borderId="52" xfId="0" applyNumberFormat="1" applyFont="1" applyBorder="1" applyAlignment="1" applyProtection="1">
      <alignment horizontal="center" vertical="center"/>
    </xf>
    <xf numFmtId="49" fontId="5" fillId="0" borderId="54" xfId="0" applyNumberFormat="1" applyFont="1" applyBorder="1" applyAlignment="1" applyProtection="1">
      <alignment horizontal="center" vertical="center"/>
    </xf>
    <xf numFmtId="49" fontId="5" fillId="0" borderId="55" xfId="0" applyNumberFormat="1" applyFont="1" applyBorder="1" applyAlignment="1" applyProtection="1">
      <alignment horizontal="center" vertical="center"/>
    </xf>
    <xf numFmtId="49" fontId="5" fillId="0" borderId="11" xfId="0" applyNumberFormat="1" applyFont="1" applyBorder="1" applyAlignment="1" applyProtection="1">
      <alignment horizontal="center" vertical="distributed" textRotation="255" wrapText="1" justifyLastLine="1"/>
    </xf>
    <xf numFmtId="49" fontId="5" fillId="0" borderId="50" xfId="0" applyNumberFormat="1" applyFont="1" applyBorder="1" applyAlignment="1" applyProtection="1">
      <alignment horizontal="distributed" vertical="center" wrapText="1"/>
    </xf>
    <xf numFmtId="49" fontId="5" fillId="0" borderId="92" xfId="0" applyNumberFormat="1" applyFont="1" applyBorder="1" applyAlignment="1" applyProtection="1">
      <alignment horizontal="center" vertical="center"/>
    </xf>
    <xf numFmtId="49" fontId="5" fillId="0" borderId="76" xfId="0" applyNumberFormat="1" applyFont="1" applyBorder="1" applyAlignment="1" applyProtection="1">
      <alignment horizontal="center" vertical="center"/>
    </xf>
    <xf numFmtId="49" fontId="5" fillId="0" borderId="93" xfId="0" applyNumberFormat="1" applyFont="1" applyBorder="1" applyAlignment="1" applyProtection="1">
      <alignment horizontal="center" vertical="center"/>
    </xf>
    <xf numFmtId="49" fontId="5" fillId="0" borderId="97" xfId="0" applyNumberFormat="1" applyFont="1" applyBorder="1" applyAlignment="1" applyProtection="1">
      <alignment horizontal="center" vertical="center"/>
    </xf>
    <xf numFmtId="49" fontId="5" fillId="0" borderId="98" xfId="0" applyNumberFormat="1" applyFont="1" applyBorder="1" applyAlignment="1" applyProtection="1">
      <alignment horizontal="center" vertical="center"/>
    </xf>
    <xf numFmtId="49" fontId="5" fillId="0" borderId="99" xfId="0" applyNumberFormat="1" applyFont="1" applyBorder="1" applyAlignment="1" applyProtection="1">
      <alignment horizontal="center" vertical="center"/>
    </xf>
    <xf numFmtId="49" fontId="5" fillId="0" borderId="14" xfId="0" applyNumberFormat="1" applyFont="1" applyBorder="1" applyAlignment="1" applyProtection="1">
      <alignment horizontal="center" vertical="distributed" textRotation="255" wrapText="1" justifyLastLine="1"/>
    </xf>
    <xf numFmtId="49" fontId="5" fillId="0" borderId="10" xfId="53" applyNumberFormat="1" applyFont="1" applyBorder="1" applyAlignment="1" applyProtection="1">
      <alignment horizontal="center" vertical="center" wrapText="1"/>
    </xf>
    <xf numFmtId="49" fontId="5" fillId="0" borderId="17" xfId="53" applyNumberFormat="1" applyFont="1" applyBorder="1" applyAlignment="1" applyProtection="1">
      <alignment horizontal="center" vertical="center" wrapText="1"/>
    </xf>
    <xf numFmtId="49" fontId="5" fillId="0" borderId="13" xfId="53" applyNumberFormat="1" applyFont="1" applyBorder="1" applyAlignment="1" applyProtection="1">
      <alignment horizontal="center" vertical="center" wrapText="1"/>
    </xf>
    <xf numFmtId="49" fontId="5" fillId="0" borderId="15" xfId="53" applyNumberFormat="1" applyFont="1" applyBorder="1" applyAlignment="1" applyProtection="1">
      <alignment horizontal="center" vertical="center" wrapText="1"/>
    </xf>
    <xf numFmtId="176" fontId="5" fillId="0" borderId="0" xfId="53" applyNumberFormat="1" applyFont="1" applyAlignment="1" applyProtection="1">
      <alignment horizontal="center" vertical="center" wrapText="1"/>
    </xf>
    <xf numFmtId="49" fontId="5" fillId="0" borderId="35" xfId="53" applyNumberFormat="1" applyFont="1" applyBorder="1" applyAlignment="1" applyProtection="1">
      <alignment horizontal="center" vertical="center" wrapText="1"/>
    </xf>
    <xf numFmtId="49" fontId="5" fillId="0" borderId="36" xfId="53" applyNumberFormat="1" applyFont="1" applyBorder="1" applyAlignment="1" applyProtection="1">
      <alignment horizontal="center" vertical="center" wrapText="1"/>
    </xf>
    <xf numFmtId="49" fontId="5" fillId="0" borderId="37" xfId="53" applyNumberFormat="1" applyFont="1" applyBorder="1" applyAlignment="1" applyProtection="1">
      <alignment horizontal="center" vertical="center" wrapText="1"/>
    </xf>
    <xf numFmtId="49" fontId="5" fillId="0" borderId="20" xfId="53" applyNumberFormat="1" applyFont="1" applyBorder="1" applyAlignment="1" applyProtection="1">
      <alignment horizontal="center" vertical="center" wrapText="1"/>
    </xf>
    <xf numFmtId="176" fontId="5" fillId="0" borderId="15" xfId="53" applyNumberFormat="1" applyFont="1" applyBorder="1" applyAlignment="1" applyProtection="1">
      <alignment horizontal="center" vertical="center" wrapText="1"/>
    </xf>
    <xf numFmtId="176" fontId="5" fillId="0" borderId="91" xfId="53" applyNumberFormat="1" applyFont="1" applyBorder="1" applyAlignment="1" applyProtection="1">
      <alignment horizontal="center" vertical="center" wrapText="1"/>
    </xf>
    <xf numFmtId="176" fontId="5" fillId="0" borderId="47" xfId="53" applyNumberFormat="1" applyFont="1" applyBorder="1" applyAlignment="1" applyProtection="1">
      <alignment horizontal="center" vertical="center" wrapText="1"/>
    </xf>
    <xf numFmtId="176" fontId="5" fillId="0" borderId="105" xfId="53" applyNumberFormat="1" applyFont="1" applyBorder="1" applyAlignment="1" applyProtection="1">
      <alignment horizontal="center" vertical="center" wrapText="1"/>
    </xf>
    <xf numFmtId="176" fontId="5" fillId="0" borderId="43" xfId="53" applyNumberFormat="1" applyFont="1" applyBorder="1" applyAlignment="1" applyProtection="1">
      <alignment horizontal="center" vertical="center" wrapText="1"/>
    </xf>
    <xf numFmtId="176" fontId="5" fillId="0" borderId="40" xfId="53" applyNumberFormat="1" applyFont="1" applyBorder="1" applyAlignment="1" applyProtection="1">
      <alignment horizontal="center" vertical="center" wrapText="1"/>
    </xf>
    <xf numFmtId="176" fontId="5" fillId="0" borderId="42" xfId="53" applyNumberFormat="1" applyFont="1" applyBorder="1" applyAlignment="1" applyProtection="1">
      <alignment horizontal="center" vertical="center" wrapText="1"/>
    </xf>
    <xf numFmtId="176" fontId="5" fillId="0" borderId="41" xfId="53" applyNumberFormat="1" applyFont="1" applyBorder="1" applyAlignment="1" applyProtection="1">
      <alignment horizontal="center" vertical="center" wrapText="1"/>
    </xf>
    <xf numFmtId="49" fontId="5" fillId="0" borderId="40" xfId="53" applyNumberFormat="1" applyFont="1" applyBorder="1" applyAlignment="1" applyProtection="1">
      <alignment horizontal="center" vertical="center" wrapText="1"/>
    </xf>
    <xf numFmtId="49" fontId="5" fillId="0" borderId="39" xfId="53" applyNumberFormat="1" applyFont="1" applyBorder="1" applyAlignment="1" applyProtection="1">
      <alignment horizontal="center" vertical="center" wrapText="1"/>
    </xf>
    <xf numFmtId="0" fontId="5" fillId="0" borderId="0" xfId="0" applyFont="1" applyAlignment="1" applyProtection="1">
      <alignment horizontal="distributed" vertical="center" wrapText="1" justifyLastLine="1"/>
    </xf>
    <xf numFmtId="0" fontId="33" fillId="0" borderId="0" xfId="0" applyFont="1" applyAlignment="1" applyProtection="1">
      <alignment horizontal="center" vertical="center" wrapText="1"/>
    </xf>
    <xf numFmtId="176" fontId="5" fillId="0" borderId="20" xfId="53" applyNumberFormat="1" applyFont="1" applyBorder="1" applyAlignment="1" applyProtection="1">
      <alignment horizontal="center" vertical="center" wrapText="1"/>
    </xf>
    <xf numFmtId="49" fontId="5" fillId="0" borderId="34" xfId="0" applyNumberFormat="1" applyFont="1" applyBorder="1" applyAlignment="1" applyProtection="1">
      <alignment vertical="center" wrapText="1"/>
    </xf>
    <xf numFmtId="0" fontId="0" fillId="0" borderId="32" xfId="0" applyBorder="1" applyAlignment="1" applyProtection="1">
      <alignment vertical="center"/>
    </xf>
    <xf numFmtId="0" fontId="0" fillId="0" borderId="31" xfId="0" applyBorder="1" applyAlignment="1" applyProtection="1">
      <alignment vertical="center"/>
    </xf>
    <xf numFmtId="0" fontId="0" fillId="0" borderId="28" xfId="0" applyBorder="1" applyAlignment="1" applyProtection="1">
      <alignment vertical="center"/>
    </xf>
    <xf numFmtId="0" fontId="0" fillId="0" borderId="29" xfId="0" applyBorder="1" applyAlignment="1" applyProtection="1">
      <alignment vertical="center"/>
    </xf>
    <xf numFmtId="0" fontId="0" fillId="0" borderId="30" xfId="0" applyBorder="1" applyAlignment="1" applyProtection="1">
      <alignment vertical="center"/>
    </xf>
    <xf numFmtId="0" fontId="0" fillId="0" borderId="26" xfId="0" applyBorder="1" applyAlignment="1" applyProtection="1">
      <alignment vertical="center"/>
    </xf>
    <xf numFmtId="0" fontId="0" fillId="0" borderId="27" xfId="0" applyBorder="1" applyAlignment="1" applyProtection="1">
      <alignment vertical="center"/>
    </xf>
    <xf numFmtId="0" fontId="0" fillId="0" borderId="25" xfId="0" applyBorder="1" applyAlignment="1" applyProtection="1">
      <alignment vertical="center"/>
    </xf>
    <xf numFmtId="49" fontId="5" fillId="0" borderId="36" xfId="0" applyNumberFormat="1" applyFont="1" applyBorder="1" applyAlignment="1" applyProtection="1">
      <alignment horizontal="distributed" vertical="center" wrapText="1" justifyLastLine="1"/>
    </xf>
    <xf numFmtId="49" fontId="5" fillId="0" borderId="37" xfId="0" applyNumberFormat="1" applyFont="1" applyBorder="1" applyAlignment="1" applyProtection="1">
      <alignment horizontal="distributed" vertical="center" wrapText="1" justifyLastLine="1"/>
    </xf>
    <xf numFmtId="49" fontId="5" fillId="0" borderId="44" xfId="0" applyNumberFormat="1" applyFont="1" applyBorder="1" applyAlignment="1" applyProtection="1">
      <alignment horizontal="distributed" vertical="center" wrapText="1" justifyLastLine="1"/>
    </xf>
    <xf numFmtId="49" fontId="5" fillId="0" borderId="14" xfId="0" applyNumberFormat="1" applyFont="1" applyBorder="1" applyAlignment="1" applyProtection="1">
      <alignment horizontal="distributed" vertical="center" wrapText="1" justifyLastLine="1"/>
    </xf>
    <xf numFmtId="49" fontId="5" fillId="0" borderId="15" xfId="0" applyNumberFormat="1" applyFont="1" applyBorder="1" applyAlignment="1" applyProtection="1">
      <alignment horizontal="distributed" vertical="center" wrapText="1" justifyLastLine="1"/>
    </xf>
    <xf numFmtId="49" fontId="5" fillId="0" borderId="16" xfId="0" applyNumberFormat="1" applyFont="1" applyBorder="1" applyAlignment="1" applyProtection="1">
      <alignment horizontal="distributed" vertical="center" wrapText="1" justifyLastLine="1"/>
    </xf>
    <xf numFmtId="49" fontId="5" fillId="0" borderId="10" xfId="55" applyNumberFormat="1" applyFont="1" applyBorder="1" applyAlignment="1" applyProtection="1">
      <alignment horizontal="center" vertical="center" wrapText="1"/>
    </xf>
    <xf numFmtId="49" fontId="5" fillId="0" borderId="17" xfId="55" applyNumberFormat="1" applyFont="1" applyBorder="1" applyAlignment="1" applyProtection="1">
      <alignment horizontal="center" vertical="center" wrapText="1"/>
    </xf>
    <xf numFmtId="49" fontId="5" fillId="0" borderId="13" xfId="55" applyNumberFormat="1" applyFont="1" applyBorder="1" applyAlignment="1" applyProtection="1">
      <alignment horizontal="center" vertical="center" wrapText="1"/>
    </xf>
    <xf numFmtId="49" fontId="5" fillId="0" borderId="15" xfId="55" applyNumberFormat="1" applyFont="1" applyBorder="1" applyAlignment="1" applyProtection="1">
      <alignment horizontal="center" vertical="center" wrapText="1"/>
    </xf>
    <xf numFmtId="176" fontId="5" fillId="0" borderId="0" xfId="0" applyNumberFormat="1" applyFont="1" applyAlignment="1" applyProtection="1">
      <alignment horizontal="center" vertical="center" wrapText="1"/>
    </xf>
    <xf numFmtId="49" fontId="5" fillId="0" borderId="35" xfId="55" applyNumberFormat="1" applyFont="1" applyBorder="1" applyAlignment="1" applyProtection="1">
      <alignment horizontal="center" vertical="center" wrapText="1"/>
    </xf>
    <xf numFmtId="49" fontId="5" fillId="0" borderId="36" xfId="55" applyNumberFormat="1" applyFont="1" applyBorder="1" applyAlignment="1" applyProtection="1">
      <alignment horizontal="center" vertical="center" wrapText="1"/>
    </xf>
    <xf numFmtId="49" fontId="5" fillId="0" borderId="37" xfId="55" applyNumberFormat="1" applyFont="1" applyBorder="1" applyAlignment="1" applyProtection="1">
      <alignment horizontal="center" vertical="center" wrapText="1"/>
    </xf>
    <xf numFmtId="177" fontId="20" fillId="0" borderId="0" xfId="0" applyNumberFormat="1" applyFont="1" applyAlignment="1" applyProtection="1">
      <alignment horizontal="center" vertical="center" wrapText="1"/>
    </xf>
    <xf numFmtId="49" fontId="5" fillId="0" borderId="20" xfId="55" applyNumberFormat="1" applyFont="1" applyBorder="1" applyAlignment="1" applyProtection="1">
      <alignment horizontal="center" vertical="center" wrapText="1"/>
    </xf>
    <xf numFmtId="176" fontId="5" fillId="0" borderId="15" xfId="0" applyNumberFormat="1" applyFont="1" applyBorder="1" applyAlignment="1" applyProtection="1">
      <alignment horizontal="center" vertical="center" wrapText="1"/>
    </xf>
    <xf numFmtId="176" fontId="5" fillId="0" borderId="43" xfId="55" applyNumberFormat="1" applyFont="1" applyBorder="1" applyAlignment="1" applyProtection="1">
      <alignment horizontal="center" vertical="center" wrapText="1"/>
    </xf>
    <xf numFmtId="176" fontId="5" fillId="0" borderId="40" xfId="55" applyNumberFormat="1" applyFont="1" applyBorder="1" applyAlignment="1" applyProtection="1">
      <alignment horizontal="center" vertical="center" wrapText="1"/>
    </xf>
    <xf numFmtId="176" fontId="5" fillId="0" borderId="42" xfId="55" applyNumberFormat="1" applyFont="1" applyBorder="1" applyAlignment="1" applyProtection="1">
      <alignment horizontal="center" vertical="center" wrapText="1"/>
    </xf>
    <xf numFmtId="176" fontId="5" fillId="0" borderId="41" xfId="55" applyNumberFormat="1" applyFont="1" applyBorder="1" applyAlignment="1" applyProtection="1">
      <alignment horizontal="center" vertical="center" wrapText="1"/>
    </xf>
    <xf numFmtId="49" fontId="5" fillId="0" borderId="40" xfId="55" applyNumberFormat="1" applyFont="1" applyBorder="1" applyAlignment="1" applyProtection="1">
      <alignment horizontal="center" vertical="center" wrapText="1"/>
    </xf>
    <xf numFmtId="49" fontId="5" fillId="0" borderId="39" xfId="55" applyNumberFormat="1" applyFont="1" applyBorder="1" applyAlignment="1" applyProtection="1">
      <alignment horizontal="center" vertical="center" wrapText="1"/>
    </xf>
    <xf numFmtId="49" fontId="20" fillId="0" borderId="0" xfId="0" applyNumberFormat="1" applyFont="1" applyAlignment="1" applyProtection="1">
      <alignment horizontal="center" vertical="center" wrapText="1"/>
    </xf>
    <xf numFmtId="176" fontId="5" fillId="0" borderId="20" xfId="0" applyNumberFormat="1" applyFont="1" applyBorder="1" applyAlignment="1" applyProtection="1">
      <alignment horizontal="center" vertical="center" wrapText="1"/>
    </xf>
    <xf numFmtId="0" fontId="0" fillId="0" borderId="17" xfId="0" applyBorder="1" applyAlignment="1" applyProtection="1">
      <alignment horizontal="distributed" vertical="center" wrapText="1" justifyLastLine="1"/>
    </xf>
    <xf numFmtId="0" fontId="0" fillId="0" borderId="13" xfId="0" applyBorder="1" applyAlignment="1" applyProtection="1">
      <alignment horizontal="distributed" vertical="center" wrapText="1" justifyLastLine="1"/>
    </xf>
    <xf numFmtId="49" fontId="5" fillId="0" borderId="11" xfId="0" applyNumberFormat="1" applyFont="1" applyBorder="1" applyAlignment="1" applyProtection="1">
      <alignment horizontal="distributed" vertical="center" wrapText="1" justifyLastLine="1"/>
    </xf>
    <xf numFmtId="49" fontId="0" fillId="0" borderId="17" xfId="0" applyNumberFormat="1" applyBorder="1" applyAlignment="1" applyProtection="1">
      <alignment horizontal="distributed" vertical="center" wrapText="1" justifyLastLine="1" shrinkToFit="1"/>
    </xf>
    <xf numFmtId="0" fontId="0" fillId="0" borderId="13" xfId="0" applyBorder="1" applyAlignment="1" applyProtection="1">
      <alignment horizontal="distributed" vertical="center" wrapText="1" justifyLastLine="1" shrinkToFit="1"/>
    </xf>
    <xf numFmtId="49" fontId="0" fillId="0" borderId="0" xfId="0" applyNumberFormat="1" applyAlignment="1" applyProtection="1">
      <alignment horizontal="distributed" vertical="center" wrapText="1" justifyLastLine="1" shrinkToFit="1"/>
    </xf>
    <xf numFmtId="0" fontId="0" fillId="0" borderId="12" xfId="0" applyBorder="1" applyAlignment="1" applyProtection="1">
      <alignment horizontal="distributed" vertical="center" wrapText="1" justifyLastLine="1" shrinkToFit="1"/>
    </xf>
    <xf numFmtId="49" fontId="7" fillId="0" borderId="33" xfId="0" applyNumberFormat="1" applyFont="1" applyBorder="1" applyAlignment="1" applyProtection="1">
      <alignment horizontal="distributed" vertical="center" wrapText="1" justifyLastLine="1"/>
    </xf>
    <xf numFmtId="49" fontId="7" fillId="0" borderId="11" xfId="0" applyNumberFormat="1" applyFont="1" applyBorder="1" applyAlignment="1" applyProtection="1">
      <alignment horizontal="distributed" vertical="center" wrapText="1" justifyLastLine="1"/>
    </xf>
    <xf numFmtId="49" fontId="7" fillId="0" borderId="11" xfId="0" applyNumberFormat="1" applyFont="1" applyBorder="1" applyAlignment="1" applyProtection="1">
      <alignment horizontal="center" vertical="center" wrapText="1" shrinkToFit="1"/>
    </xf>
    <xf numFmtId="49" fontId="12" fillId="0" borderId="0" xfId="0" applyNumberFormat="1" applyFont="1" applyAlignment="1" applyProtection="1">
      <alignment horizontal="center" vertical="center" wrapText="1" shrinkToFit="1"/>
    </xf>
    <xf numFmtId="0" fontId="12" fillId="0" borderId="12" xfId="0" applyFont="1" applyBorder="1" applyAlignment="1" applyProtection="1">
      <alignment horizontal="center" vertical="center" wrapText="1" shrinkToFit="1"/>
    </xf>
    <xf numFmtId="49" fontId="14" fillId="0" borderId="53" xfId="0" applyNumberFormat="1" applyFont="1" applyBorder="1" applyAlignment="1" applyProtection="1">
      <alignment horizontal="center" vertical="center"/>
    </xf>
    <xf numFmtId="49" fontId="14" fillId="0" borderId="55" xfId="0" applyNumberFormat="1" applyFont="1" applyBorder="1" applyAlignment="1" applyProtection="1">
      <alignment horizontal="center" vertical="center"/>
    </xf>
    <xf numFmtId="178" fontId="5" fillId="0" borderId="130" xfId="0" applyNumberFormat="1" applyFont="1" applyBorder="1" applyAlignment="1" applyProtection="1">
      <alignment horizontal="right" vertical="center" shrinkToFit="1"/>
    </xf>
    <xf numFmtId="178" fontId="5" fillId="0" borderId="131" xfId="0" applyNumberFormat="1" applyFont="1" applyBorder="1" applyAlignment="1" applyProtection="1">
      <alignment horizontal="right" vertical="center" shrinkToFit="1"/>
    </xf>
    <xf numFmtId="49" fontId="14" fillId="0" borderId="76" xfId="0" applyNumberFormat="1" applyFont="1" applyBorder="1" applyAlignment="1" applyProtection="1">
      <alignment horizontal="center" vertical="center"/>
    </xf>
    <xf numFmtId="49" fontId="14" fillId="0" borderId="93" xfId="0" applyNumberFormat="1" applyFont="1" applyBorder="1" applyAlignment="1" applyProtection="1">
      <alignment horizontal="center" vertical="center"/>
    </xf>
    <xf numFmtId="178" fontId="5" fillId="0" borderId="122" xfId="0" applyNumberFormat="1" applyFont="1" applyBorder="1" applyAlignment="1" applyProtection="1">
      <alignment horizontal="right" vertical="center" shrinkToFit="1"/>
    </xf>
    <xf numFmtId="178" fontId="5" fillId="0" borderId="132" xfId="0" applyNumberFormat="1" applyFont="1" applyBorder="1" applyAlignment="1" applyProtection="1">
      <alignment horizontal="right" vertical="center" shrinkToFit="1"/>
    </xf>
    <xf numFmtId="49" fontId="5" fillId="0" borderId="21" xfId="0" applyNumberFormat="1" applyFont="1" applyBorder="1" applyAlignment="1" applyProtection="1">
      <alignment horizontal="center" vertical="center"/>
    </xf>
    <xf numFmtId="49" fontId="14" fillId="0" borderId="98" xfId="0" applyNumberFormat="1" applyFont="1" applyBorder="1" applyAlignment="1" applyProtection="1">
      <alignment horizontal="center" vertical="center"/>
    </xf>
    <xf numFmtId="49" fontId="14" fillId="0" borderId="99" xfId="0" applyNumberFormat="1" applyFont="1" applyBorder="1" applyAlignment="1" applyProtection="1">
      <alignment horizontal="center" vertical="center"/>
    </xf>
    <xf numFmtId="178" fontId="5" fillId="26" borderId="71" xfId="0" applyNumberFormat="1" applyFont="1" applyFill="1" applyBorder="1" applyAlignment="1" applyProtection="1">
      <alignment horizontal="right" vertical="center" shrinkToFit="1"/>
    </xf>
    <xf numFmtId="49" fontId="14" fillId="0" borderId="0" xfId="0" applyNumberFormat="1" applyFont="1" applyAlignment="1" applyProtection="1">
      <alignment horizontal="distributed" vertical="center" justifyLastLine="1"/>
    </xf>
    <xf numFmtId="0" fontId="0" fillId="0" borderId="0" xfId="0" applyAlignment="1" applyProtection="1">
      <alignment horizontal="distributed" vertical="center"/>
    </xf>
    <xf numFmtId="179" fontId="20" fillId="0" borderId="11" xfId="0" applyNumberFormat="1" applyFont="1" applyBorder="1" applyAlignment="1" applyProtection="1">
      <alignment horizontal="center" vertical="center" wrapText="1" shrinkToFit="1"/>
    </xf>
    <xf numFmtId="179" fontId="20" fillId="0" borderId="0" xfId="0" applyNumberFormat="1" applyFont="1" applyAlignment="1" applyProtection="1">
      <alignment horizontal="center" vertical="center" wrapText="1"/>
    </xf>
    <xf numFmtId="179" fontId="20" fillId="0" borderId="11" xfId="0" applyNumberFormat="1" applyFont="1" applyBorder="1" applyAlignment="1" applyProtection="1">
      <alignment horizontal="center" vertical="center" wrapText="1"/>
    </xf>
    <xf numFmtId="176" fontId="5" fillId="0" borderId="38" xfId="55" applyNumberFormat="1" applyFont="1" applyBorder="1" applyAlignment="1" applyProtection="1">
      <alignment horizontal="center" vertical="center" wrapText="1"/>
    </xf>
    <xf numFmtId="0" fontId="4" fillId="0" borderId="17" xfId="0" applyFont="1" applyBorder="1" applyAlignment="1" applyProtection="1">
      <alignment horizontal="distributed" vertical="center" wrapText="1" justifyLastLine="1"/>
    </xf>
    <xf numFmtId="49" fontId="5" fillId="0" borderId="10" xfId="56" applyNumberFormat="1" applyFont="1" applyBorder="1" applyAlignment="1" applyProtection="1">
      <alignment horizontal="center" vertical="center" wrapText="1"/>
    </xf>
    <xf numFmtId="49" fontId="5" fillId="0" borderId="17" xfId="56" applyNumberFormat="1" applyFont="1" applyBorder="1" applyAlignment="1" applyProtection="1">
      <alignment horizontal="center" vertical="center" wrapText="1"/>
    </xf>
    <xf numFmtId="49" fontId="5" fillId="0" borderId="13" xfId="56" applyNumberFormat="1" applyFont="1" applyBorder="1" applyAlignment="1" applyProtection="1">
      <alignment horizontal="center" vertical="center" wrapText="1"/>
    </xf>
    <xf numFmtId="0" fontId="6" fillId="0" borderId="0" xfId="0" applyFont="1" applyAlignment="1" applyProtection="1">
      <alignment horizontal="center" vertical="center" wrapText="1" shrinkToFit="1"/>
    </xf>
    <xf numFmtId="49" fontId="5" fillId="0" borderId="15" xfId="56" applyNumberFormat="1" applyFont="1" applyBorder="1" applyAlignment="1" applyProtection="1">
      <alignment horizontal="center" vertical="center" wrapText="1"/>
    </xf>
    <xf numFmtId="176" fontId="5" fillId="0" borderId="0" xfId="56" applyNumberFormat="1" applyFont="1" applyAlignment="1" applyProtection="1">
      <alignment horizontal="center" vertical="center" wrapText="1"/>
    </xf>
    <xf numFmtId="49" fontId="5" fillId="0" borderId="0" xfId="56" applyNumberFormat="1" applyFont="1" applyAlignment="1" applyProtection="1">
      <alignment horizontal="center" vertical="center" wrapText="1"/>
    </xf>
    <xf numFmtId="49" fontId="5" fillId="0" borderId="35" xfId="56" applyNumberFormat="1" applyFont="1" applyBorder="1" applyAlignment="1" applyProtection="1">
      <alignment horizontal="center" vertical="center" wrapText="1"/>
    </xf>
    <xf numFmtId="49" fontId="5" fillId="0" borderId="36" xfId="56" applyNumberFormat="1" applyFont="1" applyBorder="1" applyAlignment="1" applyProtection="1">
      <alignment horizontal="center" vertical="center" wrapText="1"/>
    </xf>
    <xf numFmtId="49" fontId="5" fillId="0" borderId="37" xfId="56" applyNumberFormat="1" applyFont="1" applyBorder="1" applyAlignment="1" applyProtection="1">
      <alignment horizontal="center" vertical="center" wrapText="1"/>
    </xf>
    <xf numFmtId="49" fontId="5" fillId="0" borderId="20" xfId="56" applyNumberFormat="1" applyFont="1" applyBorder="1" applyAlignment="1" applyProtection="1">
      <alignment horizontal="center" vertical="center" wrapText="1"/>
    </xf>
    <xf numFmtId="176" fontId="5" fillId="0" borderId="15" xfId="56" applyNumberFormat="1" applyFont="1" applyBorder="1" applyAlignment="1" applyProtection="1">
      <alignment horizontal="center" vertical="center" wrapText="1"/>
    </xf>
    <xf numFmtId="176" fontId="5" fillId="0" borderId="91" xfId="56" applyNumberFormat="1" applyFont="1" applyBorder="1" applyAlignment="1" applyProtection="1">
      <alignment horizontal="center" vertical="center" wrapText="1"/>
    </xf>
    <xf numFmtId="176" fontId="5" fillId="0" borderId="47" xfId="56" applyNumberFormat="1" applyFont="1" applyBorder="1" applyAlignment="1" applyProtection="1">
      <alignment horizontal="center" vertical="center" wrapText="1"/>
    </xf>
    <xf numFmtId="176" fontId="5" fillId="0" borderId="105" xfId="56" applyNumberFormat="1" applyFont="1" applyBorder="1" applyAlignment="1" applyProtection="1">
      <alignment horizontal="center" vertical="center" wrapText="1"/>
    </xf>
    <xf numFmtId="176" fontId="5" fillId="0" borderId="43" xfId="56" applyNumberFormat="1" applyFont="1" applyBorder="1" applyAlignment="1" applyProtection="1">
      <alignment horizontal="center" vertical="center" wrapText="1"/>
    </xf>
    <xf numFmtId="176" fontId="5" fillId="0" borderId="40" xfId="56" applyNumberFormat="1" applyFont="1" applyBorder="1" applyAlignment="1" applyProtection="1">
      <alignment horizontal="center" vertical="center" wrapText="1"/>
    </xf>
    <xf numFmtId="176" fontId="5" fillId="0" borderId="42" xfId="56" applyNumberFormat="1" applyFont="1" applyBorder="1" applyAlignment="1" applyProtection="1">
      <alignment horizontal="center" vertical="center" wrapText="1"/>
    </xf>
    <xf numFmtId="176" fontId="5" fillId="0" borderId="41" xfId="56" applyNumberFormat="1" applyFont="1" applyBorder="1" applyAlignment="1" applyProtection="1">
      <alignment horizontal="center" vertical="center" wrapText="1"/>
    </xf>
    <xf numFmtId="49" fontId="5" fillId="0" borderId="40" xfId="56" applyNumberFormat="1" applyFont="1" applyBorder="1" applyAlignment="1" applyProtection="1">
      <alignment horizontal="center" vertical="center" wrapText="1"/>
    </xf>
    <xf numFmtId="49" fontId="5" fillId="0" borderId="39" xfId="56" applyNumberFormat="1" applyFont="1" applyBorder="1" applyAlignment="1" applyProtection="1">
      <alignment horizontal="center" vertical="center" wrapText="1"/>
    </xf>
    <xf numFmtId="176" fontId="5" fillId="0" borderId="20" xfId="56" applyNumberFormat="1" applyFont="1" applyBorder="1" applyAlignment="1" applyProtection="1">
      <alignment horizontal="center" vertical="center" wrapText="1"/>
    </xf>
    <xf numFmtId="49" fontId="12" fillId="0" borderId="0" xfId="0" applyNumberFormat="1" applyFont="1" applyAlignment="1" applyProtection="1">
      <alignment horizontal="distributed" vertical="center" justifyLastLine="1"/>
    </xf>
    <xf numFmtId="0" fontId="5" fillId="0" borderId="18" xfId="0" applyFont="1" applyBorder="1" applyAlignment="1" applyProtection="1">
      <alignment horizontal="center" vertical="center" justifyLastLine="1"/>
    </xf>
    <xf numFmtId="49" fontId="5" fillId="0" borderId="10" xfId="0" applyNumberFormat="1" applyFont="1" applyBorder="1" applyAlignment="1" applyProtection="1">
      <alignment horizontal="distributed" vertical="center" justifyLastLine="1"/>
    </xf>
    <xf numFmtId="49" fontId="5" fillId="0" borderId="17" xfId="0" applyNumberFormat="1" applyFont="1" applyBorder="1" applyAlignment="1" applyProtection="1">
      <alignment horizontal="distributed" vertical="center" justifyLastLine="1"/>
    </xf>
    <xf numFmtId="49" fontId="5" fillId="0" borderId="13" xfId="0" applyNumberFormat="1" applyFont="1" applyBorder="1" applyAlignment="1" applyProtection="1">
      <alignment horizontal="distributed" vertical="center" justifyLastLine="1"/>
    </xf>
    <xf numFmtId="49" fontId="7" fillId="0" borderId="10" xfId="0" applyNumberFormat="1" applyFont="1" applyBorder="1" applyAlignment="1" applyProtection="1">
      <alignment horizontal="distributed" vertical="center" wrapText="1" justifyLastLine="1"/>
    </xf>
    <xf numFmtId="49" fontId="7" fillId="0" borderId="17" xfId="0" applyNumberFormat="1" applyFont="1" applyBorder="1" applyAlignment="1" applyProtection="1">
      <alignment horizontal="distributed" vertical="center" wrapText="1" justifyLastLine="1"/>
    </xf>
    <xf numFmtId="49" fontId="7" fillId="0" borderId="13" xfId="0" applyNumberFormat="1" applyFont="1" applyBorder="1" applyAlignment="1" applyProtection="1">
      <alignment horizontal="distributed" vertical="center" wrapText="1" justifyLastLine="1"/>
    </xf>
    <xf numFmtId="49" fontId="5" fillId="0" borderId="11" xfId="0" applyNumberFormat="1" applyFont="1" applyBorder="1" applyAlignment="1" applyProtection="1">
      <alignment horizontal="distributed" vertical="center" justifyLastLine="1"/>
    </xf>
    <xf numFmtId="49" fontId="5" fillId="0" borderId="0" xfId="0" applyNumberFormat="1" applyFont="1" applyAlignment="1" applyProtection="1">
      <alignment horizontal="distributed" vertical="center" justifyLastLine="1"/>
    </xf>
    <xf numFmtId="49" fontId="5" fillId="0" borderId="12" xfId="0" applyNumberFormat="1" applyFont="1" applyBorder="1" applyAlignment="1" applyProtection="1">
      <alignment horizontal="distributed" vertical="center" justifyLastLine="1"/>
    </xf>
    <xf numFmtId="0" fontId="0" fillId="0" borderId="35" xfId="0" applyBorder="1" applyAlignment="1" applyProtection="1">
      <alignment horizontal="distributed" vertical="center" wrapText="1" justifyLastLine="1"/>
    </xf>
    <xf numFmtId="0" fontId="0" fillId="0" borderId="36" xfId="0" applyBorder="1" applyAlignment="1" applyProtection="1">
      <alignment horizontal="distributed" vertical="center" wrapText="1" justifyLastLine="1"/>
    </xf>
    <xf numFmtId="0" fontId="0" fillId="0" borderId="37" xfId="0" applyBorder="1" applyAlignment="1" applyProtection="1">
      <alignment horizontal="distributed" vertical="center" wrapText="1" justifyLastLine="1"/>
    </xf>
    <xf numFmtId="0" fontId="12" fillId="0" borderId="35" xfId="0" applyFont="1" applyBorder="1" applyAlignment="1" applyProtection="1">
      <alignment horizontal="distributed" vertical="center" wrapText="1" justifyLastLine="1"/>
    </xf>
    <xf numFmtId="0" fontId="12" fillId="0" borderId="36" xfId="0" applyFont="1" applyBorder="1" applyAlignment="1" applyProtection="1">
      <alignment horizontal="distributed" vertical="center" wrapText="1" justifyLastLine="1"/>
    </xf>
    <xf numFmtId="0" fontId="12" fillId="0" borderId="37" xfId="0" applyFont="1" applyBorder="1" applyAlignment="1" applyProtection="1">
      <alignment horizontal="distributed" vertical="center" wrapText="1" justifyLastLine="1"/>
    </xf>
    <xf numFmtId="49" fontId="5" fillId="0" borderId="91" xfId="0" applyNumberFormat="1" applyFont="1" applyBorder="1" applyAlignment="1" applyProtection="1">
      <alignment horizontal="center" vertical="center"/>
    </xf>
    <xf numFmtId="49" fontId="5" fillId="0" borderId="47" xfId="0" applyNumberFormat="1" applyFont="1" applyBorder="1" applyAlignment="1" applyProtection="1">
      <alignment horizontal="center" vertical="center"/>
    </xf>
    <xf numFmtId="49" fontId="5" fillId="0" borderId="105" xfId="0" applyNumberFormat="1" applyFont="1" applyBorder="1" applyAlignment="1" applyProtection="1">
      <alignment horizontal="center" vertical="center"/>
    </xf>
    <xf numFmtId="178" fontId="5" fillId="0" borderId="86" xfId="0" applyNumberFormat="1" applyFont="1" applyBorder="1" applyAlignment="1" applyProtection="1">
      <alignment horizontal="right" vertical="center" shrinkToFit="1"/>
    </xf>
    <xf numFmtId="178" fontId="5" fillId="0" borderId="87" xfId="0" applyNumberFormat="1" applyFont="1" applyBorder="1" applyAlignment="1" applyProtection="1">
      <alignment horizontal="right" vertical="center" shrinkToFit="1"/>
    </xf>
    <xf numFmtId="49" fontId="12" fillId="0" borderId="15" xfId="0" applyNumberFormat="1" applyFont="1" applyBorder="1" applyAlignment="1" applyProtection="1">
      <alignment horizontal="center" vertical="center"/>
    </xf>
    <xf numFmtId="0" fontId="0" fillId="0" borderId="15" xfId="0" applyBorder="1" applyAlignment="1" applyProtection="1">
      <alignment horizontal="center" vertical="center"/>
    </xf>
    <xf numFmtId="49" fontId="12" fillId="0" borderId="15" xfId="0" applyNumberFormat="1" applyFont="1" applyBorder="1" applyAlignment="1" applyProtection="1">
      <alignment horizontal="center" vertical="center" justifyLastLine="1"/>
    </xf>
    <xf numFmtId="0" fontId="5" fillId="0" borderId="49" xfId="0" applyFont="1" applyBorder="1" applyAlignment="1" applyProtection="1">
      <alignment horizontal="center" vertical="center" wrapText="1"/>
    </xf>
    <xf numFmtId="0" fontId="5" fillId="0" borderId="20" xfId="0" applyFont="1" applyBorder="1" applyAlignment="1" applyProtection="1">
      <alignment horizontal="center" vertical="center" wrapText="1"/>
    </xf>
    <xf numFmtId="0" fontId="0" fillId="0" borderId="20" xfId="0" applyBorder="1" applyProtection="1"/>
    <xf numFmtId="0" fontId="0" fillId="0" borderId="21" xfId="0" applyBorder="1" applyProtection="1"/>
    <xf numFmtId="49" fontId="18" fillId="0" borderId="10" xfId="0" applyNumberFormat="1" applyFont="1" applyBorder="1" applyAlignment="1" applyProtection="1">
      <alignment horizontal="distributed" vertical="center" justifyLastLine="1"/>
    </xf>
    <xf numFmtId="49" fontId="18" fillId="0" borderId="17" xfId="0" applyNumberFormat="1" applyFont="1" applyBorder="1" applyAlignment="1" applyProtection="1">
      <alignment horizontal="distributed" vertical="center" justifyLastLine="1"/>
    </xf>
    <xf numFmtId="49" fontId="18" fillId="0" borderId="13" xfId="0" applyNumberFormat="1" applyFont="1" applyBorder="1" applyAlignment="1" applyProtection="1">
      <alignment horizontal="distributed" vertical="center" justifyLastLine="1"/>
    </xf>
    <xf numFmtId="49" fontId="18" fillId="0" borderId="11" xfId="0" applyNumberFormat="1" applyFont="1" applyBorder="1" applyAlignment="1" applyProtection="1">
      <alignment horizontal="distributed" vertical="center" justifyLastLine="1"/>
    </xf>
    <xf numFmtId="49" fontId="18" fillId="0" borderId="0" xfId="0" applyNumberFormat="1" applyFont="1" applyAlignment="1" applyProtection="1">
      <alignment horizontal="distributed" vertical="center" justifyLastLine="1"/>
    </xf>
    <xf numFmtId="49" fontId="18" fillId="0" borderId="12" xfId="0" applyNumberFormat="1" applyFont="1" applyBorder="1" applyAlignment="1" applyProtection="1">
      <alignment horizontal="distributed" vertical="center" justifyLastLine="1"/>
    </xf>
    <xf numFmtId="49" fontId="18" fillId="0" borderId="35" xfId="0" applyNumberFormat="1" applyFont="1" applyBorder="1" applyAlignment="1" applyProtection="1">
      <alignment horizontal="distributed" vertical="center" wrapText="1" justifyLastLine="1"/>
    </xf>
    <xf numFmtId="49" fontId="18" fillId="0" borderId="36" xfId="0" applyNumberFormat="1" applyFont="1" applyBorder="1" applyAlignment="1" applyProtection="1">
      <alignment horizontal="distributed" vertical="center" wrapText="1" justifyLastLine="1"/>
    </xf>
    <xf numFmtId="49" fontId="18" fillId="0" borderId="37" xfId="0" applyNumberFormat="1" applyFont="1" applyBorder="1" applyAlignment="1" applyProtection="1">
      <alignment horizontal="distributed" vertical="center" wrapText="1" justifyLastLine="1"/>
    </xf>
    <xf numFmtId="49" fontId="5" fillId="0" borderId="68" xfId="0" applyNumberFormat="1" applyFont="1" applyBorder="1" applyAlignment="1" applyProtection="1">
      <alignment horizontal="distributed" vertical="center" wrapText="1" justifyLastLine="1"/>
    </xf>
    <xf numFmtId="178" fontId="5" fillId="0" borderId="43" xfId="0" applyNumberFormat="1" applyFont="1" applyBorder="1" applyAlignment="1" applyProtection="1">
      <alignment horizontal="right" vertical="center"/>
    </xf>
    <xf numFmtId="0" fontId="0" fillId="0" borderId="40" xfId="0" applyBorder="1" applyAlignment="1" applyProtection="1">
      <alignment horizontal="right" vertical="center"/>
    </xf>
    <xf numFmtId="0" fontId="0" fillId="0" borderId="77" xfId="0" applyBorder="1" applyAlignment="1" applyProtection="1">
      <alignment horizontal="right" vertical="center"/>
    </xf>
    <xf numFmtId="178" fontId="0" fillId="0" borderId="40" xfId="0" applyNumberFormat="1" applyBorder="1" applyAlignment="1" applyProtection="1">
      <alignment horizontal="right" vertical="center" shrinkToFit="1"/>
    </xf>
    <xf numFmtId="178" fontId="0" fillId="0" borderId="77" xfId="0" applyNumberFormat="1" applyBorder="1" applyAlignment="1" applyProtection="1">
      <alignment horizontal="right" vertical="center" shrinkToFit="1"/>
    </xf>
    <xf numFmtId="178" fontId="5" fillId="26" borderId="86" xfId="0" applyNumberFormat="1" applyFont="1" applyFill="1" applyBorder="1" applyAlignment="1" applyProtection="1">
      <alignment horizontal="right" vertical="center" shrinkToFit="1"/>
    </xf>
    <xf numFmtId="49" fontId="5" fillId="27" borderId="10" xfId="0" applyNumberFormat="1" applyFont="1" applyFill="1" applyBorder="1" applyAlignment="1" applyProtection="1">
      <alignment horizontal="distributed" vertical="center" wrapText="1" justifyLastLine="1"/>
    </xf>
    <xf numFmtId="49" fontId="5" fillId="27" borderId="17" xfId="0" applyNumberFormat="1" applyFont="1" applyFill="1" applyBorder="1" applyAlignment="1" applyProtection="1">
      <alignment horizontal="distributed" vertical="center" wrapText="1" justifyLastLine="1"/>
    </xf>
    <xf numFmtId="49" fontId="0" fillId="27" borderId="17" xfId="0" applyNumberFormat="1" applyFill="1" applyBorder="1" applyAlignment="1" applyProtection="1">
      <alignment horizontal="distributed" vertical="center" wrapText="1" justifyLastLine="1"/>
    </xf>
    <xf numFmtId="49" fontId="0" fillId="27" borderId="13" xfId="0" applyNumberFormat="1" applyFill="1" applyBorder="1" applyAlignment="1" applyProtection="1">
      <alignment horizontal="distributed" vertical="center" wrapText="1" justifyLastLine="1"/>
    </xf>
    <xf numFmtId="49" fontId="5" fillId="27" borderId="49" xfId="0" applyNumberFormat="1" applyFont="1" applyFill="1" applyBorder="1" applyAlignment="1" applyProtection="1">
      <alignment horizontal="center" vertical="center" wrapText="1" justifyLastLine="1"/>
    </xf>
    <xf numFmtId="49" fontId="5" fillId="27" borderId="20" xfId="0" applyNumberFormat="1" applyFont="1" applyFill="1" applyBorder="1" applyAlignment="1" applyProtection="1">
      <alignment horizontal="center" vertical="center" wrapText="1" justifyLastLine="1"/>
    </xf>
    <xf numFmtId="49" fontId="5" fillId="27" borderId="21" xfId="0" applyNumberFormat="1" applyFont="1" applyFill="1" applyBorder="1" applyAlignment="1" applyProtection="1">
      <alignment horizontal="center" vertical="center" wrapText="1" justifyLastLine="1"/>
    </xf>
    <xf numFmtId="49" fontId="5" fillId="27" borderId="11" xfId="0" applyNumberFormat="1" applyFont="1" applyFill="1" applyBorder="1" applyAlignment="1" applyProtection="1">
      <alignment horizontal="distributed" vertical="center" wrapText="1" justifyLastLine="1"/>
    </xf>
    <xf numFmtId="49" fontId="5" fillId="27" borderId="0" xfId="0" applyNumberFormat="1" applyFont="1" applyFill="1" applyAlignment="1" applyProtection="1">
      <alignment horizontal="distributed" vertical="center" wrapText="1" justifyLastLine="1"/>
    </xf>
    <xf numFmtId="49" fontId="0" fillId="27" borderId="0" xfId="0" applyNumberFormat="1" applyFill="1" applyAlignment="1" applyProtection="1">
      <alignment horizontal="distributed" vertical="center" wrapText="1" justifyLastLine="1"/>
    </xf>
    <xf numFmtId="49" fontId="0" fillId="27" borderId="12" xfId="0" applyNumberFormat="1" applyFill="1" applyBorder="1" applyAlignment="1" applyProtection="1">
      <alignment horizontal="distributed" vertical="center" wrapText="1" justifyLastLine="1"/>
    </xf>
    <xf numFmtId="0" fontId="7" fillId="27" borderId="11" xfId="0" applyFont="1" applyFill="1" applyBorder="1" applyAlignment="1" applyProtection="1">
      <alignment horizontal="distributed" vertical="center" wrapText="1" justifyLastLine="1"/>
    </xf>
    <xf numFmtId="0" fontId="7" fillId="27" borderId="0" xfId="0" applyFont="1" applyFill="1" applyAlignment="1" applyProtection="1">
      <alignment horizontal="distributed" vertical="center" wrapText="1" justifyLastLine="1"/>
    </xf>
    <xf numFmtId="0" fontId="7" fillId="27" borderId="12" xfId="0" applyFont="1" applyFill="1" applyBorder="1" applyAlignment="1" applyProtection="1">
      <alignment horizontal="distributed" vertical="center" wrapText="1" justifyLastLine="1"/>
    </xf>
    <xf numFmtId="49" fontId="5" fillId="27" borderId="12" xfId="0" applyNumberFormat="1" applyFont="1" applyFill="1" applyBorder="1" applyAlignment="1" applyProtection="1">
      <alignment horizontal="distributed" vertical="center" wrapText="1" justifyLastLine="1"/>
    </xf>
    <xf numFmtId="49" fontId="5" fillId="27" borderId="13" xfId="0" applyNumberFormat="1" applyFont="1" applyFill="1" applyBorder="1" applyAlignment="1" applyProtection="1">
      <alignment horizontal="distributed" vertical="center" wrapText="1" justifyLastLine="1"/>
    </xf>
    <xf numFmtId="0" fontId="7" fillId="27" borderId="35" xfId="0" applyFont="1" applyFill="1" applyBorder="1" applyAlignment="1" applyProtection="1">
      <alignment horizontal="right" vertical="center" wrapText="1" justifyLastLine="1"/>
    </xf>
    <xf numFmtId="0" fontId="7" fillId="27" borderId="36" xfId="0" applyFont="1" applyFill="1" applyBorder="1" applyAlignment="1" applyProtection="1">
      <alignment horizontal="right" vertical="center" wrapText="1" justifyLastLine="1"/>
    </xf>
    <xf numFmtId="0" fontId="7" fillId="27" borderId="37" xfId="0" applyFont="1" applyFill="1" applyBorder="1" applyAlignment="1" applyProtection="1">
      <alignment horizontal="right" vertical="center" wrapText="1" justifyLastLine="1"/>
    </xf>
    <xf numFmtId="49" fontId="5" fillId="27" borderId="91" xfId="0" applyNumberFormat="1" applyFont="1" applyFill="1" applyBorder="1" applyAlignment="1" applyProtection="1">
      <alignment horizontal="center" vertical="center"/>
    </xf>
    <xf numFmtId="49" fontId="5" fillId="27" borderId="47" xfId="0" applyNumberFormat="1" applyFont="1" applyFill="1" applyBorder="1" applyAlignment="1" applyProtection="1">
      <alignment horizontal="center" vertical="center"/>
    </xf>
    <xf numFmtId="49" fontId="5" fillId="27" borderId="105" xfId="0" applyNumberFormat="1" applyFont="1" applyFill="1" applyBorder="1" applyAlignment="1" applyProtection="1">
      <alignment horizontal="center" vertical="center"/>
    </xf>
    <xf numFmtId="178" fontId="5" fillId="27" borderId="43" xfId="0" applyNumberFormat="1" applyFont="1" applyFill="1" applyBorder="1" applyAlignment="1" applyProtection="1">
      <alignment horizontal="right" vertical="center" shrinkToFit="1"/>
    </xf>
    <xf numFmtId="178" fontId="5" fillId="27" borderId="40" xfId="0" applyNumberFormat="1" applyFont="1" applyFill="1" applyBorder="1" applyAlignment="1" applyProtection="1">
      <alignment horizontal="right" vertical="center" shrinkToFit="1"/>
    </xf>
    <xf numFmtId="178" fontId="5" fillId="27" borderId="77" xfId="0" applyNumberFormat="1" applyFont="1" applyFill="1" applyBorder="1" applyAlignment="1" applyProtection="1">
      <alignment horizontal="right" vertical="center" shrinkToFit="1"/>
    </xf>
    <xf numFmtId="178" fontId="5" fillId="27" borderId="39" xfId="0" applyNumberFormat="1" applyFont="1" applyFill="1" applyBorder="1" applyAlignment="1" applyProtection="1">
      <alignment horizontal="right" vertical="center" shrinkToFit="1"/>
    </xf>
    <xf numFmtId="49" fontId="5" fillId="0" borderId="10" xfId="57" applyNumberFormat="1" applyFont="1" applyBorder="1" applyAlignment="1" applyProtection="1">
      <alignment horizontal="center" vertical="center" wrapText="1"/>
    </xf>
    <xf numFmtId="49" fontId="5" fillId="0" borderId="17" xfId="57" applyNumberFormat="1" applyFont="1" applyBorder="1" applyAlignment="1" applyProtection="1">
      <alignment horizontal="center" vertical="center" wrapText="1"/>
    </xf>
    <xf numFmtId="49" fontId="5" fillId="0" borderId="13" xfId="57" applyNumberFormat="1" applyFont="1" applyBorder="1" applyAlignment="1" applyProtection="1">
      <alignment horizontal="center" vertical="center" wrapText="1"/>
    </xf>
    <xf numFmtId="0" fontId="2" fillId="0" borderId="0" xfId="0" applyFont="1" applyAlignment="1" applyProtection="1">
      <alignment horizontal="center" vertical="center" wrapText="1"/>
    </xf>
    <xf numFmtId="49" fontId="5" fillId="0" borderId="0" xfId="57" applyNumberFormat="1" applyFont="1" applyAlignment="1" applyProtection="1">
      <alignment horizontal="center" vertical="center" wrapText="1"/>
    </xf>
    <xf numFmtId="49" fontId="5" fillId="0" borderId="35" xfId="57" applyNumberFormat="1" applyFont="1" applyBorder="1" applyAlignment="1" applyProtection="1">
      <alignment horizontal="center" vertical="center" wrapText="1"/>
    </xf>
    <xf numFmtId="49" fontId="5" fillId="0" borderId="36" xfId="57" applyNumberFormat="1" applyFont="1" applyBorder="1" applyAlignment="1" applyProtection="1">
      <alignment horizontal="center" vertical="center" wrapText="1"/>
    </xf>
    <xf numFmtId="49" fontId="5" fillId="0" borderId="37" xfId="57" applyNumberFormat="1" applyFont="1" applyBorder="1" applyAlignment="1" applyProtection="1">
      <alignment horizontal="center" vertical="center" wrapText="1"/>
    </xf>
    <xf numFmtId="49" fontId="5" fillId="0" borderId="15" xfId="57" applyNumberFormat="1" applyFont="1" applyBorder="1" applyAlignment="1" applyProtection="1">
      <alignment horizontal="center" vertical="center" wrapText="1"/>
    </xf>
    <xf numFmtId="176" fontId="5" fillId="0" borderId="43" xfId="57" applyNumberFormat="1" applyFont="1" applyBorder="1" applyAlignment="1" applyProtection="1">
      <alignment horizontal="center" vertical="center" wrapText="1"/>
    </xf>
    <xf numFmtId="176" fontId="5" fillId="0" borderId="40" xfId="57" applyNumberFormat="1" applyFont="1" applyBorder="1" applyAlignment="1" applyProtection="1">
      <alignment horizontal="center" vertical="center" wrapText="1"/>
    </xf>
    <xf numFmtId="176" fontId="5" fillId="0" borderId="42" xfId="57" applyNumberFormat="1" applyFont="1" applyBorder="1" applyAlignment="1" applyProtection="1">
      <alignment horizontal="center" vertical="center" wrapText="1"/>
    </xf>
    <xf numFmtId="176" fontId="5" fillId="0" borderId="41" xfId="57" applyNumberFormat="1" applyFont="1" applyBorder="1" applyAlignment="1" applyProtection="1">
      <alignment horizontal="center" vertical="center" wrapText="1"/>
    </xf>
    <xf numFmtId="49" fontId="5" fillId="0" borderId="40" xfId="57" applyNumberFormat="1" applyFont="1" applyBorder="1" applyAlignment="1" applyProtection="1">
      <alignment horizontal="center" vertical="center" wrapText="1"/>
    </xf>
    <xf numFmtId="49" fontId="5" fillId="0" borderId="39" xfId="57" applyNumberFormat="1" applyFont="1" applyBorder="1" applyAlignment="1" applyProtection="1">
      <alignment horizontal="center" vertical="center" wrapText="1"/>
    </xf>
    <xf numFmtId="49" fontId="5" fillId="0" borderId="20" xfId="57" applyNumberFormat="1" applyFont="1" applyBorder="1" applyAlignment="1" applyProtection="1">
      <alignment horizontal="center" vertical="center" wrapText="1"/>
    </xf>
    <xf numFmtId="49" fontId="22" fillId="0" borderId="10" xfId="0" applyNumberFormat="1" applyFont="1" applyBorder="1" applyAlignment="1" applyProtection="1">
      <alignment horizontal="distributed" vertical="top" wrapText="1" justifyLastLine="1"/>
    </xf>
    <xf numFmtId="49" fontId="22" fillId="0" borderId="17" xfId="0" applyNumberFormat="1" applyFont="1" applyBorder="1" applyAlignment="1" applyProtection="1">
      <alignment horizontal="distributed" vertical="top" justifyLastLine="1"/>
    </xf>
    <xf numFmtId="49" fontId="22" fillId="0" borderId="13" xfId="0" applyNumberFormat="1" applyFont="1" applyBorder="1" applyAlignment="1" applyProtection="1">
      <alignment horizontal="distributed" vertical="top" justifyLastLine="1"/>
    </xf>
    <xf numFmtId="49" fontId="22" fillId="0" borderId="10" xfId="0" applyNumberFormat="1" applyFont="1" applyBorder="1" applyAlignment="1" applyProtection="1">
      <alignment horizontal="distributed" vertical="top" justifyLastLine="1"/>
    </xf>
    <xf numFmtId="49" fontId="22" fillId="0" borderId="11" xfId="0" applyNumberFormat="1" applyFont="1" applyBorder="1" applyAlignment="1" applyProtection="1">
      <alignment horizontal="distributed" vertical="top" justifyLastLine="1"/>
    </xf>
    <xf numFmtId="49" fontId="22" fillId="0" borderId="0" xfId="0" applyNumberFormat="1" applyFont="1" applyAlignment="1" applyProtection="1">
      <alignment horizontal="distributed" vertical="top" justifyLastLine="1"/>
    </xf>
    <xf numFmtId="49" fontId="22" fillId="0" borderId="12" xfId="0" applyNumberFormat="1" applyFont="1" applyBorder="1" applyAlignment="1" applyProtection="1">
      <alignment horizontal="distributed" vertical="top" justifyLastLine="1"/>
    </xf>
    <xf numFmtId="0" fontId="0" fillId="0" borderId="14" xfId="0" applyBorder="1" applyAlignment="1" applyProtection="1">
      <alignment horizontal="distributed" vertical="center" wrapText="1" justifyLastLine="1"/>
    </xf>
    <xf numFmtId="0" fontId="0" fillId="0" borderId="15" xfId="0" applyBorder="1" applyAlignment="1" applyProtection="1">
      <alignment horizontal="distributed" vertical="center" wrapText="1" justifyLastLine="1"/>
    </xf>
    <xf numFmtId="0" fontId="0" fillId="0" borderId="16" xfId="0" applyBorder="1" applyAlignment="1" applyProtection="1">
      <alignment horizontal="distributed" vertical="center" wrapText="1" justifyLastLine="1"/>
    </xf>
    <xf numFmtId="49" fontId="22" fillId="0" borderId="35" xfId="0" applyNumberFormat="1" applyFont="1" applyBorder="1" applyAlignment="1" applyProtection="1">
      <alignment horizontal="center" vertical="center" wrapText="1"/>
    </xf>
    <xf numFmtId="49" fontId="22" fillId="0" borderId="36" xfId="0" applyNumberFormat="1" applyFont="1" applyBorder="1" applyAlignment="1" applyProtection="1">
      <alignment horizontal="center" vertical="center" wrapText="1"/>
    </xf>
    <xf numFmtId="49" fontId="22" fillId="0" borderId="37" xfId="0" applyNumberFormat="1" applyFont="1" applyBorder="1" applyAlignment="1" applyProtection="1">
      <alignment horizontal="center" vertical="center" wrapText="1"/>
    </xf>
    <xf numFmtId="49" fontId="22" fillId="0" borderId="35" xfId="0" applyNumberFormat="1" applyFont="1" applyBorder="1" applyAlignment="1" applyProtection="1">
      <alignment horizontal="center" vertical="top" wrapText="1"/>
    </xf>
    <xf numFmtId="49" fontId="22" fillId="0" borderId="36" xfId="0" applyNumberFormat="1" applyFont="1" applyBorder="1" applyAlignment="1" applyProtection="1">
      <alignment horizontal="center" vertical="top" wrapText="1"/>
    </xf>
    <xf numFmtId="49" fontId="22" fillId="0" borderId="37" xfId="0" applyNumberFormat="1" applyFont="1" applyBorder="1" applyAlignment="1" applyProtection="1">
      <alignment horizontal="center" vertical="top" wrapText="1"/>
    </xf>
    <xf numFmtId="0" fontId="22" fillId="0" borderId="35" xfId="0" applyFont="1" applyBorder="1" applyAlignment="1" applyProtection="1">
      <alignment horizontal="center" vertical="top" wrapText="1"/>
    </xf>
    <xf numFmtId="0" fontId="22" fillId="0" borderId="36" xfId="0" applyFont="1" applyBorder="1" applyAlignment="1" applyProtection="1">
      <alignment horizontal="center" vertical="top" wrapText="1"/>
    </xf>
    <xf numFmtId="0" fontId="22" fillId="0" borderId="37" xfId="0" applyFont="1" applyBorder="1" applyAlignment="1" applyProtection="1">
      <alignment horizontal="center" vertical="top" wrapText="1"/>
    </xf>
    <xf numFmtId="49" fontId="5" fillId="0" borderId="112" xfId="0" applyNumberFormat="1" applyFont="1" applyBorder="1" applyAlignment="1" applyProtection="1">
      <alignment horizontal="distributed" vertical="center" wrapText="1" justifyLastLine="1"/>
    </xf>
    <xf numFmtId="49" fontId="5" fillId="0" borderId="14" xfId="0" applyNumberFormat="1" applyFont="1" applyBorder="1" applyAlignment="1" applyProtection="1">
      <alignment horizontal="center" vertical="distributed" textRotation="255" wrapText="1" justifyLastLine="1"/>
    </xf>
    <xf numFmtId="49" fontId="5" fillId="0" borderId="15" xfId="0" applyNumberFormat="1" applyFont="1" applyBorder="1" applyAlignment="1" applyProtection="1">
      <alignment horizontal="center" vertical="distributed" textRotation="255" wrapText="1" justifyLastLine="1"/>
    </xf>
    <xf numFmtId="49" fontId="5" fillId="0" borderId="79" xfId="0" applyNumberFormat="1" applyFont="1" applyBorder="1" applyAlignment="1" applyProtection="1">
      <alignment horizontal="distributed" vertical="center" wrapText="1" justifyLastLine="1"/>
    </xf>
    <xf numFmtId="49" fontId="5" fillId="0" borderId="19" xfId="0" applyNumberFormat="1" applyFont="1" applyBorder="1" applyAlignment="1" applyProtection="1">
      <alignment horizontal="distributed" vertical="center" wrapText="1" justifyLastLine="1"/>
    </xf>
    <xf numFmtId="49" fontId="7" fillId="0" borderId="18" xfId="0" applyNumberFormat="1" applyFont="1" applyBorder="1" applyAlignment="1" applyProtection="1">
      <alignment horizontal="distributed" vertical="center" wrapText="1" justifyLastLine="1"/>
    </xf>
    <xf numFmtId="49" fontId="7" fillId="0" borderId="79" xfId="0" applyNumberFormat="1" applyFont="1" applyBorder="1" applyAlignment="1" applyProtection="1">
      <alignment horizontal="distributed" vertical="center" wrapText="1" justifyLastLine="1"/>
    </xf>
    <xf numFmtId="49" fontId="5" fillId="0" borderId="17" xfId="0" applyNumberFormat="1" applyFont="1" applyBorder="1" applyAlignment="1" applyProtection="1">
      <alignment horizontal="center" vertical="center" wrapText="1"/>
    </xf>
    <xf numFmtId="49" fontId="5" fillId="0" borderId="13" xfId="0" applyNumberFormat="1" applyFont="1" applyBorder="1" applyAlignment="1" applyProtection="1">
      <alignment horizontal="center" vertical="center" wrapText="1"/>
    </xf>
    <xf numFmtId="0" fontId="22" fillId="0" borderId="10" xfId="0" applyFont="1" applyBorder="1" applyAlignment="1" applyProtection="1">
      <alignment horizontal="distributed" vertical="center" wrapText="1" justifyLastLine="1"/>
    </xf>
    <xf numFmtId="0" fontId="22" fillId="0" borderId="17" xfId="0" applyFont="1" applyBorder="1" applyAlignment="1" applyProtection="1">
      <alignment horizontal="distributed" vertical="center" wrapText="1" justifyLastLine="1"/>
    </xf>
    <xf numFmtId="0" fontId="22" fillId="0" borderId="13" xfId="0" applyFont="1" applyBorder="1" applyAlignment="1" applyProtection="1">
      <alignment horizontal="distributed" vertical="center" wrapText="1" justifyLastLine="1"/>
    </xf>
    <xf numFmtId="0" fontId="22" fillId="0" borderId="11" xfId="0" applyFont="1" applyBorder="1" applyAlignment="1" applyProtection="1">
      <alignment horizontal="distributed" vertical="center" wrapText="1" justifyLastLine="1"/>
    </xf>
    <xf numFmtId="0" fontId="22" fillId="0" borderId="0" xfId="0" applyFont="1" applyAlignment="1" applyProtection="1">
      <alignment horizontal="distributed" vertical="center" wrapText="1" justifyLastLine="1"/>
    </xf>
    <xf numFmtId="0" fontId="22" fillId="0" borderId="12" xfId="0" applyFont="1" applyBorder="1" applyAlignment="1" applyProtection="1">
      <alignment horizontal="distributed" vertical="center" wrapText="1" justifyLastLine="1"/>
    </xf>
    <xf numFmtId="0" fontId="0" fillId="0" borderId="11" xfId="0" applyBorder="1" applyAlignment="1" applyProtection="1">
      <alignment horizontal="distributed" vertical="center" wrapText="1"/>
    </xf>
    <xf numFmtId="0" fontId="0" fillId="0" borderId="0" xfId="0" applyAlignment="1" applyProtection="1">
      <alignment horizontal="distributed" vertical="center" wrapText="1"/>
    </xf>
    <xf numFmtId="178" fontId="5" fillId="0" borderId="116" xfId="0" applyNumberFormat="1" applyFont="1" applyBorder="1" applyAlignment="1" applyProtection="1">
      <alignment horizontal="right" vertical="center" shrinkToFit="1"/>
    </xf>
    <xf numFmtId="178" fontId="5" fillId="0" borderId="117" xfId="0" applyNumberFormat="1" applyFont="1" applyBorder="1" applyAlignment="1" applyProtection="1">
      <alignment horizontal="right" vertical="center" shrinkToFit="1"/>
    </xf>
    <xf numFmtId="178" fontId="5" fillId="0" borderId="118" xfId="0" applyNumberFormat="1" applyFont="1" applyBorder="1" applyAlignment="1" applyProtection="1">
      <alignment horizontal="right" vertical="center" shrinkToFit="1"/>
    </xf>
    <xf numFmtId="178" fontId="5" fillId="0" borderId="0" xfId="0" applyNumberFormat="1" applyFont="1" applyAlignment="1" applyProtection="1">
      <alignment horizontal="right" vertical="center" shrinkToFit="1"/>
    </xf>
    <xf numFmtId="178" fontId="5" fillId="0" borderId="0" xfId="0" applyNumberFormat="1" applyFont="1" applyAlignment="1" applyProtection="1">
      <alignment horizontal="right" vertical="center" shrinkToFit="1"/>
    </xf>
    <xf numFmtId="178" fontId="5" fillId="0" borderId="113" xfId="0" applyNumberFormat="1" applyFont="1" applyBorder="1" applyAlignment="1" applyProtection="1">
      <alignment horizontal="right" vertical="center" shrinkToFit="1"/>
    </xf>
    <xf numFmtId="178" fontId="5" fillId="0" borderId="114" xfId="0" applyNumberFormat="1" applyFont="1" applyBorder="1" applyAlignment="1" applyProtection="1">
      <alignment horizontal="right" vertical="center" shrinkToFit="1"/>
    </xf>
    <xf numFmtId="178" fontId="5" fillId="0" borderId="115" xfId="0" applyNumberFormat="1" applyFont="1" applyBorder="1" applyAlignment="1" applyProtection="1">
      <alignment horizontal="right" vertical="center" shrinkToFit="1"/>
    </xf>
    <xf numFmtId="0" fontId="5" fillId="0" borderId="10" xfId="0" applyFont="1" applyBorder="1" applyAlignment="1" applyProtection="1">
      <alignment horizontal="distributed" vertical="center" wrapText="1" justifyLastLine="1"/>
    </xf>
    <xf numFmtId="0" fontId="5" fillId="0" borderId="17" xfId="0" applyFont="1" applyBorder="1" applyAlignment="1" applyProtection="1">
      <alignment horizontal="distributed" vertical="center" wrapText="1" justifyLastLine="1"/>
    </xf>
    <xf numFmtId="0" fontId="5" fillId="0" borderId="13" xfId="0" applyFont="1" applyBorder="1" applyAlignment="1" applyProtection="1">
      <alignment horizontal="distributed" vertical="center" wrapText="1" justifyLastLine="1"/>
    </xf>
    <xf numFmtId="0" fontId="5" fillId="0" borderId="11" xfId="0" applyFont="1" applyBorder="1" applyAlignment="1" applyProtection="1">
      <alignment horizontal="distributed" vertical="center" wrapText="1" justifyLastLine="1"/>
    </xf>
    <xf numFmtId="0" fontId="5" fillId="0" borderId="0" xfId="0" applyFont="1" applyAlignment="1" applyProtection="1">
      <alignment horizontal="distributed" vertical="center" wrapText="1" justifyLastLine="1"/>
    </xf>
    <xf numFmtId="0" fontId="5" fillId="0" borderId="12" xfId="0" applyFont="1" applyBorder="1" applyAlignment="1" applyProtection="1">
      <alignment horizontal="distributed" vertical="center" wrapText="1" justifyLastLine="1"/>
    </xf>
    <xf numFmtId="0" fontId="22" fillId="0" borderId="11" xfId="0" applyFont="1" applyBorder="1" applyAlignment="1" applyProtection="1">
      <alignment horizontal="right" vertical="center" wrapText="1" justifyLastLine="1"/>
    </xf>
    <xf numFmtId="0" fontId="22" fillId="0" borderId="0" xfId="0" applyFont="1" applyAlignment="1" applyProtection="1">
      <alignment horizontal="right" vertical="center" wrapText="1" justifyLastLine="1"/>
    </xf>
    <xf numFmtId="0" fontId="22" fillId="0" borderId="12" xfId="0" applyFont="1" applyBorder="1" applyAlignment="1" applyProtection="1">
      <alignment horizontal="right" vertical="center" wrapText="1" justifyLastLine="1"/>
    </xf>
    <xf numFmtId="0" fontId="5" fillId="0" borderId="11" xfId="0" applyFont="1" applyBorder="1" applyAlignment="1" applyProtection="1">
      <alignment horizontal="right" vertical="center" wrapText="1" justifyLastLine="1"/>
    </xf>
    <xf numFmtId="0" fontId="5" fillId="0" borderId="0" xfId="0" applyFont="1" applyAlignment="1" applyProtection="1">
      <alignment horizontal="right" vertical="center" wrapText="1" justifyLastLine="1"/>
    </xf>
    <xf numFmtId="0" fontId="5" fillId="0" borderId="12" xfId="0" applyFont="1" applyBorder="1" applyAlignment="1" applyProtection="1">
      <alignment horizontal="right" vertical="center" wrapText="1" justifyLastLine="1"/>
    </xf>
    <xf numFmtId="49" fontId="5" fillId="0" borderId="110" xfId="0" applyNumberFormat="1" applyFont="1" applyBorder="1" applyAlignment="1" applyProtection="1">
      <alignment horizontal="center" vertical="center"/>
    </xf>
    <xf numFmtId="49" fontId="5" fillId="0" borderId="78" xfId="0" applyNumberFormat="1" applyFont="1" applyBorder="1" applyAlignment="1" applyProtection="1">
      <alignment horizontal="center" vertical="center"/>
    </xf>
    <xf numFmtId="49" fontId="5" fillId="0" borderId="58" xfId="0" applyNumberFormat="1" applyFont="1" applyBorder="1" applyAlignment="1" applyProtection="1">
      <alignment horizontal="center" vertical="center"/>
    </xf>
    <xf numFmtId="49" fontId="5" fillId="0" borderId="119" xfId="0" applyNumberFormat="1" applyFont="1" applyBorder="1" applyAlignment="1" applyProtection="1">
      <alignment horizontal="center" vertical="center"/>
    </xf>
    <xf numFmtId="49" fontId="5" fillId="0" borderId="60" xfId="0" applyNumberFormat="1" applyFont="1" applyBorder="1" applyAlignment="1" applyProtection="1">
      <alignment horizontal="center" vertical="center"/>
    </xf>
    <xf numFmtId="49" fontId="5" fillId="0" borderId="111" xfId="0" applyNumberFormat="1" applyFont="1" applyBorder="1" applyAlignment="1" applyProtection="1">
      <alignment horizontal="center" vertical="center"/>
    </xf>
    <xf numFmtId="49" fontId="5" fillId="0" borderId="18" xfId="0" applyNumberFormat="1" applyFont="1" applyBorder="1" applyAlignment="1" applyProtection="1">
      <alignment horizontal="center" vertical="center"/>
    </xf>
    <xf numFmtId="49" fontId="5" fillId="0" borderId="49" xfId="0" applyNumberFormat="1" applyFont="1" applyBorder="1" applyAlignment="1" applyProtection="1">
      <alignment horizontal="center" vertical="center"/>
    </xf>
    <xf numFmtId="49" fontId="5" fillId="0" borderId="120" xfId="0" applyNumberFormat="1" applyFont="1" applyBorder="1" applyAlignment="1" applyProtection="1">
      <alignment horizontal="center" vertical="center"/>
    </xf>
    <xf numFmtId="178" fontId="5" fillId="26" borderId="122" xfId="0" applyNumberFormat="1" applyFont="1" applyFill="1" applyBorder="1" applyAlignment="1" applyProtection="1">
      <alignment horizontal="right" vertical="center" shrinkToFit="1"/>
    </xf>
    <xf numFmtId="49" fontId="5" fillId="0" borderId="109" xfId="0" applyNumberFormat="1" applyFont="1" applyBorder="1" applyAlignment="1" applyProtection="1">
      <alignment horizontal="center" vertical="center"/>
    </xf>
    <xf numFmtId="49" fontId="5" fillId="0" borderId="80" xfId="0" applyNumberFormat="1" applyFont="1" applyBorder="1" applyAlignment="1" applyProtection="1">
      <alignment horizontal="center" vertical="center"/>
    </xf>
    <xf numFmtId="49" fontId="5" fillId="0" borderId="68" xfId="0" applyNumberFormat="1" applyFont="1" applyBorder="1" applyAlignment="1" applyProtection="1">
      <alignment horizontal="center" vertical="center"/>
    </xf>
    <xf numFmtId="49" fontId="5" fillId="0" borderId="121" xfId="0" applyNumberFormat="1" applyFont="1" applyBorder="1" applyAlignment="1" applyProtection="1">
      <alignment horizontal="center" vertical="center"/>
    </xf>
    <xf numFmtId="49" fontId="5" fillId="0" borderId="70" xfId="0" applyNumberFormat="1" applyFont="1" applyBorder="1" applyAlignment="1" applyProtection="1">
      <alignment horizontal="center" vertical="center"/>
    </xf>
    <xf numFmtId="178" fontId="5" fillId="26" borderId="123" xfId="0" applyNumberFormat="1" applyFont="1" applyFill="1" applyBorder="1" applyAlignment="1" applyProtection="1">
      <alignment horizontal="right" vertical="center" shrinkToFit="1"/>
    </xf>
    <xf numFmtId="49" fontId="5" fillId="0" borderId="0" xfId="0" applyNumberFormat="1" applyFont="1" applyAlignment="1" applyProtection="1">
      <alignment horizontal="distributed" vertical="center" wrapText="1"/>
    </xf>
    <xf numFmtId="0" fontId="5" fillId="0" borderId="0" xfId="0" applyFont="1" applyAlignment="1" applyProtection="1">
      <alignment horizontal="distributed" vertical="center" wrapText="1"/>
    </xf>
    <xf numFmtId="0" fontId="56" fillId="0" borderId="10" xfId="0" applyFont="1" applyBorder="1" applyAlignment="1" applyProtection="1">
      <alignment horizontal="distributed" vertical="center" wrapText="1" justifyLastLine="1"/>
    </xf>
    <xf numFmtId="0" fontId="56" fillId="0" borderId="17" xfId="0" applyFont="1" applyBorder="1" applyAlignment="1" applyProtection="1">
      <alignment horizontal="distributed" vertical="center" wrapText="1" justifyLastLine="1"/>
    </xf>
    <xf numFmtId="0" fontId="56" fillId="0" borderId="13" xfId="0" applyFont="1" applyBorder="1" applyAlignment="1" applyProtection="1">
      <alignment horizontal="distributed" vertical="center" wrapText="1" justifyLastLine="1"/>
    </xf>
    <xf numFmtId="0" fontId="56" fillId="0" borderId="11" xfId="0" applyFont="1" applyBorder="1" applyAlignment="1" applyProtection="1">
      <alignment horizontal="distributed" vertical="center" wrapText="1" justifyLastLine="1"/>
    </xf>
    <xf numFmtId="0" fontId="56" fillId="0" borderId="0" xfId="0" applyFont="1" applyAlignment="1" applyProtection="1">
      <alignment horizontal="distributed" vertical="center" wrapText="1" justifyLastLine="1"/>
    </xf>
    <xf numFmtId="0" fontId="56" fillId="0" borderId="12" xfId="0" applyFont="1" applyBorder="1" applyAlignment="1" applyProtection="1">
      <alignment horizontal="distributed" vertical="center" wrapText="1" justifyLastLine="1"/>
    </xf>
    <xf numFmtId="0" fontId="5" fillId="0" borderId="0" xfId="0" applyFont="1" applyAlignment="1" applyProtection="1">
      <alignment horizontal="right" vertical="center" wrapText="1"/>
    </xf>
    <xf numFmtId="0" fontId="4" fillId="0" borderId="11" xfId="0" applyFont="1" applyBorder="1" applyAlignment="1" applyProtection="1">
      <alignment horizontal="right" vertical="center" justifyLastLine="1"/>
    </xf>
    <xf numFmtId="0" fontId="4" fillId="0" borderId="0" xfId="0" applyFont="1" applyAlignment="1" applyProtection="1">
      <alignment horizontal="right" vertical="center" justifyLastLine="1"/>
    </xf>
    <xf numFmtId="0" fontId="4" fillId="0" borderId="12" xfId="0" applyFont="1" applyBorder="1" applyAlignment="1" applyProtection="1">
      <alignment horizontal="right" vertical="center" justifyLastLine="1"/>
    </xf>
    <xf numFmtId="49" fontId="5" fillId="0" borderId="0" xfId="0" applyNumberFormat="1" applyFont="1" applyAlignment="1" applyProtection="1">
      <alignment horizontal="center" vertical="center"/>
    </xf>
    <xf numFmtId="49" fontId="5" fillId="0" borderId="124" xfId="0" applyNumberFormat="1" applyFont="1" applyBorder="1" applyAlignment="1" applyProtection="1">
      <alignment horizontal="center" vertical="center"/>
    </xf>
    <xf numFmtId="49" fontId="5" fillId="0" borderId="86" xfId="0" applyNumberFormat="1" applyFont="1" applyBorder="1" applyAlignment="1" applyProtection="1">
      <alignment horizontal="center" vertical="center"/>
    </xf>
    <xf numFmtId="49" fontId="5" fillId="0" borderId="43" xfId="0" applyNumberFormat="1" applyFont="1" applyBorder="1" applyAlignment="1" applyProtection="1">
      <alignment horizontal="center" vertical="center"/>
    </xf>
    <xf numFmtId="49" fontId="5" fillId="0" borderId="46" xfId="0" applyNumberFormat="1" applyFont="1" applyBorder="1" applyAlignment="1" applyProtection="1">
      <alignment horizontal="center" vertical="center"/>
    </xf>
    <xf numFmtId="49" fontId="5" fillId="0" borderId="77" xfId="0" applyNumberFormat="1" applyFont="1" applyBorder="1" applyAlignment="1" applyProtection="1">
      <alignment horizontal="center" vertical="center"/>
    </xf>
    <xf numFmtId="0" fontId="4" fillId="0" borderId="0" xfId="0" applyFont="1" applyAlignment="1" applyProtection="1">
      <alignment horizontal="distributed" vertical="center" wrapText="1"/>
    </xf>
    <xf numFmtId="0" fontId="4" fillId="0" borderId="0" xfId="0" applyFont="1" applyAlignment="1" applyProtection="1">
      <alignment horizontal="right" vertical="center"/>
    </xf>
    <xf numFmtId="49" fontId="5" fillId="0" borderId="10" xfId="61" applyNumberFormat="1" applyFont="1" applyBorder="1" applyAlignment="1" applyProtection="1">
      <alignment horizontal="center" vertical="center" wrapText="1"/>
    </xf>
    <xf numFmtId="49" fontId="5" fillId="0" borderId="17" xfId="61" applyNumberFormat="1" applyFont="1" applyBorder="1" applyAlignment="1" applyProtection="1">
      <alignment horizontal="center" vertical="center" wrapText="1"/>
    </xf>
    <xf numFmtId="49" fontId="5" fillId="0" borderId="13" xfId="61" applyNumberFormat="1" applyFont="1" applyBorder="1" applyAlignment="1" applyProtection="1">
      <alignment horizontal="center" vertical="center" wrapText="1"/>
    </xf>
    <xf numFmtId="177" fontId="6" fillId="0" borderId="0" xfId="0" applyNumberFormat="1" applyFont="1" applyAlignment="1" applyProtection="1">
      <alignment horizontal="center" vertical="center" wrapText="1"/>
    </xf>
    <xf numFmtId="49" fontId="5" fillId="0" borderId="15" xfId="61" applyNumberFormat="1" applyFont="1" applyBorder="1" applyAlignment="1" applyProtection="1">
      <alignment horizontal="center" vertical="center" wrapText="1"/>
    </xf>
    <xf numFmtId="49" fontId="5" fillId="0" borderId="35" xfId="61" applyNumberFormat="1" applyFont="1" applyBorder="1" applyAlignment="1" applyProtection="1">
      <alignment horizontal="center" vertical="center" wrapText="1"/>
    </xf>
    <xf numFmtId="49" fontId="5" fillId="0" borderId="36" xfId="61" applyNumberFormat="1" applyFont="1" applyBorder="1" applyAlignment="1" applyProtection="1">
      <alignment horizontal="center" vertical="center" wrapText="1"/>
    </xf>
    <xf numFmtId="49" fontId="5" fillId="0" borderId="37" xfId="61" applyNumberFormat="1" applyFont="1" applyBorder="1" applyAlignment="1" applyProtection="1">
      <alignment horizontal="center" vertical="center" wrapText="1"/>
    </xf>
    <xf numFmtId="49" fontId="5" fillId="0" borderId="20" xfId="61" applyNumberFormat="1" applyFont="1" applyBorder="1" applyAlignment="1" applyProtection="1">
      <alignment horizontal="center" vertical="center" wrapText="1"/>
    </xf>
    <xf numFmtId="49" fontId="5" fillId="0" borderId="32" xfId="0" applyNumberFormat="1" applyFont="1" applyBorder="1" applyAlignment="1" applyProtection="1">
      <alignment vertical="center" wrapText="1"/>
    </xf>
    <xf numFmtId="49" fontId="5" fillId="0" borderId="31" xfId="0" applyNumberFormat="1" applyFont="1" applyBorder="1" applyAlignment="1" applyProtection="1">
      <alignment vertical="center" wrapText="1"/>
    </xf>
    <xf numFmtId="49" fontId="5" fillId="24" borderId="10" xfId="0" applyNumberFormat="1" applyFont="1" applyFill="1" applyBorder="1" applyAlignment="1" applyProtection="1">
      <alignment horizontal="distributed" vertical="center" wrapText="1" justifyLastLine="1"/>
    </xf>
    <xf numFmtId="49" fontId="5" fillId="24" borderId="17" xfId="0" applyNumberFormat="1" applyFont="1" applyFill="1" applyBorder="1" applyAlignment="1" applyProtection="1">
      <alignment horizontal="distributed" vertical="center" wrapText="1" justifyLastLine="1"/>
    </xf>
    <xf numFmtId="0" fontId="0" fillId="0" borderId="28" xfId="0" applyBorder="1" applyAlignment="1" applyProtection="1">
      <alignment vertical="center" wrapText="1"/>
    </xf>
    <xf numFmtId="0" fontId="0" fillId="0" borderId="29" xfId="0" applyBorder="1" applyAlignment="1" applyProtection="1">
      <alignment vertical="center" wrapText="1"/>
    </xf>
    <xf numFmtId="0" fontId="0" fillId="0" borderId="30" xfId="0" applyBorder="1" applyAlignment="1" applyProtection="1">
      <alignment vertical="center" wrapText="1"/>
    </xf>
    <xf numFmtId="49" fontId="5" fillId="24" borderId="11" xfId="0" applyNumberFormat="1" applyFont="1" applyFill="1" applyBorder="1" applyAlignment="1" applyProtection="1">
      <alignment horizontal="distributed" vertical="center" wrapText="1" justifyLastLine="1"/>
    </xf>
    <xf numFmtId="49" fontId="5" fillId="24" borderId="0" xfId="0" applyNumberFormat="1" applyFont="1" applyFill="1" applyAlignment="1" applyProtection="1">
      <alignment horizontal="distributed" vertical="center" wrapText="1" justifyLastLine="1"/>
    </xf>
    <xf numFmtId="49" fontId="5" fillId="24" borderId="12" xfId="0" applyNumberFormat="1" applyFont="1" applyFill="1" applyBorder="1" applyAlignment="1" applyProtection="1">
      <alignment horizontal="distributed" vertical="center" wrapText="1" justifyLastLine="1"/>
    </xf>
    <xf numFmtId="49" fontId="7" fillId="0" borderId="11" xfId="0" applyNumberFormat="1" applyFont="1" applyBorder="1" applyAlignment="1" applyProtection="1">
      <alignment horizontal="distributed" vertical="center" wrapText="1" justifyLastLine="1" shrinkToFit="1"/>
    </xf>
    <xf numFmtId="49" fontId="7" fillId="0" borderId="0" xfId="0" applyNumberFormat="1" applyFont="1" applyAlignment="1" applyProtection="1">
      <alignment horizontal="distributed" vertical="center" wrapText="1" justifyLastLine="1" shrinkToFit="1"/>
    </xf>
    <xf numFmtId="49" fontId="7" fillId="0" borderId="12" xfId="0" applyNumberFormat="1" applyFont="1" applyBorder="1" applyAlignment="1" applyProtection="1">
      <alignment horizontal="distributed" vertical="center" wrapText="1" justifyLastLine="1" shrinkToFit="1"/>
    </xf>
    <xf numFmtId="0" fontId="0" fillId="0" borderId="26" xfId="0" applyBorder="1" applyAlignment="1" applyProtection="1">
      <alignment vertical="center" wrapText="1"/>
    </xf>
    <xf numFmtId="0" fontId="0" fillId="0" borderId="27" xfId="0" applyBorder="1" applyAlignment="1" applyProtection="1">
      <alignment vertical="center" wrapText="1"/>
    </xf>
    <xf numFmtId="0" fontId="0" fillId="0" borderId="25" xfId="0" applyBorder="1" applyAlignment="1" applyProtection="1">
      <alignment vertical="center" wrapText="1"/>
    </xf>
    <xf numFmtId="49" fontId="5" fillId="0" borderId="35" xfId="0" applyNumberFormat="1" applyFont="1" applyBorder="1" applyAlignment="1" applyProtection="1">
      <alignment horizontal="right" vertical="center" wrapText="1"/>
    </xf>
    <xf numFmtId="49" fontId="5" fillId="0" borderId="36" xfId="0" applyNumberFormat="1" applyFont="1" applyBorder="1" applyAlignment="1" applyProtection="1">
      <alignment horizontal="right" vertical="center" wrapText="1"/>
    </xf>
    <xf numFmtId="49" fontId="5" fillId="0" borderId="37" xfId="0" applyNumberFormat="1" applyFont="1" applyBorder="1" applyAlignment="1" applyProtection="1">
      <alignment horizontal="right" vertical="center" wrapText="1"/>
    </xf>
    <xf numFmtId="49" fontId="55" fillId="0" borderId="49" xfId="0" applyNumberFormat="1" applyFont="1" applyBorder="1" applyAlignment="1" applyProtection="1">
      <alignment horizontal="center" vertical="center" wrapText="1" justifyLastLine="1"/>
    </xf>
    <xf numFmtId="49" fontId="55" fillId="0" borderId="20" xfId="0" applyNumberFormat="1" applyFont="1" applyBorder="1" applyAlignment="1" applyProtection="1">
      <alignment horizontal="center" vertical="center" wrapText="1" justifyLastLine="1"/>
    </xf>
    <xf numFmtId="49" fontId="55" fillId="0" borderId="50" xfId="0" applyNumberFormat="1" applyFont="1" applyBorder="1" applyAlignment="1" applyProtection="1">
      <alignment horizontal="center" vertical="center" wrapText="1" justifyLastLine="1"/>
    </xf>
    <xf numFmtId="49" fontId="55" fillId="0" borderId="92" xfId="0" applyNumberFormat="1" applyFont="1" applyBorder="1" applyAlignment="1" applyProtection="1">
      <alignment horizontal="center" vertical="center"/>
    </xf>
    <xf numFmtId="49" fontId="55" fillId="0" borderId="63" xfId="0" applyNumberFormat="1" applyFont="1" applyBorder="1" applyAlignment="1" applyProtection="1">
      <alignment horizontal="center" vertical="center"/>
    </xf>
    <xf numFmtId="49" fontId="55" fillId="0" borderId="76" xfId="0" applyNumberFormat="1" applyFont="1" applyBorder="1" applyAlignment="1" applyProtection="1">
      <alignment horizontal="center" vertical="center"/>
    </xf>
    <xf numFmtId="49" fontId="55" fillId="0" borderId="64" xfId="0" applyNumberFormat="1" applyFont="1" applyBorder="1" applyAlignment="1" applyProtection="1">
      <alignment horizontal="center" vertical="center"/>
    </xf>
    <xf numFmtId="49" fontId="55" fillId="0" borderId="93" xfId="0" applyNumberFormat="1" applyFont="1" applyBorder="1" applyAlignment="1" applyProtection="1">
      <alignment horizontal="center" vertical="center"/>
    </xf>
    <xf numFmtId="49" fontId="5" fillId="0" borderId="45" xfId="0" applyNumberFormat="1" applyFont="1" applyBorder="1" applyAlignment="1" applyProtection="1">
      <alignment horizontal="distributed" vertical="center" wrapText="1" justifyLastLine="1"/>
    </xf>
    <xf numFmtId="49" fontId="5" fillId="27" borderId="18" xfId="0" applyNumberFormat="1" applyFont="1" applyFill="1" applyBorder="1" applyAlignment="1" applyProtection="1">
      <alignment horizontal="distributed" vertical="center" wrapText="1" justifyLastLine="1"/>
    </xf>
    <xf numFmtId="49" fontId="5" fillId="27" borderId="49" xfId="0" applyNumberFormat="1" applyFont="1" applyFill="1" applyBorder="1" applyAlignment="1" applyProtection="1">
      <alignment horizontal="distributed" vertical="center" wrapText="1" justifyLastLine="1"/>
    </xf>
    <xf numFmtId="178" fontId="5" fillId="0" borderId="125" xfId="0" applyNumberFormat="1" applyFont="1" applyBorder="1" applyAlignment="1" applyProtection="1">
      <alignment horizontal="right" vertical="center" shrinkToFit="1"/>
    </xf>
    <xf numFmtId="178" fontId="5" fillId="26" borderId="50" xfId="0" applyNumberFormat="1" applyFont="1" applyFill="1" applyBorder="1" applyAlignment="1" applyProtection="1">
      <alignment horizontal="right" vertical="center" shrinkToFit="1"/>
    </xf>
    <xf numFmtId="49" fontId="5" fillId="27" borderId="10" xfId="0" applyNumberFormat="1" applyFont="1" applyFill="1" applyBorder="1" applyAlignment="1" applyProtection="1">
      <alignment horizontal="center" vertical="distributed" textRotation="255" wrapText="1" justifyLastLine="1"/>
    </xf>
    <xf numFmtId="49" fontId="5" fillId="27" borderId="17" xfId="0" applyNumberFormat="1" applyFont="1" applyFill="1" applyBorder="1" applyAlignment="1" applyProtection="1">
      <alignment horizontal="center" vertical="distributed" textRotation="255" wrapText="1" justifyLastLine="1"/>
    </xf>
    <xf numFmtId="49" fontId="5" fillId="27" borderId="13" xfId="0" applyNumberFormat="1" applyFont="1" applyFill="1" applyBorder="1" applyAlignment="1" applyProtection="1">
      <alignment horizontal="center" vertical="distributed" textRotation="255" wrapText="1" justifyLastLine="1"/>
    </xf>
    <xf numFmtId="49" fontId="7" fillId="27" borderId="49" xfId="0" applyNumberFormat="1" applyFont="1" applyFill="1" applyBorder="1" applyAlignment="1" applyProtection="1">
      <alignment horizontal="distributed" vertical="center" wrapText="1" justifyLastLine="1"/>
    </xf>
    <xf numFmtId="49" fontId="7" fillId="27" borderId="20" xfId="0" applyNumberFormat="1" applyFont="1" applyFill="1" applyBorder="1" applyAlignment="1" applyProtection="1">
      <alignment horizontal="distributed" vertical="center" wrapText="1" justifyLastLine="1"/>
    </xf>
    <xf numFmtId="49" fontId="5" fillId="27" borderId="11" xfId="0" applyNumberFormat="1" applyFont="1" applyFill="1" applyBorder="1" applyAlignment="1" applyProtection="1">
      <alignment horizontal="center" vertical="distributed" textRotation="255" wrapText="1" justifyLastLine="1"/>
    </xf>
    <xf numFmtId="49" fontId="5" fillId="27" borderId="0" xfId="0" applyNumberFormat="1" applyFont="1" applyFill="1" applyAlignment="1" applyProtection="1">
      <alignment horizontal="center" vertical="distributed" textRotation="255" wrapText="1" justifyLastLine="1"/>
    </xf>
    <xf numFmtId="49" fontId="5" fillId="27" borderId="12" xfId="0" applyNumberFormat="1" applyFont="1" applyFill="1" applyBorder="1" applyAlignment="1" applyProtection="1">
      <alignment horizontal="center" vertical="distributed" textRotation="255" wrapText="1" justifyLastLine="1"/>
    </xf>
    <xf numFmtId="49" fontId="5" fillId="27" borderId="20" xfId="0" applyNumberFormat="1" applyFont="1" applyFill="1" applyBorder="1" applyAlignment="1" applyProtection="1">
      <alignment horizontal="distributed" vertical="center" wrapText="1" justifyLastLine="1"/>
    </xf>
    <xf numFmtId="49" fontId="21" fillId="0" borderId="49" xfId="63" applyNumberFormat="1" applyFont="1" applyBorder="1" applyAlignment="1" applyProtection="1">
      <alignment horizontal="center" vertical="distributed" wrapText="1"/>
    </xf>
    <xf numFmtId="49" fontId="21" fillId="0" borderId="21" xfId="63" applyNumberFormat="1" applyFont="1" applyBorder="1" applyAlignment="1" applyProtection="1">
      <alignment horizontal="center" vertical="distributed" wrapText="1"/>
    </xf>
    <xf numFmtId="49" fontId="7" fillId="0" borderId="49" xfId="63" applyNumberFormat="1" applyFont="1" applyBorder="1" applyAlignment="1" applyProtection="1">
      <alignment horizontal="left" vertical="center" wrapText="1"/>
    </xf>
    <xf numFmtId="49" fontId="7" fillId="0" borderId="21" xfId="63" applyNumberFormat="1" applyFont="1" applyBorder="1" applyAlignment="1" applyProtection="1">
      <alignment horizontal="left" vertical="center" wrapText="1"/>
    </xf>
    <xf numFmtId="49" fontId="21" fillId="0" borderId="18" xfId="63" applyNumberFormat="1" applyFont="1" applyBorder="1" applyAlignment="1" applyProtection="1">
      <alignment horizontal="distributed" vertical="distributed" wrapText="1"/>
    </xf>
    <xf numFmtId="49" fontId="5" fillId="0" borderId="94" xfId="0" applyNumberFormat="1" applyFont="1" applyBorder="1" applyAlignment="1" applyProtection="1">
      <alignment horizontal="center" vertical="center"/>
    </xf>
    <xf numFmtId="49" fontId="5" fillId="0" borderId="66" xfId="0" applyNumberFormat="1" applyFont="1" applyBorder="1" applyAlignment="1" applyProtection="1">
      <alignment horizontal="center" vertical="center"/>
    </xf>
    <xf numFmtId="49" fontId="5" fillId="0" borderId="95" xfId="0" applyNumberFormat="1" applyFont="1" applyBorder="1" applyAlignment="1" applyProtection="1">
      <alignment horizontal="center" vertical="center"/>
    </xf>
    <xf numFmtId="49" fontId="5" fillId="0" borderId="67" xfId="0" applyNumberFormat="1" applyFont="1" applyBorder="1" applyAlignment="1" applyProtection="1">
      <alignment horizontal="center" vertical="center"/>
    </xf>
    <xf numFmtId="49" fontId="5" fillId="0" borderId="96" xfId="0" applyNumberFormat="1" applyFont="1" applyBorder="1" applyAlignment="1" applyProtection="1">
      <alignment horizontal="center" vertical="center"/>
    </xf>
    <xf numFmtId="178" fontId="5" fillId="0" borderId="142" xfId="0" applyNumberFormat="1" applyFont="1" applyBorder="1" applyAlignment="1" applyProtection="1">
      <alignment horizontal="right" vertical="center" shrinkToFit="1"/>
    </xf>
    <xf numFmtId="178" fontId="5" fillId="0" borderId="143" xfId="0" applyNumberFormat="1" applyFont="1" applyBorder="1" applyAlignment="1" applyProtection="1">
      <alignment horizontal="right" vertical="center" shrinkToFit="1"/>
    </xf>
    <xf numFmtId="178" fontId="5" fillId="0" borderId="144" xfId="0" applyNumberFormat="1" applyFont="1" applyBorder="1" applyAlignment="1" applyProtection="1">
      <alignment horizontal="right" vertical="center" shrinkToFit="1"/>
    </xf>
    <xf numFmtId="178" fontId="5" fillId="26" borderId="112" xfId="0" applyNumberFormat="1" applyFont="1" applyFill="1" applyBorder="1" applyAlignment="1" applyProtection="1">
      <alignment horizontal="right" vertical="center" shrinkToFit="1"/>
    </xf>
    <xf numFmtId="49" fontId="21" fillId="27" borderId="14" xfId="0" applyNumberFormat="1" applyFont="1" applyFill="1" applyBorder="1" applyAlignment="1" applyProtection="1">
      <alignment horizontal="distributed" vertical="center" wrapText="1" justifyLastLine="1" shrinkToFit="1"/>
    </xf>
    <xf numFmtId="49" fontId="21" fillId="27" borderId="15" xfId="0" applyNumberFormat="1" applyFont="1" applyFill="1" applyBorder="1" applyAlignment="1" applyProtection="1">
      <alignment horizontal="distributed" vertical="center" wrapText="1" justifyLastLine="1" shrinkToFit="1"/>
    </xf>
    <xf numFmtId="49" fontId="5" fillId="27" borderId="15" xfId="0" applyNumberFormat="1" applyFont="1" applyFill="1" applyBorder="1" applyAlignment="1" applyProtection="1">
      <alignment horizontal="center" vertical="distributed" textRotation="255" wrapText="1" justifyLastLine="1"/>
    </xf>
    <xf numFmtId="49" fontId="5" fillId="27" borderId="16" xfId="0" applyNumberFormat="1" applyFont="1" applyFill="1" applyBorder="1" applyAlignment="1" applyProtection="1">
      <alignment horizontal="center" vertical="distributed" textRotation="255" wrapText="1" justifyLastLine="1"/>
    </xf>
    <xf numFmtId="49" fontId="21" fillId="27" borderId="49" xfId="0" applyNumberFormat="1" applyFont="1" applyFill="1" applyBorder="1" applyAlignment="1" applyProtection="1">
      <alignment horizontal="distributed" vertical="center" wrapText="1" justifyLastLine="1" shrinkToFit="1"/>
    </xf>
    <xf numFmtId="49" fontId="21" fillId="27" borderId="20" xfId="0" applyNumberFormat="1" applyFont="1" applyFill="1" applyBorder="1" applyAlignment="1" applyProtection="1">
      <alignment horizontal="distributed" vertical="center" wrapText="1" justifyLastLine="1" shrinkToFit="1"/>
    </xf>
    <xf numFmtId="49" fontId="21" fillId="27" borderId="10" xfId="0" applyNumberFormat="1" applyFont="1" applyFill="1" applyBorder="1" applyAlignment="1" applyProtection="1">
      <alignment horizontal="distributed" vertical="center" wrapText="1" justifyLastLine="1" shrinkToFit="1"/>
    </xf>
    <xf numFmtId="49" fontId="21" fillId="27" borderId="17" xfId="0" applyNumberFormat="1" applyFont="1" applyFill="1" applyBorder="1" applyAlignment="1" applyProtection="1">
      <alignment horizontal="distributed" vertical="center" wrapText="1" justifyLastLine="1" shrinkToFit="1"/>
    </xf>
    <xf numFmtId="49" fontId="5" fillId="27" borderId="14" xfId="0" applyNumberFormat="1" applyFont="1" applyFill="1" applyBorder="1" applyAlignment="1" applyProtection="1">
      <alignment horizontal="center" vertical="distributed" textRotation="255" wrapText="1" justifyLastLine="1"/>
    </xf>
    <xf numFmtId="49" fontId="21" fillId="27" borderId="49" xfId="0" applyNumberFormat="1" applyFont="1" applyFill="1" applyBorder="1" applyAlignment="1" applyProtection="1">
      <alignment horizontal="center" vertical="center" wrapText="1" justifyLastLine="1" shrinkToFit="1"/>
    </xf>
    <xf numFmtId="49" fontId="21" fillId="27" borderId="20" xfId="0" applyNumberFormat="1" applyFont="1" applyFill="1" applyBorder="1" applyAlignment="1" applyProtection="1">
      <alignment horizontal="center" vertical="center" wrapText="1" justifyLastLine="1" shrinkToFit="1"/>
    </xf>
    <xf numFmtId="178" fontId="5" fillId="0" borderId="126" xfId="0" applyNumberFormat="1" applyFont="1" applyBorder="1" applyAlignment="1" applyProtection="1">
      <alignment horizontal="right" vertical="center" shrinkToFit="1"/>
    </xf>
    <xf numFmtId="178" fontId="5" fillId="0" borderId="127" xfId="0" applyNumberFormat="1" applyFont="1" applyBorder="1" applyAlignment="1" applyProtection="1">
      <alignment horizontal="right" vertical="center" shrinkToFit="1"/>
    </xf>
    <xf numFmtId="178" fontId="5" fillId="0" borderId="128" xfId="0" applyNumberFormat="1" applyFont="1" applyBorder="1" applyAlignment="1" applyProtection="1">
      <alignment horizontal="right" vertical="center" shrinkToFit="1"/>
    </xf>
    <xf numFmtId="49" fontId="5" fillId="0" borderId="0" xfId="0" applyNumberFormat="1" applyFont="1" applyAlignment="1" applyProtection="1">
      <alignment horizontal="center" vertical="distributed" textRotation="255" wrapText="1" justifyLastLine="1"/>
    </xf>
    <xf numFmtId="49" fontId="5" fillId="0" borderId="59" xfId="0" applyNumberFormat="1" applyFont="1" applyBorder="1" applyAlignment="1" applyProtection="1">
      <alignment horizontal="center" vertical="center"/>
    </xf>
    <xf numFmtId="49" fontId="55" fillId="0" borderId="51" xfId="0" applyNumberFormat="1" applyFont="1" applyBorder="1" applyAlignment="1" applyProtection="1">
      <alignment horizontal="center" vertical="center"/>
    </xf>
    <xf numFmtId="49" fontId="55" fillId="0" borderId="52" xfId="0" applyNumberFormat="1" applyFont="1" applyBorder="1" applyAlignment="1" applyProtection="1">
      <alignment horizontal="center" vertical="center"/>
    </xf>
    <xf numFmtId="49" fontId="55" fillId="0" borderId="53" xfId="0" applyNumberFormat="1" applyFont="1" applyBorder="1" applyAlignment="1" applyProtection="1">
      <alignment horizontal="center" vertical="center"/>
    </xf>
    <xf numFmtId="49" fontId="55" fillId="0" borderId="54" xfId="0" applyNumberFormat="1" applyFont="1" applyBorder="1" applyAlignment="1" applyProtection="1">
      <alignment horizontal="center" vertical="center"/>
    </xf>
    <xf numFmtId="49" fontId="55" fillId="0" borderId="55" xfId="0" applyNumberFormat="1" applyFont="1" applyBorder="1" applyAlignment="1" applyProtection="1">
      <alignment horizontal="center" vertical="center"/>
    </xf>
    <xf numFmtId="49" fontId="21" fillId="27" borderId="50" xfId="0" applyNumberFormat="1" applyFont="1" applyFill="1" applyBorder="1" applyAlignment="1" applyProtection="1">
      <alignment horizontal="center" vertical="center" wrapText="1" justifyLastLine="1" shrinkToFit="1"/>
    </xf>
    <xf numFmtId="49" fontId="55" fillId="0" borderId="97" xfId="0" applyNumberFormat="1" applyFont="1" applyBorder="1" applyAlignment="1" applyProtection="1">
      <alignment horizontal="center" vertical="center"/>
    </xf>
    <xf numFmtId="49" fontId="55" fillId="0" borderId="74" xfId="0" applyNumberFormat="1" applyFont="1" applyBorder="1" applyAlignment="1" applyProtection="1">
      <alignment horizontal="center" vertical="center"/>
    </xf>
    <xf numFmtId="49" fontId="55" fillId="0" borderId="98" xfId="0" applyNumberFormat="1" applyFont="1" applyBorder="1" applyAlignment="1" applyProtection="1">
      <alignment horizontal="center" vertical="center"/>
    </xf>
    <xf numFmtId="49" fontId="55" fillId="0" borderId="75" xfId="0" applyNumberFormat="1" applyFont="1" applyBorder="1" applyAlignment="1" applyProtection="1">
      <alignment horizontal="center" vertical="center"/>
    </xf>
    <xf numFmtId="49" fontId="55" fillId="0" borderId="99" xfId="0" applyNumberFormat="1" applyFont="1" applyBorder="1" applyAlignment="1" applyProtection="1">
      <alignment horizontal="center" vertical="center"/>
    </xf>
    <xf numFmtId="49" fontId="5" fillId="0" borderId="11" xfId="0" applyNumberFormat="1" applyFont="1" applyBorder="1" applyAlignment="1" applyProtection="1">
      <alignment horizontal="right" vertical="center" wrapText="1"/>
    </xf>
    <xf numFmtId="49" fontId="5" fillId="0" borderId="0" xfId="0" applyNumberFormat="1" applyFont="1" applyAlignment="1" applyProtection="1">
      <alignment horizontal="right" vertical="center" wrapText="1"/>
    </xf>
    <xf numFmtId="49" fontId="5" fillId="0" borderId="12" xfId="0" applyNumberFormat="1" applyFont="1" applyBorder="1" applyAlignment="1" applyProtection="1">
      <alignment horizontal="right" vertical="center" wrapText="1"/>
    </xf>
    <xf numFmtId="49" fontId="55" fillId="0" borderId="72" xfId="0" applyNumberFormat="1" applyFont="1" applyBorder="1" applyAlignment="1" applyProtection="1">
      <alignment horizontal="center" vertical="center"/>
    </xf>
    <xf numFmtId="49" fontId="55" fillId="0" borderId="59" xfId="0" applyNumberFormat="1" applyFont="1" applyBorder="1" applyAlignment="1" applyProtection="1">
      <alignment horizontal="center" vertical="center"/>
    </xf>
    <xf numFmtId="49" fontId="55" fillId="0" borderId="60" xfId="0" applyNumberFormat="1" applyFont="1" applyBorder="1" applyAlignment="1" applyProtection="1">
      <alignment horizontal="center" vertical="center"/>
    </xf>
    <xf numFmtId="178" fontId="5" fillId="0" borderId="129" xfId="0" applyNumberFormat="1" applyFont="1" applyBorder="1" applyAlignment="1" applyProtection="1">
      <alignment horizontal="right" vertical="center" shrinkToFit="1"/>
    </xf>
    <xf numFmtId="49" fontId="55" fillId="0" borderId="62" xfId="0" applyNumberFormat="1" applyFont="1" applyBorder="1" applyAlignment="1" applyProtection="1">
      <alignment horizontal="center" vertical="center"/>
    </xf>
    <xf numFmtId="49" fontId="55" fillId="0" borderId="20" xfId="0" applyNumberFormat="1" applyFont="1" applyBorder="1" applyAlignment="1" applyProtection="1">
      <alignment horizontal="center" vertical="center"/>
    </xf>
    <xf numFmtId="49" fontId="55" fillId="0" borderId="21" xfId="0" applyNumberFormat="1" applyFont="1" applyBorder="1" applyAlignment="1" applyProtection="1">
      <alignment horizontal="center" vertical="center"/>
    </xf>
    <xf numFmtId="49" fontId="55" fillId="0" borderId="65" xfId="0" applyNumberFormat="1" applyFont="1" applyBorder="1" applyAlignment="1" applyProtection="1">
      <alignment horizontal="center" vertical="center"/>
    </xf>
    <xf numFmtId="49" fontId="55" fillId="0" borderId="17" xfId="0" applyNumberFormat="1" applyFont="1" applyBorder="1" applyAlignment="1" applyProtection="1">
      <alignment horizontal="center" vertical="center"/>
    </xf>
    <xf numFmtId="49" fontId="55" fillId="0" borderId="66" xfId="0" applyNumberFormat="1" applyFont="1" applyBorder="1" applyAlignment="1" applyProtection="1">
      <alignment horizontal="center" vertical="center"/>
    </xf>
    <xf numFmtId="49" fontId="55" fillId="0" borderId="67" xfId="0" applyNumberFormat="1" applyFont="1" applyBorder="1" applyAlignment="1" applyProtection="1">
      <alignment horizontal="center" vertical="center"/>
    </xf>
    <xf numFmtId="49" fontId="55" fillId="0" borderId="13" xfId="0" applyNumberFormat="1" applyFont="1" applyBorder="1" applyAlignment="1" applyProtection="1">
      <alignment horizontal="center" vertical="center"/>
    </xf>
    <xf numFmtId="49" fontId="5" fillId="27" borderId="44" xfId="0" applyNumberFormat="1" applyFont="1" applyFill="1" applyBorder="1" applyAlignment="1" applyProtection="1">
      <alignment horizontal="distributed" vertical="center" wrapText="1" justifyLastLine="1"/>
    </xf>
    <xf numFmtId="49" fontId="5" fillId="0" borderId="10" xfId="58" applyNumberFormat="1" applyFont="1" applyBorder="1" applyAlignment="1" applyProtection="1">
      <alignment horizontal="center" vertical="center" wrapText="1"/>
    </xf>
    <xf numFmtId="49" fontId="5" fillId="0" borderId="17" xfId="58" applyNumberFormat="1" applyFont="1" applyBorder="1" applyAlignment="1" applyProtection="1">
      <alignment horizontal="center" vertical="center" wrapText="1"/>
    </xf>
    <xf numFmtId="49" fontId="5" fillId="0" borderId="13" xfId="58" applyNumberFormat="1" applyFont="1" applyBorder="1" applyAlignment="1" applyProtection="1">
      <alignment horizontal="center" vertical="center" wrapText="1"/>
    </xf>
    <xf numFmtId="49" fontId="5" fillId="0" borderId="15" xfId="58" applyNumberFormat="1" applyFont="1" applyBorder="1" applyAlignment="1" applyProtection="1">
      <alignment horizontal="center" vertical="center" wrapText="1"/>
    </xf>
    <xf numFmtId="176" fontId="5" fillId="0" borderId="0" xfId="58" applyNumberFormat="1" applyFont="1" applyAlignment="1" applyProtection="1">
      <alignment horizontal="center" vertical="center" wrapText="1"/>
    </xf>
    <xf numFmtId="49" fontId="5" fillId="0" borderId="35" xfId="58" applyNumberFormat="1" applyFont="1" applyBorder="1" applyAlignment="1" applyProtection="1">
      <alignment horizontal="center" vertical="center" wrapText="1"/>
    </xf>
    <xf numFmtId="49" fontId="5" fillId="0" borderId="36" xfId="58" applyNumberFormat="1" applyFont="1" applyBorder="1" applyAlignment="1" applyProtection="1">
      <alignment horizontal="center" vertical="center" wrapText="1"/>
    </xf>
    <xf numFmtId="49" fontId="5" fillId="0" borderId="37" xfId="58" applyNumberFormat="1" applyFont="1" applyBorder="1" applyAlignment="1" applyProtection="1">
      <alignment horizontal="center" vertical="center" wrapText="1"/>
    </xf>
    <xf numFmtId="49" fontId="5" fillId="0" borderId="20" xfId="58" applyNumberFormat="1" applyFont="1" applyBorder="1" applyAlignment="1" applyProtection="1">
      <alignment horizontal="center" vertical="center" wrapText="1"/>
    </xf>
    <xf numFmtId="176" fontId="5" fillId="0" borderId="15" xfId="58" applyNumberFormat="1" applyFont="1" applyBorder="1" applyAlignment="1" applyProtection="1">
      <alignment horizontal="center" vertical="center" wrapText="1"/>
    </xf>
    <xf numFmtId="176" fontId="5" fillId="0" borderId="43" xfId="58" applyNumberFormat="1" applyFont="1" applyBorder="1" applyAlignment="1" applyProtection="1">
      <alignment horizontal="center" vertical="center" wrapText="1"/>
    </xf>
    <xf numFmtId="176" fontId="5" fillId="0" borderId="40" xfId="58" applyNumberFormat="1" applyFont="1" applyBorder="1" applyAlignment="1" applyProtection="1">
      <alignment horizontal="center" vertical="center" wrapText="1"/>
    </xf>
    <xf numFmtId="176" fontId="5" fillId="0" borderId="42" xfId="58" applyNumberFormat="1" applyFont="1" applyBorder="1" applyAlignment="1" applyProtection="1">
      <alignment horizontal="center" vertical="center" wrapText="1"/>
    </xf>
    <xf numFmtId="176" fontId="5" fillId="0" borderId="41" xfId="58" applyNumberFormat="1" applyFont="1" applyBorder="1" applyAlignment="1" applyProtection="1">
      <alignment horizontal="center" vertical="center" wrapText="1"/>
    </xf>
    <xf numFmtId="49" fontId="5" fillId="0" borderId="40" xfId="58" applyNumberFormat="1" applyFont="1" applyBorder="1" applyAlignment="1" applyProtection="1">
      <alignment horizontal="center" vertical="center" wrapText="1"/>
    </xf>
    <xf numFmtId="49" fontId="5" fillId="0" borderId="39" xfId="58" applyNumberFormat="1" applyFont="1" applyBorder="1" applyAlignment="1" applyProtection="1">
      <alignment horizontal="center" vertical="center" wrapText="1"/>
    </xf>
    <xf numFmtId="176" fontId="5" fillId="0" borderId="20" xfId="58" applyNumberFormat="1" applyFont="1" applyBorder="1" applyAlignment="1" applyProtection="1">
      <alignment horizontal="center" vertical="center" wrapText="1"/>
    </xf>
    <xf numFmtId="49" fontId="5" fillId="0" borderId="0" xfId="58" applyNumberFormat="1" applyFont="1" applyAlignment="1" applyProtection="1">
      <alignment horizontal="center" vertical="center" wrapText="1"/>
    </xf>
    <xf numFmtId="176" fontId="5" fillId="0" borderId="0" xfId="58" applyNumberFormat="1" applyFont="1" applyAlignment="1" applyProtection="1">
      <alignment horizontal="center" vertical="center" wrapText="1"/>
    </xf>
    <xf numFmtId="49" fontId="17" fillId="0" borderId="0" xfId="0" applyNumberFormat="1" applyFont="1" applyAlignment="1" applyProtection="1">
      <alignment horizontal="center" vertical="center" wrapText="1"/>
    </xf>
    <xf numFmtId="49" fontId="18" fillId="0" borderId="10" xfId="0" applyNumberFormat="1" applyFont="1" applyBorder="1" applyAlignment="1" applyProtection="1">
      <alignment horizontal="distributed" vertical="center" wrapText="1" justifyLastLine="1"/>
    </xf>
    <xf numFmtId="49" fontId="18" fillId="0" borderId="17" xfId="0" applyNumberFormat="1" applyFont="1" applyBorder="1" applyAlignment="1" applyProtection="1">
      <alignment horizontal="distributed" vertical="center" wrapText="1" justifyLastLine="1"/>
    </xf>
    <xf numFmtId="49" fontId="18" fillId="0" borderId="13" xfId="0" applyNumberFormat="1" applyFont="1" applyBorder="1" applyAlignment="1" applyProtection="1">
      <alignment horizontal="distributed" vertical="center" wrapText="1" justifyLastLine="1"/>
    </xf>
    <xf numFmtId="49" fontId="7" fillId="0" borderId="11" xfId="0" applyNumberFormat="1" applyFont="1" applyBorder="1" applyAlignment="1" applyProtection="1">
      <alignment horizontal="center" vertical="center" shrinkToFit="1"/>
    </xf>
    <xf numFmtId="49" fontId="5" fillId="0" borderId="0" xfId="0" applyNumberFormat="1" applyFont="1" applyAlignment="1" applyProtection="1">
      <alignment horizontal="center" vertical="center" shrinkToFit="1"/>
    </xf>
    <xf numFmtId="49" fontId="5" fillId="0" borderId="12" xfId="0" applyNumberFormat="1" applyFont="1" applyBorder="1" applyAlignment="1" applyProtection="1">
      <alignment horizontal="center" vertical="center" shrinkToFit="1"/>
    </xf>
    <xf numFmtId="49" fontId="7" fillId="0" borderId="10" xfId="0" applyNumberFormat="1" applyFont="1" applyBorder="1" applyAlignment="1" applyProtection="1">
      <alignment horizontal="center" vertical="center" shrinkToFit="1"/>
    </xf>
    <xf numFmtId="49" fontId="7" fillId="0" borderId="17" xfId="0" applyNumberFormat="1" applyFont="1" applyBorder="1" applyAlignment="1" applyProtection="1">
      <alignment horizontal="center" vertical="center" shrinkToFit="1"/>
    </xf>
    <xf numFmtId="49" fontId="7" fillId="0" borderId="13" xfId="0" applyNumberFormat="1" applyFont="1" applyBorder="1" applyAlignment="1" applyProtection="1">
      <alignment horizontal="center" vertical="center" shrinkToFit="1"/>
    </xf>
    <xf numFmtId="49" fontId="7" fillId="0" borderId="35" xfId="0" applyNumberFormat="1" applyFont="1" applyBorder="1" applyAlignment="1" applyProtection="1">
      <alignment horizontal="center" vertical="center"/>
    </xf>
    <xf numFmtId="49" fontId="7" fillId="0" borderId="36" xfId="0" applyNumberFormat="1" applyFont="1" applyBorder="1" applyAlignment="1" applyProtection="1">
      <alignment horizontal="center" vertical="center"/>
    </xf>
    <xf numFmtId="49" fontId="7" fillId="0" borderId="37" xfId="0" applyNumberFormat="1" applyFont="1" applyBorder="1" applyAlignment="1" applyProtection="1">
      <alignment horizontal="center" vertical="center"/>
    </xf>
    <xf numFmtId="49" fontId="7" fillId="0" borderId="11" xfId="0" applyNumberFormat="1" applyFont="1" applyBorder="1" applyAlignment="1" applyProtection="1">
      <alignment horizontal="center" vertical="center" wrapText="1"/>
    </xf>
    <xf numFmtId="49" fontId="7" fillId="0" borderId="0" xfId="0" applyNumberFormat="1" applyFont="1" applyAlignment="1" applyProtection="1">
      <alignment horizontal="center" vertical="center" wrapText="1"/>
    </xf>
    <xf numFmtId="49" fontId="7" fillId="0" borderId="12" xfId="0" applyNumberFormat="1" applyFont="1" applyBorder="1" applyAlignment="1" applyProtection="1">
      <alignment horizontal="center" vertical="center" wrapText="1"/>
    </xf>
    <xf numFmtId="0" fontId="5" fillId="0" borderId="49" xfId="0" applyFont="1" applyBorder="1" applyAlignment="1" applyProtection="1">
      <alignment horizontal="distributed" vertical="center" wrapText="1" justifyLastLine="1"/>
    </xf>
    <xf numFmtId="0" fontId="4" fillId="0" borderId="20" xfId="0" applyFont="1" applyBorder="1" applyAlignment="1" applyProtection="1">
      <alignment horizontal="distributed" vertical="center" wrapText="1" justifyLastLine="1"/>
    </xf>
    <xf numFmtId="178" fontId="5" fillId="0" borderId="89" xfId="0" applyNumberFormat="1" applyFont="1" applyBorder="1" applyAlignment="1" applyProtection="1">
      <alignment horizontal="right" vertical="center" shrinkToFit="1"/>
    </xf>
    <xf numFmtId="178" fontId="5" fillId="0" borderId="56" xfId="0" applyNumberFormat="1" applyFont="1" applyBorder="1" applyAlignment="1" applyProtection="1">
      <alignment horizontal="right" vertical="center" shrinkToFit="1"/>
    </xf>
    <xf numFmtId="178" fontId="5" fillId="0" borderId="57" xfId="0" applyNumberFormat="1" applyFont="1" applyBorder="1" applyAlignment="1" applyProtection="1">
      <alignment horizontal="right" vertical="center" shrinkToFit="1"/>
    </xf>
    <xf numFmtId="178" fontId="5" fillId="26" borderId="61" xfId="0" applyNumberFormat="1" applyFont="1" applyFill="1" applyBorder="1" applyAlignment="1" applyProtection="1">
      <alignment horizontal="right" vertical="center" shrinkToFit="1"/>
    </xf>
    <xf numFmtId="0" fontId="4" fillId="0" borderId="50" xfId="0" applyFont="1" applyBorder="1" applyAlignment="1" applyProtection="1">
      <alignment horizontal="distributed" vertical="center" wrapText="1" justifyLastLine="1"/>
    </xf>
    <xf numFmtId="49" fontId="12" fillId="0" borderId="0" xfId="0" applyNumberFormat="1" applyFont="1" applyAlignment="1" applyProtection="1">
      <alignment justifyLastLine="1"/>
    </xf>
    <xf numFmtId="49" fontId="12" fillId="0" borderId="17" xfId="0" applyNumberFormat="1" applyFont="1" applyBorder="1" applyAlignment="1" applyProtection="1">
      <alignment horizontal="distributed" justifyLastLine="1"/>
    </xf>
    <xf numFmtId="49" fontId="7" fillId="0" borderId="35" xfId="0" applyNumberFormat="1" applyFont="1" applyBorder="1" applyAlignment="1" applyProtection="1">
      <alignment horizontal="center" vertical="center" wrapText="1" shrinkToFit="1"/>
    </xf>
    <xf numFmtId="49" fontId="7" fillId="0" borderId="36" xfId="0" applyNumberFormat="1" applyFont="1" applyBorder="1" applyAlignment="1" applyProtection="1">
      <alignment horizontal="center" vertical="center" wrapText="1" shrinkToFit="1"/>
    </xf>
    <xf numFmtId="49" fontId="7" fillId="0" borderId="37" xfId="0" applyNumberFormat="1" applyFont="1" applyBorder="1" applyAlignment="1" applyProtection="1">
      <alignment horizontal="center" vertical="center" wrapText="1" shrinkToFit="1"/>
    </xf>
    <xf numFmtId="0" fontId="5" fillId="0" borderId="18" xfId="0" applyFont="1" applyBorder="1" applyAlignment="1" applyProtection="1">
      <alignment horizontal="distributed" vertical="center" wrapText="1" justifyLastLine="1"/>
    </xf>
    <xf numFmtId="49" fontId="14" fillId="0" borderId="47" xfId="0" applyNumberFormat="1" applyFont="1" applyBorder="1" applyAlignment="1" applyProtection="1">
      <alignment horizontal="center" vertical="center"/>
    </xf>
    <xf numFmtId="49" fontId="14" fillId="0" borderId="105" xfId="0" applyNumberFormat="1" applyFont="1" applyBorder="1" applyAlignment="1" applyProtection="1">
      <alignment horizontal="center" vertical="center"/>
    </xf>
    <xf numFmtId="178" fontId="14" fillId="0" borderId="40" xfId="0" applyNumberFormat="1" applyFont="1" applyBorder="1" applyAlignment="1" applyProtection="1">
      <alignment horizontal="right" vertical="center" shrinkToFit="1"/>
    </xf>
    <xf numFmtId="178" fontId="14" fillId="0" borderId="77" xfId="0" applyNumberFormat="1" applyFont="1" applyBorder="1" applyAlignment="1" applyProtection="1">
      <alignment horizontal="right" vertical="center" shrinkToFit="1"/>
    </xf>
    <xf numFmtId="49" fontId="5" fillId="0" borderId="10" xfId="59" applyNumberFormat="1" applyFont="1" applyBorder="1" applyAlignment="1" applyProtection="1">
      <alignment horizontal="center" vertical="center" wrapText="1"/>
    </xf>
    <xf numFmtId="49" fontId="5" fillId="0" borderId="17" xfId="59" applyNumberFormat="1" applyFont="1" applyBorder="1" applyAlignment="1" applyProtection="1">
      <alignment horizontal="center" vertical="center" wrapText="1"/>
    </xf>
    <xf numFmtId="49" fontId="5" fillId="0" borderId="13" xfId="59" applyNumberFormat="1" applyFont="1" applyBorder="1" applyAlignment="1" applyProtection="1">
      <alignment horizontal="center" vertical="center" wrapText="1"/>
    </xf>
    <xf numFmtId="49" fontId="5" fillId="0" borderId="15" xfId="59" applyNumberFormat="1" applyFont="1" applyBorder="1" applyAlignment="1" applyProtection="1">
      <alignment horizontal="center" vertical="center" wrapText="1"/>
    </xf>
    <xf numFmtId="176" fontId="5" fillId="0" borderId="0" xfId="59" applyNumberFormat="1" applyFont="1" applyAlignment="1" applyProtection="1">
      <alignment horizontal="center" vertical="center" wrapText="1"/>
    </xf>
    <xf numFmtId="49" fontId="5" fillId="0" borderId="35" xfId="59" applyNumberFormat="1" applyFont="1" applyBorder="1" applyAlignment="1" applyProtection="1">
      <alignment horizontal="center" vertical="center" wrapText="1"/>
    </xf>
    <xf numFmtId="49" fontId="5" fillId="0" borderId="36" xfId="59" applyNumberFormat="1" applyFont="1" applyBorder="1" applyAlignment="1" applyProtection="1">
      <alignment horizontal="center" vertical="center" wrapText="1"/>
    </xf>
    <xf numFmtId="49" fontId="5" fillId="0" borderId="37" xfId="59" applyNumberFormat="1" applyFont="1" applyBorder="1" applyAlignment="1" applyProtection="1">
      <alignment horizontal="center" vertical="center" wrapText="1"/>
    </xf>
    <xf numFmtId="49" fontId="5" fillId="0" borderId="20" xfId="59" applyNumberFormat="1" applyFont="1" applyBorder="1" applyAlignment="1" applyProtection="1">
      <alignment horizontal="center" vertical="center" wrapText="1"/>
    </xf>
    <xf numFmtId="176" fontId="5" fillId="0" borderId="15" xfId="59" applyNumberFormat="1" applyFont="1" applyBorder="1" applyAlignment="1" applyProtection="1">
      <alignment horizontal="center" vertical="center" wrapText="1"/>
    </xf>
    <xf numFmtId="176" fontId="16" fillId="0" borderId="105" xfId="46" applyNumberFormat="1" applyFont="1" applyBorder="1" applyAlignment="1" applyProtection="1">
      <alignment horizontal="center" vertical="center" wrapText="1"/>
    </xf>
    <xf numFmtId="176" fontId="5" fillId="0" borderId="43" xfId="59" applyNumberFormat="1" applyFont="1" applyBorder="1" applyAlignment="1" applyProtection="1">
      <alignment horizontal="center" vertical="center" wrapText="1"/>
    </xf>
    <xf numFmtId="176" fontId="5" fillId="0" borderId="40" xfId="59" applyNumberFormat="1" applyFont="1" applyBorder="1" applyAlignment="1" applyProtection="1">
      <alignment horizontal="center" vertical="center" wrapText="1"/>
    </xf>
    <xf numFmtId="176" fontId="5" fillId="0" borderId="42" xfId="59" applyNumberFormat="1" applyFont="1" applyBorder="1" applyAlignment="1" applyProtection="1">
      <alignment horizontal="center" vertical="center" wrapText="1"/>
    </xf>
    <xf numFmtId="176" fontId="5" fillId="0" borderId="41" xfId="59" applyNumberFormat="1" applyFont="1" applyBorder="1" applyAlignment="1" applyProtection="1">
      <alignment horizontal="center" vertical="center" wrapText="1"/>
    </xf>
    <xf numFmtId="49" fontId="5" fillId="0" borderId="40" xfId="59" applyNumberFormat="1" applyFont="1" applyBorder="1" applyAlignment="1" applyProtection="1">
      <alignment horizontal="center" vertical="center" wrapText="1"/>
    </xf>
    <xf numFmtId="49" fontId="5" fillId="0" borderId="39" xfId="59" applyNumberFormat="1" applyFont="1" applyBorder="1" applyAlignment="1" applyProtection="1">
      <alignment horizontal="center" vertical="center" wrapText="1"/>
    </xf>
    <xf numFmtId="176" fontId="5" fillId="0" borderId="20" xfId="59" applyNumberFormat="1" applyFont="1" applyBorder="1" applyAlignment="1" applyProtection="1">
      <alignment horizontal="center" vertical="center" wrapText="1"/>
    </xf>
    <xf numFmtId="49" fontId="5" fillId="0" borderId="0" xfId="59" applyNumberFormat="1" applyFont="1" applyAlignment="1" applyProtection="1">
      <alignment horizontal="center" vertical="center" wrapText="1"/>
    </xf>
    <xf numFmtId="176" fontId="5" fillId="0" borderId="0" xfId="59" applyNumberFormat="1" applyFont="1" applyAlignment="1" applyProtection="1">
      <alignment horizontal="center" vertical="center" wrapText="1"/>
    </xf>
    <xf numFmtId="0" fontId="26" fillId="0" borderId="0" xfId="0" applyFont="1" applyAlignment="1" applyProtection="1">
      <alignment horizontal="center" vertical="center" wrapText="1"/>
    </xf>
    <xf numFmtId="49" fontId="12" fillId="0" borderId="15" xfId="59" applyNumberFormat="1" applyFont="1" applyBorder="1" applyAlignment="1" applyProtection="1">
      <alignment horizontal="distributed" vertical="center" wrapText="1" justifyLastLine="1"/>
    </xf>
    <xf numFmtId="49" fontId="5" fillId="0" borderId="10" xfId="0" applyNumberFormat="1" applyFont="1" applyBorder="1" applyAlignment="1" applyProtection="1">
      <alignment horizontal="center" vertical="center"/>
    </xf>
    <xf numFmtId="49" fontId="5" fillId="0" borderId="17" xfId="0" applyNumberFormat="1" applyFont="1" applyBorder="1" applyAlignment="1" applyProtection="1">
      <alignment horizontal="center" vertical="center"/>
    </xf>
    <xf numFmtId="49" fontId="5" fillId="0" borderId="13" xfId="0" applyNumberFormat="1" applyFont="1" applyBorder="1" applyAlignment="1" applyProtection="1">
      <alignment horizontal="center" vertical="center"/>
    </xf>
    <xf numFmtId="0" fontId="5" fillId="0" borderId="44" xfId="0" applyFont="1" applyBorder="1" applyAlignment="1" applyProtection="1">
      <alignment horizontal="center" vertical="center" wrapText="1"/>
    </xf>
    <xf numFmtId="0" fontId="5" fillId="0" borderId="10" xfId="0" applyFont="1" applyBorder="1" applyAlignment="1" applyProtection="1">
      <alignment horizontal="center" vertical="center" wrapText="1"/>
    </xf>
    <xf numFmtId="0" fontId="5" fillId="0" borderId="20" xfId="0" applyFont="1" applyBorder="1" applyProtection="1"/>
    <xf numFmtId="0" fontId="4" fillId="0" borderId="20" xfId="0" applyFont="1" applyBorder="1" applyProtection="1"/>
    <xf numFmtId="0" fontId="4" fillId="0" borderId="21" xfId="0" applyFont="1" applyBorder="1" applyProtection="1"/>
    <xf numFmtId="0" fontId="4" fillId="0" borderId="11" xfId="0" applyFont="1" applyBorder="1" applyProtection="1"/>
    <xf numFmtId="49" fontId="5" fillId="0" borderId="10" xfId="0" applyNumberFormat="1" applyFont="1" applyBorder="1" applyAlignment="1" applyProtection="1">
      <alignment horizontal="center" vertical="center"/>
    </xf>
    <xf numFmtId="49" fontId="5" fillId="0" borderId="17" xfId="0" applyNumberFormat="1" applyFont="1" applyBorder="1" applyAlignment="1" applyProtection="1">
      <alignment horizontal="center" vertical="center"/>
    </xf>
    <xf numFmtId="0" fontId="4" fillId="0" borderId="12" xfId="0" applyFont="1" applyBorder="1" applyProtection="1"/>
    <xf numFmtId="49" fontId="5" fillId="0" borderId="33" xfId="0" applyNumberFormat="1" applyFont="1" applyBorder="1" applyAlignment="1" applyProtection="1">
      <alignment horizontal="center" vertical="center"/>
    </xf>
    <xf numFmtId="0" fontId="5" fillId="24" borderId="18" xfId="0" applyFont="1" applyFill="1" applyBorder="1" applyAlignment="1" applyProtection="1">
      <alignment horizontal="center" vertical="center" wrapText="1" justifyLastLine="1"/>
    </xf>
    <xf numFmtId="49" fontId="14" fillId="0" borderId="0" xfId="0" applyNumberFormat="1" applyFont="1" applyAlignment="1" applyProtection="1">
      <alignment horizontal="distributed" vertical="center" wrapText="1" justifyLastLine="1"/>
    </xf>
    <xf numFmtId="49" fontId="14" fillId="0" borderId="12" xfId="0" applyNumberFormat="1" applyFont="1" applyBorder="1" applyAlignment="1" applyProtection="1">
      <alignment horizontal="distributed" vertical="center" wrapText="1" justifyLastLine="1"/>
    </xf>
    <xf numFmtId="49" fontId="5" fillId="0" borderId="11" xfId="0" applyNumberFormat="1" applyFont="1" applyBorder="1" applyAlignment="1" applyProtection="1">
      <alignment horizontal="distributed" vertical="center" justifyLastLine="1"/>
    </xf>
    <xf numFmtId="49" fontId="5" fillId="0" borderId="0" xfId="0" applyNumberFormat="1" applyFont="1" applyAlignment="1" applyProtection="1">
      <alignment horizontal="distributed" vertical="center" justifyLastLine="1"/>
    </xf>
    <xf numFmtId="49" fontId="5" fillId="0" borderId="12" xfId="0" applyNumberFormat="1" applyFont="1" applyBorder="1" applyAlignment="1" applyProtection="1">
      <alignment horizontal="distributed" vertical="center" justifyLastLine="1"/>
    </xf>
    <xf numFmtId="49" fontId="5" fillId="0" borderId="12" xfId="0" applyNumberFormat="1" applyFont="1" applyBorder="1" applyAlignment="1" applyProtection="1">
      <alignment horizontal="center" vertical="center"/>
    </xf>
    <xf numFmtId="49" fontId="5" fillId="0" borderId="11" xfId="0" applyNumberFormat="1" applyFont="1" applyBorder="1" applyAlignment="1" applyProtection="1">
      <alignment horizontal="center" vertical="center"/>
    </xf>
    <xf numFmtId="49" fontId="7" fillId="24" borderId="10" xfId="0" applyNumberFormat="1" applyFont="1" applyFill="1" applyBorder="1" applyAlignment="1" applyProtection="1">
      <alignment horizontal="center" vertical="center" wrapText="1" justifyLastLine="1"/>
    </xf>
    <xf numFmtId="49" fontId="7" fillId="24" borderId="17" xfId="0" applyNumberFormat="1" applyFont="1" applyFill="1" applyBorder="1" applyAlignment="1" applyProtection="1">
      <alignment horizontal="center" vertical="center" wrapText="1" justifyLastLine="1"/>
    </xf>
    <xf numFmtId="49" fontId="7" fillId="24" borderId="13" xfId="0" applyNumberFormat="1" applyFont="1" applyFill="1" applyBorder="1" applyAlignment="1" applyProtection="1">
      <alignment horizontal="center" vertical="center" wrapText="1" justifyLastLine="1"/>
    </xf>
    <xf numFmtId="49" fontId="7" fillId="24" borderId="11" xfId="0" applyNumberFormat="1" applyFont="1" applyFill="1" applyBorder="1" applyAlignment="1" applyProtection="1">
      <alignment horizontal="center" vertical="center" wrapText="1" justifyLastLine="1"/>
    </xf>
    <xf numFmtId="49" fontId="7" fillId="24" borderId="0" xfId="0" applyNumberFormat="1" applyFont="1" applyFill="1" applyAlignment="1" applyProtection="1">
      <alignment horizontal="center" vertical="center" wrapText="1" justifyLastLine="1"/>
    </xf>
    <xf numFmtId="49" fontId="7" fillId="24" borderId="12" xfId="0" applyNumberFormat="1" applyFont="1" applyFill="1" applyBorder="1" applyAlignment="1" applyProtection="1">
      <alignment horizontal="center" vertical="center" wrapText="1" justifyLastLine="1"/>
    </xf>
    <xf numFmtId="0" fontId="5" fillId="0" borderId="11" xfId="0" applyFont="1" applyBorder="1" applyAlignment="1" applyProtection="1">
      <alignment horizontal="center" vertical="center" wrapText="1"/>
    </xf>
    <xf numFmtId="0" fontId="5" fillId="0" borderId="0" xfId="0" applyFont="1" applyAlignment="1" applyProtection="1">
      <alignment horizontal="center" vertical="center" wrapText="1"/>
    </xf>
    <xf numFmtId="0" fontId="5" fillId="0" borderId="12" xfId="0" applyFont="1" applyBorder="1" applyAlignment="1" applyProtection="1">
      <alignment horizontal="center" vertical="center" wrapText="1"/>
    </xf>
    <xf numFmtId="49" fontId="14" fillId="0" borderId="15" xfId="0" applyNumberFormat="1" applyFont="1" applyBorder="1" applyAlignment="1" applyProtection="1">
      <alignment horizontal="distributed" vertical="center" wrapText="1" justifyLastLine="1"/>
    </xf>
    <xf numFmtId="49" fontId="14" fillId="0" borderId="16" xfId="0" applyNumberFormat="1" applyFont="1" applyBorder="1" applyAlignment="1" applyProtection="1">
      <alignment horizontal="distributed" vertical="center" wrapText="1" justifyLastLine="1"/>
    </xf>
    <xf numFmtId="49" fontId="7" fillId="0" borderId="0" xfId="0" applyNumberFormat="1" applyFont="1" applyAlignment="1" applyProtection="1">
      <alignment horizontal="center" vertical="center" shrinkToFit="1"/>
    </xf>
    <xf numFmtId="49" fontId="7" fillId="0" borderId="12" xfId="0" applyNumberFormat="1" applyFont="1" applyBorder="1" applyAlignment="1" applyProtection="1">
      <alignment horizontal="center" vertical="center" shrinkToFit="1"/>
    </xf>
    <xf numFmtId="49" fontId="7" fillId="24" borderId="11" xfId="0" applyNumberFormat="1" applyFont="1" applyFill="1" applyBorder="1" applyAlignment="1" applyProtection="1">
      <alignment horizontal="center" vertical="center" shrinkToFit="1"/>
    </xf>
    <xf numFmtId="49" fontId="7" fillId="24" borderId="0" xfId="0" applyNumberFormat="1" applyFont="1" applyFill="1" applyAlignment="1" applyProtection="1">
      <alignment horizontal="center" vertical="center" shrinkToFit="1"/>
    </xf>
    <xf numFmtId="49" fontId="7" fillId="24" borderId="12" xfId="0" applyNumberFormat="1" applyFont="1" applyFill="1" applyBorder="1" applyAlignment="1" applyProtection="1">
      <alignment horizontal="center" vertical="center" shrinkToFit="1"/>
    </xf>
    <xf numFmtId="49" fontId="5" fillId="0" borderId="49" xfId="0" applyNumberFormat="1" applyFont="1" applyBorder="1" applyAlignment="1" applyProtection="1">
      <alignment horizontal="center" vertical="center" wrapText="1" justifyLastLine="1"/>
    </xf>
    <xf numFmtId="49" fontId="5" fillId="0" borderId="20" xfId="0" applyNumberFormat="1" applyFont="1" applyBorder="1" applyAlignment="1" applyProtection="1">
      <alignment horizontal="center" vertical="center" wrapText="1" justifyLastLine="1"/>
    </xf>
    <xf numFmtId="49" fontId="5" fillId="0" borderId="50" xfId="0" applyNumberFormat="1" applyFont="1" applyBorder="1" applyAlignment="1" applyProtection="1">
      <alignment horizontal="center" vertical="center" wrapText="1" justifyLastLine="1"/>
    </xf>
    <xf numFmtId="178" fontId="5" fillId="0" borderId="123" xfId="0" applyNumberFormat="1" applyFont="1" applyBorder="1" applyAlignment="1" applyProtection="1">
      <alignment horizontal="right" vertical="center" shrinkToFit="1"/>
    </xf>
    <xf numFmtId="178" fontId="5" fillId="0" borderId="133" xfId="0" applyNumberFormat="1" applyFont="1" applyBorder="1" applyAlignment="1" applyProtection="1">
      <alignment horizontal="right" vertical="center" shrinkToFit="1"/>
    </xf>
    <xf numFmtId="49" fontId="5" fillId="0" borderId="0" xfId="0" applyNumberFormat="1" applyFont="1" applyAlignment="1" applyProtection="1">
      <alignment horizontal="center" vertical="center" shrinkToFit="1"/>
    </xf>
    <xf numFmtId="49" fontId="14" fillId="0" borderId="0" xfId="0" applyNumberFormat="1" applyFont="1" applyAlignment="1" applyProtection="1">
      <alignment horizontal="center" vertical="center" shrinkToFit="1"/>
    </xf>
    <xf numFmtId="0" fontId="5" fillId="0" borderId="10" xfId="0" applyFont="1" applyBorder="1" applyProtection="1"/>
    <xf numFmtId="0" fontId="5" fillId="0" borderId="17" xfId="0" applyFont="1" applyBorder="1" applyProtection="1"/>
    <xf numFmtId="0" fontId="5" fillId="0" borderId="13" xfId="0" applyFont="1" applyBorder="1" applyProtection="1"/>
    <xf numFmtId="49" fontId="14" fillId="0" borderId="17" xfId="0" applyNumberFormat="1" applyFont="1" applyBorder="1" applyAlignment="1" applyProtection="1">
      <alignment horizontal="center" vertical="center"/>
    </xf>
    <xf numFmtId="49" fontId="14" fillId="0" borderId="13" xfId="0" applyNumberFormat="1" applyFont="1" applyBorder="1" applyAlignment="1" applyProtection="1">
      <alignment horizontal="center" vertical="center"/>
    </xf>
    <xf numFmtId="49" fontId="21" fillId="0" borderId="11" xfId="0" applyNumberFormat="1" applyFont="1" applyBorder="1" applyAlignment="1" applyProtection="1">
      <alignment horizontal="distributed" vertical="center" wrapText="1" justifyLastLine="1"/>
    </xf>
    <xf numFmtId="49" fontId="21" fillId="0" borderId="0" xfId="0" applyNumberFormat="1" applyFont="1" applyAlignment="1" applyProtection="1">
      <alignment horizontal="distributed" vertical="center" wrapText="1" justifyLastLine="1"/>
    </xf>
    <xf numFmtId="49" fontId="21" fillId="0" borderId="12" xfId="0" applyNumberFormat="1" applyFont="1" applyBorder="1" applyAlignment="1" applyProtection="1">
      <alignment horizontal="distributed" vertical="center" wrapText="1" justifyLastLine="1"/>
    </xf>
    <xf numFmtId="49" fontId="14" fillId="0" borderId="0" xfId="0" applyNumberFormat="1" applyFont="1" applyAlignment="1" applyProtection="1">
      <alignment horizontal="center" vertical="center"/>
    </xf>
    <xf numFmtId="49" fontId="14" fillId="0" borderId="12" xfId="0" applyNumberFormat="1" applyFont="1" applyBorder="1" applyAlignment="1" applyProtection="1">
      <alignment horizontal="center" vertical="center"/>
    </xf>
    <xf numFmtId="49" fontId="5" fillId="0" borderId="11" xfId="0" applyNumberFormat="1" applyFont="1" applyBorder="1" applyAlignment="1" applyProtection="1">
      <alignment horizontal="center" vertical="center"/>
    </xf>
    <xf numFmtId="49" fontId="5" fillId="0" borderId="12" xfId="0" applyNumberFormat="1" applyFont="1" applyBorder="1" applyAlignment="1" applyProtection="1">
      <alignment horizontal="center" vertical="center"/>
    </xf>
    <xf numFmtId="0" fontId="6" fillId="0" borderId="0" xfId="0" applyFont="1" applyAlignment="1" applyProtection="1">
      <alignment horizontal="center" vertical="center" wrapText="1"/>
    </xf>
    <xf numFmtId="0" fontId="6" fillId="0" borderId="0" xfId="0" applyFont="1" applyAlignment="1" applyProtection="1">
      <alignment vertical="center" wrapText="1"/>
    </xf>
    <xf numFmtId="49" fontId="35" fillId="0" borderId="0" xfId="0" applyNumberFormat="1" applyFont="1" applyAlignment="1" applyProtection="1">
      <alignment horizontal="left" vertical="center" wrapText="1"/>
    </xf>
    <xf numFmtId="49" fontId="35" fillId="0" borderId="0" xfId="0" applyNumberFormat="1" applyFont="1" applyAlignment="1" applyProtection="1">
      <alignment horizontal="center" vertical="center" wrapText="1"/>
    </xf>
    <xf numFmtId="0" fontId="5" fillId="0" borderId="14" xfId="0" applyFont="1" applyBorder="1" applyAlignment="1" applyProtection="1">
      <alignment horizontal="distributed" vertical="center" wrapText="1" justifyLastLine="1"/>
    </xf>
    <xf numFmtId="0" fontId="5" fillId="0" borderId="15" xfId="0" applyFont="1" applyBorder="1" applyAlignment="1" applyProtection="1">
      <alignment horizontal="distributed" vertical="center" wrapText="1" justifyLastLine="1"/>
    </xf>
    <xf numFmtId="0" fontId="5" fillId="0" borderId="16" xfId="0" applyFont="1" applyBorder="1" applyAlignment="1" applyProtection="1">
      <alignment horizontal="distributed" vertical="center" wrapText="1" justifyLastLine="1"/>
    </xf>
    <xf numFmtId="49" fontId="14" fillId="0" borderId="54" xfId="0" applyNumberFormat="1" applyFont="1" applyBorder="1" applyAlignment="1" applyProtection="1">
      <alignment horizontal="center" vertical="center"/>
    </xf>
    <xf numFmtId="49" fontId="14" fillId="0" borderId="75" xfId="0" applyNumberFormat="1" applyFont="1" applyBorder="1" applyAlignment="1" applyProtection="1">
      <alignment horizontal="center" vertical="center"/>
    </xf>
    <xf numFmtId="0" fontId="6" fillId="0" borderId="0" xfId="0" applyFont="1" applyAlignment="1" applyProtection="1">
      <alignment vertical="center" wrapText="1"/>
    </xf>
    <xf numFmtId="176" fontId="5" fillId="0" borderId="0" xfId="48" applyNumberFormat="1" applyFont="1" applyAlignment="1" applyProtection="1">
      <alignment horizontal="center" vertical="center" wrapText="1"/>
    </xf>
    <xf numFmtId="176" fontId="5" fillId="0" borderId="15" xfId="48" applyNumberFormat="1" applyFont="1" applyBorder="1" applyAlignment="1" applyProtection="1">
      <alignment horizontal="center" vertical="center" wrapText="1"/>
    </xf>
    <xf numFmtId="176" fontId="5" fillId="0" borderId="91" xfId="48" applyNumberFormat="1" applyFont="1" applyBorder="1" applyAlignment="1" applyProtection="1">
      <alignment horizontal="center" vertical="center" wrapText="1"/>
    </xf>
    <xf numFmtId="176" fontId="5" fillId="0" borderId="47" xfId="48" applyNumberFormat="1" applyFont="1" applyBorder="1" applyAlignment="1" applyProtection="1">
      <alignment horizontal="center" vertical="center" wrapText="1"/>
    </xf>
    <xf numFmtId="176" fontId="5" fillId="0" borderId="105" xfId="48" applyNumberFormat="1" applyFont="1" applyBorder="1" applyAlignment="1" applyProtection="1">
      <alignment horizontal="center" vertical="center" wrapText="1"/>
    </xf>
    <xf numFmtId="176" fontId="5" fillId="0" borderId="20" xfId="48" applyNumberFormat="1" applyFont="1" applyBorder="1" applyAlignment="1" applyProtection="1">
      <alignment horizontal="center" vertical="center" wrapText="1"/>
    </xf>
    <xf numFmtId="176" fontId="5" fillId="0" borderId="0" xfId="48" applyNumberFormat="1" applyFont="1" applyAlignment="1" applyProtection="1">
      <alignment horizontal="center" vertical="center" wrapText="1"/>
    </xf>
    <xf numFmtId="49" fontId="12" fillId="0" borderId="15" xfId="0" applyNumberFormat="1" applyFont="1" applyBorder="1" applyAlignment="1" applyProtection="1">
      <alignment horizontal="distributed" vertical="center" wrapText="1" justifyLastLine="1"/>
    </xf>
    <xf numFmtId="49" fontId="5" fillId="0" borderId="49" xfId="48" applyNumberFormat="1" applyFont="1" applyBorder="1" applyAlignment="1" applyProtection="1">
      <alignment horizontal="distributed" vertical="center" wrapText="1" justifyLastLine="1"/>
    </xf>
    <xf numFmtId="49" fontId="5" fillId="0" borderId="51" xfId="0" applyNumberFormat="1" applyFont="1" applyBorder="1" applyAlignment="1" applyProtection="1">
      <alignment horizontal="center" vertical="center" wrapText="1"/>
    </xf>
    <xf numFmtId="49" fontId="5" fillId="0" borderId="52" xfId="0" applyNumberFormat="1" applyFont="1" applyBorder="1" applyAlignment="1" applyProtection="1">
      <alignment horizontal="center" vertical="center" wrapText="1"/>
    </xf>
    <xf numFmtId="49" fontId="5" fillId="0" borderId="53" xfId="0" applyNumberFormat="1" applyFont="1" applyBorder="1" applyAlignment="1" applyProtection="1">
      <alignment horizontal="center" vertical="center" wrapText="1"/>
    </xf>
    <xf numFmtId="49" fontId="5" fillId="0" borderId="54" xfId="0" applyNumberFormat="1" applyFont="1" applyBorder="1" applyAlignment="1" applyProtection="1">
      <alignment horizontal="center" vertical="center" wrapText="1"/>
    </xf>
    <xf numFmtId="49" fontId="5" fillId="0" borderId="55" xfId="0" applyNumberFormat="1" applyFont="1" applyBorder="1" applyAlignment="1" applyProtection="1">
      <alignment horizontal="center" vertical="center" wrapText="1"/>
    </xf>
    <xf numFmtId="49" fontId="5" fillId="0" borderId="73" xfId="0" applyNumberFormat="1" applyFont="1" applyBorder="1" applyAlignment="1" applyProtection="1">
      <alignment horizontal="center" vertical="center"/>
    </xf>
    <xf numFmtId="0" fontId="0" fillId="0" borderId="69" xfId="0" applyBorder="1" applyAlignment="1" applyProtection="1">
      <alignment horizontal="center"/>
    </xf>
    <xf numFmtId="49" fontId="16" fillId="24" borderId="0" xfId="46" applyNumberFormat="1" applyFont="1" applyFill="1" applyAlignment="1" applyProtection="1">
      <alignment horizontal="center" vertical="center" wrapText="1"/>
    </xf>
    <xf numFmtId="49" fontId="5" fillId="24" borderId="10" xfId="48" applyNumberFormat="1" applyFont="1" applyFill="1" applyBorder="1" applyAlignment="1" applyProtection="1">
      <alignment horizontal="center" vertical="center" wrapText="1"/>
    </xf>
    <xf numFmtId="49" fontId="5" fillId="24" borderId="17" xfId="48" applyNumberFormat="1" applyFont="1" applyFill="1" applyBorder="1" applyAlignment="1" applyProtection="1">
      <alignment horizontal="center" vertical="center" wrapText="1"/>
    </xf>
    <xf numFmtId="49" fontId="5" fillId="24" borderId="13" xfId="48" applyNumberFormat="1" applyFont="1" applyFill="1" applyBorder="1" applyAlignment="1" applyProtection="1">
      <alignment horizontal="center" vertical="center" wrapText="1"/>
    </xf>
    <xf numFmtId="49" fontId="6" fillId="24" borderId="0" xfId="0" applyNumberFormat="1" applyFont="1" applyFill="1" applyAlignment="1" applyProtection="1">
      <alignment horizontal="center" vertical="center" wrapText="1"/>
    </xf>
    <xf numFmtId="49" fontId="5" fillId="24" borderId="15" xfId="48" applyNumberFormat="1" applyFont="1" applyFill="1" applyBorder="1" applyAlignment="1" applyProtection="1">
      <alignment horizontal="center" vertical="center" wrapText="1"/>
    </xf>
    <xf numFmtId="178" fontId="5" fillId="24" borderId="0" xfId="48" applyNumberFormat="1" applyFont="1" applyFill="1" applyAlignment="1" applyProtection="1">
      <alignment horizontal="center" vertical="center" wrapText="1"/>
    </xf>
    <xf numFmtId="49" fontId="5" fillId="24" borderId="0" xfId="0" applyNumberFormat="1" applyFont="1" applyFill="1" applyAlignment="1" applyProtection="1">
      <alignment horizontal="center" vertical="center" wrapText="1"/>
    </xf>
    <xf numFmtId="49" fontId="5" fillId="24" borderId="35" xfId="48" applyNumberFormat="1" applyFont="1" applyFill="1" applyBorder="1" applyAlignment="1" applyProtection="1">
      <alignment horizontal="center" vertical="center" wrapText="1"/>
    </xf>
    <xf numFmtId="49" fontId="5" fillId="24" borderId="36" xfId="48" applyNumberFormat="1" applyFont="1" applyFill="1" applyBorder="1" applyAlignment="1" applyProtection="1">
      <alignment horizontal="center" vertical="center" wrapText="1"/>
    </xf>
    <xf numFmtId="49" fontId="5" fillId="24" borderId="37" xfId="48" applyNumberFormat="1" applyFont="1" applyFill="1" applyBorder="1" applyAlignment="1" applyProtection="1">
      <alignment horizontal="center" vertical="center" wrapText="1"/>
    </xf>
    <xf numFmtId="49" fontId="5" fillId="24" borderId="20" xfId="48" applyNumberFormat="1" applyFont="1" applyFill="1" applyBorder="1" applyAlignment="1" applyProtection="1">
      <alignment horizontal="center" vertical="center" wrapText="1"/>
    </xf>
    <xf numFmtId="178" fontId="5" fillId="24" borderId="15" xfId="48" applyNumberFormat="1" applyFont="1" applyFill="1" applyBorder="1" applyAlignment="1" applyProtection="1">
      <alignment horizontal="center" vertical="center" wrapText="1"/>
    </xf>
    <xf numFmtId="49" fontId="5" fillId="24" borderId="0" xfId="48" applyNumberFormat="1" applyFont="1" applyFill="1" applyAlignment="1" applyProtection="1">
      <alignment horizontal="center" vertical="center" wrapText="1"/>
    </xf>
    <xf numFmtId="176" fontId="5" fillId="24" borderId="91" xfId="48" applyNumberFormat="1" applyFont="1" applyFill="1" applyBorder="1" applyAlignment="1" applyProtection="1">
      <alignment horizontal="center" vertical="center" wrapText="1"/>
    </xf>
    <xf numFmtId="176" fontId="5" fillId="24" borderId="47" xfId="48" applyNumberFormat="1" applyFont="1" applyFill="1" applyBorder="1" applyAlignment="1" applyProtection="1">
      <alignment horizontal="center" vertical="center" wrapText="1"/>
    </xf>
    <xf numFmtId="176" fontId="5" fillId="24" borderId="105" xfId="48" applyNumberFormat="1" applyFont="1" applyFill="1" applyBorder="1" applyAlignment="1" applyProtection="1">
      <alignment horizontal="center" vertical="center" wrapText="1"/>
    </xf>
    <xf numFmtId="176" fontId="5" fillId="24" borderId="43" xfId="48" applyNumberFormat="1" applyFont="1" applyFill="1" applyBorder="1" applyAlignment="1" applyProtection="1">
      <alignment horizontal="center" vertical="center" wrapText="1"/>
    </xf>
    <xf numFmtId="176" fontId="5" fillId="24" borderId="40" xfId="48" applyNumberFormat="1" applyFont="1" applyFill="1" applyBorder="1" applyAlignment="1" applyProtection="1">
      <alignment horizontal="center" vertical="center" wrapText="1"/>
    </xf>
    <xf numFmtId="176" fontId="5" fillId="24" borderId="42" xfId="48" applyNumberFormat="1" applyFont="1" applyFill="1" applyBorder="1" applyAlignment="1" applyProtection="1">
      <alignment horizontal="center" vertical="center" wrapText="1"/>
    </xf>
    <xf numFmtId="176" fontId="5" fillId="24" borderId="41" xfId="48" applyNumberFormat="1" applyFont="1" applyFill="1" applyBorder="1" applyAlignment="1" applyProtection="1">
      <alignment horizontal="center" vertical="center" wrapText="1"/>
    </xf>
    <xf numFmtId="49" fontId="5" fillId="24" borderId="40" xfId="48" applyNumberFormat="1" applyFont="1" applyFill="1" applyBorder="1" applyAlignment="1" applyProtection="1">
      <alignment horizontal="center" vertical="center" wrapText="1"/>
    </xf>
    <xf numFmtId="49" fontId="5" fillId="24" borderId="39" xfId="48" applyNumberFormat="1" applyFont="1" applyFill="1" applyBorder="1" applyAlignment="1" applyProtection="1">
      <alignment horizontal="center" vertical="center" wrapText="1"/>
    </xf>
    <xf numFmtId="178" fontId="5" fillId="24" borderId="20" xfId="48" applyNumberFormat="1" applyFont="1" applyFill="1" applyBorder="1" applyAlignment="1" applyProtection="1">
      <alignment horizontal="center" vertical="center" wrapText="1"/>
    </xf>
    <xf numFmtId="176" fontId="5" fillId="24" borderId="0" xfId="48" applyNumberFormat="1" applyFont="1" applyFill="1" applyAlignment="1" applyProtection="1">
      <alignment horizontal="center" vertical="center" wrapText="1"/>
    </xf>
    <xf numFmtId="49" fontId="5" fillId="24" borderId="0" xfId="46" applyNumberFormat="1" applyFont="1" applyFill="1" applyProtection="1">
      <alignment vertical="center"/>
    </xf>
    <xf numFmtId="49" fontId="17" fillId="24" borderId="0" xfId="0" applyNumberFormat="1" applyFont="1" applyFill="1" applyAlignment="1" applyProtection="1">
      <alignment horizontal="center" vertical="center" wrapText="1"/>
    </xf>
    <xf numFmtId="0" fontId="5" fillId="24" borderId="0" xfId="0" applyFont="1" applyFill="1" applyProtection="1"/>
    <xf numFmtId="49" fontId="12" fillId="24" borderId="15" xfId="0" applyNumberFormat="1" applyFont="1" applyFill="1" applyBorder="1" applyAlignment="1" applyProtection="1">
      <alignment horizontal="distributed" vertical="center" justifyLastLine="1"/>
    </xf>
    <xf numFmtId="49" fontId="5" fillId="24" borderId="13" xfId="0" applyNumberFormat="1" applyFont="1" applyFill="1" applyBorder="1" applyAlignment="1" applyProtection="1">
      <alignment horizontal="distributed" vertical="center" wrapText="1" justifyLastLine="1"/>
    </xf>
    <xf numFmtId="49" fontId="5" fillId="24" borderId="49" xfId="0" applyNumberFormat="1" applyFont="1" applyFill="1" applyBorder="1" applyAlignment="1" applyProtection="1">
      <alignment horizontal="distributed" vertical="center" wrapText="1" justifyLastLine="1"/>
    </xf>
    <xf numFmtId="49" fontId="5" fillId="24" borderId="20" xfId="0" applyNumberFormat="1" applyFont="1" applyFill="1" applyBorder="1" applyAlignment="1" applyProtection="1">
      <alignment horizontal="distributed" vertical="center" wrapText="1" justifyLastLine="1"/>
    </xf>
    <xf numFmtId="49" fontId="5" fillId="24" borderId="21" xfId="0" applyNumberFormat="1" applyFont="1" applyFill="1" applyBorder="1" applyAlignment="1" applyProtection="1">
      <alignment horizontal="distributed" vertical="center" wrapText="1" justifyLastLine="1"/>
    </xf>
    <xf numFmtId="49" fontId="5" fillId="24" borderId="0" xfId="0" applyNumberFormat="1" applyFont="1" applyFill="1" applyAlignment="1" applyProtection="1">
      <alignment vertical="center" wrapText="1" justifyLastLine="1"/>
    </xf>
    <xf numFmtId="0" fontId="0" fillId="0" borderId="0" xfId="0" applyAlignment="1" applyProtection="1">
      <alignment vertical="center" wrapText="1" justifyLastLine="1"/>
    </xf>
    <xf numFmtId="0" fontId="4" fillId="24" borderId="0" xfId="46" applyFont="1" applyFill="1" applyAlignment="1" applyProtection="1"/>
    <xf numFmtId="49" fontId="5" fillId="24" borderId="14" xfId="0" applyNumberFormat="1" applyFont="1" applyFill="1" applyBorder="1" applyAlignment="1" applyProtection="1">
      <alignment horizontal="distributed" vertical="center" wrapText="1" justifyLastLine="1"/>
    </xf>
    <xf numFmtId="49" fontId="5" fillId="24" borderId="15" xfId="0" applyNumberFormat="1" applyFont="1" applyFill="1" applyBorder="1" applyAlignment="1" applyProtection="1">
      <alignment horizontal="distributed" vertical="center" wrapText="1" justifyLastLine="1"/>
    </xf>
    <xf numFmtId="49" fontId="5" fillId="24" borderId="16" xfId="0" applyNumberFormat="1" applyFont="1" applyFill="1" applyBorder="1" applyAlignment="1" applyProtection="1">
      <alignment horizontal="distributed" vertical="center" wrapText="1" justifyLastLine="1"/>
    </xf>
    <xf numFmtId="0" fontId="0" fillId="24" borderId="17" xfId="0" applyFill="1" applyBorder="1" applyAlignment="1" applyProtection="1">
      <alignment horizontal="distributed" vertical="center" wrapText="1" justifyLastLine="1"/>
    </xf>
    <xf numFmtId="0" fontId="0" fillId="24" borderId="13" xfId="0" applyFill="1" applyBorder="1" applyAlignment="1" applyProtection="1">
      <alignment horizontal="distributed" vertical="center" wrapText="1" justifyLastLine="1"/>
    </xf>
    <xf numFmtId="49" fontId="0" fillId="24" borderId="0" xfId="0" applyNumberFormat="1" applyFill="1" applyAlignment="1" applyProtection="1">
      <alignment horizontal="distributed" vertical="center" wrapText="1" justifyLastLine="1"/>
    </xf>
    <xf numFmtId="49" fontId="0" fillId="24" borderId="12" xfId="0" applyNumberFormat="1" applyFill="1" applyBorder="1" applyAlignment="1" applyProtection="1">
      <alignment horizontal="distributed" vertical="center" wrapText="1" justifyLastLine="1"/>
    </xf>
    <xf numFmtId="49" fontId="14" fillId="24" borderId="11" xfId="0" applyNumberFormat="1" applyFont="1" applyFill="1" applyBorder="1" applyAlignment="1" applyProtection="1">
      <alignment horizontal="distributed" vertical="center" wrapText="1"/>
    </xf>
    <xf numFmtId="49" fontId="14" fillId="24" borderId="0" xfId="0" applyNumberFormat="1" applyFont="1" applyFill="1" applyAlignment="1" applyProtection="1">
      <alignment horizontal="distributed" vertical="center" wrapText="1"/>
    </xf>
    <xf numFmtId="49" fontId="14" fillId="24" borderId="12" xfId="0" applyNumberFormat="1" applyFont="1" applyFill="1" applyBorder="1" applyAlignment="1" applyProtection="1">
      <alignment horizontal="distributed" vertical="center" wrapText="1"/>
    </xf>
    <xf numFmtId="49" fontId="5" fillId="24" borderId="11" xfId="0" applyNumberFormat="1" applyFont="1" applyFill="1" applyBorder="1" applyAlignment="1" applyProtection="1">
      <alignment horizontal="center" vertical="center" shrinkToFit="1"/>
    </xf>
    <xf numFmtId="49" fontId="5" fillId="24" borderId="0" xfId="0" applyNumberFormat="1" applyFont="1" applyFill="1" applyAlignment="1" applyProtection="1">
      <alignment horizontal="center" vertical="center" shrinkToFit="1"/>
    </xf>
    <xf numFmtId="49" fontId="5" fillId="24" borderId="12" xfId="0" applyNumberFormat="1" applyFont="1" applyFill="1" applyBorder="1" applyAlignment="1" applyProtection="1">
      <alignment horizontal="center" vertical="center" shrinkToFit="1"/>
    </xf>
    <xf numFmtId="49" fontId="7" fillId="24" borderId="11" xfId="0" applyNumberFormat="1" applyFont="1" applyFill="1" applyBorder="1" applyAlignment="1" applyProtection="1">
      <alignment horizontal="distributed" vertical="center" wrapText="1" justifyLastLine="1"/>
    </xf>
    <xf numFmtId="49" fontId="7" fillId="24" borderId="0" xfId="0" applyNumberFormat="1" applyFont="1" applyFill="1" applyAlignment="1" applyProtection="1">
      <alignment horizontal="distributed" vertical="center" wrapText="1" justifyLastLine="1"/>
    </xf>
    <xf numFmtId="49" fontId="7" fillId="24" borderId="12" xfId="0" applyNumberFormat="1" applyFont="1" applyFill="1" applyBorder="1" applyAlignment="1" applyProtection="1">
      <alignment horizontal="distributed" vertical="center" wrapText="1" justifyLastLine="1"/>
    </xf>
    <xf numFmtId="49" fontId="7" fillId="24" borderId="11" xfId="0" applyNumberFormat="1" applyFont="1" applyFill="1" applyBorder="1" applyAlignment="1" applyProtection="1">
      <alignment horizontal="center" vertical="center" wrapText="1"/>
    </xf>
    <xf numFmtId="49" fontId="7" fillId="24" borderId="0" xfId="0" applyNumberFormat="1" applyFont="1" applyFill="1" applyAlignment="1" applyProtection="1">
      <alignment horizontal="center" vertical="center" wrapText="1"/>
    </xf>
    <xf numFmtId="49" fontId="7" fillId="24" borderId="12" xfId="0" applyNumberFormat="1" applyFont="1" applyFill="1" applyBorder="1" applyAlignment="1" applyProtection="1">
      <alignment horizontal="center" vertical="center" wrapText="1"/>
    </xf>
    <xf numFmtId="49" fontId="5" fillId="24" borderId="35" xfId="0" applyNumberFormat="1" applyFont="1" applyFill="1" applyBorder="1" applyAlignment="1" applyProtection="1">
      <alignment horizontal="distributed" vertical="center" wrapText="1" justifyLastLine="1"/>
    </xf>
    <xf numFmtId="49" fontId="5" fillId="24" borderId="36" xfId="0" applyNumberFormat="1" applyFont="1" applyFill="1" applyBorder="1" applyAlignment="1" applyProtection="1">
      <alignment horizontal="distributed" vertical="center" wrapText="1" justifyLastLine="1"/>
    </xf>
    <xf numFmtId="49" fontId="5" fillId="24" borderId="37" xfId="0" applyNumberFormat="1" applyFont="1" applyFill="1" applyBorder="1" applyAlignment="1" applyProtection="1">
      <alignment horizontal="distributed" vertical="center" wrapText="1" justifyLastLine="1"/>
    </xf>
    <xf numFmtId="49" fontId="7" fillId="24" borderId="35" xfId="0" applyNumberFormat="1" applyFont="1" applyFill="1" applyBorder="1" applyAlignment="1" applyProtection="1">
      <alignment horizontal="center" vertical="center" shrinkToFit="1"/>
    </xf>
    <xf numFmtId="49" fontId="7" fillId="24" borderId="36" xfId="0" applyNumberFormat="1" applyFont="1" applyFill="1" applyBorder="1" applyAlignment="1" applyProtection="1">
      <alignment horizontal="center" vertical="center" shrinkToFit="1"/>
    </xf>
    <xf numFmtId="49" fontId="7" fillId="24" borderId="37" xfId="0" applyNumberFormat="1" applyFont="1" applyFill="1" applyBorder="1" applyAlignment="1" applyProtection="1">
      <alignment horizontal="center" vertical="center" shrinkToFit="1"/>
    </xf>
    <xf numFmtId="49" fontId="7" fillId="24" borderId="35" xfId="0" applyNumberFormat="1" applyFont="1" applyFill="1" applyBorder="1" applyAlignment="1" applyProtection="1">
      <alignment horizontal="center" vertical="center" wrapText="1"/>
    </xf>
    <xf numFmtId="49" fontId="7" fillId="24" borderId="36" xfId="0" applyNumberFormat="1" applyFont="1" applyFill="1" applyBorder="1" applyAlignment="1" applyProtection="1">
      <alignment horizontal="center" vertical="center" wrapText="1"/>
    </xf>
    <xf numFmtId="49" fontId="7" fillId="24" borderId="37" xfId="0" applyNumberFormat="1" applyFont="1" applyFill="1" applyBorder="1" applyAlignment="1" applyProtection="1">
      <alignment horizontal="center" vertical="center" wrapText="1"/>
    </xf>
    <xf numFmtId="0" fontId="7" fillId="0" borderId="0" xfId="0" applyFont="1" applyAlignment="1" applyProtection="1">
      <alignment horizontal="center" vertical="center" shrinkToFit="1"/>
    </xf>
    <xf numFmtId="0" fontId="5" fillId="24" borderId="49" xfId="0" applyFont="1" applyFill="1" applyBorder="1" applyAlignment="1" applyProtection="1">
      <alignment horizontal="distributed" vertical="center" wrapText="1" justifyLastLine="1"/>
    </xf>
    <xf numFmtId="0" fontId="5" fillId="24" borderId="20" xfId="0" applyFont="1" applyFill="1" applyBorder="1" applyAlignment="1" applyProtection="1">
      <alignment horizontal="distributed" vertical="center" wrapText="1" justifyLastLine="1"/>
    </xf>
    <xf numFmtId="49" fontId="5" fillId="24" borderId="51" xfId="0" applyNumberFormat="1" applyFont="1" applyFill="1" applyBorder="1" applyAlignment="1" applyProtection="1">
      <alignment horizontal="center" vertical="center"/>
    </xf>
    <xf numFmtId="49" fontId="5" fillId="24" borderId="53" xfId="0" applyNumberFormat="1" applyFont="1" applyFill="1" applyBorder="1" applyAlignment="1" applyProtection="1">
      <alignment horizontal="center" vertical="center"/>
    </xf>
    <xf numFmtId="49" fontId="14" fillId="24" borderId="53" xfId="0" applyNumberFormat="1" applyFont="1" applyFill="1" applyBorder="1" applyAlignment="1" applyProtection="1">
      <alignment horizontal="center" vertical="center"/>
    </xf>
    <xf numFmtId="49" fontId="14" fillId="24" borderId="55" xfId="0" applyNumberFormat="1" applyFont="1" applyFill="1" applyBorder="1" applyAlignment="1" applyProtection="1">
      <alignment horizontal="center" vertical="center"/>
    </xf>
    <xf numFmtId="178" fontId="5" fillId="24" borderId="58" xfId="0" applyNumberFormat="1" applyFont="1" applyFill="1" applyBorder="1" applyAlignment="1" applyProtection="1">
      <alignment horizontal="right" vertical="center" shrinkToFit="1"/>
    </xf>
    <xf numFmtId="178" fontId="5" fillId="24" borderId="59" xfId="0" applyNumberFormat="1" applyFont="1" applyFill="1" applyBorder="1" applyAlignment="1" applyProtection="1">
      <alignment horizontal="right" vertical="center" shrinkToFit="1"/>
    </xf>
    <xf numFmtId="178" fontId="5" fillId="24" borderId="60" xfId="0" applyNumberFormat="1" applyFont="1" applyFill="1" applyBorder="1" applyAlignment="1" applyProtection="1">
      <alignment horizontal="right" vertical="center" shrinkToFit="1"/>
    </xf>
    <xf numFmtId="0" fontId="5" fillId="0" borderId="0" xfId="0" applyFont="1" applyAlignment="1" applyProtection="1">
      <alignment horizontal="center" vertical="center"/>
    </xf>
    <xf numFmtId="0" fontId="14" fillId="0" borderId="0" xfId="0" applyFont="1" applyAlignment="1" applyProtection="1">
      <alignment horizontal="center" vertical="center"/>
    </xf>
    <xf numFmtId="0" fontId="5" fillId="0" borderId="0" xfId="0" applyFont="1" applyAlignment="1" applyProtection="1">
      <alignment horizontal="right" vertical="center" shrinkToFit="1"/>
    </xf>
    <xf numFmtId="49" fontId="5" fillId="24" borderId="97" xfId="0" applyNumberFormat="1" applyFont="1" applyFill="1" applyBorder="1" applyAlignment="1" applyProtection="1">
      <alignment horizontal="center" vertical="center"/>
    </xf>
    <xf numFmtId="49" fontId="5" fillId="24" borderId="98" xfId="0" applyNumberFormat="1" applyFont="1" applyFill="1" applyBorder="1" applyAlignment="1" applyProtection="1">
      <alignment horizontal="center" vertical="center"/>
    </xf>
    <xf numFmtId="49" fontId="14" fillId="24" borderId="98" xfId="0" applyNumberFormat="1" applyFont="1" applyFill="1" applyBorder="1" applyAlignment="1" applyProtection="1">
      <alignment horizontal="center" vertical="center"/>
    </xf>
    <xf numFmtId="49" fontId="14" fillId="24" borderId="99" xfId="0" applyNumberFormat="1" applyFont="1" applyFill="1" applyBorder="1" applyAlignment="1" applyProtection="1">
      <alignment horizontal="center" vertical="center"/>
    </xf>
    <xf numFmtId="178" fontId="5" fillId="24" borderId="68" xfId="0" applyNumberFormat="1" applyFont="1" applyFill="1" applyBorder="1" applyAlignment="1" applyProtection="1">
      <alignment horizontal="right" vertical="center" shrinkToFit="1"/>
    </xf>
    <xf numFmtId="178" fontId="5" fillId="24" borderId="69" xfId="0" applyNumberFormat="1" applyFont="1" applyFill="1" applyBorder="1" applyAlignment="1" applyProtection="1">
      <alignment horizontal="right" vertical="center" shrinkToFit="1"/>
    </xf>
    <xf numFmtId="178" fontId="5" fillId="24" borderId="70" xfId="0" applyNumberFormat="1" applyFont="1" applyFill="1" applyBorder="1" applyAlignment="1" applyProtection="1">
      <alignment horizontal="right" vertical="center" shrinkToFit="1"/>
    </xf>
    <xf numFmtId="0" fontId="4" fillId="24" borderId="0" xfId="0" applyFont="1" applyFill="1" applyProtection="1"/>
    <xf numFmtId="49" fontId="12" fillId="24" borderId="15" xfId="0" applyNumberFormat="1" applyFont="1" applyFill="1" applyBorder="1" applyAlignment="1" applyProtection="1">
      <alignment horizontal="distributed" vertical="center" wrapText="1" justifyLastLine="1"/>
    </xf>
    <xf numFmtId="0" fontId="5" fillId="24" borderId="49" xfId="46" applyFont="1" applyFill="1" applyBorder="1" applyAlignment="1" applyProtection="1">
      <alignment horizontal="distributed" justifyLastLine="1"/>
    </xf>
    <xf numFmtId="0" fontId="5" fillId="24" borderId="20" xfId="46" applyFont="1" applyFill="1" applyBorder="1" applyAlignment="1" applyProtection="1">
      <alignment horizontal="distributed" justifyLastLine="1"/>
    </xf>
    <xf numFmtId="0" fontId="5" fillId="24" borderId="21" xfId="46" applyFont="1" applyFill="1" applyBorder="1" applyAlignment="1" applyProtection="1">
      <alignment horizontal="distributed" justifyLastLine="1"/>
    </xf>
    <xf numFmtId="0" fontId="0" fillId="24" borderId="0" xfId="0" applyFill="1" applyProtection="1"/>
    <xf numFmtId="0" fontId="5" fillId="24" borderId="0" xfId="46" applyFont="1" applyFill="1" applyAlignment="1" applyProtection="1"/>
    <xf numFmtId="0" fontId="0" fillId="0" borderId="17" xfId="0" applyBorder="1" applyAlignment="1" applyProtection="1">
      <alignment horizontal="distributed" vertical="center" justifyLastLine="1"/>
    </xf>
    <xf numFmtId="0" fontId="0" fillId="0" borderId="13" xfId="0" applyBorder="1" applyAlignment="1" applyProtection="1">
      <alignment horizontal="distributed" vertical="center" justifyLastLine="1"/>
    </xf>
    <xf numFmtId="49" fontId="5" fillId="24" borderId="10" xfId="0" applyNumberFormat="1" applyFont="1" applyFill="1" applyBorder="1" applyAlignment="1" applyProtection="1">
      <alignment horizontal="center" vertical="center" shrinkToFit="1"/>
    </xf>
    <xf numFmtId="0" fontId="0" fillId="0" borderId="17" xfId="0" applyBorder="1" applyAlignment="1" applyProtection="1">
      <alignment horizontal="center" vertical="center" shrinkToFit="1"/>
    </xf>
    <xf numFmtId="0" fontId="0" fillId="0" borderId="13" xfId="0" applyBorder="1" applyAlignment="1" applyProtection="1">
      <alignment horizontal="center" vertical="center" shrinkToFit="1"/>
    </xf>
    <xf numFmtId="0" fontId="0" fillId="0" borderId="11" xfId="0" applyBorder="1" applyAlignment="1" applyProtection="1">
      <alignment horizontal="distributed" vertical="center" justifyLastLine="1"/>
    </xf>
    <xf numFmtId="0" fontId="0" fillId="0" borderId="0" xfId="0" applyAlignment="1" applyProtection="1">
      <alignment horizontal="distributed" vertical="center" justifyLastLine="1"/>
    </xf>
    <xf numFmtId="0" fontId="0" fillId="0" borderId="12" xfId="0" applyBorder="1" applyAlignment="1" applyProtection="1">
      <alignment horizontal="distributed" vertical="center" justifyLastLine="1"/>
    </xf>
    <xf numFmtId="0" fontId="7" fillId="0" borderId="0" xfId="0" applyFont="1" applyAlignment="1" applyProtection="1">
      <alignment horizontal="distributed" vertical="center" wrapText="1" justifyLastLine="1"/>
    </xf>
    <xf numFmtId="0" fontId="7" fillId="0" borderId="12" xfId="0" applyFont="1" applyBorder="1" applyAlignment="1" applyProtection="1">
      <alignment horizontal="distributed" vertical="center" wrapText="1" justifyLastLine="1"/>
    </xf>
    <xf numFmtId="49" fontId="7" fillId="24" borderId="35" xfId="0" applyNumberFormat="1" applyFont="1" applyFill="1" applyBorder="1" applyAlignment="1" applyProtection="1">
      <alignment horizontal="left" vertical="center" wrapText="1"/>
    </xf>
    <xf numFmtId="49" fontId="7" fillId="24" borderId="36" xfId="0" applyNumberFormat="1" applyFont="1" applyFill="1" applyBorder="1" applyAlignment="1" applyProtection="1">
      <alignment horizontal="left" vertical="center" wrapText="1"/>
    </xf>
    <xf numFmtId="49" fontId="7" fillId="24" borderId="37" xfId="0" applyNumberFormat="1" applyFont="1" applyFill="1" applyBorder="1" applyAlignment="1" applyProtection="1">
      <alignment horizontal="left" vertical="center" wrapText="1"/>
    </xf>
    <xf numFmtId="178" fontId="4" fillId="24" borderId="59" xfId="0" applyNumberFormat="1" applyFont="1" applyFill="1" applyBorder="1" applyAlignment="1" applyProtection="1">
      <alignment horizontal="right" vertical="center" shrinkToFit="1"/>
    </xf>
    <xf numFmtId="178" fontId="4" fillId="24" borderId="60" xfId="0" applyNumberFormat="1" applyFont="1" applyFill="1" applyBorder="1" applyAlignment="1" applyProtection="1">
      <alignment horizontal="right" vertical="center" shrinkToFit="1"/>
    </xf>
    <xf numFmtId="49" fontId="5" fillId="24" borderId="20" xfId="0" applyNumberFormat="1" applyFont="1" applyFill="1" applyBorder="1" applyAlignment="1" applyProtection="1">
      <alignment horizontal="distributed" vertical="center" wrapText="1" justifyLastLine="1" shrinkToFit="1"/>
    </xf>
    <xf numFmtId="49" fontId="5" fillId="24" borderId="21" xfId="0" applyNumberFormat="1" applyFont="1" applyFill="1" applyBorder="1" applyAlignment="1" applyProtection="1">
      <alignment horizontal="distributed" vertical="center" wrapText="1" justifyLastLine="1" shrinkToFit="1"/>
    </xf>
    <xf numFmtId="49" fontId="7" fillId="24" borderId="10" xfId="0" applyNumberFormat="1" applyFont="1" applyFill="1" applyBorder="1" applyAlignment="1" applyProtection="1">
      <alignment horizontal="distributed" vertical="center" wrapText="1" justifyLastLine="1"/>
    </xf>
    <xf numFmtId="49" fontId="7" fillId="24" borderId="17" xfId="0" applyNumberFormat="1" applyFont="1" applyFill="1" applyBorder="1" applyAlignment="1" applyProtection="1">
      <alignment horizontal="distributed" vertical="center" wrapText="1" justifyLastLine="1"/>
    </xf>
    <xf numFmtId="49" fontId="7" fillId="24" borderId="13" xfId="0" applyNumberFormat="1" applyFont="1" applyFill="1" applyBorder="1" applyAlignment="1" applyProtection="1">
      <alignment horizontal="distributed" vertical="center" wrapText="1" justifyLastLine="1"/>
    </xf>
    <xf numFmtId="49" fontId="5" fillId="24" borderId="10" xfId="0" applyNumberFormat="1" applyFont="1" applyFill="1"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3" xfId="0" applyBorder="1" applyAlignment="1" applyProtection="1">
      <alignment horizontal="center" vertical="center" wrapText="1"/>
    </xf>
    <xf numFmtId="49" fontId="5" fillId="24" borderId="11" xfId="0" applyNumberFormat="1" applyFont="1" applyFill="1" applyBorder="1" applyAlignment="1" applyProtection="1">
      <alignment horizontal="distributed" vertical="center" wrapText="1" justifyLastLine="1"/>
    </xf>
    <xf numFmtId="49" fontId="5" fillId="24" borderId="0" xfId="0" applyNumberFormat="1" applyFont="1" applyFill="1" applyAlignment="1" applyProtection="1">
      <alignment horizontal="distributed" vertical="center" wrapText="1" justifyLastLine="1"/>
    </xf>
    <xf numFmtId="49" fontId="5" fillId="24" borderId="12" xfId="0" applyNumberFormat="1" applyFont="1" applyFill="1" applyBorder="1" applyAlignment="1" applyProtection="1">
      <alignment horizontal="distributed" vertical="center" wrapText="1" justifyLastLine="1"/>
    </xf>
    <xf numFmtId="49" fontId="7" fillId="24" borderId="11" xfId="0" applyNumberFormat="1" applyFont="1" applyFill="1" applyBorder="1" applyAlignment="1" applyProtection="1">
      <alignment horizontal="distributed" vertical="center" wrapText="1"/>
    </xf>
    <xf numFmtId="49" fontId="7" fillId="24" borderId="0" xfId="0" applyNumberFormat="1" applyFont="1" applyFill="1" applyAlignment="1" applyProtection="1">
      <alignment horizontal="distributed" vertical="center" wrapText="1"/>
    </xf>
    <xf numFmtId="49" fontId="7" fillId="24" borderId="12" xfId="0" applyNumberFormat="1" applyFont="1" applyFill="1" applyBorder="1" applyAlignment="1" applyProtection="1">
      <alignment horizontal="distributed" vertical="center" wrapText="1"/>
    </xf>
    <xf numFmtId="0" fontId="0" fillId="0" borderId="11" xfId="0" applyBorder="1" applyAlignment="1" applyProtection="1">
      <alignment horizontal="center" vertical="center" wrapText="1"/>
    </xf>
    <xf numFmtId="0" fontId="0" fillId="0" borderId="0" xfId="0" applyAlignment="1" applyProtection="1">
      <alignment horizontal="center" vertical="center" wrapText="1"/>
    </xf>
    <xf numFmtId="0" fontId="0" fillId="0" borderId="12" xfId="0" applyBorder="1" applyAlignment="1" applyProtection="1">
      <alignment horizontal="center" vertical="center" wrapText="1"/>
    </xf>
    <xf numFmtId="0" fontId="12" fillId="0" borderId="0" xfId="0" applyFont="1" applyAlignment="1" applyProtection="1">
      <alignment horizontal="center" vertical="center" shrinkToFit="1"/>
    </xf>
    <xf numFmtId="0" fontId="12" fillId="0" borderId="12" xfId="0" applyFont="1" applyBorder="1" applyAlignment="1" applyProtection="1">
      <alignment horizontal="center" vertical="center" shrinkToFit="1"/>
    </xf>
    <xf numFmtId="0" fontId="12" fillId="0" borderId="36" xfId="0" applyFont="1" applyBorder="1" applyAlignment="1" applyProtection="1">
      <alignment horizontal="center" vertical="center" wrapText="1"/>
    </xf>
    <xf numFmtId="0" fontId="12" fillId="0" borderId="37" xfId="0" applyFont="1" applyBorder="1" applyAlignment="1" applyProtection="1">
      <alignment horizontal="center" vertical="center" wrapText="1"/>
    </xf>
    <xf numFmtId="0" fontId="7" fillId="0" borderId="35" xfId="0" applyFont="1" applyBorder="1" applyAlignment="1" applyProtection="1">
      <alignment horizontal="left" vertical="center" shrinkToFit="1"/>
    </xf>
    <xf numFmtId="0" fontId="7" fillId="0" borderId="36" xfId="0" applyFont="1" applyBorder="1" applyAlignment="1" applyProtection="1">
      <alignment horizontal="left" vertical="center" shrinkToFit="1"/>
    </xf>
    <xf numFmtId="0" fontId="7" fillId="0" borderId="37" xfId="0" applyFont="1" applyBorder="1" applyAlignment="1" applyProtection="1">
      <alignment horizontal="left" vertical="center" shrinkToFit="1"/>
    </xf>
    <xf numFmtId="0" fontId="12" fillId="24" borderId="36" xfId="0" applyFont="1" applyFill="1" applyBorder="1" applyAlignment="1" applyProtection="1">
      <alignment horizontal="center" vertical="center" shrinkToFit="1"/>
    </xf>
    <xf numFmtId="0" fontId="12" fillId="24" borderId="37" xfId="0" applyFont="1" applyFill="1" applyBorder="1" applyAlignment="1" applyProtection="1">
      <alignment horizontal="center" vertical="center" shrinkToFit="1"/>
    </xf>
    <xf numFmtId="178" fontId="0" fillId="24" borderId="59" xfId="0" applyNumberFormat="1" applyFill="1" applyBorder="1" applyAlignment="1" applyProtection="1">
      <alignment horizontal="right" vertical="center" shrinkToFit="1"/>
    </xf>
    <xf numFmtId="178" fontId="0" fillId="24" borderId="60" xfId="0" applyNumberFormat="1" applyFill="1" applyBorder="1" applyAlignment="1" applyProtection="1">
      <alignment horizontal="right" vertical="center" shrinkToFit="1"/>
    </xf>
    <xf numFmtId="178" fontId="0" fillId="26" borderId="59" xfId="0" applyNumberFormat="1" applyFill="1" applyBorder="1" applyAlignment="1" applyProtection="1">
      <alignment horizontal="right" vertical="center" shrinkToFit="1"/>
    </xf>
    <xf numFmtId="178" fontId="0" fillId="26" borderId="60" xfId="0" applyNumberFormat="1" applyFill="1" applyBorder="1" applyAlignment="1" applyProtection="1">
      <alignment horizontal="right" vertical="center" shrinkToFit="1"/>
    </xf>
    <xf numFmtId="178" fontId="0" fillId="24" borderId="69" xfId="0" applyNumberFormat="1" applyFill="1" applyBorder="1" applyAlignment="1" applyProtection="1">
      <alignment horizontal="right" vertical="center" shrinkToFit="1"/>
    </xf>
    <xf numFmtId="178" fontId="0" fillId="24" borderId="70" xfId="0" applyNumberFormat="1" applyFill="1" applyBorder="1" applyAlignment="1" applyProtection="1">
      <alignment horizontal="right" vertical="center" shrinkToFit="1"/>
    </xf>
    <xf numFmtId="178" fontId="0" fillId="26" borderId="69" xfId="0" applyNumberFormat="1" applyFill="1" applyBorder="1" applyAlignment="1" applyProtection="1">
      <alignment horizontal="right" vertical="center" shrinkToFit="1"/>
    </xf>
    <xf numFmtId="178" fontId="0" fillId="26" borderId="70" xfId="0" applyNumberFormat="1" applyFill="1" applyBorder="1" applyAlignment="1" applyProtection="1">
      <alignment horizontal="right" vertical="center" shrinkToFit="1"/>
    </xf>
    <xf numFmtId="49" fontId="16" fillId="24" borderId="10" xfId="48" applyNumberFormat="1" applyFont="1" applyFill="1" applyBorder="1" applyAlignment="1" applyProtection="1">
      <alignment horizontal="center" vertical="center" wrapText="1"/>
    </xf>
    <xf numFmtId="49" fontId="16" fillId="24" borderId="17" xfId="48" applyNumberFormat="1" applyFont="1" applyFill="1" applyBorder="1" applyAlignment="1" applyProtection="1">
      <alignment horizontal="center" vertical="center" wrapText="1"/>
    </xf>
    <xf numFmtId="49" fontId="16" fillId="24" borderId="13" xfId="48" applyNumberFormat="1" applyFont="1" applyFill="1" applyBorder="1" applyAlignment="1" applyProtection="1">
      <alignment horizontal="center" vertical="center" wrapText="1"/>
    </xf>
    <xf numFmtId="49" fontId="6" fillId="24" borderId="0" xfId="46" applyNumberFormat="1" applyFont="1" applyFill="1" applyAlignment="1" applyProtection="1">
      <alignment horizontal="center" vertical="center" wrapText="1"/>
    </xf>
    <xf numFmtId="49" fontId="16" fillId="24" borderId="35" xfId="48" applyNumberFormat="1" applyFont="1" applyFill="1" applyBorder="1" applyAlignment="1" applyProtection="1">
      <alignment horizontal="center" vertical="center" wrapText="1"/>
    </xf>
    <xf numFmtId="49" fontId="16" fillId="24" borderId="36" xfId="48" applyNumberFormat="1" applyFont="1" applyFill="1" applyBorder="1" applyAlignment="1" applyProtection="1">
      <alignment horizontal="center" vertical="center" wrapText="1"/>
    </xf>
    <xf numFmtId="49" fontId="16" fillId="24" borderId="37" xfId="48" applyNumberFormat="1" applyFont="1" applyFill="1" applyBorder="1" applyAlignment="1" applyProtection="1">
      <alignment horizontal="center" vertical="center" wrapText="1"/>
    </xf>
    <xf numFmtId="176" fontId="5" fillId="24" borderId="38" xfId="48" applyNumberFormat="1" applyFont="1" applyFill="1" applyBorder="1" applyAlignment="1" applyProtection="1">
      <alignment horizontal="center" vertical="center" wrapText="1"/>
    </xf>
    <xf numFmtId="49" fontId="16" fillId="24" borderId="0" xfId="48" applyNumberFormat="1" applyFont="1" applyFill="1" applyAlignment="1" applyProtection="1">
      <alignment horizontal="center" vertical="center" wrapText="1"/>
    </xf>
    <xf numFmtId="176" fontId="16" fillId="24" borderId="0" xfId="46" applyNumberFormat="1" applyFont="1" applyFill="1" applyAlignment="1" applyProtection="1">
      <alignment horizontal="center" vertical="center" wrapText="1"/>
    </xf>
    <xf numFmtId="176" fontId="16" fillId="24" borderId="0" xfId="48" applyNumberFormat="1" applyFont="1" applyFill="1" applyAlignment="1" applyProtection="1">
      <alignment horizontal="center" vertical="center" wrapText="1"/>
    </xf>
    <xf numFmtId="0" fontId="4" fillId="24" borderId="0" xfId="46" applyFont="1" applyFill="1" applyAlignment="1" applyProtection="1">
      <alignment horizontal="center"/>
    </xf>
    <xf numFmtId="49" fontId="12" fillId="24" borderId="15" xfId="46" applyNumberFormat="1" applyFont="1" applyFill="1" applyBorder="1" applyAlignment="1" applyProtection="1">
      <alignment horizontal="distributed" vertical="center" justifyLastLine="1"/>
    </xf>
    <xf numFmtId="49" fontId="5" fillId="24" borderId="10" xfId="46" applyNumberFormat="1" applyFont="1" applyFill="1" applyBorder="1" applyAlignment="1" applyProtection="1">
      <alignment horizontal="distributed" vertical="center" wrapText="1" justifyLastLine="1"/>
    </xf>
    <xf numFmtId="49" fontId="5" fillId="24" borderId="17" xfId="46" applyNumberFormat="1" applyFont="1" applyFill="1" applyBorder="1" applyAlignment="1" applyProtection="1">
      <alignment horizontal="distributed" vertical="center" wrapText="1" justifyLastLine="1"/>
    </xf>
    <xf numFmtId="49" fontId="5" fillId="24" borderId="13" xfId="46" applyNumberFormat="1" applyFont="1" applyFill="1" applyBorder="1" applyAlignment="1" applyProtection="1">
      <alignment horizontal="distributed" vertical="center" wrapText="1" justifyLastLine="1"/>
    </xf>
    <xf numFmtId="49" fontId="7" fillId="24" borderId="10" xfId="46" applyNumberFormat="1" applyFont="1" applyFill="1" applyBorder="1" applyAlignment="1" applyProtection="1">
      <alignment horizontal="distributed" vertical="center" wrapText="1" justifyLastLine="1"/>
    </xf>
    <xf numFmtId="0" fontId="12" fillId="0" borderId="17" xfId="0" applyFont="1" applyBorder="1" applyAlignment="1" applyProtection="1">
      <alignment horizontal="distributed" vertical="center" wrapText="1" justifyLastLine="1"/>
    </xf>
    <xf numFmtId="0" fontId="12" fillId="0" borderId="13" xfId="0" applyFont="1" applyBorder="1" applyAlignment="1" applyProtection="1">
      <alignment horizontal="distributed" vertical="center" wrapText="1" justifyLastLine="1"/>
    </xf>
    <xf numFmtId="0" fontId="7" fillId="27" borderId="10" xfId="46" applyFont="1" applyFill="1" applyBorder="1" applyAlignment="1" applyProtection="1">
      <alignment horizontal="distributed" vertical="center" wrapText="1" justifyLastLine="1"/>
    </xf>
    <xf numFmtId="0" fontId="12" fillId="27" borderId="17" xfId="46" applyFont="1" applyFill="1" applyBorder="1" applyAlignment="1" applyProtection="1">
      <alignment horizontal="distributed" vertical="center" wrapText="1" justifyLastLine="1"/>
    </xf>
    <xf numFmtId="0" fontId="12" fillId="27" borderId="13" xfId="46" applyFont="1" applyFill="1" applyBorder="1" applyAlignment="1" applyProtection="1">
      <alignment horizontal="distributed" vertical="center" wrapText="1" justifyLastLine="1"/>
    </xf>
    <xf numFmtId="0" fontId="2" fillId="24" borderId="0" xfId="46" applyFill="1" applyAlignment="1" applyProtection="1">
      <alignment horizontal="distributed" vertical="center" wrapText="1" justifyLastLine="1"/>
    </xf>
    <xf numFmtId="49" fontId="5" fillId="24" borderId="11" xfId="46" applyNumberFormat="1" applyFont="1" applyFill="1" applyBorder="1" applyAlignment="1" applyProtection="1">
      <alignment horizontal="distributed" vertical="center" wrapText="1" justifyLastLine="1"/>
    </xf>
    <xf numFmtId="49" fontId="5" fillId="24" borderId="0" xfId="46" applyNumberFormat="1" applyFont="1" applyFill="1" applyAlignment="1" applyProtection="1">
      <alignment horizontal="distributed" vertical="center" wrapText="1" justifyLastLine="1"/>
    </xf>
    <xf numFmtId="49" fontId="5" fillId="24" borderId="12" xfId="46" applyNumberFormat="1" applyFont="1" applyFill="1" applyBorder="1" applyAlignment="1" applyProtection="1">
      <alignment horizontal="distributed" vertical="center" wrapText="1" justifyLastLine="1"/>
    </xf>
    <xf numFmtId="49" fontId="5" fillId="24" borderId="14" xfId="46" applyNumberFormat="1" applyFont="1" applyFill="1" applyBorder="1" applyAlignment="1" applyProtection="1">
      <alignment horizontal="distributed" vertical="center" wrapText="1" justifyLastLine="1"/>
    </xf>
    <xf numFmtId="49" fontId="5" fillId="24" borderId="15" xfId="46" applyNumberFormat="1" applyFont="1" applyFill="1" applyBorder="1" applyAlignment="1" applyProtection="1">
      <alignment horizontal="distributed" vertical="center" wrapText="1" justifyLastLine="1"/>
    </xf>
    <xf numFmtId="0" fontId="12" fillId="0" borderId="11" xfId="0" applyFont="1" applyBorder="1" applyAlignment="1" applyProtection="1">
      <alignment horizontal="distributed" vertical="center" wrapText="1" justifyLastLine="1"/>
    </xf>
    <xf numFmtId="0" fontId="12" fillId="0" borderId="0" xfId="0" applyFont="1" applyAlignment="1" applyProtection="1">
      <alignment horizontal="distributed" vertical="center" wrapText="1" justifyLastLine="1"/>
    </xf>
    <xf numFmtId="0" fontId="12" fillId="0" borderId="12" xfId="0" applyFont="1" applyBorder="1" applyAlignment="1" applyProtection="1">
      <alignment horizontal="distributed" vertical="center" wrapText="1" justifyLastLine="1"/>
    </xf>
    <xf numFmtId="0" fontId="12" fillId="27" borderId="14" xfId="46" applyFont="1" applyFill="1" applyBorder="1" applyAlignment="1" applyProtection="1">
      <alignment horizontal="distributed" vertical="center" wrapText="1" justifyLastLine="1"/>
    </xf>
    <xf numFmtId="0" fontId="12" fillId="27" borderId="15" xfId="46" applyFont="1" applyFill="1" applyBorder="1" applyAlignment="1" applyProtection="1">
      <alignment horizontal="distributed" vertical="center" wrapText="1" justifyLastLine="1"/>
    </xf>
    <xf numFmtId="0" fontId="12" fillId="27" borderId="16" xfId="46" applyFont="1" applyFill="1" applyBorder="1" applyAlignment="1" applyProtection="1">
      <alignment horizontal="distributed" vertical="center" wrapText="1" justifyLastLine="1"/>
    </xf>
    <xf numFmtId="49" fontId="7" fillId="27" borderId="10" xfId="46" applyNumberFormat="1" applyFont="1" applyFill="1" applyBorder="1" applyAlignment="1" applyProtection="1">
      <alignment horizontal="distributed" vertical="center" wrapText="1" justifyLastLine="1"/>
    </xf>
    <xf numFmtId="49" fontId="7" fillId="27" borderId="17" xfId="46" applyNumberFormat="1" applyFont="1" applyFill="1" applyBorder="1" applyAlignment="1" applyProtection="1">
      <alignment horizontal="distributed" vertical="center" wrapText="1" justifyLastLine="1"/>
    </xf>
    <xf numFmtId="49" fontId="7" fillId="27" borderId="13" xfId="46" applyNumberFormat="1" applyFont="1" applyFill="1" applyBorder="1" applyAlignment="1" applyProtection="1">
      <alignment horizontal="distributed" vertical="center" wrapText="1" justifyLastLine="1"/>
    </xf>
    <xf numFmtId="49" fontId="7" fillId="24" borderId="17" xfId="46" applyNumberFormat="1" applyFont="1" applyFill="1" applyBorder="1" applyAlignment="1" applyProtection="1">
      <alignment horizontal="distributed" vertical="center" wrapText="1" justifyLastLine="1"/>
    </xf>
    <xf numFmtId="49" fontId="7" fillId="24" borderId="13" xfId="46" applyNumberFormat="1" applyFont="1" applyFill="1" applyBorder="1" applyAlignment="1" applyProtection="1">
      <alignment horizontal="distributed" vertical="center" wrapText="1" justifyLastLine="1"/>
    </xf>
    <xf numFmtId="49" fontId="5" fillId="24" borderId="10" xfId="46" applyNumberFormat="1" applyFont="1" applyFill="1" applyBorder="1" applyAlignment="1" applyProtection="1">
      <alignment horizontal="center" vertical="center" wrapText="1" shrinkToFit="1"/>
    </xf>
    <xf numFmtId="0" fontId="7" fillId="24" borderId="10" xfId="46" applyFont="1" applyFill="1" applyBorder="1" applyAlignment="1" applyProtection="1">
      <alignment horizontal="distributed" vertical="center" wrapText="1" justifyLastLine="1"/>
    </xf>
    <xf numFmtId="49" fontId="7" fillId="27" borderId="11" xfId="46" applyNumberFormat="1" applyFont="1" applyFill="1" applyBorder="1" applyAlignment="1" applyProtection="1">
      <alignment horizontal="distributed" vertical="center" wrapText="1" justifyLastLine="1"/>
    </xf>
    <xf numFmtId="49" fontId="7" fillId="27" borderId="0" xfId="46" applyNumberFormat="1" applyFont="1" applyFill="1" applyAlignment="1" applyProtection="1">
      <alignment horizontal="distributed" vertical="center" wrapText="1" justifyLastLine="1"/>
    </xf>
    <xf numFmtId="49" fontId="7" fillId="27" borderId="12" xfId="46" applyNumberFormat="1" applyFont="1" applyFill="1" applyBorder="1" applyAlignment="1" applyProtection="1">
      <alignment horizontal="distributed" vertical="center" wrapText="1" justifyLastLine="1"/>
    </xf>
    <xf numFmtId="49" fontId="7" fillId="24" borderId="11" xfId="46" applyNumberFormat="1" applyFont="1" applyFill="1" applyBorder="1" applyAlignment="1" applyProtection="1">
      <alignment horizontal="distributed" vertical="center" wrapText="1" justifyLastLine="1"/>
    </xf>
    <xf numFmtId="49" fontId="7" fillId="24" borderId="0" xfId="46" applyNumberFormat="1" applyFont="1" applyFill="1" applyAlignment="1" applyProtection="1">
      <alignment horizontal="distributed" vertical="center" wrapText="1" justifyLastLine="1"/>
    </xf>
    <xf numFmtId="49" fontId="7" fillId="24" borderId="12" xfId="46" applyNumberFormat="1" applyFont="1" applyFill="1" applyBorder="1" applyAlignment="1" applyProtection="1">
      <alignment horizontal="distributed" vertical="center" wrapText="1" justifyLastLine="1"/>
    </xf>
    <xf numFmtId="0" fontId="0" fillId="0" borderId="11" xfId="0" applyBorder="1" applyAlignment="1" applyProtection="1">
      <alignment horizontal="center" vertical="center" shrinkToFit="1"/>
    </xf>
    <xf numFmtId="0" fontId="0" fillId="0" borderId="0" xfId="0" applyAlignment="1" applyProtection="1">
      <alignment horizontal="center" vertical="center" shrinkToFit="1"/>
    </xf>
    <xf numFmtId="0" fontId="0" fillId="0" borderId="12" xfId="0" applyBorder="1" applyAlignment="1" applyProtection="1">
      <alignment horizontal="center" vertical="center" shrinkToFit="1"/>
    </xf>
    <xf numFmtId="0" fontId="7" fillId="24" borderId="11" xfId="46" applyFont="1" applyFill="1" applyBorder="1" applyAlignment="1" applyProtection="1">
      <alignment horizontal="center" vertical="center" shrinkToFit="1"/>
    </xf>
    <xf numFmtId="0" fontId="7" fillId="0" borderId="0" xfId="0" applyFont="1" applyAlignment="1" applyProtection="1">
      <alignment horizontal="center" vertical="center" shrinkToFit="1"/>
    </xf>
    <xf numFmtId="0" fontId="7" fillId="0" borderId="12" xfId="0" applyFont="1" applyBorder="1" applyAlignment="1" applyProtection="1">
      <alignment horizontal="center" vertical="center" shrinkToFit="1"/>
    </xf>
    <xf numFmtId="0" fontId="7" fillId="24" borderId="11" xfId="46" applyFont="1" applyFill="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5" fillId="24" borderId="11" xfId="46" applyFont="1" applyFill="1" applyBorder="1" applyAlignment="1" applyProtection="1">
      <alignment horizontal="distributed" vertical="center" wrapText="1" justifyLastLine="1"/>
    </xf>
    <xf numFmtId="0" fontId="5" fillId="24" borderId="11" xfId="46" applyFont="1" applyFill="1" applyBorder="1" applyAlignment="1" applyProtection="1">
      <alignment horizontal="center" vertical="center" shrinkToFit="1"/>
    </xf>
    <xf numFmtId="0" fontId="5" fillId="0" borderId="0" xfId="0" applyFont="1" applyAlignment="1" applyProtection="1">
      <alignment horizontal="center" vertical="center" shrinkToFit="1"/>
    </xf>
    <xf numFmtId="0" fontId="5" fillId="0" borderId="12" xfId="0" applyFont="1" applyBorder="1" applyAlignment="1" applyProtection="1">
      <alignment horizontal="center" vertical="center" shrinkToFit="1"/>
    </xf>
    <xf numFmtId="49" fontId="5" fillId="24" borderId="16" xfId="46" applyNumberFormat="1" applyFont="1" applyFill="1" applyBorder="1" applyAlignment="1" applyProtection="1">
      <alignment horizontal="distributed" vertical="center" wrapText="1" justifyLastLine="1"/>
    </xf>
    <xf numFmtId="49" fontId="5" fillId="24" borderId="35" xfId="46" applyNumberFormat="1" applyFont="1" applyFill="1" applyBorder="1" applyAlignment="1" applyProtection="1">
      <alignment horizontal="distributed" vertical="center" wrapText="1" justifyLastLine="1"/>
    </xf>
    <xf numFmtId="49" fontId="5" fillId="24" borderId="36" xfId="46" applyNumberFormat="1" applyFont="1" applyFill="1" applyBorder="1" applyAlignment="1" applyProtection="1">
      <alignment horizontal="distributed" vertical="center" wrapText="1" justifyLastLine="1"/>
    </xf>
    <xf numFmtId="49" fontId="5" fillId="24" borderId="37" xfId="46" applyNumberFormat="1" applyFont="1" applyFill="1" applyBorder="1" applyAlignment="1" applyProtection="1">
      <alignment horizontal="distributed" vertical="center" wrapText="1" justifyLastLine="1"/>
    </xf>
    <xf numFmtId="0" fontId="7" fillId="0" borderId="35" xfId="0" applyFont="1" applyBorder="1" applyAlignment="1" applyProtection="1">
      <alignment horizontal="center" vertical="center" shrinkToFit="1"/>
    </xf>
    <xf numFmtId="0" fontId="7" fillId="0" borderId="36" xfId="0" applyFont="1" applyBorder="1" applyAlignment="1" applyProtection="1">
      <alignment horizontal="center" vertical="center" shrinkToFit="1"/>
    </xf>
    <xf numFmtId="0" fontId="7" fillId="0" borderId="37" xfId="0" applyFont="1" applyBorder="1" applyAlignment="1" applyProtection="1">
      <alignment horizontal="center" vertical="center" shrinkToFit="1"/>
    </xf>
    <xf numFmtId="0" fontId="4" fillId="0" borderId="35" xfId="0" applyFont="1" applyBorder="1" applyAlignment="1" applyProtection="1">
      <alignment horizontal="center" vertical="center" wrapText="1"/>
    </xf>
    <xf numFmtId="0" fontId="4" fillId="0" borderId="36" xfId="0" applyFont="1" applyBorder="1" applyAlignment="1" applyProtection="1">
      <alignment horizontal="center" vertical="center" wrapText="1"/>
    </xf>
    <xf numFmtId="0" fontId="4" fillId="0" borderId="37" xfId="0" applyFont="1" applyBorder="1" applyAlignment="1" applyProtection="1">
      <alignment horizontal="center" vertical="center" wrapText="1"/>
    </xf>
    <xf numFmtId="0" fontId="5" fillId="0" borderId="14" xfId="0" applyFont="1" applyBorder="1" applyAlignment="1" applyProtection="1">
      <alignment horizontal="center" vertical="center" shrinkToFit="1"/>
    </xf>
    <xf numFmtId="0" fontId="5" fillId="0" borderId="15" xfId="0" applyFont="1" applyBorder="1" applyAlignment="1" applyProtection="1">
      <alignment horizontal="center" vertical="center" shrinkToFit="1"/>
    </xf>
    <xf numFmtId="0" fontId="5" fillId="0" borderId="16" xfId="0" applyFont="1" applyBorder="1" applyAlignment="1" applyProtection="1">
      <alignment horizontal="center" vertical="center" shrinkToFit="1"/>
    </xf>
    <xf numFmtId="0" fontId="5" fillId="24" borderId="49" xfId="46" applyFont="1" applyFill="1" applyBorder="1" applyAlignment="1" applyProtection="1">
      <alignment horizontal="distributed" vertical="center" wrapText="1" justifyLastLine="1"/>
    </xf>
    <xf numFmtId="0" fontId="2" fillId="24" borderId="20" xfId="46" applyFill="1" applyBorder="1" applyAlignment="1" applyProtection="1">
      <alignment horizontal="distributed" vertical="center" wrapText="1" justifyLastLine="1"/>
    </xf>
    <xf numFmtId="0" fontId="2" fillId="24" borderId="50" xfId="46" applyFill="1" applyBorder="1" applyAlignment="1" applyProtection="1">
      <alignment horizontal="distributed" vertical="center" wrapText="1" justifyLastLine="1"/>
    </xf>
    <xf numFmtId="176" fontId="5" fillId="24" borderId="134" xfId="48" applyNumberFormat="1" applyFont="1" applyFill="1" applyBorder="1" applyAlignment="1" applyProtection="1">
      <alignment horizontal="center" vertical="center"/>
    </xf>
    <xf numFmtId="176" fontId="5" fillId="24" borderId="135" xfId="48" applyNumberFormat="1" applyFont="1" applyFill="1" applyBorder="1" applyAlignment="1" applyProtection="1">
      <alignment horizontal="center" vertical="center"/>
    </xf>
    <xf numFmtId="176" fontId="5" fillId="24" borderId="136" xfId="48" applyNumberFormat="1" applyFont="1" applyFill="1" applyBorder="1" applyAlignment="1" applyProtection="1">
      <alignment horizontal="center" vertical="center"/>
    </xf>
    <xf numFmtId="178" fontId="5" fillId="24" borderId="58" xfId="46" applyNumberFormat="1" applyFont="1" applyFill="1" applyBorder="1" applyAlignment="1" applyProtection="1">
      <alignment horizontal="right" vertical="center" shrinkToFit="1"/>
    </xf>
    <xf numFmtId="178" fontId="5" fillId="24" borderId="59" xfId="46" applyNumberFormat="1" applyFont="1" applyFill="1" applyBorder="1" applyAlignment="1" applyProtection="1">
      <alignment horizontal="right" vertical="center" shrinkToFit="1"/>
    </xf>
    <xf numFmtId="178" fontId="5" fillId="24" borderId="60" xfId="46" applyNumberFormat="1" applyFont="1" applyFill="1" applyBorder="1" applyAlignment="1" applyProtection="1">
      <alignment horizontal="right" vertical="center" shrinkToFit="1"/>
    </xf>
    <xf numFmtId="178" fontId="5" fillId="26" borderId="58" xfId="46" applyNumberFormat="1" applyFont="1" applyFill="1" applyBorder="1" applyAlignment="1" applyProtection="1">
      <alignment horizontal="right" vertical="center" shrinkToFit="1"/>
    </xf>
    <xf numFmtId="178" fontId="5" fillId="26" borderId="59" xfId="46" applyNumberFormat="1" applyFont="1" applyFill="1" applyBorder="1" applyAlignment="1" applyProtection="1">
      <alignment horizontal="right" vertical="center" shrinkToFit="1"/>
    </xf>
    <xf numFmtId="178" fontId="5" fillId="26" borderId="60" xfId="46" applyNumberFormat="1" applyFont="1" applyFill="1" applyBorder="1" applyAlignment="1" applyProtection="1">
      <alignment horizontal="right" vertical="center" shrinkToFit="1"/>
    </xf>
    <xf numFmtId="176" fontId="5" fillId="26" borderId="62" xfId="46" applyNumberFormat="1" applyFont="1" applyFill="1" applyBorder="1" applyAlignment="1" applyProtection="1">
      <alignment horizontal="right" vertical="center" shrinkToFit="1"/>
    </xf>
    <xf numFmtId="176" fontId="5" fillId="26" borderId="20" xfId="46" applyNumberFormat="1" applyFont="1" applyFill="1" applyBorder="1" applyAlignment="1" applyProtection="1">
      <alignment horizontal="right" vertical="center" shrinkToFit="1"/>
    </xf>
    <xf numFmtId="176" fontId="5" fillId="26" borderId="21" xfId="46" applyNumberFormat="1" applyFont="1" applyFill="1" applyBorder="1" applyAlignment="1" applyProtection="1">
      <alignment horizontal="right" vertical="center" shrinkToFit="1"/>
    </xf>
    <xf numFmtId="176" fontId="5" fillId="26" borderId="18" xfId="46" applyNumberFormat="1" applyFont="1" applyFill="1" applyBorder="1" applyAlignment="1" applyProtection="1">
      <alignment horizontal="right" vertical="center" shrinkToFit="1"/>
    </xf>
    <xf numFmtId="0" fontId="2" fillId="24" borderId="0" xfId="46" applyFill="1" applyAlignment="1" applyProtection="1">
      <alignment horizontal="right" vertical="center" shrinkToFit="1"/>
    </xf>
    <xf numFmtId="176" fontId="5" fillId="24" borderId="97" xfId="48" applyNumberFormat="1" applyFont="1" applyFill="1" applyBorder="1" applyAlignment="1" applyProtection="1">
      <alignment horizontal="center" vertical="center"/>
    </xf>
    <xf numFmtId="176" fontId="5" fillId="24" borderId="98" xfId="48" applyNumberFormat="1" applyFont="1" applyFill="1" applyBorder="1" applyAlignment="1" applyProtection="1">
      <alignment horizontal="center" vertical="center"/>
    </xf>
    <xf numFmtId="176" fontId="5" fillId="24" borderId="99" xfId="48" applyNumberFormat="1" applyFont="1" applyFill="1" applyBorder="1" applyAlignment="1" applyProtection="1">
      <alignment horizontal="center" vertical="center"/>
    </xf>
    <xf numFmtId="178" fontId="5" fillId="24" borderId="68" xfId="46" applyNumberFormat="1" applyFont="1" applyFill="1" applyBorder="1" applyAlignment="1" applyProtection="1">
      <alignment horizontal="right" vertical="center" shrinkToFit="1"/>
    </xf>
    <xf numFmtId="178" fontId="5" fillId="24" borderId="69" xfId="46" applyNumberFormat="1" applyFont="1" applyFill="1" applyBorder="1" applyAlignment="1" applyProtection="1">
      <alignment horizontal="right" vertical="center" shrinkToFit="1"/>
    </xf>
    <xf numFmtId="178" fontId="5" fillId="24" borderId="70" xfId="46" applyNumberFormat="1" applyFont="1" applyFill="1" applyBorder="1" applyAlignment="1" applyProtection="1">
      <alignment horizontal="right" vertical="center" shrinkToFit="1"/>
    </xf>
    <xf numFmtId="178" fontId="5" fillId="26" borderId="68" xfId="46" applyNumberFormat="1" applyFont="1" applyFill="1" applyBorder="1" applyAlignment="1" applyProtection="1">
      <alignment horizontal="right" vertical="center" shrinkToFit="1"/>
    </xf>
    <xf numFmtId="178" fontId="5" fillId="26" borderId="69" xfId="46" applyNumberFormat="1" applyFont="1" applyFill="1" applyBorder="1" applyAlignment="1" applyProtection="1">
      <alignment horizontal="right" vertical="center" shrinkToFit="1"/>
    </xf>
    <xf numFmtId="178" fontId="5" fillId="26" borderId="70" xfId="46" applyNumberFormat="1" applyFont="1" applyFill="1" applyBorder="1" applyAlignment="1" applyProtection="1">
      <alignment horizontal="right" vertical="center" shrinkToFit="1"/>
    </xf>
    <xf numFmtId="0" fontId="2" fillId="24" borderId="11" xfId="46" applyFill="1" applyBorder="1" applyAlignment="1" applyProtection="1">
      <alignment horizontal="right" vertical="center" shrinkToFit="1"/>
    </xf>
    <xf numFmtId="49" fontId="12" fillId="24" borderId="59" xfId="46" applyNumberFormat="1" applyFont="1" applyFill="1" applyBorder="1" applyAlignment="1" applyProtection="1">
      <alignment horizontal="distributed" vertical="center" justifyLastLine="1"/>
    </xf>
    <xf numFmtId="49" fontId="5" fillId="24" borderId="20" xfId="46" applyNumberFormat="1" applyFont="1" applyFill="1" applyBorder="1" applyAlignment="1" applyProtection="1">
      <alignment horizontal="distributed" vertical="center" wrapText="1" justifyLastLine="1"/>
    </xf>
    <xf numFmtId="0" fontId="5" fillId="24" borderId="10" xfId="46" applyFont="1" applyFill="1" applyBorder="1" applyAlignment="1" applyProtection="1">
      <alignment horizontal="distributed" vertical="center" wrapText="1" justifyLastLine="1"/>
    </xf>
    <xf numFmtId="0" fontId="7" fillId="24" borderId="35" xfId="46" applyFont="1" applyFill="1" applyBorder="1" applyAlignment="1" applyProtection="1">
      <alignment horizontal="center" vertical="center" shrinkToFit="1"/>
    </xf>
    <xf numFmtId="0" fontId="12" fillId="0" borderId="36" xfId="0" applyFont="1" applyBorder="1" applyAlignment="1" applyProtection="1">
      <alignment horizontal="center" vertical="center" shrinkToFit="1"/>
    </xf>
    <xf numFmtId="0" fontId="12" fillId="0" borderId="37" xfId="0" applyFont="1" applyBorder="1" applyAlignment="1" applyProtection="1">
      <alignment horizontal="center" vertical="center" shrinkToFit="1"/>
    </xf>
    <xf numFmtId="176" fontId="5" fillId="24" borderId="137" xfId="48" applyNumberFormat="1" applyFont="1" applyFill="1" applyBorder="1" applyAlignment="1" applyProtection="1">
      <alignment horizontal="center" vertical="center"/>
    </xf>
    <xf numFmtId="176" fontId="5" fillId="24" borderId="56" xfId="48" applyNumberFormat="1" applyFont="1" applyFill="1" applyBorder="1" applyAlignment="1" applyProtection="1">
      <alignment horizontal="center" vertical="center"/>
    </xf>
    <xf numFmtId="176" fontId="5" fillId="24" borderId="138" xfId="48" applyNumberFormat="1" applyFont="1" applyFill="1" applyBorder="1" applyAlignment="1" applyProtection="1">
      <alignment horizontal="center" vertical="center"/>
    </xf>
    <xf numFmtId="178" fontId="5" fillId="26" borderId="89" xfId="46" applyNumberFormat="1" applyFont="1" applyFill="1" applyBorder="1" applyAlignment="1" applyProtection="1">
      <alignment horizontal="right" vertical="center" shrinkToFit="1"/>
    </xf>
    <xf numFmtId="178" fontId="5" fillId="26" borderId="56" xfId="46" applyNumberFormat="1" applyFont="1" applyFill="1" applyBorder="1" applyAlignment="1" applyProtection="1">
      <alignment horizontal="right" vertical="center" shrinkToFit="1"/>
    </xf>
    <xf numFmtId="178" fontId="5" fillId="26" borderId="57" xfId="46" applyNumberFormat="1" applyFont="1" applyFill="1" applyBorder="1" applyAlignment="1" applyProtection="1">
      <alignment horizontal="right" vertical="center" shrinkToFit="1"/>
    </xf>
    <xf numFmtId="178" fontId="5" fillId="24" borderId="89" xfId="46" applyNumberFormat="1" applyFont="1" applyFill="1" applyBorder="1" applyAlignment="1" applyProtection="1">
      <alignment horizontal="right" vertical="center" shrinkToFit="1"/>
    </xf>
    <xf numFmtId="178" fontId="5" fillId="24" borderId="56" xfId="46" applyNumberFormat="1" applyFont="1" applyFill="1" applyBorder="1" applyAlignment="1" applyProtection="1">
      <alignment horizontal="right" vertical="center" shrinkToFit="1"/>
    </xf>
    <xf numFmtId="178" fontId="5" fillId="24" borderId="57" xfId="46" applyNumberFormat="1" applyFont="1" applyFill="1" applyBorder="1" applyAlignment="1" applyProtection="1">
      <alignment horizontal="right" vertical="center" shrinkToFit="1"/>
    </xf>
    <xf numFmtId="178" fontId="5" fillId="24" borderId="10" xfId="46" applyNumberFormat="1" applyFont="1" applyFill="1" applyBorder="1" applyAlignment="1" applyProtection="1">
      <alignment horizontal="right" vertical="center" shrinkToFit="1"/>
    </xf>
    <xf numFmtId="178" fontId="5" fillId="24" borderId="17" xfId="46" applyNumberFormat="1" applyFont="1" applyFill="1" applyBorder="1" applyAlignment="1" applyProtection="1">
      <alignment horizontal="right" vertical="center" shrinkToFit="1"/>
    </xf>
    <xf numFmtId="178" fontId="5" fillId="24" borderId="13" xfId="46" applyNumberFormat="1" applyFont="1" applyFill="1" applyBorder="1" applyAlignment="1" applyProtection="1">
      <alignment horizontal="right" vertical="center" shrinkToFit="1"/>
    </xf>
    <xf numFmtId="178" fontId="5" fillId="0" borderId="89" xfId="46" applyNumberFormat="1" applyFont="1" applyBorder="1" applyAlignment="1" applyProtection="1">
      <alignment horizontal="right" vertical="center" shrinkToFit="1"/>
    </xf>
    <xf numFmtId="178" fontId="5" fillId="0" borderId="56" xfId="46" applyNumberFormat="1" applyFont="1" applyBorder="1" applyAlignment="1" applyProtection="1">
      <alignment horizontal="right" vertical="center" shrinkToFit="1"/>
    </xf>
    <xf numFmtId="178" fontId="5" fillId="0" borderId="90" xfId="46" applyNumberFormat="1" applyFont="1" applyBorder="1" applyAlignment="1" applyProtection="1">
      <alignment horizontal="right" vertical="center" shrinkToFit="1"/>
    </xf>
    <xf numFmtId="176" fontId="5" fillId="24" borderId="73" xfId="48" applyNumberFormat="1" applyFont="1" applyFill="1" applyBorder="1" applyAlignment="1" applyProtection="1">
      <alignment horizontal="center" vertical="center"/>
    </xf>
    <xf numFmtId="176" fontId="5" fillId="24" borderId="69" xfId="48" applyNumberFormat="1" applyFont="1" applyFill="1" applyBorder="1" applyAlignment="1" applyProtection="1">
      <alignment horizontal="center" vertical="center"/>
    </xf>
    <xf numFmtId="176" fontId="5" fillId="24" borderId="74" xfId="48" applyNumberFormat="1" applyFont="1" applyFill="1" applyBorder="1" applyAlignment="1" applyProtection="1">
      <alignment horizontal="center" vertical="center"/>
    </xf>
    <xf numFmtId="178" fontId="5" fillId="0" borderId="68" xfId="46" applyNumberFormat="1" applyFont="1" applyBorder="1" applyAlignment="1" applyProtection="1">
      <alignment horizontal="right" vertical="center" shrinkToFit="1"/>
    </xf>
    <xf numFmtId="178" fontId="5" fillId="0" borderId="69" xfId="46" applyNumberFormat="1" applyFont="1" applyBorder="1" applyAlignment="1" applyProtection="1">
      <alignment horizontal="right" vertical="center" shrinkToFit="1"/>
    </xf>
    <xf numFmtId="178" fontId="5" fillId="0" borderId="71" xfId="46" applyNumberFormat="1" applyFont="1" applyBorder="1" applyAlignment="1" applyProtection="1">
      <alignment horizontal="right" vertical="center" shrinkToFit="1"/>
    </xf>
    <xf numFmtId="49" fontId="5" fillId="0" borderId="10" xfId="50" applyNumberFormat="1" applyFont="1" applyBorder="1" applyAlignment="1" applyProtection="1">
      <alignment horizontal="center" vertical="center" wrapText="1"/>
    </xf>
    <xf numFmtId="49" fontId="5" fillId="0" borderId="15" xfId="50" applyNumberFormat="1" applyFont="1" applyBorder="1" applyAlignment="1" applyProtection="1">
      <alignment horizontal="distributed" vertical="center" wrapText="1"/>
    </xf>
    <xf numFmtId="176" fontId="5" fillId="0" borderId="0" xfId="0" applyNumberFormat="1" applyFont="1" applyAlignment="1" applyProtection="1">
      <alignment horizontal="center" vertical="center" wrapText="1"/>
    </xf>
    <xf numFmtId="49" fontId="5" fillId="0" borderId="20" xfId="50" applyNumberFormat="1" applyFont="1" applyBorder="1" applyAlignment="1" applyProtection="1">
      <alignment horizontal="distributed" vertical="center" wrapText="1"/>
    </xf>
    <xf numFmtId="176" fontId="5" fillId="0" borderId="38" xfId="50" applyNumberFormat="1" applyFont="1" applyBorder="1" applyAlignment="1" applyProtection="1">
      <alignment horizontal="center" vertical="center" wrapText="1"/>
    </xf>
    <xf numFmtId="176" fontId="5" fillId="0" borderId="40" xfId="50" applyNumberFormat="1" applyFont="1" applyBorder="1" applyAlignment="1" applyProtection="1">
      <alignment horizontal="center" vertical="center" wrapText="1"/>
    </xf>
    <xf numFmtId="176" fontId="5" fillId="0" borderId="42" xfId="50" applyNumberFormat="1" applyFont="1" applyBorder="1" applyAlignment="1" applyProtection="1">
      <alignment horizontal="center" vertical="center" wrapText="1"/>
    </xf>
    <xf numFmtId="176" fontId="5" fillId="0" borderId="41" xfId="50" applyNumberFormat="1" applyFont="1" applyBorder="1" applyAlignment="1" applyProtection="1">
      <alignment horizontal="center" vertical="center" wrapText="1"/>
    </xf>
    <xf numFmtId="176" fontId="5" fillId="0" borderId="43" xfId="50" applyNumberFormat="1" applyFont="1" applyBorder="1" applyAlignment="1" applyProtection="1">
      <alignment horizontal="center" vertical="center" wrapText="1"/>
    </xf>
    <xf numFmtId="176" fontId="5" fillId="0" borderId="40" xfId="0" applyNumberFormat="1" applyFont="1" applyBorder="1" applyAlignment="1" applyProtection="1">
      <alignment horizontal="center" vertical="center" wrapText="1"/>
    </xf>
    <xf numFmtId="176" fontId="5" fillId="0" borderId="42" xfId="0" applyNumberFormat="1" applyFont="1" applyBorder="1" applyAlignment="1" applyProtection="1">
      <alignment horizontal="center" vertical="center" wrapText="1"/>
    </xf>
    <xf numFmtId="49" fontId="5" fillId="0" borderId="40" xfId="0" applyNumberFormat="1" applyFont="1" applyBorder="1" applyAlignment="1" applyProtection="1">
      <alignment horizontal="center" vertical="center" wrapText="1"/>
    </xf>
    <xf numFmtId="49" fontId="5" fillId="0" borderId="39" xfId="0" applyNumberFormat="1" applyFont="1" applyBorder="1" applyAlignment="1" applyProtection="1">
      <alignment horizontal="center" vertical="center" wrapText="1"/>
    </xf>
    <xf numFmtId="49" fontId="5" fillId="0" borderId="0" xfId="0" applyNumberFormat="1" applyFont="1" applyAlignment="1" applyProtection="1">
      <alignment vertical="center"/>
    </xf>
    <xf numFmtId="49" fontId="12" fillId="0" borderId="0" xfId="0" applyNumberFormat="1" applyFont="1" applyAlignment="1" applyProtection="1">
      <alignment horizontal="distributed" vertical="center" justifyLastLine="1"/>
    </xf>
    <xf numFmtId="49" fontId="5" fillId="0" borderId="10" xfId="0" applyNumberFormat="1" applyFont="1" applyBorder="1" applyAlignment="1" applyProtection="1">
      <alignment horizontal="center" vertical="center" wrapText="1" justifyLastLine="1"/>
    </xf>
    <xf numFmtId="49" fontId="5" fillId="0" borderId="17" xfId="0" applyNumberFormat="1" applyFont="1" applyBorder="1" applyAlignment="1" applyProtection="1">
      <alignment horizontal="center" vertical="center" wrapText="1" justifyLastLine="1"/>
    </xf>
    <xf numFmtId="49" fontId="5" fillId="0" borderId="13" xfId="0" applyNumberFormat="1" applyFont="1" applyBorder="1" applyAlignment="1" applyProtection="1">
      <alignment horizontal="center" vertical="center" wrapText="1" justifyLastLine="1"/>
    </xf>
    <xf numFmtId="49" fontId="5" fillId="0" borderId="14" xfId="0" applyNumberFormat="1" applyFont="1" applyBorder="1" applyAlignment="1" applyProtection="1">
      <alignment horizontal="center" vertical="center" wrapText="1" justifyLastLine="1"/>
    </xf>
    <xf numFmtId="49" fontId="5" fillId="0" borderId="15" xfId="0" applyNumberFormat="1" applyFont="1" applyBorder="1" applyAlignment="1" applyProtection="1">
      <alignment horizontal="center" vertical="center" wrapText="1" justifyLastLine="1"/>
    </xf>
    <xf numFmtId="49" fontId="52" fillId="0" borderId="20" xfId="0" applyNumberFormat="1" applyFont="1" applyBorder="1" applyAlignment="1" applyProtection="1">
      <alignment horizontal="center" vertical="center" wrapText="1" justifyLastLine="1"/>
    </xf>
    <xf numFmtId="49" fontId="52" fillId="0" borderId="21" xfId="0" applyNumberFormat="1" applyFont="1" applyBorder="1" applyAlignment="1" applyProtection="1">
      <alignment horizontal="center" vertical="center" wrapText="1" justifyLastLine="1"/>
    </xf>
    <xf numFmtId="49" fontId="5" fillId="0" borderId="16" xfId="0" applyNumberFormat="1" applyFont="1" applyBorder="1" applyAlignment="1" applyProtection="1">
      <alignment horizontal="center" vertical="center" wrapText="1" justifyLastLine="1"/>
    </xf>
    <xf numFmtId="49" fontId="5" fillId="0" borderId="20" xfId="0" applyNumberFormat="1" applyFont="1" applyBorder="1" applyAlignment="1" applyProtection="1">
      <alignment vertical="center" wrapText="1" justifyLastLine="1"/>
    </xf>
    <xf numFmtId="49" fontId="5" fillId="0" borderId="17" xfId="0" applyNumberFormat="1" applyFont="1" applyBorder="1" applyAlignment="1" applyProtection="1">
      <alignment vertical="center" wrapText="1" justifyLastLine="1"/>
    </xf>
    <xf numFmtId="49" fontId="5" fillId="0" borderId="13" xfId="0" applyNumberFormat="1" applyFont="1" applyBorder="1" applyAlignment="1" applyProtection="1">
      <alignment vertical="center" wrapText="1" justifyLastLine="1"/>
    </xf>
    <xf numFmtId="49" fontId="5" fillId="0" borderId="11" xfId="0" applyNumberFormat="1" applyFont="1" applyBorder="1" applyAlignment="1" applyProtection="1">
      <alignment horizontal="center" vertical="center" wrapText="1" justifyLastLine="1"/>
    </xf>
    <xf numFmtId="49" fontId="5" fillId="0" borderId="0" xfId="0" applyNumberFormat="1" applyFont="1" applyAlignment="1" applyProtection="1">
      <alignment horizontal="center" vertical="center" wrapText="1" justifyLastLine="1"/>
    </xf>
    <xf numFmtId="49" fontId="5" fillId="0" borderId="12" xfId="0" applyNumberFormat="1" applyFont="1" applyBorder="1" applyAlignment="1" applyProtection="1">
      <alignment horizontal="center" vertical="center" wrapText="1" justifyLastLine="1"/>
    </xf>
    <xf numFmtId="49" fontId="7" fillId="0" borderId="10" xfId="0" applyNumberFormat="1" applyFont="1" applyBorder="1" applyAlignment="1" applyProtection="1">
      <alignment horizontal="center" vertical="center" wrapText="1" justifyLastLine="1"/>
    </xf>
    <xf numFmtId="49" fontId="7" fillId="0" borderId="17" xfId="0" applyNumberFormat="1" applyFont="1" applyBorder="1" applyAlignment="1" applyProtection="1">
      <alignment horizontal="center" vertical="center" wrapText="1" justifyLastLine="1"/>
    </xf>
    <xf numFmtId="49" fontId="7" fillId="0" borderId="13" xfId="0" applyNumberFormat="1" applyFont="1" applyBorder="1" applyAlignment="1" applyProtection="1">
      <alignment horizontal="center" vertical="center" wrapText="1" justifyLastLine="1"/>
    </xf>
    <xf numFmtId="49" fontId="5" fillId="0" borderId="35" xfId="0" applyNumberFormat="1" applyFont="1" applyBorder="1" applyAlignment="1" applyProtection="1">
      <alignment horizontal="center" vertical="center" wrapText="1" justifyLastLine="1"/>
    </xf>
    <xf numFmtId="49" fontId="5" fillId="0" borderId="36" xfId="0" applyNumberFormat="1" applyFont="1" applyBorder="1" applyAlignment="1" applyProtection="1">
      <alignment horizontal="center" vertical="center" wrapText="1" justifyLastLine="1"/>
    </xf>
    <xf numFmtId="49" fontId="5" fillId="0" borderId="37" xfId="0" applyNumberFormat="1" applyFont="1" applyBorder="1" applyAlignment="1" applyProtection="1">
      <alignment horizontal="center" vertical="center" wrapText="1" justifyLastLine="1"/>
    </xf>
    <xf numFmtId="176" fontId="5" fillId="0" borderId="134" xfId="50" applyNumberFormat="1" applyFont="1" applyBorder="1" applyAlignment="1" applyProtection="1">
      <alignment horizontal="center" vertical="center"/>
    </xf>
    <xf numFmtId="176" fontId="5" fillId="0" borderId="135" xfId="50" applyNumberFormat="1" applyFont="1" applyBorder="1" applyAlignment="1" applyProtection="1">
      <alignment horizontal="center" vertical="center"/>
    </xf>
    <xf numFmtId="176" fontId="5" fillId="0" borderId="139" xfId="50" applyNumberFormat="1" applyFont="1" applyBorder="1" applyAlignment="1" applyProtection="1">
      <alignment horizontal="center" vertical="center"/>
    </xf>
    <xf numFmtId="178" fontId="5" fillId="0" borderId="78" xfId="0" applyNumberFormat="1" applyFont="1" applyBorder="1" applyAlignment="1" applyProtection="1">
      <alignment vertical="center"/>
    </xf>
    <xf numFmtId="178" fontId="5" fillId="0" borderId="58" xfId="0" applyNumberFormat="1" applyFont="1" applyBorder="1" applyAlignment="1" applyProtection="1">
      <alignment vertical="center"/>
    </xf>
    <xf numFmtId="178" fontId="5" fillId="0" borderId="59" xfId="0" applyNumberFormat="1" applyFont="1" applyBorder="1" applyAlignment="1" applyProtection="1">
      <alignment vertical="center"/>
    </xf>
    <xf numFmtId="178" fontId="5" fillId="0" borderId="60" xfId="0" applyNumberFormat="1" applyFont="1" applyBorder="1" applyAlignment="1" applyProtection="1">
      <alignment vertical="center"/>
    </xf>
    <xf numFmtId="178" fontId="5" fillId="0" borderId="61" xfId="0" applyNumberFormat="1" applyFont="1" applyBorder="1" applyAlignment="1" applyProtection="1">
      <alignment vertical="center"/>
    </xf>
    <xf numFmtId="176" fontId="5" fillId="0" borderId="97" xfId="50" applyNumberFormat="1" applyFont="1" applyBorder="1" applyAlignment="1" applyProtection="1">
      <alignment horizontal="center" vertical="center"/>
    </xf>
    <xf numFmtId="176" fontId="5" fillId="0" borderId="98" xfId="50" applyNumberFormat="1" applyFont="1" applyBorder="1" applyAlignment="1" applyProtection="1">
      <alignment horizontal="center" vertical="center"/>
    </xf>
    <xf numFmtId="176" fontId="5" fillId="0" borderId="75" xfId="50" applyNumberFormat="1" applyFont="1" applyBorder="1" applyAlignment="1" applyProtection="1">
      <alignment horizontal="center" vertical="center"/>
    </xf>
    <xf numFmtId="178" fontId="5" fillId="0" borderId="80" xfId="0" applyNumberFormat="1" applyFont="1" applyBorder="1" applyAlignment="1" applyProtection="1">
      <alignment vertical="center"/>
    </xf>
    <xf numFmtId="178" fontId="5" fillId="0" borderId="81" xfId="0" applyNumberFormat="1" applyFont="1" applyBorder="1" applyAlignment="1" applyProtection="1">
      <alignment vertical="center"/>
    </xf>
    <xf numFmtId="49" fontId="5" fillId="0" borderId="0" xfId="0" applyNumberFormat="1" applyFont="1" applyProtection="1"/>
    <xf numFmtId="49" fontId="5" fillId="24" borderId="10" xfId="0" applyNumberFormat="1" applyFont="1" applyFill="1" applyBorder="1" applyAlignment="1" applyProtection="1">
      <alignment horizontal="center" vertical="center" wrapText="1" justifyLastLine="1"/>
    </xf>
    <xf numFmtId="49" fontId="5" fillId="24" borderId="17" xfId="0" applyNumberFormat="1" applyFont="1" applyFill="1" applyBorder="1" applyAlignment="1" applyProtection="1">
      <alignment horizontal="center" vertical="center" wrapText="1" justifyLastLine="1"/>
    </xf>
    <xf numFmtId="49" fontId="5" fillId="24" borderId="13" xfId="0" applyNumberFormat="1" applyFont="1" applyFill="1" applyBorder="1" applyAlignment="1" applyProtection="1">
      <alignment horizontal="center" vertical="center" wrapText="1" justifyLastLine="1"/>
    </xf>
    <xf numFmtId="49" fontId="5" fillId="24" borderId="11" xfId="0" applyNumberFormat="1" applyFont="1" applyFill="1" applyBorder="1" applyAlignment="1" applyProtection="1">
      <alignment horizontal="center" vertical="center" wrapText="1" justifyLastLine="1"/>
    </xf>
    <xf numFmtId="49" fontId="5" fillId="24" borderId="0" xfId="0" applyNumberFormat="1" applyFont="1" applyFill="1" applyAlignment="1" applyProtection="1">
      <alignment horizontal="center" vertical="center" wrapText="1" justifyLastLine="1"/>
    </xf>
    <xf numFmtId="49" fontId="5" fillId="24" borderId="12" xfId="0" applyNumberFormat="1" applyFont="1" applyFill="1" applyBorder="1" applyAlignment="1" applyProtection="1">
      <alignment horizontal="center" vertical="center" wrapText="1" justifyLastLine="1"/>
    </xf>
    <xf numFmtId="49" fontId="5" fillId="24" borderId="14" xfId="0" applyNumberFormat="1" applyFont="1" applyFill="1" applyBorder="1" applyAlignment="1" applyProtection="1">
      <alignment vertical="center" wrapText="1" justifyLastLine="1"/>
    </xf>
    <xf numFmtId="49" fontId="5" fillId="24" borderId="15" xfId="0" applyNumberFormat="1" applyFont="1" applyFill="1" applyBorder="1" applyAlignment="1" applyProtection="1">
      <alignment vertical="center" wrapText="1" justifyLastLine="1"/>
    </xf>
    <xf numFmtId="0" fontId="5" fillId="24" borderId="49" xfId="0" applyFont="1" applyFill="1" applyBorder="1" applyAlignment="1" applyProtection="1">
      <alignment horizontal="center" vertical="center" wrapText="1"/>
    </xf>
    <xf numFmtId="0" fontId="5" fillId="24" borderId="20" xfId="0" applyFont="1" applyFill="1" applyBorder="1" applyAlignment="1" applyProtection="1">
      <alignment horizontal="center" vertical="center"/>
    </xf>
    <xf numFmtId="0" fontId="5" fillId="24" borderId="21" xfId="0" applyFont="1" applyFill="1" applyBorder="1" applyAlignment="1" applyProtection="1">
      <alignment horizontal="center" vertical="center"/>
    </xf>
    <xf numFmtId="178" fontId="5" fillId="26" borderId="78" xfId="0" applyNumberFormat="1" applyFont="1" applyFill="1" applyBorder="1" applyAlignment="1" applyProtection="1">
      <alignment vertical="center"/>
    </xf>
    <xf numFmtId="178" fontId="5" fillId="26" borderId="84" xfId="0" applyNumberFormat="1" applyFont="1" applyFill="1" applyBorder="1" applyAlignment="1" applyProtection="1">
      <alignment vertical="center"/>
    </xf>
    <xf numFmtId="178" fontId="5" fillId="26" borderId="80" xfId="0" applyNumberFormat="1" applyFont="1" applyFill="1" applyBorder="1" applyAlignment="1" applyProtection="1">
      <alignment vertical="center"/>
    </xf>
    <xf numFmtId="178" fontId="5" fillId="26" borderId="81" xfId="0" applyNumberFormat="1" applyFont="1" applyFill="1" applyBorder="1" applyAlignment="1" applyProtection="1">
      <alignment vertical="center"/>
    </xf>
    <xf numFmtId="49" fontId="23" fillId="24" borderId="0" xfId="0" applyNumberFormat="1" applyFont="1" applyFill="1" applyAlignment="1" applyProtection="1">
      <alignment horizontal="left" vertical="center"/>
    </xf>
    <xf numFmtId="49" fontId="5" fillId="24" borderId="0" xfId="48" applyNumberFormat="1" applyFont="1" applyFill="1" applyAlignment="1" applyProtection="1">
      <alignment horizontal="center" vertical="center" wrapText="1"/>
    </xf>
    <xf numFmtId="176" fontId="5" fillId="24" borderId="0" xfId="0" applyNumberFormat="1" applyFont="1" applyFill="1" applyAlignment="1" applyProtection="1">
      <alignment horizontal="center" vertical="center" wrapText="1"/>
    </xf>
    <xf numFmtId="176" fontId="5" fillId="24" borderId="15" xfId="0" applyNumberFormat="1" applyFont="1" applyFill="1" applyBorder="1" applyAlignment="1" applyProtection="1">
      <alignment horizontal="center" vertical="center" wrapText="1"/>
    </xf>
    <xf numFmtId="49" fontId="18" fillId="24" borderId="0" xfId="48" applyNumberFormat="1" applyFont="1" applyFill="1" applyAlignment="1" applyProtection="1">
      <alignment horizontal="center" vertical="center"/>
    </xf>
    <xf numFmtId="176" fontId="5" fillId="24" borderId="20" xfId="0" applyNumberFormat="1" applyFont="1" applyFill="1" applyBorder="1" applyAlignment="1" applyProtection="1">
      <alignment horizontal="center" vertical="center" wrapText="1"/>
    </xf>
    <xf numFmtId="49" fontId="5" fillId="24" borderId="0" xfId="48" applyNumberFormat="1" applyFont="1" applyFill="1" applyAlignment="1" applyProtection="1">
      <alignment horizontal="center" vertical="center"/>
    </xf>
    <xf numFmtId="49" fontId="6" fillId="24" borderId="0" xfId="0" applyNumberFormat="1" applyFont="1" applyFill="1" applyAlignment="1" applyProtection="1">
      <alignment horizontal="center" vertical="center" wrapText="1"/>
    </xf>
    <xf numFmtId="0" fontId="5" fillId="24" borderId="0" xfId="0" applyFont="1" applyFill="1" applyAlignment="1" applyProtection="1">
      <alignment horizontal="left" vertical="distributed" wrapText="1"/>
    </xf>
    <xf numFmtId="0" fontId="5" fillId="24" borderId="0" xfId="0" applyFont="1" applyFill="1" applyAlignment="1" applyProtection="1">
      <alignment horizontal="center" vertical="center"/>
    </xf>
    <xf numFmtId="0" fontId="4" fillId="24" borderId="0" xfId="0" applyFont="1" applyFill="1" applyAlignment="1" applyProtection="1">
      <alignment vertical="center"/>
    </xf>
    <xf numFmtId="49" fontId="5" fillId="24" borderId="34" xfId="0" applyNumberFormat="1" applyFont="1" applyFill="1" applyBorder="1" applyAlignment="1" applyProtection="1">
      <alignment vertical="center" wrapText="1"/>
    </xf>
    <xf numFmtId="49" fontId="0" fillId="24" borderId="17" xfId="0" applyNumberFormat="1" applyFill="1" applyBorder="1" applyAlignment="1" applyProtection="1">
      <alignment horizontal="distributed" vertical="center" justifyLastLine="1"/>
    </xf>
    <xf numFmtId="49" fontId="0" fillId="24" borderId="13" xfId="0" applyNumberFormat="1" applyFill="1" applyBorder="1" applyAlignment="1" applyProtection="1">
      <alignment horizontal="distributed" vertical="center"/>
    </xf>
    <xf numFmtId="49" fontId="14" fillId="24" borderId="17" xfId="0" applyNumberFormat="1" applyFont="1" applyFill="1" applyBorder="1" applyAlignment="1" applyProtection="1">
      <alignment horizontal="distributed" vertical="center" justifyLastLine="1"/>
    </xf>
    <xf numFmtId="49" fontId="14" fillId="24" borderId="13" xfId="0" applyNumberFormat="1" applyFont="1" applyFill="1" applyBorder="1" applyAlignment="1" applyProtection="1">
      <alignment horizontal="distributed" vertical="center" justifyLastLine="1"/>
    </xf>
    <xf numFmtId="49" fontId="0" fillId="24" borderId="13" xfId="0" applyNumberFormat="1" applyFill="1" applyBorder="1" applyAlignment="1" applyProtection="1">
      <alignment horizontal="distributed" vertical="center" justifyLastLine="1"/>
    </xf>
    <xf numFmtId="49" fontId="5" fillId="24" borderId="10" xfId="0" applyNumberFormat="1" applyFont="1" applyFill="1" applyBorder="1" applyAlignment="1" applyProtection="1">
      <alignment horizontal="distributed" vertical="center" wrapText="1"/>
    </xf>
    <xf numFmtId="49" fontId="5" fillId="24" borderId="17" xfId="0" applyNumberFormat="1" applyFont="1" applyFill="1" applyBorder="1" applyAlignment="1" applyProtection="1">
      <alignment horizontal="distributed" vertical="center" wrapText="1"/>
    </xf>
    <xf numFmtId="49" fontId="5" fillId="24" borderId="13" xfId="0" applyNumberFormat="1" applyFont="1" applyFill="1" applyBorder="1" applyAlignment="1" applyProtection="1">
      <alignment horizontal="distributed" vertical="center" wrapText="1"/>
    </xf>
    <xf numFmtId="49" fontId="0" fillId="24" borderId="20" xfId="0" applyNumberFormat="1" applyFill="1" applyBorder="1" applyAlignment="1" applyProtection="1">
      <alignment horizontal="distributed" vertical="center" wrapText="1" justifyLastLine="1"/>
    </xf>
    <xf numFmtId="49" fontId="0" fillId="24" borderId="21" xfId="0" applyNumberFormat="1" applyFill="1" applyBorder="1" applyAlignment="1" applyProtection="1">
      <alignment horizontal="distributed" vertical="center" wrapText="1" justifyLastLine="1"/>
    </xf>
    <xf numFmtId="49" fontId="0" fillId="24" borderId="17" xfId="0" applyNumberFormat="1" applyFill="1" applyBorder="1" applyAlignment="1" applyProtection="1">
      <alignment horizontal="distributed" vertical="center" wrapText="1" justifyLastLine="1"/>
    </xf>
    <xf numFmtId="49" fontId="0" fillId="24" borderId="13" xfId="0" applyNumberFormat="1" applyFill="1" applyBorder="1" applyAlignment="1" applyProtection="1">
      <alignment horizontal="distributed" vertical="center" wrapText="1" justifyLastLine="1"/>
    </xf>
    <xf numFmtId="0" fontId="5" fillId="24" borderId="0" xfId="0" applyFont="1" applyFill="1" applyAlignment="1" applyProtection="1">
      <alignment vertical="center"/>
    </xf>
    <xf numFmtId="49" fontId="0" fillId="24" borderId="11" xfId="0" applyNumberFormat="1" applyFill="1" applyBorder="1" applyAlignment="1" applyProtection="1">
      <alignment horizontal="distributed" vertical="center" justifyLastLine="1"/>
    </xf>
    <xf numFmtId="49" fontId="0" fillId="24" borderId="0" xfId="0" applyNumberFormat="1" applyFill="1" applyAlignment="1" applyProtection="1">
      <alignment horizontal="distributed" vertical="center" justifyLastLine="1"/>
    </xf>
    <xf numFmtId="49" fontId="0" fillId="24" borderId="12" xfId="0" applyNumberFormat="1" applyFill="1" applyBorder="1" applyAlignment="1" applyProtection="1">
      <alignment horizontal="distributed" vertical="center"/>
    </xf>
    <xf numFmtId="49" fontId="14" fillId="24" borderId="11" xfId="0" applyNumberFormat="1" applyFont="1" applyFill="1" applyBorder="1" applyAlignment="1" applyProtection="1">
      <alignment horizontal="distributed" vertical="center" justifyLastLine="1"/>
    </xf>
    <xf numFmtId="49" fontId="14" fillId="24" borderId="0" xfId="0" applyNumberFormat="1" applyFont="1" applyFill="1" applyAlignment="1" applyProtection="1">
      <alignment horizontal="distributed" vertical="center" justifyLastLine="1"/>
    </xf>
    <xf numFmtId="49" fontId="14" fillId="24" borderId="12" xfId="0" applyNumberFormat="1" applyFont="1" applyFill="1" applyBorder="1" applyAlignment="1" applyProtection="1">
      <alignment horizontal="distributed" vertical="center" justifyLastLine="1"/>
    </xf>
    <xf numFmtId="49" fontId="0" fillId="24" borderId="12" xfId="0" applyNumberFormat="1" applyFill="1" applyBorder="1" applyAlignment="1" applyProtection="1">
      <alignment horizontal="distributed" vertical="center" justifyLastLine="1"/>
    </xf>
    <xf numFmtId="49" fontId="5" fillId="24" borderId="11" xfId="0" applyNumberFormat="1" applyFont="1" applyFill="1" applyBorder="1" applyAlignment="1" applyProtection="1">
      <alignment horizontal="distributed" vertical="center" wrapText="1"/>
    </xf>
    <xf numFmtId="49" fontId="5" fillId="24" borderId="0" xfId="0" applyNumberFormat="1" applyFont="1" applyFill="1" applyAlignment="1" applyProtection="1">
      <alignment horizontal="distributed" vertical="center" wrapText="1"/>
    </xf>
    <xf numFmtId="49" fontId="5" fillId="24" borderId="12" xfId="0" applyNumberFormat="1" applyFont="1" applyFill="1" applyBorder="1" applyAlignment="1" applyProtection="1">
      <alignment horizontal="distributed" vertical="center" wrapText="1"/>
    </xf>
    <xf numFmtId="0" fontId="5" fillId="24" borderId="49" xfId="0" applyFont="1" applyFill="1" applyBorder="1" applyAlignment="1" applyProtection="1">
      <alignment horizontal="distributed" vertical="center" wrapText="1" justifyLastLine="1" shrinkToFit="1"/>
    </xf>
    <xf numFmtId="0" fontId="0" fillId="24" borderId="20" xfId="0" applyFill="1" applyBorder="1" applyAlignment="1" applyProtection="1">
      <alignment horizontal="distributed" vertical="center" wrapText="1" justifyLastLine="1" shrinkToFit="1"/>
    </xf>
    <xf numFmtId="0" fontId="0" fillId="24" borderId="21" xfId="0" applyFill="1" applyBorder="1" applyAlignment="1" applyProtection="1">
      <alignment horizontal="distributed" vertical="center" wrapText="1" justifyLastLine="1" shrinkToFit="1"/>
    </xf>
    <xf numFmtId="49" fontId="0" fillId="24" borderId="11" xfId="0" applyNumberFormat="1" applyFill="1" applyBorder="1" applyAlignment="1" applyProtection="1">
      <alignment horizontal="distributed" vertical="center" wrapText="1" justifyLastLine="1"/>
    </xf>
    <xf numFmtId="49" fontId="5" fillId="24" borderId="49" xfId="0" applyNumberFormat="1" applyFont="1" applyFill="1" applyBorder="1" applyAlignment="1" applyProtection="1">
      <alignment horizontal="distributed" vertical="center" wrapText="1" justifyLastLine="1" shrinkToFit="1"/>
    </xf>
    <xf numFmtId="49" fontId="0" fillId="24" borderId="20" xfId="0" applyNumberFormat="1" applyFill="1" applyBorder="1" applyAlignment="1" applyProtection="1">
      <alignment horizontal="distributed" vertical="center" wrapText="1" justifyLastLine="1" shrinkToFit="1"/>
    </xf>
    <xf numFmtId="49" fontId="0" fillId="24" borderId="21" xfId="0" applyNumberFormat="1" applyFill="1" applyBorder="1" applyAlignment="1" applyProtection="1">
      <alignment horizontal="distributed" vertical="center" wrapText="1" justifyLastLine="1" shrinkToFit="1"/>
    </xf>
    <xf numFmtId="49" fontId="0" fillId="24" borderId="14" xfId="0" applyNumberFormat="1" applyFill="1" applyBorder="1" applyAlignment="1" applyProtection="1">
      <alignment horizontal="distributed" vertical="center" justifyLastLine="1"/>
    </xf>
    <xf numFmtId="49" fontId="0" fillId="24" borderId="15" xfId="0" applyNumberFormat="1" applyFill="1" applyBorder="1" applyAlignment="1" applyProtection="1">
      <alignment horizontal="distributed" vertical="center" justifyLastLine="1"/>
    </xf>
    <xf numFmtId="49" fontId="0" fillId="24" borderId="16" xfId="0" applyNumberFormat="1" applyFill="1" applyBorder="1" applyAlignment="1" applyProtection="1">
      <alignment horizontal="distributed" vertical="center"/>
    </xf>
    <xf numFmtId="49" fontId="14" fillId="24" borderId="14" xfId="0" applyNumberFormat="1" applyFont="1" applyFill="1" applyBorder="1" applyAlignment="1" applyProtection="1">
      <alignment horizontal="distributed" vertical="center" justifyLastLine="1"/>
    </xf>
    <xf numFmtId="49" fontId="14" fillId="24" borderId="15" xfId="0" applyNumberFormat="1" applyFont="1" applyFill="1" applyBorder="1" applyAlignment="1" applyProtection="1">
      <alignment horizontal="distributed" vertical="center" justifyLastLine="1"/>
    </xf>
    <xf numFmtId="49" fontId="14" fillId="24" borderId="16" xfId="0" applyNumberFormat="1" applyFont="1" applyFill="1" applyBorder="1" applyAlignment="1" applyProtection="1">
      <alignment horizontal="distributed" vertical="center" justifyLastLine="1"/>
    </xf>
    <xf numFmtId="49" fontId="0" fillId="24" borderId="16" xfId="0" applyNumberFormat="1" applyFill="1" applyBorder="1" applyAlignment="1" applyProtection="1">
      <alignment horizontal="distributed" vertical="center" justifyLastLine="1"/>
    </xf>
    <xf numFmtId="49" fontId="5" fillId="24" borderId="14" xfId="0" applyNumberFormat="1" applyFont="1" applyFill="1" applyBorder="1" applyAlignment="1" applyProtection="1">
      <alignment horizontal="distributed" vertical="center" wrapText="1"/>
    </xf>
    <xf numFmtId="49" fontId="5" fillId="24" borderId="15" xfId="0" applyNumberFormat="1" applyFont="1" applyFill="1" applyBorder="1" applyAlignment="1" applyProtection="1">
      <alignment horizontal="distributed" vertical="center" wrapText="1"/>
    </xf>
    <xf numFmtId="49" fontId="5" fillId="24" borderId="16" xfId="0" applyNumberFormat="1" applyFont="1" applyFill="1" applyBorder="1" applyAlignment="1" applyProtection="1">
      <alignment horizontal="distributed" vertical="center" wrapText="1"/>
    </xf>
    <xf numFmtId="49" fontId="21" fillId="24" borderId="35" xfId="0" applyNumberFormat="1" applyFont="1" applyFill="1" applyBorder="1" applyAlignment="1" applyProtection="1">
      <alignment horizontal="center" vertical="center" wrapText="1" justifyLastLine="1"/>
    </xf>
    <xf numFmtId="49" fontId="21" fillId="24" borderId="36" xfId="0" applyNumberFormat="1" applyFont="1" applyFill="1" applyBorder="1" applyAlignment="1" applyProtection="1">
      <alignment horizontal="center" vertical="center" wrapText="1" justifyLastLine="1"/>
    </xf>
    <xf numFmtId="49" fontId="21" fillId="24" borderId="37" xfId="0" applyNumberFormat="1" applyFont="1" applyFill="1" applyBorder="1" applyAlignment="1" applyProtection="1">
      <alignment horizontal="center" vertical="center" wrapText="1" justifyLastLine="1"/>
    </xf>
    <xf numFmtId="49" fontId="21" fillId="24" borderId="11" xfId="0" applyNumberFormat="1" applyFont="1" applyFill="1" applyBorder="1" applyAlignment="1" applyProtection="1">
      <alignment horizontal="center" vertical="center" wrapText="1" justifyLastLine="1"/>
    </xf>
    <xf numFmtId="49" fontId="34" fillId="24" borderId="0" xfId="0" applyNumberFormat="1" applyFont="1" applyFill="1" applyAlignment="1" applyProtection="1">
      <alignment horizontal="center" vertical="center" wrapText="1" justifyLastLine="1"/>
    </xf>
    <xf numFmtId="49" fontId="34" fillId="24" borderId="12" xfId="0" applyNumberFormat="1" applyFont="1" applyFill="1" applyBorder="1" applyAlignment="1" applyProtection="1">
      <alignment horizontal="center" vertical="center" wrapText="1" justifyLastLine="1"/>
    </xf>
    <xf numFmtId="49" fontId="21" fillId="24" borderId="0" xfId="0" applyNumberFormat="1" applyFont="1" applyFill="1" applyAlignment="1" applyProtection="1">
      <alignment horizontal="center" vertical="center" wrapText="1" justifyLastLine="1"/>
    </xf>
    <xf numFmtId="49" fontId="21" fillId="24" borderId="12" xfId="0" applyNumberFormat="1" applyFont="1" applyFill="1" applyBorder="1" applyAlignment="1" applyProtection="1">
      <alignment horizontal="center" vertical="center" wrapText="1" justifyLastLine="1"/>
    </xf>
    <xf numFmtId="49" fontId="0" fillId="24" borderId="14" xfId="0" applyNumberFormat="1" applyFill="1" applyBorder="1" applyAlignment="1" applyProtection="1">
      <alignment horizontal="distributed" vertical="center" wrapText="1" justifyLastLine="1"/>
    </xf>
    <xf numFmtId="49" fontId="0" fillId="24" borderId="15" xfId="0" applyNumberFormat="1" applyFill="1" applyBorder="1" applyAlignment="1" applyProtection="1">
      <alignment horizontal="distributed" vertical="center" wrapText="1" justifyLastLine="1"/>
    </xf>
    <xf numFmtId="49" fontId="0" fillId="24" borderId="16" xfId="0" applyNumberFormat="1" applyFill="1" applyBorder="1" applyAlignment="1" applyProtection="1">
      <alignment horizontal="distributed" vertical="center" wrapText="1" justifyLastLine="1"/>
    </xf>
    <xf numFmtId="49" fontId="5" fillId="24" borderId="49" xfId="0" applyNumberFormat="1" applyFont="1" applyFill="1" applyBorder="1" applyAlignment="1" applyProtection="1">
      <alignment horizontal="left" vertical="center" wrapText="1"/>
    </xf>
    <xf numFmtId="49" fontId="5" fillId="24" borderId="20" xfId="0" applyNumberFormat="1" applyFont="1" applyFill="1" applyBorder="1" applyAlignment="1" applyProtection="1">
      <alignment horizontal="left" vertical="center" wrapText="1"/>
    </xf>
    <xf numFmtId="49" fontId="5" fillId="24" borderId="21" xfId="0" applyNumberFormat="1" applyFont="1" applyFill="1" applyBorder="1" applyAlignment="1" applyProtection="1">
      <alignment horizontal="left" vertical="center" wrapText="1"/>
    </xf>
    <xf numFmtId="176" fontId="5" fillId="0" borderId="51" xfId="49" applyNumberFormat="1" applyFont="1" applyBorder="1" applyAlignment="1" applyProtection="1">
      <alignment horizontal="center" vertical="center"/>
    </xf>
    <xf numFmtId="176" fontId="5" fillId="0" borderId="53" xfId="49" applyNumberFormat="1" applyFont="1" applyBorder="1" applyAlignment="1" applyProtection="1">
      <alignment horizontal="center" vertical="center"/>
    </xf>
    <xf numFmtId="176" fontId="5" fillId="0" borderId="54" xfId="49" applyNumberFormat="1" applyFont="1" applyBorder="1" applyAlignment="1" applyProtection="1">
      <alignment horizontal="center" vertical="center"/>
    </xf>
    <xf numFmtId="176" fontId="5" fillId="0" borderId="52" xfId="49" applyNumberFormat="1" applyFont="1" applyBorder="1" applyAlignment="1" applyProtection="1">
      <alignment horizontal="center" vertical="center"/>
    </xf>
    <xf numFmtId="176" fontId="5" fillId="0" borderId="62" xfId="49" applyNumberFormat="1" applyFont="1" applyBorder="1" applyAlignment="1" applyProtection="1">
      <alignment horizontal="center" vertical="center"/>
    </xf>
    <xf numFmtId="0" fontId="0" fillId="0" borderId="20" xfId="0" applyBorder="1" applyAlignment="1" applyProtection="1">
      <alignment horizontal="center" vertical="center"/>
    </xf>
    <xf numFmtId="176" fontId="5" fillId="0" borderId="64" xfId="49" applyNumberFormat="1" applyFont="1" applyBorder="1" applyAlignment="1" applyProtection="1">
      <alignment horizontal="center" vertical="center"/>
    </xf>
    <xf numFmtId="176" fontId="5" fillId="0" borderId="20" xfId="49" applyNumberFormat="1" applyFont="1" applyBorder="1" applyAlignment="1" applyProtection="1">
      <alignment horizontal="center" vertical="center"/>
    </xf>
    <xf numFmtId="176" fontId="5" fillId="0" borderId="63" xfId="49" applyNumberFormat="1" applyFont="1" applyBorder="1" applyAlignment="1" applyProtection="1">
      <alignment horizontal="center" vertical="center"/>
    </xf>
    <xf numFmtId="0" fontId="0" fillId="0" borderId="21" xfId="0" applyBorder="1" applyAlignment="1" applyProtection="1">
      <alignment horizontal="center" vertical="center"/>
    </xf>
    <xf numFmtId="178" fontId="5" fillId="24" borderId="49" xfId="0" applyNumberFormat="1" applyFont="1" applyFill="1" applyBorder="1" applyAlignment="1" applyProtection="1">
      <alignment horizontal="right" vertical="center" shrinkToFit="1"/>
    </xf>
    <xf numFmtId="178" fontId="5" fillId="24" borderId="20" xfId="0" applyNumberFormat="1" applyFont="1" applyFill="1" applyBorder="1" applyAlignment="1" applyProtection="1">
      <alignment horizontal="right" vertical="center" shrinkToFit="1"/>
    </xf>
    <xf numFmtId="178" fontId="5" fillId="24" borderId="21" xfId="0" applyNumberFormat="1" applyFont="1" applyFill="1" applyBorder="1" applyAlignment="1" applyProtection="1">
      <alignment horizontal="right" vertical="center" shrinkToFit="1"/>
    </xf>
    <xf numFmtId="49" fontId="5" fillId="24" borderId="20" xfId="0" applyNumberFormat="1" applyFont="1" applyFill="1" applyBorder="1" applyAlignment="1" applyProtection="1">
      <alignment horizontal="distributed" vertical="center"/>
    </xf>
    <xf numFmtId="49" fontId="5" fillId="24" borderId="21" xfId="0" applyNumberFormat="1" applyFont="1" applyFill="1" applyBorder="1" applyAlignment="1" applyProtection="1">
      <alignment horizontal="distributed" vertical="center"/>
    </xf>
    <xf numFmtId="176" fontId="5" fillId="0" borderId="107" xfId="49" applyNumberFormat="1" applyFont="1" applyBorder="1" applyAlignment="1" applyProtection="1">
      <alignment horizontal="center" vertical="center"/>
    </xf>
    <xf numFmtId="0" fontId="0" fillId="0" borderId="36" xfId="0" applyBorder="1" applyAlignment="1" applyProtection="1">
      <alignment horizontal="center" vertical="center"/>
    </xf>
    <xf numFmtId="176" fontId="5" fillId="0" borderId="140" xfId="49" applyNumberFormat="1" applyFont="1" applyBorder="1" applyAlignment="1" applyProtection="1">
      <alignment horizontal="center" vertical="center"/>
    </xf>
    <xf numFmtId="176" fontId="5" fillId="0" borderId="36" xfId="49" applyNumberFormat="1" applyFont="1" applyBorder="1" applyAlignment="1" applyProtection="1">
      <alignment horizontal="center" vertical="center"/>
    </xf>
    <xf numFmtId="176" fontId="5" fillId="0" borderId="141" xfId="49" applyNumberFormat="1" applyFont="1" applyBorder="1" applyAlignment="1" applyProtection="1">
      <alignment horizontal="center" vertical="center"/>
    </xf>
    <xf numFmtId="0" fontId="6" fillId="24" borderId="0" xfId="0" applyFont="1" applyFill="1" applyAlignment="1" applyProtection="1">
      <alignment horizontal="center" vertical="center" wrapText="1"/>
    </xf>
    <xf numFmtId="176" fontId="5" fillId="24" borderId="0" xfId="48" applyNumberFormat="1" applyFont="1" applyFill="1" applyAlignment="1" applyProtection="1">
      <alignment horizontal="center" vertical="center" wrapText="1"/>
    </xf>
    <xf numFmtId="176" fontId="5" fillId="24" borderId="15" xfId="48" applyNumberFormat="1" applyFont="1" applyFill="1" applyBorder="1" applyAlignment="1" applyProtection="1">
      <alignment horizontal="center" vertical="center" wrapText="1"/>
    </xf>
    <xf numFmtId="176" fontId="5" fillId="24" borderId="20" xfId="48" applyNumberFormat="1" applyFont="1" applyFill="1" applyBorder="1" applyAlignment="1" applyProtection="1">
      <alignment horizontal="center" vertical="center" wrapText="1"/>
    </xf>
    <xf numFmtId="176" fontId="5" fillId="0" borderId="0" xfId="50" applyNumberFormat="1" applyFont="1" applyAlignment="1" applyProtection="1">
      <alignment horizontal="center" vertical="center" wrapText="1"/>
    </xf>
    <xf numFmtId="0" fontId="6" fillId="24" borderId="0" xfId="0" applyFont="1" applyFill="1" applyAlignment="1" applyProtection="1">
      <alignment horizontal="center" vertical="center" wrapText="1"/>
    </xf>
    <xf numFmtId="0" fontId="4" fillId="24" borderId="0" xfId="0" applyFont="1" applyFill="1" applyAlignment="1" applyProtection="1">
      <alignment horizontal="center"/>
    </xf>
    <xf numFmtId="49" fontId="5" fillId="24" borderId="17" xfId="0" applyNumberFormat="1" applyFont="1" applyFill="1" applyBorder="1" applyAlignment="1" applyProtection="1">
      <alignment horizontal="distributed" vertical="center" justifyLastLine="1"/>
    </xf>
    <xf numFmtId="49" fontId="5" fillId="24" borderId="13" xfId="0" applyNumberFormat="1" applyFont="1" applyFill="1" applyBorder="1" applyAlignment="1" applyProtection="1">
      <alignment horizontal="distributed" vertical="center"/>
    </xf>
    <xf numFmtId="49" fontId="5" fillId="24" borderId="13" xfId="0" applyNumberFormat="1" applyFont="1" applyFill="1" applyBorder="1" applyAlignment="1" applyProtection="1">
      <alignment horizontal="distributed" vertical="center" justifyLastLine="1"/>
    </xf>
    <xf numFmtId="49" fontId="5" fillId="24" borderId="11" xfId="0" applyNumberFormat="1" applyFont="1" applyFill="1" applyBorder="1" applyAlignment="1" applyProtection="1">
      <alignment horizontal="distributed" vertical="center" justifyLastLine="1"/>
    </xf>
    <xf numFmtId="49" fontId="5" fillId="24" borderId="0" xfId="0" applyNumberFormat="1" applyFont="1" applyFill="1" applyAlignment="1" applyProtection="1">
      <alignment horizontal="distributed" vertical="center" justifyLastLine="1"/>
    </xf>
    <xf numFmtId="49" fontId="5" fillId="24" borderId="12" xfId="0" applyNumberFormat="1" applyFont="1" applyFill="1" applyBorder="1" applyAlignment="1" applyProtection="1">
      <alignment horizontal="distributed" vertical="center"/>
    </xf>
    <xf numFmtId="49" fontId="5" fillId="24" borderId="12" xfId="0" applyNumberFormat="1" applyFont="1" applyFill="1" applyBorder="1" applyAlignment="1" applyProtection="1">
      <alignment horizontal="distributed" vertical="center" justifyLastLine="1"/>
    </xf>
    <xf numFmtId="0" fontId="5" fillId="24" borderId="20" xfId="0" applyFont="1" applyFill="1" applyBorder="1" applyAlignment="1" applyProtection="1">
      <alignment horizontal="distributed" vertical="center" wrapText="1" justifyLastLine="1" shrinkToFit="1"/>
    </xf>
    <xf numFmtId="0" fontId="5" fillId="24" borderId="21" xfId="0" applyFont="1" applyFill="1" applyBorder="1" applyAlignment="1" applyProtection="1">
      <alignment horizontal="distributed" vertical="center" wrapText="1" justifyLastLine="1" shrinkToFit="1"/>
    </xf>
    <xf numFmtId="49" fontId="5" fillId="24" borderId="14" xfId="0" applyNumberFormat="1" applyFont="1" applyFill="1" applyBorder="1" applyAlignment="1" applyProtection="1">
      <alignment horizontal="distributed" vertical="center" justifyLastLine="1"/>
    </xf>
    <xf numFmtId="49" fontId="5" fillId="24" borderId="15" xfId="0" applyNumberFormat="1" applyFont="1" applyFill="1" applyBorder="1" applyAlignment="1" applyProtection="1">
      <alignment horizontal="distributed" vertical="center" justifyLastLine="1"/>
    </xf>
    <xf numFmtId="49" fontId="5" fillId="24" borderId="16" xfId="0" applyNumberFormat="1" applyFont="1" applyFill="1" applyBorder="1" applyAlignment="1" applyProtection="1">
      <alignment horizontal="distributed" vertical="center"/>
    </xf>
    <xf numFmtId="49" fontId="5" fillId="24" borderId="16" xfId="0" applyNumberFormat="1" applyFont="1" applyFill="1" applyBorder="1" applyAlignment="1" applyProtection="1">
      <alignment horizontal="distributed" vertical="center" justifyLastLine="1"/>
    </xf>
    <xf numFmtId="49" fontId="0" fillId="24" borderId="20" xfId="0" applyNumberFormat="1" applyFill="1" applyBorder="1" applyAlignment="1" applyProtection="1">
      <alignment horizontal="distributed" vertical="center"/>
    </xf>
    <xf numFmtId="49" fontId="0" fillId="24" borderId="21" xfId="0" applyNumberFormat="1" applyFill="1" applyBorder="1" applyAlignment="1" applyProtection="1">
      <alignment horizontal="distributed" vertical="center"/>
    </xf>
    <xf numFmtId="49" fontId="18" fillId="24" borderId="0" xfId="48" applyNumberFormat="1" applyFont="1" applyFill="1" applyAlignment="1" applyProtection="1">
      <alignment horizontal="center" vertical="center" wrapText="1"/>
    </xf>
    <xf numFmtId="49" fontId="5" fillId="24" borderId="34" xfId="0" applyNumberFormat="1" applyFont="1" applyFill="1" applyBorder="1" applyAlignment="1" applyProtection="1">
      <alignment vertical="center" wrapText="1" justifyLastLine="1"/>
    </xf>
    <xf numFmtId="49" fontId="5" fillId="24" borderId="32" xfId="0" applyNumberFormat="1" applyFont="1" applyFill="1" applyBorder="1" applyAlignment="1" applyProtection="1">
      <alignment vertical="center" wrapText="1" justifyLastLine="1"/>
    </xf>
    <xf numFmtId="49" fontId="5" fillId="24" borderId="31" xfId="0" applyNumberFormat="1" applyFont="1" applyFill="1" applyBorder="1" applyAlignment="1" applyProtection="1">
      <alignment vertical="center" wrapText="1" justifyLastLine="1"/>
    </xf>
    <xf numFmtId="49" fontId="4" fillId="24" borderId="20" xfId="0" applyNumberFormat="1" applyFont="1" applyFill="1" applyBorder="1" applyAlignment="1" applyProtection="1">
      <alignment horizontal="distributed" vertical="center" wrapText="1" justifyLastLine="1"/>
    </xf>
    <xf numFmtId="0" fontId="5" fillId="24" borderId="10" xfId="0" applyFont="1" applyFill="1" applyBorder="1" applyAlignment="1" applyProtection="1">
      <alignment horizontal="center" vertical="center"/>
    </xf>
    <xf numFmtId="0" fontId="5" fillId="24" borderId="17" xfId="0" applyFont="1" applyFill="1" applyBorder="1" applyAlignment="1" applyProtection="1">
      <alignment horizontal="center" vertical="center"/>
    </xf>
    <xf numFmtId="0" fontId="5" fillId="24" borderId="13" xfId="0" applyFont="1" applyFill="1" applyBorder="1" applyAlignment="1" applyProtection="1">
      <alignment horizontal="center" vertical="center"/>
    </xf>
    <xf numFmtId="49" fontId="5" fillId="24" borderId="28" xfId="0" applyNumberFormat="1" applyFont="1" applyFill="1" applyBorder="1" applyAlignment="1" applyProtection="1">
      <alignment vertical="center" wrapText="1" justifyLastLine="1"/>
    </xf>
    <xf numFmtId="49" fontId="5" fillId="24" borderId="29" xfId="0" applyNumberFormat="1" applyFont="1" applyFill="1" applyBorder="1" applyAlignment="1" applyProtection="1">
      <alignment vertical="center" wrapText="1" justifyLastLine="1"/>
    </xf>
    <xf numFmtId="49" fontId="5" fillId="24" borderId="30" xfId="0" applyNumberFormat="1" applyFont="1" applyFill="1" applyBorder="1" applyAlignment="1" applyProtection="1">
      <alignment vertical="center" wrapText="1" justifyLastLine="1"/>
    </xf>
    <xf numFmtId="49" fontId="7" fillId="0" borderId="0" xfId="0" applyNumberFormat="1" applyFont="1" applyAlignment="1" applyProtection="1">
      <alignment horizontal="distributed" vertical="center" wrapText="1" justifyLastLine="1"/>
    </xf>
    <xf numFmtId="49" fontId="7" fillId="0" borderId="12" xfId="0" applyNumberFormat="1" applyFont="1" applyBorder="1" applyAlignment="1" applyProtection="1">
      <alignment horizontal="distributed" vertical="center" wrapText="1" justifyLastLine="1"/>
    </xf>
    <xf numFmtId="0" fontId="14" fillId="0" borderId="17" xfId="0" applyFont="1" applyBorder="1" applyAlignment="1" applyProtection="1">
      <alignment horizontal="distributed" vertical="center" wrapText="1" justifyLastLine="1"/>
    </xf>
    <xf numFmtId="0" fontId="14" fillId="0" borderId="13" xfId="0" applyFont="1" applyBorder="1" applyAlignment="1" applyProtection="1">
      <alignment horizontal="distributed" vertical="center" wrapText="1" justifyLastLine="1"/>
    </xf>
    <xf numFmtId="0" fontId="5" fillId="24" borderId="11" xfId="0" applyFont="1" applyFill="1" applyBorder="1" applyAlignment="1" applyProtection="1">
      <alignment horizontal="center" vertical="center"/>
    </xf>
    <xf numFmtId="0" fontId="5" fillId="24" borderId="0" xfId="0" applyFont="1" applyFill="1" applyAlignment="1" applyProtection="1">
      <alignment horizontal="center" vertical="center"/>
    </xf>
    <xf numFmtId="0" fontId="5" fillId="24" borderId="12" xfId="0" applyFont="1" applyFill="1" applyBorder="1" applyAlignment="1" applyProtection="1">
      <alignment horizontal="center" vertical="center"/>
    </xf>
    <xf numFmtId="49" fontId="5" fillId="24" borderId="26" xfId="0" applyNumberFormat="1" applyFont="1" applyFill="1" applyBorder="1" applyAlignment="1" applyProtection="1">
      <alignment vertical="center" wrapText="1" justifyLastLine="1"/>
    </xf>
    <xf numFmtId="49" fontId="5" fillId="24" borderId="27" xfId="0" applyNumberFormat="1" applyFont="1" applyFill="1" applyBorder="1" applyAlignment="1" applyProtection="1">
      <alignment vertical="center" wrapText="1" justifyLastLine="1"/>
    </xf>
    <xf numFmtId="49" fontId="5" fillId="24" borderId="25" xfId="0" applyNumberFormat="1" applyFont="1" applyFill="1" applyBorder="1" applyAlignment="1" applyProtection="1">
      <alignment vertical="center" wrapText="1" justifyLastLine="1"/>
    </xf>
    <xf numFmtId="49" fontId="7" fillId="24" borderId="14" xfId="0" applyNumberFormat="1" applyFont="1" applyFill="1" applyBorder="1" applyAlignment="1" applyProtection="1">
      <alignment horizontal="distributed" vertical="center" wrapText="1" justifyLastLine="1"/>
    </xf>
    <xf numFmtId="49" fontId="7" fillId="24" borderId="15" xfId="0" applyNumberFormat="1" applyFont="1" applyFill="1" applyBorder="1" applyAlignment="1" applyProtection="1">
      <alignment horizontal="distributed" vertical="center" wrapText="1" justifyLastLine="1"/>
    </xf>
    <xf numFmtId="49" fontId="7" fillId="24" borderId="16" xfId="0" applyNumberFormat="1" applyFont="1" applyFill="1" applyBorder="1" applyAlignment="1" applyProtection="1">
      <alignment horizontal="distributed" vertical="center" wrapText="1" justifyLastLine="1"/>
    </xf>
    <xf numFmtId="49" fontId="7" fillId="0" borderId="14" xfId="0" applyNumberFormat="1" applyFont="1" applyBorder="1" applyAlignment="1" applyProtection="1">
      <alignment horizontal="distributed" vertical="center" wrapText="1" justifyLastLine="1"/>
    </xf>
    <xf numFmtId="49" fontId="7" fillId="0" borderId="15" xfId="0" applyNumberFormat="1" applyFont="1" applyBorder="1" applyAlignment="1" applyProtection="1">
      <alignment horizontal="distributed" vertical="center" wrapText="1" justifyLastLine="1"/>
    </xf>
    <xf numFmtId="49" fontId="7" fillId="0" borderId="16" xfId="0" applyNumberFormat="1" applyFont="1" applyBorder="1" applyAlignment="1" applyProtection="1">
      <alignment horizontal="distributed" vertical="center" wrapText="1" justifyLastLine="1"/>
    </xf>
    <xf numFmtId="0" fontId="5" fillId="24" borderId="14" xfId="0" applyFont="1" applyFill="1" applyBorder="1" applyAlignment="1" applyProtection="1">
      <alignment horizontal="center" vertical="center"/>
    </xf>
    <xf numFmtId="0" fontId="5" fillId="24" borderId="15" xfId="0" applyFont="1" applyFill="1" applyBorder="1" applyAlignment="1" applyProtection="1">
      <alignment horizontal="center" vertical="center"/>
    </xf>
    <xf numFmtId="0" fontId="5" fillId="24" borderId="16" xfId="0" applyFont="1" applyFill="1" applyBorder="1" applyAlignment="1" applyProtection="1">
      <alignment horizontal="center" vertical="center"/>
    </xf>
    <xf numFmtId="0" fontId="7" fillId="24" borderId="49" xfId="0" applyFont="1" applyFill="1" applyBorder="1" applyAlignment="1" applyProtection="1">
      <alignment horizontal="distributed" vertical="center" wrapText="1" justifyLastLine="1"/>
    </xf>
    <xf numFmtId="0" fontId="7" fillId="24" borderId="20" xfId="0" applyFont="1" applyFill="1" applyBorder="1" applyAlignment="1" applyProtection="1">
      <alignment horizontal="distributed" vertical="center" wrapText="1" justifyLastLine="1"/>
    </xf>
    <xf numFmtId="0" fontId="7" fillId="24" borderId="21" xfId="0" applyFont="1" applyFill="1" applyBorder="1" applyAlignment="1" applyProtection="1">
      <alignment horizontal="distributed" vertical="center" wrapText="1" justifyLastLine="1"/>
    </xf>
    <xf numFmtId="49" fontId="5" fillId="0" borderId="49" xfId="0" applyNumberFormat="1" applyFont="1" applyBorder="1" applyAlignment="1" applyProtection="1">
      <alignment horizontal="left" vertical="center" wrapText="1"/>
    </xf>
    <xf numFmtId="49" fontId="5" fillId="0" borderId="20" xfId="0" applyNumberFormat="1" applyFont="1" applyBorder="1" applyAlignment="1" applyProtection="1">
      <alignment horizontal="left" vertical="center" wrapText="1"/>
    </xf>
    <xf numFmtId="49" fontId="5" fillId="0" borderId="21" xfId="0" applyNumberFormat="1" applyFont="1" applyBorder="1" applyAlignment="1" applyProtection="1">
      <alignment horizontal="left" vertical="center" wrapText="1"/>
    </xf>
    <xf numFmtId="0" fontId="18" fillId="24" borderId="20" xfId="0" applyFont="1" applyFill="1" applyBorder="1" applyAlignment="1" applyProtection="1">
      <alignment horizontal="left" vertical="center" wrapText="1"/>
    </xf>
    <xf numFmtId="0" fontId="18" fillId="24" borderId="21" xfId="0" applyFont="1" applyFill="1" applyBorder="1" applyAlignment="1" applyProtection="1">
      <alignment horizontal="left" vertical="center" wrapText="1"/>
    </xf>
    <xf numFmtId="176" fontId="5" fillId="0" borderId="73" xfId="49" applyNumberFormat="1" applyFont="1" applyBorder="1" applyAlignment="1" applyProtection="1">
      <alignment horizontal="center" vertical="center"/>
    </xf>
    <xf numFmtId="0" fontId="0" fillId="0" borderId="69" xfId="0" applyBorder="1" applyAlignment="1" applyProtection="1">
      <alignment horizontal="center" vertical="center"/>
    </xf>
    <xf numFmtId="176" fontId="5" fillId="0" borderId="75" xfId="49" applyNumberFormat="1" applyFont="1" applyBorder="1" applyAlignment="1" applyProtection="1">
      <alignment horizontal="center" vertical="center"/>
    </xf>
    <xf numFmtId="176" fontId="5" fillId="0" borderId="69" xfId="49" applyNumberFormat="1" applyFont="1" applyBorder="1" applyAlignment="1" applyProtection="1">
      <alignment horizontal="center" vertical="center"/>
    </xf>
    <xf numFmtId="176" fontId="5" fillId="0" borderId="74" xfId="49" applyNumberFormat="1" applyFont="1" applyBorder="1" applyAlignment="1" applyProtection="1">
      <alignment horizontal="center" vertical="center"/>
    </xf>
    <xf numFmtId="0" fontId="0" fillId="0" borderId="70" xfId="0" applyBorder="1" applyAlignment="1" applyProtection="1">
      <alignment horizontal="center" vertical="center"/>
    </xf>
    <xf numFmtId="49" fontId="5" fillId="24" borderId="0" xfId="0" applyNumberFormat="1" applyFont="1" applyFill="1" applyAlignment="1" applyProtection="1">
      <alignment horizontal="distributed" vertical="center" wrapText="1"/>
    </xf>
    <xf numFmtId="176" fontId="5" fillId="24" borderId="0" xfId="48" applyNumberFormat="1" applyFont="1" applyFill="1" applyAlignment="1" applyProtection="1">
      <alignment horizontal="center" vertical="center"/>
    </xf>
    <xf numFmtId="178" fontId="5" fillId="24" borderId="0" xfId="0" applyNumberFormat="1" applyFont="1" applyFill="1" applyAlignment="1" applyProtection="1">
      <alignment horizontal="right" vertical="center" shrinkToFit="1"/>
    </xf>
    <xf numFmtId="178" fontId="7" fillId="24" borderId="0" xfId="0" applyNumberFormat="1" applyFont="1" applyFill="1" applyAlignment="1" applyProtection="1">
      <alignment horizontal="right" vertical="center" shrinkToFit="1"/>
    </xf>
    <xf numFmtId="0" fontId="5" fillId="24" borderId="0" xfId="0" applyFont="1" applyFill="1" applyAlignment="1" applyProtection="1">
      <alignment horizontal="center" vertical="center" wrapText="1" justifyLastLine="1"/>
    </xf>
    <xf numFmtId="178" fontId="6" fillId="24" borderId="0" xfId="0" applyNumberFormat="1" applyFont="1" applyFill="1" applyAlignment="1" applyProtection="1">
      <alignment horizontal="center" vertical="center" wrapText="1"/>
    </xf>
    <xf numFmtId="0" fontId="4" fillId="24" borderId="0" xfId="0" applyFont="1" applyFill="1" applyAlignment="1" applyProtection="1">
      <alignment vertical="top"/>
    </xf>
    <xf numFmtId="178" fontId="6" fillId="24" borderId="0" xfId="0" applyNumberFormat="1" applyFont="1" applyFill="1" applyAlignment="1" applyProtection="1">
      <alignment horizontal="center" vertical="center" wrapText="1"/>
    </xf>
    <xf numFmtId="176" fontId="5" fillId="24" borderId="0" xfId="54" applyNumberFormat="1" applyFont="1" applyFill="1" applyAlignment="1" applyProtection="1">
      <alignment horizontal="center" vertical="center"/>
    </xf>
    <xf numFmtId="49" fontId="12" fillId="24" borderId="15" xfId="54" applyNumberFormat="1" applyFont="1" applyFill="1" applyBorder="1" applyAlignment="1" applyProtection="1">
      <alignment horizontal="distributed" vertical="center" justifyLastLine="1"/>
    </xf>
    <xf numFmtId="49" fontId="0" fillId="24" borderId="20" xfId="0" applyNumberFormat="1" applyFill="1" applyBorder="1" applyAlignment="1" applyProtection="1">
      <alignment horizontal="distributed" vertical="center" justifyLastLine="1"/>
    </xf>
    <xf numFmtId="49" fontId="0" fillId="24" borderId="21" xfId="0" applyNumberFormat="1" applyFill="1" applyBorder="1" applyAlignment="1" applyProtection="1">
      <alignment horizontal="distributed" vertical="center" justifyLastLine="1"/>
    </xf>
    <xf numFmtId="0" fontId="5" fillId="24" borderId="49" xfId="0" applyFont="1" applyFill="1" applyBorder="1" applyAlignment="1" applyProtection="1">
      <alignment horizontal="center" vertical="center" wrapText="1" justifyLastLine="1"/>
    </xf>
    <xf numFmtId="0" fontId="5" fillId="24" borderId="20" xfId="0" applyFont="1" applyFill="1" applyBorder="1" applyAlignment="1" applyProtection="1">
      <alignment horizontal="center" vertical="center" wrapText="1" justifyLastLine="1"/>
    </xf>
    <xf numFmtId="0" fontId="5" fillId="24" borderId="21" xfId="0" applyFont="1" applyFill="1" applyBorder="1" applyAlignment="1" applyProtection="1">
      <alignment horizontal="center" vertical="center" wrapText="1" justifyLastLine="1"/>
    </xf>
    <xf numFmtId="0" fontId="7" fillId="24" borderId="10" xfId="0" applyFont="1" applyFill="1" applyBorder="1" applyAlignment="1" applyProtection="1">
      <alignment horizontal="distributed" vertical="center" wrapText="1" justifyLastLine="1"/>
    </xf>
    <xf numFmtId="0" fontId="12" fillId="24" borderId="17" xfId="0" applyFont="1" applyFill="1" applyBorder="1" applyAlignment="1" applyProtection="1">
      <alignment horizontal="distributed" vertical="center" justifyLastLine="1"/>
    </xf>
    <xf numFmtId="0" fontId="12" fillId="24" borderId="13" xfId="0" applyFont="1" applyFill="1" applyBorder="1" applyAlignment="1" applyProtection="1">
      <alignment horizontal="distributed" vertical="center" justifyLastLine="1"/>
    </xf>
    <xf numFmtId="49" fontId="0" fillId="24" borderId="17" xfId="0" applyNumberFormat="1" applyFill="1" applyBorder="1" applyAlignment="1" applyProtection="1">
      <alignment horizontal="distributed" vertical="center" wrapText="1"/>
    </xf>
    <xf numFmtId="49" fontId="0" fillId="24" borderId="13" xfId="0" applyNumberFormat="1" applyFill="1" applyBorder="1" applyAlignment="1" applyProtection="1">
      <alignment horizontal="distributed" vertical="center" wrapText="1"/>
    </xf>
    <xf numFmtId="49" fontId="5" fillId="24" borderId="44" xfId="0" applyNumberFormat="1" applyFont="1" applyFill="1" applyBorder="1" applyAlignment="1" applyProtection="1">
      <alignment horizontal="distributed" vertical="center" wrapText="1"/>
    </xf>
    <xf numFmtId="49" fontId="0" fillId="24" borderId="44" xfId="0" applyNumberFormat="1" applyFill="1" applyBorder="1" applyAlignment="1" applyProtection="1">
      <alignment horizontal="distributed" vertical="center" wrapText="1"/>
    </xf>
    <xf numFmtId="49" fontId="5" fillId="24" borderId="10" xfId="0" applyNumberFormat="1" applyFont="1" applyFill="1" applyBorder="1" applyAlignment="1" applyProtection="1">
      <alignment horizontal="center" vertical="distributed" textRotation="255" wrapText="1" justifyLastLine="1"/>
    </xf>
    <xf numFmtId="49" fontId="4" fillId="24" borderId="17" xfId="0" applyNumberFormat="1" applyFont="1" applyFill="1" applyBorder="1" applyAlignment="1" applyProtection="1">
      <alignment horizontal="center" vertical="distributed" textRotation="255" wrapText="1" justifyLastLine="1"/>
    </xf>
    <xf numFmtId="49" fontId="4" fillId="24" borderId="13" xfId="0" applyNumberFormat="1" applyFont="1" applyFill="1" applyBorder="1" applyAlignment="1" applyProtection="1">
      <alignment horizontal="center" vertical="distributed" textRotation="255" wrapText="1" justifyLastLine="1"/>
    </xf>
    <xf numFmtId="49" fontId="21" fillId="24" borderId="10" xfId="0" applyNumberFormat="1" applyFont="1" applyFill="1" applyBorder="1" applyAlignment="1" applyProtection="1">
      <alignment horizontal="center" vertical="distributed" textRotation="255" wrapText="1" justifyLastLine="1" shrinkToFit="1"/>
    </xf>
    <xf numFmtId="49" fontId="21" fillId="24" borderId="17" xfId="0" applyNumberFormat="1" applyFont="1" applyFill="1" applyBorder="1" applyAlignment="1" applyProtection="1">
      <alignment horizontal="center" vertical="distributed" textRotation="255" justifyLastLine="1" shrinkToFit="1"/>
    </xf>
    <xf numFmtId="49" fontId="21" fillId="24" borderId="13" xfId="0" applyNumberFormat="1" applyFont="1" applyFill="1" applyBorder="1" applyAlignment="1" applyProtection="1">
      <alignment horizontal="center" vertical="distributed" textRotation="255" justifyLastLine="1" shrinkToFit="1"/>
    </xf>
    <xf numFmtId="49" fontId="4" fillId="24" borderId="21" xfId="0" applyNumberFormat="1" applyFont="1" applyFill="1" applyBorder="1" applyAlignment="1" applyProtection="1">
      <alignment horizontal="distributed" vertical="center" wrapText="1" justifyLastLine="1"/>
    </xf>
    <xf numFmtId="49" fontId="4" fillId="24" borderId="11" xfId="0" applyNumberFormat="1" applyFont="1" applyFill="1" applyBorder="1" applyAlignment="1" applyProtection="1">
      <alignment horizontal="center" vertical="distributed" textRotation="255" wrapText="1" justifyLastLine="1"/>
    </xf>
    <xf numFmtId="49" fontId="4" fillId="24" borderId="0" xfId="0" applyNumberFormat="1" applyFont="1" applyFill="1" applyAlignment="1" applyProtection="1">
      <alignment horizontal="center" vertical="distributed" textRotation="255" wrapText="1" justifyLastLine="1"/>
    </xf>
    <xf numFmtId="49" fontId="4" fillId="24" borderId="12" xfId="0" applyNumberFormat="1" applyFont="1" applyFill="1" applyBorder="1" applyAlignment="1" applyProtection="1">
      <alignment horizontal="center" vertical="distributed" textRotation="255" wrapText="1" justifyLastLine="1"/>
    </xf>
    <xf numFmtId="49" fontId="21" fillId="24" borderId="14" xfId="0" applyNumberFormat="1" applyFont="1" applyFill="1" applyBorder="1" applyAlignment="1" applyProtection="1">
      <alignment horizontal="center" vertical="distributed" textRotation="255" justifyLastLine="1" shrinkToFit="1"/>
    </xf>
    <xf numFmtId="49" fontId="21" fillId="24" borderId="15" xfId="0" applyNumberFormat="1" applyFont="1" applyFill="1" applyBorder="1" applyAlignment="1" applyProtection="1">
      <alignment horizontal="center" vertical="distributed" textRotation="255" justifyLastLine="1" shrinkToFit="1"/>
    </xf>
    <xf numFmtId="49" fontId="21" fillId="24" borderId="16" xfId="0" applyNumberFormat="1" applyFont="1" applyFill="1" applyBorder="1" applyAlignment="1" applyProtection="1">
      <alignment horizontal="center" vertical="distributed" textRotation="255" justifyLastLine="1" shrinkToFit="1"/>
    </xf>
    <xf numFmtId="0" fontId="21" fillId="24" borderId="0" xfId="0" applyFont="1" applyFill="1" applyAlignment="1" applyProtection="1">
      <alignment horizontal="center" vertical="distributed" wrapText="1" justifyLastLine="1"/>
    </xf>
    <xf numFmtId="49" fontId="4" fillId="24" borderId="14" xfId="0" applyNumberFormat="1" applyFont="1" applyFill="1" applyBorder="1" applyAlignment="1" applyProtection="1">
      <alignment horizontal="center" vertical="distributed" textRotation="255" wrapText="1" justifyLastLine="1"/>
    </xf>
    <xf numFmtId="49" fontId="4" fillId="24" borderId="15" xfId="0" applyNumberFormat="1" applyFont="1" applyFill="1" applyBorder="1" applyAlignment="1" applyProtection="1">
      <alignment horizontal="center" vertical="distributed" textRotation="255" wrapText="1" justifyLastLine="1"/>
    </xf>
    <xf numFmtId="49" fontId="4" fillId="24" borderId="16" xfId="0" applyNumberFormat="1" applyFont="1" applyFill="1" applyBorder="1" applyAlignment="1" applyProtection="1">
      <alignment horizontal="center" vertical="distributed" textRotation="255" wrapText="1" justifyLastLine="1"/>
    </xf>
    <xf numFmtId="49" fontId="55" fillId="0" borderId="49" xfId="0" applyNumberFormat="1" applyFont="1" applyBorder="1" applyAlignment="1" applyProtection="1">
      <alignment horizontal="distributed" vertical="center" wrapText="1" justifyLastLine="1"/>
    </xf>
    <xf numFmtId="49" fontId="56" fillId="0" borderId="20" xfId="0" applyNumberFormat="1" applyFont="1" applyBorder="1" applyAlignment="1" applyProtection="1">
      <alignment horizontal="distributed" vertical="center" wrapText="1" justifyLastLine="1"/>
    </xf>
    <xf numFmtId="49" fontId="56" fillId="0" borderId="21" xfId="0" applyNumberFormat="1" applyFont="1" applyBorder="1" applyAlignment="1" applyProtection="1">
      <alignment horizontal="distributed" vertical="center" wrapText="1" justifyLastLine="1"/>
    </xf>
    <xf numFmtId="176" fontId="55" fillId="0" borderId="62" xfId="49" applyNumberFormat="1" applyFont="1" applyBorder="1" applyAlignment="1" applyProtection="1">
      <alignment horizontal="center" vertical="center"/>
    </xf>
    <xf numFmtId="0" fontId="57" fillId="0" borderId="20" xfId="0" applyFont="1" applyBorder="1" applyAlignment="1" applyProtection="1">
      <alignment horizontal="center" vertical="center"/>
    </xf>
    <xf numFmtId="176" fontId="55" fillId="0" borderId="64" xfId="49" applyNumberFormat="1" applyFont="1" applyBorder="1" applyAlignment="1" applyProtection="1">
      <alignment horizontal="center" vertical="center"/>
    </xf>
    <xf numFmtId="176" fontId="55" fillId="0" borderId="20" xfId="49" applyNumberFormat="1" applyFont="1" applyBorder="1" applyAlignment="1" applyProtection="1">
      <alignment horizontal="center" vertical="center"/>
    </xf>
    <xf numFmtId="176" fontId="55" fillId="0" borderId="63" xfId="49" applyNumberFormat="1" applyFont="1" applyBorder="1" applyAlignment="1" applyProtection="1">
      <alignment horizontal="center" vertical="center"/>
    </xf>
    <xf numFmtId="0" fontId="57" fillId="0" borderId="21" xfId="0" applyFont="1" applyBorder="1" applyAlignment="1" applyProtection="1">
      <alignment horizontal="center" vertical="center"/>
    </xf>
    <xf numFmtId="49" fontId="5" fillId="24" borderId="17" xfId="0" applyNumberFormat="1" applyFont="1" applyFill="1" applyBorder="1" applyAlignment="1" applyProtection="1">
      <alignment horizontal="center" vertical="distributed" textRotation="255" wrapText="1" justifyLastLine="1"/>
    </xf>
    <xf numFmtId="49" fontId="5" fillId="24" borderId="13" xfId="0" applyNumberFormat="1" applyFont="1" applyFill="1" applyBorder="1" applyAlignment="1" applyProtection="1">
      <alignment horizontal="center" vertical="distributed" textRotation="255" wrapText="1" justifyLastLine="1"/>
    </xf>
    <xf numFmtId="49" fontId="5" fillId="24" borderId="14" xfId="0" applyNumberFormat="1" applyFont="1" applyFill="1" applyBorder="1" applyAlignment="1" applyProtection="1">
      <alignment horizontal="center" vertical="distributed" textRotation="255" wrapText="1" justifyLastLine="1"/>
    </xf>
    <xf numFmtId="49" fontId="5" fillId="24" borderId="15" xfId="0" applyNumberFormat="1" applyFont="1" applyFill="1" applyBorder="1" applyAlignment="1" applyProtection="1">
      <alignment horizontal="center" vertical="distributed" textRotation="255" wrapText="1" justifyLastLine="1"/>
    </xf>
    <xf numFmtId="49" fontId="5" fillId="24" borderId="16" xfId="0" applyNumberFormat="1" applyFont="1" applyFill="1" applyBorder="1" applyAlignment="1" applyProtection="1">
      <alignment horizontal="center" vertical="distributed" textRotation="255" wrapText="1" justifyLastLine="1"/>
    </xf>
    <xf numFmtId="176" fontId="55" fillId="0" borderId="140" xfId="49" applyNumberFormat="1" applyFont="1" applyBorder="1" applyAlignment="1" applyProtection="1">
      <alignment horizontal="center" vertical="center"/>
    </xf>
    <xf numFmtId="176" fontId="55" fillId="0" borderId="36" xfId="49" applyNumberFormat="1" applyFont="1" applyBorder="1" applyAlignment="1" applyProtection="1">
      <alignment horizontal="center" vertical="center"/>
    </xf>
    <xf numFmtId="176" fontId="55" fillId="0" borderId="141" xfId="49" applyNumberFormat="1" applyFont="1" applyBorder="1" applyAlignment="1" applyProtection="1">
      <alignment horizontal="center" vertical="center"/>
    </xf>
    <xf numFmtId="0" fontId="0" fillId="0" borderId="37" xfId="0" applyBorder="1" applyAlignment="1" applyProtection="1">
      <alignment horizontal="center" vertical="center"/>
    </xf>
    <xf numFmtId="49" fontId="7" fillId="24" borderId="17" xfId="0" applyNumberFormat="1" applyFont="1" applyFill="1" applyBorder="1" applyAlignment="1" applyProtection="1">
      <alignment horizontal="left" vertical="center" wrapText="1"/>
    </xf>
    <xf numFmtId="49" fontId="7" fillId="24" borderId="0" xfId="0" applyNumberFormat="1" applyFont="1" applyFill="1" applyAlignment="1" applyProtection="1">
      <alignment horizontal="left" vertical="center" wrapText="1"/>
    </xf>
    <xf numFmtId="0" fontId="0" fillId="0" borderId="0" xfId="0" applyAlignment="1" applyProtection="1">
      <alignment horizontal="left" vertical="center" wrapText="1"/>
    </xf>
    <xf numFmtId="0" fontId="7" fillId="24" borderId="10" xfId="0" applyFont="1" applyFill="1" applyBorder="1" applyAlignment="1" applyProtection="1">
      <alignment horizontal="distributed" vertical="center" wrapText="1"/>
    </xf>
    <xf numFmtId="0" fontId="7" fillId="24" borderId="17" xfId="0" applyFont="1" applyFill="1" applyBorder="1" applyAlignment="1" applyProtection="1">
      <alignment horizontal="distributed" vertical="center" wrapText="1"/>
    </xf>
    <xf numFmtId="0" fontId="7" fillId="24" borderId="13" xfId="0" applyFont="1" applyFill="1" applyBorder="1" applyAlignment="1" applyProtection="1">
      <alignment horizontal="distributed" vertical="center" wrapText="1"/>
    </xf>
    <xf numFmtId="0" fontId="0" fillId="24" borderId="17" xfId="0" applyFill="1" applyBorder="1" applyAlignment="1" applyProtection="1">
      <alignment horizontal="distributed" vertical="center"/>
    </xf>
    <xf numFmtId="0" fontId="0" fillId="24" borderId="13" xfId="0" applyFill="1" applyBorder="1" applyAlignment="1" applyProtection="1">
      <alignment horizontal="distributed" vertical="center"/>
    </xf>
    <xf numFmtId="0" fontId="7" fillId="24" borderId="17" xfId="0" applyFont="1" applyFill="1" applyBorder="1" applyAlignment="1" applyProtection="1">
      <alignment horizontal="distributed" vertical="center" wrapText="1" justifyLastLine="1"/>
    </xf>
    <xf numFmtId="0" fontId="7" fillId="24" borderId="13" xfId="0" applyFont="1" applyFill="1" applyBorder="1" applyAlignment="1" applyProtection="1">
      <alignment horizontal="distributed" vertical="center" wrapText="1" justifyLastLine="1"/>
    </xf>
    <xf numFmtId="0" fontId="7" fillId="24" borderId="11" xfId="0" applyFont="1" applyFill="1" applyBorder="1" applyAlignment="1" applyProtection="1">
      <alignment horizontal="distributed" vertical="center" wrapText="1"/>
    </xf>
    <xf numFmtId="0" fontId="7" fillId="24" borderId="0" xfId="0" applyFont="1" applyFill="1" applyAlignment="1" applyProtection="1">
      <alignment horizontal="distributed" vertical="center" wrapText="1"/>
    </xf>
    <xf numFmtId="0" fontId="7" fillId="24" borderId="12" xfId="0" applyFont="1" applyFill="1" applyBorder="1" applyAlignment="1" applyProtection="1">
      <alignment horizontal="distributed" vertical="center" wrapText="1"/>
    </xf>
    <xf numFmtId="0" fontId="7" fillId="24" borderId="11" xfId="0" applyFont="1" applyFill="1" applyBorder="1" applyAlignment="1" applyProtection="1">
      <alignment horizontal="distributed" vertical="center" wrapText="1" justifyLastLine="1"/>
    </xf>
    <xf numFmtId="0" fontId="4" fillId="24" borderId="0" xfId="0" applyFont="1" applyFill="1" applyAlignment="1" applyProtection="1">
      <alignment horizontal="distributed" vertical="center" wrapText="1" justifyLastLine="1"/>
    </xf>
    <xf numFmtId="0" fontId="4" fillId="24" borderId="12" xfId="0" applyFont="1" applyFill="1" applyBorder="1" applyAlignment="1" applyProtection="1">
      <alignment horizontal="distributed" vertical="center" wrapText="1" justifyLastLine="1"/>
    </xf>
    <xf numFmtId="0" fontId="5" fillId="24" borderId="10" xfId="0" applyFont="1" applyFill="1" applyBorder="1" applyAlignment="1" applyProtection="1">
      <alignment horizontal="distributed" vertical="center" wrapText="1" justifyLastLine="1"/>
    </xf>
    <xf numFmtId="0" fontId="5" fillId="24" borderId="17" xfId="0" applyFont="1" applyFill="1" applyBorder="1" applyAlignment="1" applyProtection="1">
      <alignment horizontal="distributed" vertical="center" wrapText="1" justifyLastLine="1"/>
    </xf>
    <xf numFmtId="0" fontId="5" fillId="24" borderId="13" xfId="0" applyFont="1" applyFill="1" applyBorder="1" applyAlignment="1" applyProtection="1">
      <alignment horizontal="distributed" vertical="center" wrapText="1" justifyLastLine="1"/>
    </xf>
    <xf numFmtId="0" fontId="4" fillId="24" borderId="17" xfId="0" applyFont="1" applyFill="1" applyBorder="1" applyAlignment="1" applyProtection="1">
      <alignment horizontal="distributed" vertical="center" wrapText="1" justifyLastLine="1"/>
    </xf>
    <xf numFmtId="0" fontId="4" fillId="24" borderId="13" xfId="0" applyFont="1" applyFill="1" applyBorder="1" applyAlignment="1" applyProtection="1">
      <alignment horizontal="distributed" vertical="center" wrapText="1" justifyLastLine="1"/>
    </xf>
    <xf numFmtId="0" fontId="0" fillId="24" borderId="11" xfId="0" applyFill="1" applyBorder="1" applyAlignment="1" applyProtection="1">
      <alignment horizontal="distributed" vertical="center"/>
    </xf>
    <xf numFmtId="0" fontId="0" fillId="24" borderId="0" xfId="0" applyFill="1" applyAlignment="1" applyProtection="1">
      <alignment horizontal="distributed" vertical="center"/>
    </xf>
    <xf numFmtId="0" fontId="0" fillId="24" borderId="12" xfId="0" applyFill="1" applyBorder="1" applyAlignment="1" applyProtection="1">
      <alignment horizontal="distributed" vertical="center"/>
    </xf>
    <xf numFmtId="0" fontId="0" fillId="0" borderId="11" xfId="0" applyBorder="1" applyAlignment="1" applyProtection="1">
      <alignment horizontal="distributed"/>
    </xf>
    <xf numFmtId="0" fontId="0" fillId="0" borderId="0" xfId="0" applyAlignment="1" applyProtection="1">
      <alignment horizontal="distributed"/>
    </xf>
    <xf numFmtId="0" fontId="0" fillId="0" borderId="12" xfId="0" applyBorder="1" applyAlignment="1" applyProtection="1">
      <alignment horizontal="distributed"/>
    </xf>
    <xf numFmtId="49" fontId="21" fillId="24" borderId="10" xfId="0" applyNumberFormat="1" applyFont="1" applyFill="1" applyBorder="1" applyAlignment="1" applyProtection="1">
      <alignment horizontal="center" vertical="distributed" textRotation="255" wrapText="1" justifyLastLine="1"/>
    </xf>
    <xf numFmtId="49" fontId="21" fillId="24" borderId="17" xfId="0" applyNumberFormat="1" applyFont="1" applyFill="1" applyBorder="1" applyAlignment="1" applyProtection="1">
      <alignment horizontal="center" vertical="distributed" textRotation="255" wrapText="1" justifyLastLine="1"/>
    </xf>
    <xf numFmtId="178" fontId="5" fillId="24" borderId="61" xfId="0" applyNumberFormat="1" applyFont="1" applyFill="1" applyBorder="1" applyAlignment="1" applyProtection="1">
      <alignment horizontal="right" vertical="center" shrinkToFit="1"/>
    </xf>
    <xf numFmtId="49" fontId="5" fillId="24" borderId="11" xfId="0" applyNumberFormat="1" applyFont="1" applyFill="1" applyBorder="1" applyAlignment="1" applyProtection="1">
      <alignment horizontal="center" vertical="distributed" textRotation="255" wrapText="1" justifyLastLine="1"/>
    </xf>
    <xf numFmtId="49" fontId="5" fillId="24" borderId="0" xfId="0" applyNumberFormat="1" applyFont="1" applyFill="1" applyAlignment="1" applyProtection="1">
      <alignment horizontal="center" vertical="distributed" textRotation="255" wrapText="1" justifyLastLine="1"/>
    </xf>
    <xf numFmtId="49" fontId="5" fillId="24" borderId="12" xfId="0" applyNumberFormat="1" applyFont="1" applyFill="1" applyBorder="1" applyAlignment="1" applyProtection="1">
      <alignment horizontal="center" vertical="distributed" textRotation="255" wrapText="1" justifyLastLine="1"/>
    </xf>
    <xf numFmtId="49" fontId="21" fillId="24" borderId="11" xfId="0" applyNumberFormat="1" applyFont="1" applyFill="1" applyBorder="1" applyAlignment="1" applyProtection="1">
      <alignment horizontal="center" vertical="distributed" textRotation="255" wrapText="1" justifyLastLine="1"/>
    </xf>
    <xf numFmtId="49" fontId="21" fillId="24" borderId="0" xfId="0" applyNumberFormat="1" applyFont="1" applyFill="1" applyAlignment="1" applyProtection="1">
      <alignment horizontal="center" vertical="distributed" textRotation="255" wrapText="1" justifyLastLine="1"/>
    </xf>
    <xf numFmtId="178" fontId="5" fillId="24" borderId="50" xfId="0" applyNumberFormat="1" applyFont="1" applyFill="1" applyBorder="1" applyAlignment="1" applyProtection="1">
      <alignment horizontal="right" vertical="center" shrinkToFit="1"/>
    </xf>
    <xf numFmtId="49" fontId="55" fillId="0" borderId="20" xfId="0" applyNumberFormat="1" applyFont="1" applyBorder="1" applyAlignment="1" applyProtection="1">
      <alignment horizontal="distributed" vertical="center" wrapText="1" justifyLastLine="1"/>
    </xf>
    <xf numFmtId="49" fontId="55" fillId="0" borderId="21" xfId="0" applyNumberFormat="1" applyFont="1" applyBorder="1" applyAlignment="1" applyProtection="1">
      <alignment horizontal="distributed" vertical="center" wrapText="1" justifyLastLine="1"/>
    </xf>
    <xf numFmtId="176" fontId="55" fillId="0" borderId="107" xfId="49" applyNumberFormat="1" applyFont="1" applyBorder="1" applyAlignment="1" applyProtection="1">
      <alignment horizontal="center" vertical="center"/>
    </xf>
    <xf numFmtId="0" fontId="57" fillId="0" borderId="36" xfId="0" applyFont="1" applyBorder="1" applyAlignment="1" applyProtection="1">
      <alignment horizontal="center" vertical="center"/>
    </xf>
    <xf numFmtId="0" fontId="57" fillId="0" borderId="37" xfId="0" applyFont="1" applyBorder="1" applyAlignment="1" applyProtection="1">
      <alignment horizontal="center" vertical="center"/>
    </xf>
    <xf numFmtId="49" fontId="5" fillId="24" borderId="17" xfId="0" applyNumberFormat="1" applyFont="1" applyFill="1" applyBorder="1" applyAlignment="1" applyProtection="1">
      <alignment horizontal="center" vertical="distributed" textRotation="255"/>
    </xf>
    <xf numFmtId="49" fontId="5" fillId="24" borderId="17" xfId="0" applyNumberFormat="1" applyFont="1" applyFill="1" applyBorder="1" applyAlignment="1" applyProtection="1">
      <alignment horizontal="distributed" vertical="center"/>
    </xf>
    <xf numFmtId="49" fontId="5" fillId="24" borderId="0" xfId="0" applyNumberFormat="1" applyFont="1" applyFill="1" applyAlignment="1" applyProtection="1">
      <alignment horizontal="distributed" vertical="center"/>
    </xf>
    <xf numFmtId="178" fontId="5" fillId="24" borderId="0" xfId="0" applyNumberFormat="1" applyFont="1" applyFill="1" applyAlignment="1" applyProtection="1">
      <alignment horizontal="right" vertical="center"/>
    </xf>
    <xf numFmtId="49" fontId="5" fillId="24" borderId="0" xfId="0" applyNumberFormat="1" applyFont="1" applyFill="1" applyAlignment="1" applyProtection="1">
      <alignment horizontal="center" vertical="distributed" textRotation="255"/>
    </xf>
    <xf numFmtId="0" fontId="5" fillId="24" borderId="0" xfId="0" applyFont="1" applyFill="1" applyAlignment="1" applyProtection="1">
      <alignment horizontal="center" vertical="distributed" wrapText="1" justifyLastLine="1"/>
    </xf>
    <xf numFmtId="49" fontId="5" fillId="25" borderId="18" xfId="0" applyNumberFormat="1" applyFont="1" applyFill="1" applyBorder="1" applyAlignment="1" applyProtection="1">
      <alignment horizontal="distributed" vertical="center" wrapText="1" justifyLastLine="1" shrinkToFit="1"/>
    </xf>
    <xf numFmtId="49" fontId="5" fillId="25" borderId="44" xfId="0" applyNumberFormat="1" applyFont="1" applyFill="1" applyBorder="1" applyAlignment="1" applyProtection="1">
      <alignment horizontal="distributed" vertical="center" wrapText="1" justifyLastLine="1"/>
    </xf>
    <xf numFmtId="0" fontId="4" fillId="0" borderId="0" xfId="0" applyFont="1" applyAlignment="1" applyProtection="1">
      <alignment vertical="top"/>
    </xf>
    <xf numFmtId="49" fontId="5" fillId="25" borderId="45" xfId="0" applyNumberFormat="1" applyFont="1" applyFill="1" applyBorder="1" applyAlignment="1" applyProtection="1">
      <alignment horizontal="distributed" vertical="center" wrapText="1" justifyLastLine="1"/>
    </xf>
    <xf numFmtId="49" fontId="5" fillId="0" borderId="18" xfId="0" applyNumberFormat="1" applyFont="1" applyBorder="1" applyAlignment="1" applyProtection="1">
      <alignment horizontal="center" vertical="center" wrapText="1" shrinkToFit="1"/>
    </xf>
    <xf numFmtId="49" fontId="5" fillId="0" borderId="18" xfId="0" applyNumberFormat="1" applyFont="1" applyBorder="1" applyAlignment="1" applyProtection="1">
      <alignment horizontal="left" vertical="center" wrapText="1"/>
    </xf>
    <xf numFmtId="0" fontId="31" fillId="0" borderId="0" xfId="0" applyFont="1" applyAlignment="1" applyProtection="1">
      <alignment vertical="top"/>
    </xf>
    <xf numFmtId="49" fontId="5" fillId="25" borderId="44" xfId="0" applyNumberFormat="1" applyFont="1" applyFill="1" applyBorder="1" applyAlignment="1" applyProtection="1">
      <alignment horizontal="distributed" vertical="center" wrapText="1" justifyLastLine="1" shrinkToFit="1"/>
    </xf>
    <xf numFmtId="0" fontId="5" fillId="25" borderId="44" xfId="0" applyFont="1" applyFill="1" applyBorder="1" applyAlignment="1" applyProtection="1">
      <alignment horizontal="distributed" vertical="center" wrapText="1" justifyLastLine="1"/>
    </xf>
    <xf numFmtId="0" fontId="5" fillId="0" borderId="0" xfId="0" applyFont="1" applyAlignment="1" applyProtection="1">
      <alignment vertical="top"/>
    </xf>
    <xf numFmtId="49" fontId="5" fillId="25" borderId="45" xfId="0" applyNumberFormat="1" applyFont="1" applyFill="1" applyBorder="1" applyAlignment="1" applyProtection="1">
      <alignment horizontal="distributed" vertical="center" wrapText="1" justifyLastLine="1" shrinkToFit="1"/>
    </xf>
    <xf numFmtId="0" fontId="5" fillId="25" borderId="45" xfId="0" applyFont="1" applyFill="1" applyBorder="1" applyAlignment="1" applyProtection="1">
      <alignment horizontal="distributed" vertical="center" wrapText="1" justifyLastLine="1"/>
    </xf>
    <xf numFmtId="0" fontId="32" fillId="0" borderId="0" xfId="0" applyFont="1" applyAlignment="1" applyProtection="1">
      <alignment vertical="top"/>
    </xf>
  </cellXfs>
  <cellStyles count="6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62"/>
    <cellStyle name="標準 2 2" xfId="63"/>
    <cellStyle name="標準_Sheet1" xfId="41"/>
    <cellStyle name="標準_ガイダンス標準" xfId="42"/>
    <cellStyle name="標準_課税状況調査(市町村)_2" xfId="43"/>
    <cellStyle name="標準_課税状況調査(市町村)BOOK2" xfId="44"/>
    <cellStyle name="標準_固定資産家屋" xfId="45"/>
    <cellStyle name="標準_作業" xfId="46"/>
    <cellStyle name="標準_都道府県_評価見込額調(土地)" xfId="47"/>
    <cellStyle name="標準_平成14年地方公務員制度実態調査_レイアウト" xfId="48"/>
    <cellStyle name="標準_平成14年地方公務員制度実態調査_レイアウト_14_71固定資産土地入力用_修正済み_市町村税課税状況" xfId="49"/>
    <cellStyle name="標準_平成14年地方公務員制度実態調査_レイアウト_14_71固定資産土地入力用_修正済み_市町村税課税状況_5100課税状況調査市町村２入力用" xfId="50"/>
    <cellStyle name="標準_平成14年地方公務員制度実態調査_レイアウト_市町村課税状況当の調査-27" xfId="51"/>
    <cellStyle name="標準_平成14年地方公務員制度実態調査_レイアウト_市町村課税状況当の調査-28" xfId="52"/>
    <cellStyle name="標準_平成14年地方公務員制度実態調査_レイアウト_市町村課税状況当の調査-30" xfId="53"/>
    <cellStyle name="標準_平成14年地方公務員制度実態調査_レイアウト_水利地益税-45" xfId="54"/>
    <cellStyle name="標準_平成14年地方公務員制度実態調査_レイアウト_扶養親族等納税義務者数 - 31" xfId="55"/>
    <cellStyle name="標準_平成14年地方公務員制度実態調査_レイアウト_扶養親族等納税義務者数 - 32" xfId="56"/>
    <cellStyle name="標準_平成14年地方公務員制度実態調査_レイアウト_扶養親族等納税義務者数 - 33" xfId="57"/>
    <cellStyle name="標準_平成14年地方公務員制度実態調査_レイアウト_扶養親族等納税義務者数 - 33 2" xfId="61"/>
    <cellStyle name="標準_平成14年地方公務員制度実態調査_レイアウト_扶養親族等納税義務者数 - 34" xfId="58"/>
    <cellStyle name="標準_平成14年地方公務員制度実態調査_レイアウト_扶養親族等納税義務者数 - 36_課税状況調査(市町村)_22" xfId="59"/>
    <cellStyle name="良い" xfId="6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10.xml><?xml version="1.0" encoding="utf-8"?>
<ax:ocx xmlns:ax="http://schemas.microsoft.com/office/2006/activeX" xmlns:r="http://schemas.openxmlformats.org/officeDocument/2006/relationships" ax:classid="{D7053240-CE69-11CD-A777-00DD01143C57}" ax:persistence="persistStreamInit" r:id="rId1"/>
</file>

<file path=xl/activeX/activeX11.xml><?xml version="1.0" encoding="utf-8"?>
<ax:ocx xmlns:ax="http://schemas.microsoft.com/office/2006/activeX" xmlns:r="http://schemas.openxmlformats.org/officeDocument/2006/relationships" ax:classid="{D7053240-CE69-11CD-A777-00DD01143C57}" ax:persistence="persistStreamInit" r:id="rId1"/>
</file>

<file path=xl/activeX/activeX12.xml><?xml version="1.0" encoding="utf-8"?>
<ax:ocx xmlns:ax="http://schemas.microsoft.com/office/2006/activeX" xmlns:r="http://schemas.openxmlformats.org/officeDocument/2006/relationships" ax:classid="{D7053240-CE69-11CD-A777-00DD01143C57}" ax:persistence="persistStreamInit" r:id="rId1"/>
</file>

<file path=xl/activeX/activeX13.xml><?xml version="1.0" encoding="utf-8"?>
<ax:ocx xmlns:ax="http://schemas.microsoft.com/office/2006/activeX" xmlns:r="http://schemas.openxmlformats.org/officeDocument/2006/relationships" ax:classid="{8BD21D30-EC42-11CE-9E0D-00AA006002F3}" ax:persistence="persistStreamInit" r:id="rId1"/>
</file>

<file path=xl/activeX/activeX14.xml><?xml version="1.0" encoding="utf-8"?>
<ax:ocx xmlns:ax="http://schemas.microsoft.com/office/2006/activeX" xmlns:r="http://schemas.openxmlformats.org/officeDocument/2006/relationships" ax:classid="{D7053240-CE69-11CD-A777-00DD01143C57}" ax:persistence="persistStreamInit" r:id="rId1"/>
</file>

<file path=xl/activeX/activeX15.xml><?xml version="1.0" encoding="utf-8"?>
<ax:ocx xmlns:ax="http://schemas.microsoft.com/office/2006/activeX" xmlns:r="http://schemas.openxmlformats.org/officeDocument/2006/relationships" ax:classid="{D7053240-CE69-11CD-A777-00DD01143C57}" ax:persistence="persistStreamInit" r:id="rId1"/>
</file>

<file path=xl/activeX/activeX16.xml><?xml version="1.0" encoding="utf-8"?>
<ax:ocx xmlns:ax="http://schemas.microsoft.com/office/2006/activeX" xmlns:r="http://schemas.openxmlformats.org/officeDocument/2006/relationships" ax:classid="{D7053240-CE69-11CD-A777-00DD01143C57}" ax:persistence="persistStreamInit" r:id="rId1"/>
</file>

<file path=xl/activeX/activeX17.xml><?xml version="1.0" encoding="utf-8"?>
<ax:ocx xmlns:ax="http://schemas.microsoft.com/office/2006/activeX" xmlns:r="http://schemas.openxmlformats.org/officeDocument/2006/relationships" ax:classid="{D7053240-CE69-11CD-A777-00DD01143C57}" ax:persistence="persistStreamInit" r:id="rId1"/>
</file>

<file path=xl/activeX/activeX18.xml><?xml version="1.0" encoding="utf-8"?>
<ax:ocx xmlns:ax="http://schemas.microsoft.com/office/2006/activeX" xmlns:r="http://schemas.openxmlformats.org/officeDocument/2006/relationships" ax:classid="{D7053240-CE69-11CD-A777-00DD01143C57}" ax:persistence="persistStreamInit" r:id="rId1"/>
</file>

<file path=xl/activeX/activeX19.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activeX/activeX20.xml><?xml version="1.0" encoding="utf-8"?>
<ax:ocx xmlns:ax="http://schemas.microsoft.com/office/2006/activeX" xmlns:r="http://schemas.openxmlformats.org/officeDocument/2006/relationships" ax:classid="{D7053240-CE69-11CD-A777-00DD01143C57}" ax:persistence="persistStreamInit" r:id="rId1"/>
</file>

<file path=xl/activeX/activeX21.xml><?xml version="1.0" encoding="utf-8"?>
<ax:ocx xmlns:ax="http://schemas.microsoft.com/office/2006/activeX" xmlns:r="http://schemas.openxmlformats.org/officeDocument/2006/relationships" ax:classid="{D7053240-CE69-11CD-A777-00DD01143C57}" ax:persistence="persistStreamInit" r:id="rId1"/>
</file>

<file path=xl/activeX/activeX22.xml><?xml version="1.0" encoding="utf-8"?>
<ax:ocx xmlns:ax="http://schemas.microsoft.com/office/2006/activeX" xmlns:r="http://schemas.openxmlformats.org/officeDocument/2006/relationships" ax:classid="{D7053240-CE69-11CD-A777-00DD01143C57}" ax:persistence="persistStreamInit" r:id="rId1"/>
</file>

<file path=xl/activeX/activeX23.xml><?xml version="1.0" encoding="utf-8"?>
<ax:ocx xmlns:ax="http://schemas.microsoft.com/office/2006/activeX" xmlns:r="http://schemas.openxmlformats.org/officeDocument/2006/relationships" ax:classid="{D7053240-CE69-11CD-A777-00DD01143C57}" ax:persistence="persistStreamInit" r:id="rId1"/>
</file>

<file path=xl/activeX/activeX24.xml><?xml version="1.0" encoding="utf-8"?>
<ax:ocx xmlns:ax="http://schemas.microsoft.com/office/2006/activeX" xmlns:r="http://schemas.openxmlformats.org/officeDocument/2006/relationships" ax:classid="{D7053240-CE69-11CD-A777-00DD01143C57}" ax:persistence="persistStreamInit" r:id="rId1"/>
</file>

<file path=xl/activeX/activeX25.xml><?xml version="1.0" encoding="utf-8"?>
<ax:ocx xmlns:ax="http://schemas.microsoft.com/office/2006/activeX" xmlns:r="http://schemas.openxmlformats.org/officeDocument/2006/relationships" ax:classid="{D7053240-CE69-11CD-A777-00DD01143C57}" ax:persistence="persistStreamInit" r:id="rId1"/>
</file>

<file path=xl/activeX/activeX26.xml><?xml version="1.0" encoding="utf-8"?>
<ax:ocx xmlns:ax="http://schemas.microsoft.com/office/2006/activeX" xmlns:r="http://schemas.openxmlformats.org/officeDocument/2006/relationships" ax:classid="{D7053240-CE69-11CD-A777-00DD01143C57}" ax:persistence="persistStreamInit" r:id="rId1"/>
</file>

<file path=xl/activeX/activeX27.xml><?xml version="1.0" encoding="utf-8"?>
<ax:ocx xmlns:ax="http://schemas.microsoft.com/office/2006/activeX" xmlns:r="http://schemas.openxmlformats.org/officeDocument/2006/relationships" ax:classid="{D7053240-CE69-11CD-A777-00DD01143C57}" ax:persistence="persistStreamInit" r:id="rId1"/>
</file>

<file path=xl/activeX/activeX28.xml><?xml version="1.0" encoding="utf-8"?>
<ax:ocx xmlns:ax="http://schemas.microsoft.com/office/2006/activeX" xmlns:r="http://schemas.openxmlformats.org/officeDocument/2006/relationships" ax:classid="{D7053240-CE69-11CD-A777-00DD01143C57}" ax:persistence="persistStreamInit" r:id="rId1"/>
</file>

<file path=xl/activeX/activeX29.xml><?xml version="1.0" encoding="utf-8"?>
<ax:ocx xmlns:ax="http://schemas.microsoft.com/office/2006/activeX" xmlns:r="http://schemas.openxmlformats.org/officeDocument/2006/relationships" ax:classid="{D7053240-CE69-11CD-A777-00DD01143C57}" ax:persistence="persistStreamInit" r:id="rId1"/>
</file>

<file path=xl/activeX/activeX3.xml><?xml version="1.0" encoding="utf-8"?>
<ax:ocx xmlns:ax="http://schemas.microsoft.com/office/2006/activeX" xmlns:r="http://schemas.openxmlformats.org/officeDocument/2006/relationships" ax:classid="{D7053240-CE69-11CD-A777-00DD01143C57}" ax:persistence="persistStreamInit" r:id="rId1"/>
</file>

<file path=xl/activeX/activeX30.xml><?xml version="1.0" encoding="utf-8"?>
<ax:ocx xmlns:ax="http://schemas.microsoft.com/office/2006/activeX" xmlns:r="http://schemas.openxmlformats.org/officeDocument/2006/relationships" ax:classid="{D7053240-CE69-11CD-A777-00DD01143C57}" ax:persistence="persistStreamInit" r:id="rId1"/>
</file>

<file path=xl/activeX/activeX31.xml><?xml version="1.0" encoding="utf-8"?>
<ax:ocx xmlns:ax="http://schemas.microsoft.com/office/2006/activeX" xmlns:r="http://schemas.openxmlformats.org/officeDocument/2006/relationships" ax:classid="{D7053240-CE69-11CD-A777-00DD01143C57}" ax:persistence="persistStreamInit" r:id="rId1"/>
</file>

<file path=xl/activeX/activeX32.xml><?xml version="1.0" encoding="utf-8"?>
<ax:ocx xmlns:ax="http://schemas.microsoft.com/office/2006/activeX" xmlns:r="http://schemas.openxmlformats.org/officeDocument/2006/relationships" ax:classid="{D7053240-CE69-11CD-A777-00DD01143C57}" ax:persistence="persistStreamInit" r:id="rId1"/>
</file>

<file path=xl/activeX/activeX4.xml><?xml version="1.0" encoding="utf-8"?>
<ax:ocx xmlns:ax="http://schemas.microsoft.com/office/2006/activeX" xmlns:r="http://schemas.openxmlformats.org/officeDocument/2006/relationships" ax:classid="{D7053240-CE69-11CD-A777-00DD01143C57}" ax:persistence="persistStreamInit" r:id="rId1"/>
</file>

<file path=xl/activeX/activeX5.xml><?xml version="1.0" encoding="utf-8"?>
<ax:ocx xmlns:ax="http://schemas.microsoft.com/office/2006/activeX" xmlns:r="http://schemas.openxmlformats.org/officeDocument/2006/relationships" ax:classid="{D7053240-CE69-11CD-A777-00DD01143C57}" ax:persistence="persistStreamInit" r:id="rId1"/>
</file>

<file path=xl/activeX/activeX6.xml><?xml version="1.0" encoding="utf-8"?>
<ax:ocx xmlns:ax="http://schemas.microsoft.com/office/2006/activeX" xmlns:r="http://schemas.openxmlformats.org/officeDocument/2006/relationships" ax:classid="{D7053240-CE69-11CD-A777-00DD01143C57}" ax:persistence="persistStreamInit" r:id="rId1"/>
</file>

<file path=xl/activeX/activeX7.xml><?xml version="1.0" encoding="utf-8"?>
<ax:ocx xmlns:ax="http://schemas.microsoft.com/office/2006/activeX" xmlns:r="http://schemas.openxmlformats.org/officeDocument/2006/relationships" ax:classid="{D7053240-CE69-11CD-A777-00DD01143C57}" ax:persistence="persistStreamInit" r:id="rId1"/>
</file>

<file path=xl/activeX/activeX8.xml><?xml version="1.0" encoding="utf-8"?>
<ax:ocx xmlns:ax="http://schemas.microsoft.com/office/2006/activeX" xmlns:r="http://schemas.openxmlformats.org/officeDocument/2006/relationships" ax:classid="{D7053240-CE69-11CD-A777-00DD01143C57}" ax:persistence="persistStreamInit" r:id="rId1"/>
</file>

<file path=xl/activeX/activeX9.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8" Type="http://schemas.openxmlformats.org/officeDocument/2006/relationships/image" Target="../media/image7.emf"/><Relationship Id="rId13" Type="http://schemas.openxmlformats.org/officeDocument/2006/relationships/image" Target="../media/image2.emf"/><Relationship Id="rId3" Type="http://schemas.openxmlformats.org/officeDocument/2006/relationships/image" Target="../media/image12.emf"/><Relationship Id="rId7" Type="http://schemas.openxmlformats.org/officeDocument/2006/relationships/image" Target="../media/image8.emf"/><Relationship Id="rId12" Type="http://schemas.openxmlformats.org/officeDocument/2006/relationships/image" Target="../media/image3.emf"/><Relationship Id="rId2" Type="http://schemas.openxmlformats.org/officeDocument/2006/relationships/image" Target="../media/image13.emf"/><Relationship Id="rId1" Type="http://schemas.openxmlformats.org/officeDocument/2006/relationships/image" Target="../media/image14.emf"/><Relationship Id="rId6" Type="http://schemas.openxmlformats.org/officeDocument/2006/relationships/image" Target="../media/image9.emf"/><Relationship Id="rId11" Type="http://schemas.openxmlformats.org/officeDocument/2006/relationships/image" Target="../media/image4.emf"/><Relationship Id="rId5" Type="http://schemas.openxmlformats.org/officeDocument/2006/relationships/image" Target="../media/image10.emf"/><Relationship Id="rId10" Type="http://schemas.openxmlformats.org/officeDocument/2006/relationships/image" Target="../media/image5.emf"/><Relationship Id="rId4" Type="http://schemas.openxmlformats.org/officeDocument/2006/relationships/image" Target="../media/image11.emf"/><Relationship Id="rId9" Type="http://schemas.openxmlformats.org/officeDocument/2006/relationships/image" Target="../media/image6.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5.emf"/></Relationships>
</file>

<file path=xl/drawings/_rels/vmlDrawing3.vml.rels><?xml version="1.0" encoding="UTF-8" standalone="yes"?>
<Relationships xmlns="http://schemas.openxmlformats.org/package/2006/relationships"><Relationship Id="rId2" Type="http://schemas.openxmlformats.org/officeDocument/2006/relationships/image" Target="../media/image16.emf"/><Relationship Id="rId1" Type="http://schemas.openxmlformats.org/officeDocument/2006/relationships/image" Target="../media/image17.emf"/></Relationships>
</file>

<file path=xl/drawings/_rels/vmlDrawing4.vml.rels><?xml version="1.0" encoding="UTF-8" standalone="yes"?>
<Relationships xmlns="http://schemas.openxmlformats.org/package/2006/relationships"><Relationship Id="rId2" Type="http://schemas.openxmlformats.org/officeDocument/2006/relationships/image" Target="../media/image18.emf"/><Relationship Id="rId1" Type="http://schemas.openxmlformats.org/officeDocument/2006/relationships/image" Target="../media/image19.emf"/></Relationships>
</file>

<file path=xl/drawings/_rels/vmlDrawing5.vml.rels><?xml version="1.0" encoding="UTF-8" standalone="yes"?>
<Relationships xmlns="http://schemas.openxmlformats.org/package/2006/relationships"><Relationship Id="rId3" Type="http://schemas.openxmlformats.org/officeDocument/2006/relationships/image" Target="../media/image21.emf"/><Relationship Id="rId2" Type="http://schemas.openxmlformats.org/officeDocument/2006/relationships/image" Target="../media/image22.emf"/><Relationship Id="rId1" Type="http://schemas.openxmlformats.org/officeDocument/2006/relationships/image" Target="../media/image23.emf"/><Relationship Id="rId4" Type="http://schemas.openxmlformats.org/officeDocument/2006/relationships/image" Target="../media/image20.emf"/></Relationships>
</file>

<file path=xl/drawings/_rels/vmlDrawing6.vml.rels><?xml version="1.0" encoding="UTF-8" standalone="yes"?>
<Relationships xmlns="http://schemas.openxmlformats.org/package/2006/relationships"><Relationship Id="rId3" Type="http://schemas.openxmlformats.org/officeDocument/2006/relationships/image" Target="../media/image27.emf"/><Relationship Id="rId2" Type="http://schemas.openxmlformats.org/officeDocument/2006/relationships/image" Target="../media/image28.emf"/><Relationship Id="rId1" Type="http://schemas.openxmlformats.org/officeDocument/2006/relationships/image" Target="../media/image29.emf"/><Relationship Id="rId6" Type="http://schemas.openxmlformats.org/officeDocument/2006/relationships/image" Target="../media/image24.emf"/><Relationship Id="rId5" Type="http://schemas.openxmlformats.org/officeDocument/2006/relationships/image" Target="../media/image25.emf"/><Relationship Id="rId4" Type="http://schemas.openxmlformats.org/officeDocument/2006/relationships/image" Target="../media/image26.emf"/></Relationships>
</file>

<file path=xl/drawings/_rels/vmlDrawing7.vml.rels><?xml version="1.0" encoding="UTF-8" standalone="yes"?>
<Relationships xmlns="http://schemas.openxmlformats.org/package/2006/relationships"><Relationship Id="rId2" Type="http://schemas.openxmlformats.org/officeDocument/2006/relationships/image" Target="../media/image30.emf"/><Relationship Id="rId1" Type="http://schemas.openxmlformats.org/officeDocument/2006/relationships/image" Target="../media/image31.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32.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3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238125</xdr:colOff>
          <xdr:row>6</xdr:row>
          <xdr:rowOff>0</xdr:rowOff>
        </xdr:from>
        <xdr:to>
          <xdr:col>11</xdr:col>
          <xdr:colOff>104775</xdr:colOff>
          <xdr:row>7</xdr:row>
          <xdr:rowOff>9525</xdr:rowOff>
        </xdr:to>
        <xdr:sp macro="" textlink="">
          <xdr:nvSpPr>
            <xdr:cNvPr id="25601" name="cbHyouName" hidden="1">
              <a:extLst>
                <a:ext uri="{63B3BB69-23CF-44E3-9099-C40C66FF867C}">
                  <a14:compatExt spid="_x0000_s25601"/>
                </a:ext>
                <a:ext uri="{FF2B5EF4-FFF2-40B4-BE49-F238E27FC236}">
                  <a16:creationId xmlns:a16="http://schemas.microsoft.com/office/drawing/2014/main" id="{00000000-0008-0000-0200-000001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13</xdr:col>
          <xdr:colOff>228600</xdr:colOff>
          <xdr:row>5</xdr:row>
          <xdr:rowOff>381000</xdr:rowOff>
        </xdr:from>
        <xdr:to>
          <xdr:col>17</xdr:col>
          <xdr:colOff>9525</xdr:colOff>
          <xdr:row>7</xdr:row>
          <xdr:rowOff>19050</xdr:rowOff>
        </xdr:to>
        <xdr:sp macro="" textlink="">
          <xdr:nvSpPr>
            <xdr:cNvPr id="25602" name="btHyouji" hidden="1">
              <a:extLst>
                <a:ext uri="{63B3BB69-23CF-44E3-9099-C40C66FF867C}">
                  <a14:compatExt spid="_x0000_s25602"/>
                </a:ext>
                <a:ext uri="{FF2B5EF4-FFF2-40B4-BE49-F238E27FC236}">
                  <a16:creationId xmlns:a16="http://schemas.microsoft.com/office/drawing/2014/main" id="{00000000-0008-0000-0200-000002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31</xdr:col>
      <xdr:colOff>28575</xdr:colOff>
      <xdr:row>0</xdr:row>
      <xdr:rowOff>0</xdr:rowOff>
    </xdr:from>
    <xdr:to>
      <xdr:col>33</xdr:col>
      <xdr:colOff>161925</xdr:colOff>
      <xdr:row>387</xdr:row>
      <xdr:rowOff>104775</xdr:rowOff>
    </xdr:to>
    <xdr:sp macro="" textlink="">
      <xdr:nvSpPr>
        <xdr:cNvPr id="25603" name="Rectangle 3">
          <a:extLst>
            <a:ext uri="{FF2B5EF4-FFF2-40B4-BE49-F238E27FC236}">
              <a16:creationId xmlns:a16="http://schemas.microsoft.com/office/drawing/2014/main" id="{00000000-0008-0000-0200-000003640000}"/>
            </a:ext>
          </a:extLst>
        </xdr:cNvPr>
        <xdr:cNvSpPr>
          <a:spLocks noChangeArrowheads="1"/>
        </xdr:cNvSpPr>
      </xdr:nvSpPr>
      <xdr:spPr bwMode="auto">
        <a:xfrm>
          <a:off x="9201150" y="0"/>
          <a:ext cx="1095375" cy="2328843450"/>
        </a:xfrm>
        <a:prstGeom prst="rect">
          <a:avLst/>
        </a:prstGeom>
        <a:solidFill>
          <a:srgbClr xmlns:mc="http://schemas.openxmlformats.org/markup-compatibility/2006" xmlns:a14="http://schemas.microsoft.com/office/drawing/2010/main" val="CCCCFF" mc:Ignorable="a14" a14:legacySpreadsheetColorIndex="31">
            <a:alpha val="50000"/>
          </a:srgbClr>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0</xdr:col>
      <xdr:colOff>0</xdr:colOff>
      <xdr:row>0</xdr:row>
      <xdr:rowOff>0</xdr:rowOff>
    </xdr:from>
    <xdr:to>
      <xdr:col>0</xdr:col>
      <xdr:colOff>485775</xdr:colOff>
      <xdr:row>387</xdr:row>
      <xdr:rowOff>104775</xdr:rowOff>
    </xdr:to>
    <xdr:sp macro="" textlink="">
      <xdr:nvSpPr>
        <xdr:cNvPr id="25604" name="Rectangle 4">
          <a:extLst>
            <a:ext uri="{FF2B5EF4-FFF2-40B4-BE49-F238E27FC236}">
              <a16:creationId xmlns:a16="http://schemas.microsoft.com/office/drawing/2014/main" id="{00000000-0008-0000-0200-000004640000}"/>
            </a:ext>
          </a:extLst>
        </xdr:cNvPr>
        <xdr:cNvSpPr>
          <a:spLocks noChangeArrowheads="1"/>
        </xdr:cNvSpPr>
      </xdr:nvSpPr>
      <xdr:spPr bwMode="auto">
        <a:xfrm>
          <a:off x="0" y="0"/>
          <a:ext cx="485775" cy="2328843450"/>
        </a:xfrm>
        <a:prstGeom prst="rect">
          <a:avLst/>
        </a:prstGeom>
        <a:solidFill>
          <a:srgbClr xmlns:mc="http://schemas.openxmlformats.org/markup-compatibility/2006" xmlns:a14="http://schemas.microsoft.com/office/drawing/2010/main" val="CCCCFF" mc:Ignorable="a14" a14:legacySpreadsheetColorIndex="31">
            <a:alpha val="50000"/>
          </a:srgbClr>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absolute">
    <xdr:from>
      <xdr:col>8</xdr:col>
      <xdr:colOff>66675</xdr:colOff>
      <xdr:row>0</xdr:row>
      <xdr:rowOff>7620000</xdr:rowOff>
    </xdr:from>
    <xdr:to>
      <xdr:col>21</xdr:col>
      <xdr:colOff>257175</xdr:colOff>
      <xdr:row>5</xdr:row>
      <xdr:rowOff>19050</xdr:rowOff>
    </xdr:to>
    <xdr:sp macro="" textlink="">
      <xdr:nvSpPr>
        <xdr:cNvPr id="25605" name="Rectangle 5">
          <a:extLst>
            <a:ext uri="{FF2B5EF4-FFF2-40B4-BE49-F238E27FC236}">
              <a16:creationId xmlns:a16="http://schemas.microsoft.com/office/drawing/2014/main" id="{00000000-0008-0000-0200-000005640000}"/>
            </a:ext>
          </a:extLst>
        </xdr:cNvPr>
        <xdr:cNvSpPr>
          <a:spLocks noChangeArrowheads="1"/>
        </xdr:cNvSpPr>
      </xdr:nvSpPr>
      <xdr:spPr bwMode="auto">
        <a:xfrm>
          <a:off x="2838450" y="171450"/>
          <a:ext cx="3781425" cy="704850"/>
        </a:xfrm>
        <a:prstGeom prst="rect">
          <a:avLst/>
        </a:prstGeom>
        <a:solidFill>
          <a:srgbClr xmlns:mc="http://schemas.openxmlformats.org/markup-compatibility/2006" xmlns:a14="http://schemas.microsoft.com/office/drawing/2010/main" val="CCCCFF" mc:Ignorable="a14" a14:legacySpreadsheetColorIndex="31"/>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absolute">
    <xdr:from>
      <xdr:col>9</xdr:col>
      <xdr:colOff>38100</xdr:colOff>
      <xdr:row>1</xdr:row>
      <xdr:rowOff>8686800</xdr:rowOff>
    </xdr:from>
    <xdr:to>
      <xdr:col>21</xdr:col>
      <xdr:colOff>57150</xdr:colOff>
      <xdr:row>4</xdr:row>
      <xdr:rowOff>0</xdr:rowOff>
    </xdr:to>
    <xdr:sp macro="" textlink="">
      <xdr:nvSpPr>
        <xdr:cNvPr id="25606" name="Rectangle 6">
          <a:extLst>
            <a:ext uri="{FF2B5EF4-FFF2-40B4-BE49-F238E27FC236}">
              <a16:creationId xmlns:a16="http://schemas.microsoft.com/office/drawing/2014/main" id="{00000000-0008-0000-0200-000006640000}"/>
            </a:ext>
          </a:extLst>
        </xdr:cNvPr>
        <xdr:cNvSpPr>
          <a:spLocks noChangeArrowheads="1"/>
        </xdr:cNvSpPr>
      </xdr:nvSpPr>
      <xdr:spPr bwMode="auto">
        <a:xfrm>
          <a:off x="3086100" y="342900"/>
          <a:ext cx="3333750" cy="3429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400" b="1" i="0" u="none" strike="noStrike" baseline="0">
              <a:solidFill>
                <a:srgbClr val="000000"/>
              </a:solidFill>
              <a:latin typeface="ＭＳ 明朝"/>
              <a:ea typeface="ＭＳ 明朝"/>
            </a:rPr>
            <a:t>市町村税課税状況等の調</a:t>
          </a:r>
        </a:p>
      </xdr:txBody>
    </xdr:sp>
    <xdr:clientData/>
  </xdr:twoCellAnchor>
  <mc:AlternateContent xmlns:mc="http://schemas.openxmlformats.org/markup-compatibility/2006">
    <mc:Choice xmlns:a14="http://schemas.microsoft.com/office/drawing/2010/main" Requires="a14">
      <xdr:twoCellAnchor editAs="absolute">
        <xdr:from>
          <xdr:col>20</xdr:col>
          <xdr:colOff>9525</xdr:colOff>
          <xdr:row>5</xdr:row>
          <xdr:rowOff>371475</xdr:rowOff>
        </xdr:from>
        <xdr:to>
          <xdr:col>24</xdr:col>
          <xdr:colOff>171450</xdr:colOff>
          <xdr:row>7</xdr:row>
          <xdr:rowOff>9525</xdr:rowOff>
        </xdr:to>
        <xdr:sp macro="" textlink="">
          <xdr:nvSpPr>
            <xdr:cNvPr id="25608" name="btSave" hidden="1">
              <a:extLst>
                <a:ext uri="{63B3BB69-23CF-44E3-9099-C40C66FF867C}">
                  <a14:compatExt spid="_x0000_s25608"/>
                </a:ext>
                <a:ext uri="{FF2B5EF4-FFF2-40B4-BE49-F238E27FC236}">
                  <a16:creationId xmlns:a16="http://schemas.microsoft.com/office/drawing/2014/main" id="{00000000-0008-0000-0200-000008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2</xdr:col>
      <xdr:colOff>95250</xdr:colOff>
      <xdr:row>13</xdr:row>
      <xdr:rowOff>0</xdr:rowOff>
    </xdr:from>
    <xdr:to>
      <xdr:col>10</xdr:col>
      <xdr:colOff>247650</xdr:colOff>
      <xdr:row>19</xdr:row>
      <xdr:rowOff>123825</xdr:rowOff>
    </xdr:to>
    <xdr:sp macro="" textlink="">
      <xdr:nvSpPr>
        <xdr:cNvPr id="25609" name="Rectangle 9">
          <a:extLst>
            <a:ext uri="{FF2B5EF4-FFF2-40B4-BE49-F238E27FC236}">
              <a16:creationId xmlns:a16="http://schemas.microsoft.com/office/drawing/2014/main" id="{00000000-0008-0000-0200-000009640000}"/>
            </a:ext>
          </a:extLst>
        </xdr:cNvPr>
        <xdr:cNvSpPr>
          <a:spLocks noChangeArrowheads="1"/>
        </xdr:cNvSpPr>
      </xdr:nvSpPr>
      <xdr:spPr bwMode="auto">
        <a:xfrm>
          <a:off x="1209675" y="2867025"/>
          <a:ext cx="2362200" cy="12096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14</xdr:col>
      <xdr:colOff>247650</xdr:colOff>
      <xdr:row>13</xdr:row>
      <xdr:rowOff>0</xdr:rowOff>
    </xdr:from>
    <xdr:to>
      <xdr:col>23</xdr:col>
      <xdr:colOff>123825</xdr:colOff>
      <xdr:row>19</xdr:row>
      <xdr:rowOff>123825</xdr:rowOff>
    </xdr:to>
    <xdr:sp macro="" textlink="">
      <xdr:nvSpPr>
        <xdr:cNvPr id="25610" name="Rectangle 10">
          <a:extLst>
            <a:ext uri="{FF2B5EF4-FFF2-40B4-BE49-F238E27FC236}">
              <a16:creationId xmlns:a16="http://schemas.microsoft.com/office/drawing/2014/main" id="{00000000-0008-0000-0200-00000A640000}"/>
            </a:ext>
          </a:extLst>
        </xdr:cNvPr>
        <xdr:cNvSpPr>
          <a:spLocks noChangeArrowheads="1"/>
        </xdr:cNvSpPr>
      </xdr:nvSpPr>
      <xdr:spPr bwMode="auto">
        <a:xfrm>
          <a:off x="4676775" y="2867025"/>
          <a:ext cx="2362200" cy="12096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180975</xdr:colOff>
      <xdr:row>12</xdr:row>
      <xdr:rowOff>0</xdr:rowOff>
    </xdr:from>
    <xdr:to>
      <xdr:col>9</xdr:col>
      <xdr:colOff>114300</xdr:colOff>
      <xdr:row>13</xdr:row>
      <xdr:rowOff>142875</xdr:rowOff>
    </xdr:to>
    <xdr:sp macro="" textlink="">
      <xdr:nvSpPr>
        <xdr:cNvPr id="25611" name="Rectangle 11">
          <a:extLst>
            <a:ext uri="{FF2B5EF4-FFF2-40B4-BE49-F238E27FC236}">
              <a16:creationId xmlns:a16="http://schemas.microsoft.com/office/drawing/2014/main" id="{00000000-0008-0000-0200-00000B640000}"/>
            </a:ext>
          </a:extLst>
        </xdr:cNvPr>
        <xdr:cNvSpPr>
          <a:spLocks noChangeArrowheads="1"/>
        </xdr:cNvSpPr>
      </xdr:nvSpPr>
      <xdr:spPr bwMode="auto">
        <a:xfrm>
          <a:off x="1571625" y="2686050"/>
          <a:ext cx="1590675" cy="323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＜入力用ブック＞</a:t>
          </a:r>
        </a:p>
      </xdr:txBody>
    </xdr:sp>
    <xdr:clientData/>
  </xdr:twoCellAnchor>
  <xdr:twoCellAnchor>
    <xdr:from>
      <xdr:col>16</xdr:col>
      <xdr:colOff>180975</xdr:colOff>
      <xdr:row>12</xdr:row>
      <xdr:rowOff>9525</xdr:rowOff>
    </xdr:from>
    <xdr:to>
      <xdr:col>21</xdr:col>
      <xdr:colOff>266700</xdr:colOff>
      <xdr:row>13</xdr:row>
      <xdr:rowOff>152400</xdr:rowOff>
    </xdr:to>
    <xdr:sp macro="" textlink="">
      <xdr:nvSpPr>
        <xdr:cNvPr id="25612" name="Rectangle 12">
          <a:extLst>
            <a:ext uri="{FF2B5EF4-FFF2-40B4-BE49-F238E27FC236}">
              <a16:creationId xmlns:a16="http://schemas.microsoft.com/office/drawing/2014/main" id="{00000000-0008-0000-0200-00000C640000}"/>
            </a:ext>
          </a:extLst>
        </xdr:cNvPr>
        <xdr:cNvSpPr>
          <a:spLocks noChangeArrowheads="1"/>
        </xdr:cNvSpPr>
      </xdr:nvSpPr>
      <xdr:spPr bwMode="auto">
        <a:xfrm>
          <a:off x="5162550" y="2695575"/>
          <a:ext cx="1466850" cy="323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＜突合用ブック＞</a:t>
          </a:r>
        </a:p>
      </xdr:txBody>
    </xdr:sp>
    <xdr:clientData/>
  </xdr:twoCellAnchor>
  <xdr:twoCellAnchor>
    <xdr:from>
      <xdr:col>2</xdr:col>
      <xdr:colOff>171450</xdr:colOff>
      <xdr:row>51</xdr:row>
      <xdr:rowOff>38100</xdr:rowOff>
    </xdr:from>
    <xdr:to>
      <xdr:col>13</xdr:col>
      <xdr:colOff>0</xdr:colOff>
      <xdr:row>68</xdr:row>
      <xdr:rowOff>9525</xdr:rowOff>
    </xdr:to>
    <xdr:sp macro="" textlink="">
      <xdr:nvSpPr>
        <xdr:cNvPr id="25614" name="Rectangle 14">
          <a:extLst>
            <a:ext uri="{FF2B5EF4-FFF2-40B4-BE49-F238E27FC236}">
              <a16:creationId xmlns:a16="http://schemas.microsoft.com/office/drawing/2014/main" id="{00000000-0008-0000-0200-00000E640000}"/>
            </a:ext>
          </a:extLst>
        </xdr:cNvPr>
        <xdr:cNvSpPr>
          <a:spLocks noChangeArrowheads="1"/>
        </xdr:cNvSpPr>
      </xdr:nvSpPr>
      <xdr:spPr bwMode="auto">
        <a:xfrm>
          <a:off x="1285875" y="9772650"/>
          <a:ext cx="2867025" cy="30480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266700</xdr:colOff>
      <xdr:row>58</xdr:row>
      <xdr:rowOff>104775</xdr:rowOff>
    </xdr:from>
    <xdr:to>
      <xdr:col>6</xdr:col>
      <xdr:colOff>247650</xdr:colOff>
      <xdr:row>59</xdr:row>
      <xdr:rowOff>152400</xdr:rowOff>
    </xdr:to>
    <xdr:sp macro="" textlink="">
      <xdr:nvSpPr>
        <xdr:cNvPr id="25615" name="Rectangle 15">
          <a:extLst>
            <a:ext uri="{FF2B5EF4-FFF2-40B4-BE49-F238E27FC236}">
              <a16:creationId xmlns:a16="http://schemas.microsoft.com/office/drawing/2014/main" id="{00000000-0008-0000-0200-00000F640000}"/>
            </a:ext>
          </a:extLst>
        </xdr:cNvPr>
        <xdr:cNvSpPr>
          <a:spLocks noChangeArrowheads="1"/>
        </xdr:cNvSpPr>
      </xdr:nvSpPr>
      <xdr:spPr bwMode="auto">
        <a:xfrm>
          <a:off x="1381125" y="11106150"/>
          <a:ext cx="1085850" cy="228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【ガイダンス】</a:t>
          </a:r>
        </a:p>
      </xdr:txBody>
    </xdr:sp>
    <xdr:clientData/>
  </xdr:twoCellAnchor>
  <xdr:twoCellAnchor>
    <xdr:from>
      <xdr:col>19</xdr:col>
      <xdr:colOff>85725</xdr:colOff>
      <xdr:row>49</xdr:row>
      <xdr:rowOff>171450</xdr:rowOff>
    </xdr:from>
    <xdr:to>
      <xdr:col>29</xdr:col>
      <xdr:colOff>0</xdr:colOff>
      <xdr:row>65</xdr:row>
      <xdr:rowOff>9525</xdr:rowOff>
    </xdr:to>
    <xdr:sp macro="" textlink="">
      <xdr:nvSpPr>
        <xdr:cNvPr id="25616" name="Rectangle 16">
          <a:extLst>
            <a:ext uri="{FF2B5EF4-FFF2-40B4-BE49-F238E27FC236}">
              <a16:creationId xmlns:a16="http://schemas.microsoft.com/office/drawing/2014/main" id="{00000000-0008-0000-0200-000010640000}"/>
            </a:ext>
          </a:extLst>
        </xdr:cNvPr>
        <xdr:cNvSpPr>
          <a:spLocks noChangeArrowheads="1"/>
        </xdr:cNvSpPr>
      </xdr:nvSpPr>
      <xdr:spPr bwMode="auto">
        <a:xfrm>
          <a:off x="5895975" y="9544050"/>
          <a:ext cx="2724150" cy="27336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180975</xdr:colOff>
      <xdr:row>80</xdr:row>
      <xdr:rowOff>8686800</xdr:rowOff>
    </xdr:from>
    <xdr:to>
      <xdr:col>12</xdr:col>
      <xdr:colOff>266700</xdr:colOff>
      <xdr:row>95</xdr:row>
      <xdr:rowOff>4343400</xdr:rowOff>
    </xdr:to>
    <xdr:sp macro="" textlink="">
      <xdr:nvSpPr>
        <xdr:cNvPr id="25617" name="Rectangle 17">
          <a:extLst>
            <a:ext uri="{FF2B5EF4-FFF2-40B4-BE49-F238E27FC236}">
              <a16:creationId xmlns:a16="http://schemas.microsoft.com/office/drawing/2014/main" id="{00000000-0008-0000-0200-000011640000}"/>
            </a:ext>
          </a:extLst>
        </xdr:cNvPr>
        <xdr:cNvSpPr>
          <a:spLocks noChangeArrowheads="1"/>
        </xdr:cNvSpPr>
      </xdr:nvSpPr>
      <xdr:spPr bwMode="auto">
        <a:xfrm>
          <a:off x="1295400" y="120253125"/>
          <a:ext cx="2847975" cy="2881217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19</xdr:col>
      <xdr:colOff>142875</xdr:colOff>
      <xdr:row>53</xdr:row>
      <xdr:rowOff>38100</xdr:rowOff>
    </xdr:from>
    <xdr:to>
      <xdr:col>22</xdr:col>
      <xdr:colOff>28575</xdr:colOff>
      <xdr:row>55</xdr:row>
      <xdr:rowOff>85725</xdr:rowOff>
    </xdr:to>
    <xdr:sp macro="" textlink="">
      <xdr:nvSpPr>
        <xdr:cNvPr id="25618" name="Rectangle 18">
          <a:extLst>
            <a:ext uri="{FF2B5EF4-FFF2-40B4-BE49-F238E27FC236}">
              <a16:creationId xmlns:a16="http://schemas.microsoft.com/office/drawing/2014/main" id="{00000000-0008-0000-0200-000012640000}"/>
            </a:ext>
          </a:extLst>
        </xdr:cNvPr>
        <xdr:cNvSpPr>
          <a:spLocks noChangeArrowheads="1"/>
        </xdr:cNvSpPr>
      </xdr:nvSpPr>
      <xdr:spPr bwMode="auto">
        <a:xfrm>
          <a:off x="5953125" y="10134600"/>
          <a:ext cx="714375" cy="4095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地方公共　</a:t>
          </a:r>
        </a:p>
        <a:p>
          <a:pPr algn="l" rtl="0">
            <a:lnSpc>
              <a:spcPts val="900"/>
            </a:lnSpc>
            <a:defRPr sz="1000"/>
          </a:pPr>
          <a:r>
            <a:rPr lang="ja-JP" altLang="en-US" sz="800" b="0" i="0" u="none" strike="noStrike" baseline="0">
              <a:solidFill>
                <a:srgbClr val="000000"/>
              </a:solidFill>
              <a:latin typeface="ＭＳ Ｐゴシック"/>
              <a:ea typeface="ＭＳ Ｐゴシック"/>
            </a:rPr>
            <a:t>団体コード</a:t>
          </a:r>
        </a:p>
      </xdr:txBody>
    </xdr:sp>
    <xdr:clientData/>
  </xdr:twoCellAnchor>
  <xdr:twoCellAnchor>
    <xdr:from>
      <xdr:col>23</xdr:col>
      <xdr:colOff>123825</xdr:colOff>
      <xdr:row>50</xdr:row>
      <xdr:rowOff>142875</xdr:rowOff>
    </xdr:from>
    <xdr:to>
      <xdr:col>26</xdr:col>
      <xdr:colOff>57150</xdr:colOff>
      <xdr:row>53</xdr:row>
      <xdr:rowOff>57150</xdr:rowOff>
    </xdr:to>
    <xdr:sp macro="" textlink="">
      <xdr:nvSpPr>
        <xdr:cNvPr id="25619" name="Rectangle 19">
          <a:extLst>
            <a:ext uri="{FF2B5EF4-FFF2-40B4-BE49-F238E27FC236}">
              <a16:creationId xmlns:a16="http://schemas.microsoft.com/office/drawing/2014/main" id="{00000000-0008-0000-0200-000013640000}"/>
            </a:ext>
          </a:extLst>
        </xdr:cNvPr>
        <xdr:cNvSpPr>
          <a:spLocks noChangeArrowheads="1"/>
        </xdr:cNvSpPr>
      </xdr:nvSpPr>
      <xdr:spPr bwMode="auto">
        <a:xfrm>
          <a:off x="7038975" y="9696450"/>
          <a:ext cx="809625" cy="4572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都道府県名</a:t>
          </a:r>
        </a:p>
        <a:p>
          <a:pPr algn="l" rtl="0">
            <a:lnSpc>
              <a:spcPts val="900"/>
            </a:lnSpc>
            <a:defRPr sz="1000"/>
          </a:pPr>
          <a:r>
            <a:rPr lang="ja-JP" altLang="en-US" sz="800" b="0" i="0" u="none" strike="noStrike" baseline="0">
              <a:solidFill>
                <a:srgbClr val="000000"/>
              </a:solidFill>
              <a:latin typeface="ＭＳ Ｐゴシック"/>
              <a:ea typeface="ＭＳ Ｐゴシック"/>
            </a:rPr>
            <a:t>市町村名</a:t>
          </a:r>
        </a:p>
      </xdr:txBody>
    </xdr:sp>
    <xdr:clientData/>
  </xdr:twoCellAnchor>
  <xdr:twoCellAnchor>
    <xdr:from>
      <xdr:col>22</xdr:col>
      <xdr:colOff>28575</xdr:colOff>
      <xdr:row>53</xdr:row>
      <xdr:rowOff>38100</xdr:rowOff>
    </xdr:from>
    <xdr:to>
      <xdr:col>24</xdr:col>
      <xdr:colOff>257175</xdr:colOff>
      <xdr:row>54</xdr:row>
      <xdr:rowOff>171450</xdr:rowOff>
    </xdr:to>
    <xdr:sp macro="" textlink="">
      <xdr:nvSpPr>
        <xdr:cNvPr id="25620" name="Rectangle 20">
          <a:extLst>
            <a:ext uri="{FF2B5EF4-FFF2-40B4-BE49-F238E27FC236}">
              <a16:creationId xmlns:a16="http://schemas.microsoft.com/office/drawing/2014/main" id="{00000000-0008-0000-0200-000014640000}"/>
            </a:ext>
          </a:extLst>
        </xdr:cNvPr>
        <xdr:cNvSpPr>
          <a:spLocks noChangeArrowheads="1"/>
        </xdr:cNvSpPr>
      </xdr:nvSpPr>
      <xdr:spPr bwMode="auto">
        <a:xfrm>
          <a:off x="6667500" y="10134600"/>
          <a:ext cx="781050" cy="314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26</xdr:col>
      <xdr:colOff>266700</xdr:colOff>
      <xdr:row>49</xdr:row>
      <xdr:rowOff>114300</xdr:rowOff>
    </xdr:from>
    <xdr:to>
      <xdr:col>28</xdr:col>
      <xdr:colOff>123825</xdr:colOff>
      <xdr:row>50</xdr:row>
      <xdr:rowOff>123825</xdr:rowOff>
    </xdr:to>
    <xdr:sp macro="" textlink="">
      <xdr:nvSpPr>
        <xdr:cNvPr id="25621" name="Rectangle 21">
          <a:extLst>
            <a:ext uri="{FF2B5EF4-FFF2-40B4-BE49-F238E27FC236}">
              <a16:creationId xmlns:a16="http://schemas.microsoft.com/office/drawing/2014/main" id="{00000000-0008-0000-0200-000015640000}"/>
            </a:ext>
          </a:extLst>
        </xdr:cNvPr>
        <xdr:cNvSpPr>
          <a:spLocks noChangeArrowheads="1"/>
        </xdr:cNvSpPr>
      </xdr:nvSpPr>
      <xdr:spPr bwMode="auto">
        <a:xfrm>
          <a:off x="8058150" y="9486900"/>
          <a:ext cx="409575" cy="1905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表00</a:t>
          </a:r>
        </a:p>
      </xdr:txBody>
    </xdr:sp>
    <xdr:clientData/>
  </xdr:twoCellAnchor>
  <xdr:twoCellAnchor>
    <xdr:from>
      <xdr:col>8</xdr:col>
      <xdr:colOff>180975</xdr:colOff>
      <xdr:row>52</xdr:row>
      <xdr:rowOff>38100</xdr:rowOff>
    </xdr:from>
    <xdr:to>
      <xdr:col>18</xdr:col>
      <xdr:colOff>228600</xdr:colOff>
      <xdr:row>55</xdr:row>
      <xdr:rowOff>76200</xdr:rowOff>
    </xdr:to>
    <xdr:sp macro="" textlink="">
      <xdr:nvSpPr>
        <xdr:cNvPr id="25622" name="Line 22">
          <a:extLst>
            <a:ext uri="{FF2B5EF4-FFF2-40B4-BE49-F238E27FC236}">
              <a16:creationId xmlns:a16="http://schemas.microsoft.com/office/drawing/2014/main" id="{00000000-0008-0000-0200-000016640000}"/>
            </a:ext>
          </a:extLst>
        </xdr:cNvPr>
        <xdr:cNvSpPr>
          <a:spLocks noChangeShapeType="1"/>
        </xdr:cNvSpPr>
      </xdr:nvSpPr>
      <xdr:spPr bwMode="auto">
        <a:xfrm flipV="1">
          <a:off x="2952750" y="9953625"/>
          <a:ext cx="2809875" cy="5810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type="triangle" w="med" len="me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190500</xdr:colOff>
      <xdr:row>57</xdr:row>
      <xdr:rowOff>133350</xdr:rowOff>
    </xdr:from>
    <xdr:to>
      <xdr:col>7</xdr:col>
      <xdr:colOff>190500</xdr:colOff>
      <xdr:row>62</xdr:row>
      <xdr:rowOff>104775</xdr:rowOff>
    </xdr:to>
    <xdr:sp macro="" textlink="">
      <xdr:nvSpPr>
        <xdr:cNvPr id="25623" name="Line 23">
          <a:extLst>
            <a:ext uri="{FF2B5EF4-FFF2-40B4-BE49-F238E27FC236}">
              <a16:creationId xmlns:a16="http://schemas.microsoft.com/office/drawing/2014/main" id="{00000000-0008-0000-0200-000017640000}"/>
            </a:ext>
          </a:extLst>
        </xdr:cNvPr>
        <xdr:cNvSpPr>
          <a:spLocks noChangeShapeType="1"/>
        </xdr:cNvSpPr>
      </xdr:nvSpPr>
      <xdr:spPr bwMode="auto">
        <a:xfrm flipH="1">
          <a:off x="2686050" y="10953750"/>
          <a:ext cx="0" cy="876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type="triangle" w="med" len="me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228600</xdr:colOff>
      <xdr:row>81</xdr:row>
      <xdr:rowOff>9753600</xdr:rowOff>
    </xdr:from>
    <xdr:to>
      <xdr:col>7</xdr:col>
      <xdr:colOff>28575</xdr:colOff>
      <xdr:row>84</xdr:row>
      <xdr:rowOff>14097000</xdr:rowOff>
    </xdr:to>
    <xdr:sp macro="" textlink="">
      <xdr:nvSpPr>
        <xdr:cNvPr id="25625" name="Rectangle 25">
          <a:extLst>
            <a:ext uri="{FF2B5EF4-FFF2-40B4-BE49-F238E27FC236}">
              <a16:creationId xmlns:a16="http://schemas.microsoft.com/office/drawing/2014/main" id="{00000000-0008-0000-0200-000019640000}"/>
            </a:ext>
          </a:extLst>
        </xdr:cNvPr>
        <xdr:cNvSpPr>
          <a:spLocks noChangeArrowheads="1"/>
        </xdr:cNvSpPr>
      </xdr:nvSpPr>
      <xdr:spPr bwMode="auto">
        <a:xfrm>
          <a:off x="1343025" y="140817600"/>
          <a:ext cx="1181100" cy="62836425"/>
        </a:xfrm>
        <a:prstGeom prst="rect">
          <a:avLst/>
        </a:prstGeom>
        <a:solidFill>
          <a:srgbClr xmlns:mc="http://schemas.openxmlformats.org/markup-compatibility/2006" xmlns:a14="http://schemas.microsoft.com/office/drawing/2010/main" val="99CCFF" mc:Ignorable="a14" a14:legacySpreadsheetColorIndex="4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xdr:col>
      <xdr:colOff>0</xdr:colOff>
      <xdr:row>81</xdr:row>
      <xdr:rowOff>18440400</xdr:rowOff>
    </xdr:from>
    <xdr:to>
      <xdr:col>6</xdr:col>
      <xdr:colOff>238125</xdr:colOff>
      <xdr:row>84</xdr:row>
      <xdr:rowOff>3276600</xdr:rowOff>
    </xdr:to>
    <xdr:sp macro="" textlink="">
      <xdr:nvSpPr>
        <xdr:cNvPr id="25626" name="Rectangle 26">
          <a:extLst>
            <a:ext uri="{FF2B5EF4-FFF2-40B4-BE49-F238E27FC236}">
              <a16:creationId xmlns:a16="http://schemas.microsoft.com/office/drawing/2014/main" id="{00000000-0008-0000-0200-00001A640000}"/>
            </a:ext>
          </a:extLst>
        </xdr:cNvPr>
        <xdr:cNvSpPr>
          <a:spLocks noChangeArrowheads="1"/>
        </xdr:cNvSpPr>
      </xdr:nvSpPr>
      <xdr:spPr bwMode="auto">
        <a:xfrm>
          <a:off x="1390650" y="149504400"/>
          <a:ext cx="1066800" cy="433292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900"/>
            </a:lnSpc>
            <a:defRPr sz="1000"/>
          </a:pPr>
          <a:r>
            <a:rPr lang="ja-JP" altLang="en-US" sz="800" b="0" i="0" u="none" strike="noStrike" baseline="0">
              <a:solidFill>
                <a:srgbClr val="000000"/>
              </a:solidFill>
              <a:latin typeface="ＭＳ Ｐゴシック"/>
              <a:ea typeface="ＭＳ Ｐゴシック"/>
            </a:rPr>
            <a:t>突合チェック／</a:t>
          </a:r>
        </a:p>
        <a:p>
          <a:pPr algn="ctr" rtl="0">
            <a:lnSpc>
              <a:spcPts val="900"/>
            </a:lnSpc>
            <a:defRPr sz="1000"/>
          </a:pPr>
          <a:r>
            <a:rPr lang="ja-JP" altLang="en-US" sz="800" b="0" i="0" u="none" strike="noStrike" baseline="0">
              <a:solidFill>
                <a:srgbClr val="000000"/>
              </a:solidFill>
              <a:latin typeface="ＭＳ Ｐゴシック"/>
              <a:ea typeface="ＭＳ Ｐゴシック"/>
            </a:rPr>
            <a:t>ファイル出力</a:t>
          </a:r>
        </a:p>
      </xdr:txBody>
    </xdr:sp>
    <xdr:clientData/>
  </xdr:twoCellAnchor>
  <xdr:twoCellAnchor>
    <xdr:from>
      <xdr:col>3</xdr:col>
      <xdr:colOff>38100</xdr:colOff>
      <xdr:row>87</xdr:row>
      <xdr:rowOff>0</xdr:rowOff>
    </xdr:from>
    <xdr:to>
      <xdr:col>10</xdr:col>
      <xdr:colOff>142875</xdr:colOff>
      <xdr:row>93</xdr:row>
      <xdr:rowOff>18440400</xdr:rowOff>
    </xdr:to>
    <xdr:sp macro="" textlink="">
      <xdr:nvSpPr>
        <xdr:cNvPr id="25627" name="Rectangle 27">
          <a:extLst>
            <a:ext uri="{FF2B5EF4-FFF2-40B4-BE49-F238E27FC236}">
              <a16:creationId xmlns:a16="http://schemas.microsoft.com/office/drawing/2014/main" id="{00000000-0008-0000-0200-00001B640000}"/>
            </a:ext>
          </a:extLst>
        </xdr:cNvPr>
        <xdr:cNvSpPr>
          <a:spLocks noChangeArrowheads="1"/>
        </xdr:cNvSpPr>
      </xdr:nvSpPr>
      <xdr:spPr bwMode="auto">
        <a:xfrm>
          <a:off x="1428750" y="248050050"/>
          <a:ext cx="2038350" cy="1354264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実行結果</a:t>
          </a:r>
        </a:p>
        <a:p>
          <a:pPr algn="l" rtl="0">
            <a:defRPr sz="1000"/>
          </a:pPr>
          <a:r>
            <a:rPr lang="ja-JP" altLang="en-US" sz="800" b="0" i="0" u="none" strike="noStrike" baseline="0">
              <a:solidFill>
                <a:srgbClr val="000000"/>
              </a:solidFill>
              <a:latin typeface="ＭＳ Ｐゴシック"/>
              <a:ea typeface="ＭＳ Ｐゴシック"/>
            </a:rPr>
            <a:t>　　　・・・・</a:t>
          </a:r>
        </a:p>
        <a:p>
          <a:pPr algn="l" rtl="0">
            <a:defRPr sz="1000"/>
          </a:pPr>
          <a:r>
            <a:rPr lang="ja-JP" altLang="en-US" sz="800" b="0" i="0" u="none" strike="noStrike" baseline="0">
              <a:solidFill>
                <a:srgbClr val="000000"/>
              </a:solidFill>
              <a:latin typeface="ＭＳ Ｐゴシック"/>
              <a:ea typeface="ＭＳ Ｐゴシック"/>
            </a:rPr>
            <a:t>　　　・・・・</a:t>
          </a:r>
        </a:p>
        <a:p>
          <a:pPr algn="l" rtl="0">
            <a:defRPr sz="1000"/>
          </a:pPr>
          <a:r>
            <a:rPr lang="ja-JP" altLang="en-US" sz="800" b="0" i="0" u="none" strike="noStrike" baseline="0">
              <a:solidFill>
                <a:srgbClr val="000000"/>
              </a:solidFill>
              <a:latin typeface="ＭＳ Ｐゴシック"/>
              <a:ea typeface="ＭＳ Ｐゴシック"/>
            </a:rPr>
            <a:t>　　　・・・・</a:t>
          </a:r>
        </a:p>
        <a:p>
          <a:pPr algn="l" rtl="0">
            <a:lnSpc>
              <a:spcPts val="900"/>
            </a:lnSpc>
            <a:defRPr sz="1000"/>
          </a:pPr>
          <a:r>
            <a:rPr lang="ja-JP" altLang="en-US" sz="800" b="0" i="0" u="none" strike="noStrike" baseline="0">
              <a:solidFill>
                <a:srgbClr val="000000"/>
              </a:solidFill>
              <a:latin typeface="ＭＳ Ｐゴシック"/>
              <a:ea typeface="ＭＳ Ｐゴシック"/>
            </a:rPr>
            <a:t>　　　・・・・</a:t>
          </a:r>
        </a:p>
      </xdr:txBody>
    </xdr:sp>
    <xdr:clientData/>
  </xdr:twoCellAnchor>
  <xdr:twoCellAnchor>
    <xdr:from>
      <xdr:col>4</xdr:col>
      <xdr:colOff>76200</xdr:colOff>
      <xdr:row>51</xdr:row>
      <xdr:rowOff>152400</xdr:rowOff>
    </xdr:from>
    <xdr:to>
      <xdr:col>10</xdr:col>
      <xdr:colOff>152400</xdr:colOff>
      <xdr:row>54</xdr:row>
      <xdr:rowOff>104775</xdr:rowOff>
    </xdr:to>
    <xdr:sp macro="" textlink="">
      <xdr:nvSpPr>
        <xdr:cNvPr id="25628" name="Rectangle 28">
          <a:extLst>
            <a:ext uri="{FF2B5EF4-FFF2-40B4-BE49-F238E27FC236}">
              <a16:creationId xmlns:a16="http://schemas.microsoft.com/office/drawing/2014/main" id="{00000000-0008-0000-0200-00001C640000}"/>
            </a:ext>
          </a:extLst>
        </xdr:cNvPr>
        <xdr:cNvSpPr>
          <a:spLocks noChangeArrowheads="1"/>
        </xdr:cNvSpPr>
      </xdr:nvSpPr>
      <xdr:spPr bwMode="auto">
        <a:xfrm>
          <a:off x="1743075" y="9886950"/>
          <a:ext cx="1733550" cy="495300"/>
        </a:xfrm>
        <a:prstGeom prst="rect">
          <a:avLst/>
        </a:prstGeom>
        <a:solidFill>
          <a:srgbClr xmlns:mc="http://schemas.openxmlformats.org/markup-compatibility/2006" xmlns:a14="http://schemas.microsoft.com/office/drawing/2010/main" val="99CCFF" mc:Ignorable="a14" a14:legacySpreadsheetColorIndex="4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xdr:col>
      <xdr:colOff>161925</xdr:colOff>
      <xdr:row>52</xdr:row>
      <xdr:rowOff>38100</xdr:rowOff>
    </xdr:from>
    <xdr:to>
      <xdr:col>10</xdr:col>
      <xdr:colOff>19050</xdr:colOff>
      <xdr:row>54</xdr:row>
      <xdr:rowOff>28575</xdr:rowOff>
    </xdr:to>
    <xdr:sp macro="" textlink="">
      <xdr:nvSpPr>
        <xdr:cNvPr id="25629" name="Rectangle 29">
          <a:extLst>
            <a:ext uri="{FF2B5EF4-FFF2-40B4-BE49-F238E27FC236}">
              <a16:creationId xmlns:a16="http://schemas.microsoft.com/office/drawing/2014/main" id="{00000000-0008-0000-0200-00001D640000}"/>
            </a:ext>
          </a:extLst>
        </xdr:cNvPr>
        <xdr:cNvSpPr>
          <a:spLocks noChangeArrowheads="1"/>
        </xdr:cNvSpPr>
      </xdr:nvSpPr>
      <xdr:spPr bwMode="auto">
        <a:xfrm>
          <a:off x="1828800" y="9953625"/>
          <a:ext cx="1514475" cy="352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調　査　名</a:t>
          </a:r>
        </a:p>
      </xdr:txBody>
    </xdr:sp>
    <xdr:clientData/>
  </xdr:twoCellAnchor>
  <xdr:twoCellAnchor>
    <xdr:from>
      <xdr:col>2</xdr:col>
      <xdr:colOff>266700</xdr:colOff>
      <xdr:row>55</xdr:row>
      <xdr:rowOff>114300</xdr:rowOff>
    </xdr:from>
    <xdr:to>
      <xdr:col>6</xdr:col>
      <xdr:colOff>85725</xdr:colOff>
      <xdr:row>57</xdr:row>
      <xdr:rowOff>76200</xdr:rowOff>
    </xdr:to>
    <xdr:sp macro="" textlink="">
      <xdr:nvSpPr>
        <xdr:cNvPr id="25630" name="Rectangle 30">
          <a:extLst>
            <a:ext uri="{FF2B5EF4-FFF2-40B4-BE49-F238E27FC236}">
              <a16:creationId xmlns:a16="http://schemas.microsoft.com/office/drawing/2014/main" id="{00000000-0008-0000-0200-00001E640000}"/>
            </a:ext>
          </a:extLst>
        </xdr:cNvPr>
        <xdr:cNvSpPr>
          <a:spLocks noChangeArrowheads="1"/>
        </xdr:cNvSpPr>
      </xdr:nvSpPr>
      <xdr:spPr bwMode="auto">
        <a:xfrm>
          <a:off x="1381125" y="10572750"/>
          <a:ext cx="923925" cy="323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表nn　　      ▼</a:t>
          </a:r>
        </a:p>
      </xdr:txBody>
    </xdr:sp>
    <xdr:clientData/>
  </xdr:twoCellAnchor>
  <xdr:twoCellAnchor>
    <xdr:from>
      <xdr:col>2</xdr:col>
      <xdr:colOff>9525</xdr:colOff>
      <xdr:row>49</xdr:row>
      <xdr:rowOff>66675</xdr:rowOff>
    </xdr:from>
    <xdr:to>
      <xdr:col>29</xdr:col>
      <xdr:colOff>161925</xdr:colOff>
      <xdr:row>77</xdr:row>
      <xdr:rowOff>18440400</xdr:rowOff>
    </xdr:to>
    <xdr:sp macro="" textlink="">
      <xdr:nvSpPr>
        <xdr:cNvPr id="25631" name="Rectangle 31">
          <a:extLst>
            <a:ext uri="{FF2B5EF4-FFF2-40B4-BE49-F238E27FC236}">
              <a16:creationId xmlns:a16="http://schemas.microsoft.com/office/drawing/2014/main" id="{00000000-0008-0000-0200-00001F640000}"/>
            </a:ext>
          </a:extLst>
        </xdr:cNvPr>
        <xdr:cNvSpPr>
          <a:spLocks noChangeArrowheads="1"/>
        </xdr:cNvSpPr>
      </xdr:nvSpPr>
      <xdr:spPr bwMode="auto">
        <a:xfrm>
          <a:off x="1123950" y="9439275"/>
          <a:ext cx="7658100" cy="62074425"/>
        </a:xfrm>
        <a:prstGeom prst="rect">
          <a:avLst/>
        </a:prstGeom>
        <a:noFill/>
        <a:ln w="25400">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0</xdr:colOff>
      <xdr:row>79</xdr:row>
      <xdr:rowOff>7620000</xdr:rowOff>
    </xdr:from>
    <xdr:to>
      <xdr:col>20</xdr:col>
      <xdr:colOff>0</xdr:colOff>
      <xdr:row>96</xdr:row>
      <xdr:rowOff>5410200</xdr:rowOff>
    </xdr:to>
    <xdr:sp macro="" textlink="">
      <xdr:nvSpPr>
        <xdr:cNvPr id="25632" name="Rectangle 32">
          <a:extLst>
            <a:ext uri="{FF2B5EF4-FFF2-40B4-BE49-F238E27FC236}">
              <a16:creationId xmlns:a16="http://schemas.microsoft.com/office/drawing/2014/main" id="{00000000-0008-0000-0200-000020640000}"/>
            </a:ext>
          </a:extLst>
        </xdr:cNvPr>
        <xdr:cNvSpPr>
          <a:spLocks noChangeArrowheads="1"/>
        </xdr:cNvSpPr>
      </xdr:nvSpPr>
      <xdr:spPr bwMode="auto">
        <a:xfrm>
          <a:off x="1114425" y="99688650"/>
          <a:ext cx="4972050" cy="329250675"/>
        </a:xfrm>
        <a:prstGeom prst="rect">
          <a:avLst/>
        </a:prstGeom>
        <a:noFill/>
        <a:ln w="25400">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26</xdr:col>
      <xdr:colOff>114300</xdr:colOff>
      <xdr:row>51</xdr:row>
      <xdr:rowOff>104775</xdr:rowOff>
    </xdr:from>
    <xdr:to>
      <xdr:col>28</xdr:col>
      <xdr:colOff>114300</xdr:colOff>
      <xdr:row>51</xdr:row>
      <xdr:rowOff>104775</xdr:rowOff>
    </xdr:to>
    <xdr:sp macro="" textlink="">
      <xdr:nvSpPr>
        <xdr:cNvPr id="25633" name="Line 33">
          <a:extLst>
            <a:ext uri="{FF2B5EF4-FFF2-40B4-BE49-F238E27FC236}">
              <a16:creationId xmlns:a16="http://schemas.microsoft.com/office/drawing/2014/main" id="{00000000-0008-0000-0200-000021640000}"/>
            </a:ext>
          </a:extLst>
        </xdr:cNvPr>
        <xdr:cNvSpPr>
          <a:spLocks noChangeShapeType="1"/>
        </xdr:cNvSpPr>
      </xdr:nvSpPr>
      <xdr:spPr bwMode="auto">
        <a:xfrm>
          <a:off x="7905750" y="9839325"/>
          <a:ext cx="5524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114300</xdr:colOff>
      <xdr:row>52</xdr:row>
      <xdr:rowOff>95250</xdr:rowOff>
    </xdr:from>
    <xdr:to>
      <xdr:col>28</xdr:col>
      <xdr:colOff>114300</xdr:colOff>
      <xdr:row>52</xdr:row>
      <xdr:rowOff>95250</xdr:rowOff>
    </xdr:to>
    <xdr:sp macro="" textlink="">
      <xdr:nvSpPr>
        <xdr:cNvPr id="25634" name="Line 34">
          <a:extLst>
            <a:ext uri="{FF2B5EF4-FFF2-40B4-BE49-F238E27FC236}">
              <a16:creationId xmlns:a16="http://schemas.microsoft.com/office/drawing/2014/main" id="{00000000-0008-0000-0200-000022640000}"/>
            </a:ext>
          </a:extLst>
        </xdr:cNvPr>
        <xdr:cNvSpPr>
          <a:spLocks noChangeShapeType="1"/>
        </xdr:cNvSpPr>
      </xdr:nvSpPr>
      <xdr:spPr bwMode="auto">
        <a:xfrm>
          <a:off x="7905750" y="10010775"/>
          <a:ext cx="5524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19050</xdr:colOff>
      <xdr:row>66</xdr:row>
      <xdr:rowOff>9525</xdr:rowOff>
    </xdr:from>
    <xdr:to>
      <xdr:col>19</xdr:col>
      <xdr:colOff>66675</xdr:colOff>
      <xdr:row>76</xdr:row>
      <xdr:rowOff>2133600</xdr:rowOff>
    </xdr:to>
    <xdr:sp macro="" textlink="">
      <xdr:nvSpPr>
        <xdr:cNvPr id="25635" name="Rectangle 35">
          <a:extLst>
            <a:ext uri="{FF2B5EF4-FFF2-40B4-BE49-F238E27FC236}">
              <a16:creationId xmlns:a16="http://schemas.microsoft.com/office/drawing/2014/main" id="{00000000-0008-0000-0200-000023640000}"/>
            </a:ext>
          </a:extLst>
        </xdr:cNvPr>
        <xdr:cNvSpPr>
          <a:spLocks noChangeArrowheads="1"/>
        </xdr:cNvSpPr>
      </xdr:nvSpPr>
      <xdr:spPr bwMode="auto">
        <a:xfrm>
          <a:off x="3343275" y="12458700"/>
          <a:ext cx="2533650" cy="232505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15</xdr:col>
      <xdr:colOff>152400</xdr:colOff>
      <xdr:row>65</xdr:row>
      <xdr:rowOff>95250</xdr:rowOff>
    </xdr:from>
    <xdr:to>
      <xdr:col>18</xdr:col>
      <xdr:colOff>95250</xdr:colOff>
      <xdr:row>67</xdr:row>
      <xdr:rowOff>57150</xdr:rowOff>
    </xdr:to>
    <xdr:sp macro="" textlink="">
      <xdr:nvSpPr>
        <xdr:cNvPr id="25636" name="Rectangle 36">
          <a:extLst>
            <a:ext uri="{FF2B5EF4-FFF2-40B4-BE49-F238E27FC236}">
              <a16:creationId xmlns:a16="http://schemas.microsoft.com/office/drawing/2014/main" id="{00000000-0008-0000-0200-000024640000}"/>
            </a:ext>
          </a:extLst>
        </xdr:cNvPr>
        <xdr:cNvSpPr>
          <a:spLocks noChangeArrowheads="1"/>
        </xdr:cNvSpPr>
      </xdr:nvSpPr>
      <xdr:spPr bwMode="auto">
        <a:xfrm>
          <a:off x="4857750" y="12363450"/>
          <a:ext cx="771525" cy="323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コメント表</a:t>
          </a:r>
        </a:p>
      </xdr:txBody>
    </xdr:sp>
    <xdr:clientData/>
  </xdr:twoCellAnchor>
  <xdr:twoCellAnchor>
    <xdr:from>
      <xdr:col>6</xdr:col>
      <xdr:colOff>9525</xdr:colOff>
      <xdr:row>65</xdr:row>
      <xdr:rowOff>28575</xdr:rowOff>
    </xdr:from>
    <xdr:to>
      <xdr:col>15</xdr:col>
      <xdr:colOff>76200</xdr:colOff>
      <xdr:row>75</xdr:row>
      <xdr:rowOff>3276600</xdr:rowOff>
    </xdr:to>
    <xdr:sp macro="" textlink="">
      <xdr:nvSpPr>
        <xdr:cNvPr id="25637" name="Rectangle 37">
          <a:extLst>
            <a:ext uri="{FF2B5EF4-FFF2-40B4-BE49-F238E27FC236}">
              <a16:creationId xmlns:a16="http://schemas.microsoft.com/office/drawing/2014/main" id="{00000000-0008-0000-0200-000025640000}"/>
            </a:ext>
          </a:extLst>
        </xdr:cNvPr>
        <xdr:cNvSpPr>
          <a:spLocks noChangeArrowheads="1"/>
        </xdr:cNvSpPr>
      </xdr:nvSpPr>
      <xdr:spPr bwMode="auto">
        <a:xfrm>
          <a:off x="2228850" y="12296775"/>
          <a:ext cx="2552700" cy="50577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5</xdr:col>
      <xdr:colOff>190500</xdr:colOff>
      <xdr:row>64</xdr:row>
      <xdr:rowOff>133350</xdr:rowOff>
    </xdr:from>
    <xdr:to>
      <xdr:col>15</xdr:col>
      <xdr:colOff>0</xdr:colOff>
      <xdr:row>74</xdr:row>
      <xdr:rowOff>133350</xdr:rowOff>
    </xdr:to>
    <xdr:sp macro="" textlink="">
      <xdr:nvSpPr>
        <xdr:cNvPr id="25638" name="Rectangle 38">
          <a:extLst>
            <a:ext uri="{FF2B5EF4-FFF2-40B4-BE49-F238E27FC236}">
              <a16:creationId xmlns:a16="http://schemas.microsoft.com/office/drawing/2014/main" id="{00000000-0008-0000-0200-000026640000}"/>
            </a:ext>
          </a:extLst>
        </xdr:cNvPr>
        <xdr:cNvSpPr>
          <a:spLocks noChangeArrowheads="1"/>
        </xdr:cNvSpPr>
      </xdr:nvSpPr>
      <xdr:spPr bwMode="auto">
        <a:xfrm>
          <a:off x="2133600" y="12220575"/>
          <a:ext cx="2571750" cy="18097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5</xdr:col>
      <xdr:colOff>66675</xdr:colOff>
      <xdr:row>64</xdr:row>
      <xdr:rowOff>57150</xdr:rowOff>
    </xdr:from>
    <xdr:to>
      <xdr:col>14</xdr:col>
      <xdr:colOff>180975</xdr:colOff>
      <xdr:row>74</xdr:row>
      <xdr:rowOff>57150</xdr:rowOff>
    </xdr:to>
    <xdr:sp macro="" textlink="">
      <xdr:nvSpPr>
        <xdr:cNvPr id="25639" name="Rectangle 39">
          <a:extLst>
            <a:ext uri="{FF2B5EF4-FFF2-40B4-BE49-F238E27FC236}">
              <a16:creationId xmlns:a16="http://schemas.microsoft.com/office/drawing/2014/main" id="{00000000-0008-0000-0200-000027640000}"/>
            </a:ext>
          </a:extLst>
        </xdr:cNvPr>
        <xdr:cNvSpPr>
          <a:spLocks noChangeArrowheads="1"/>
        </xdr:cNvSpPr>
      </xdr:nvSpPr>
      <xdr:spPr bwMode="auto">
        <a:xfrm>
          <a:off x="2009775" y="12144375"/>
          <a:ext cx="2600325" cy="18097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xdr:col>
      <xdr:colOff>219075</xdr:colOff>
      <xdr:row>63</xdr:row>
      <xdr:rowOff>142875</xdr:rowOff>
    </xdr:from>
    <xdr:to>
      <xdr:col>14</xdr:col>
      <xdr:colOff>76200</xdr:colOff>
      <xdr:row>73</xdr:row>
      <xdr:rowOff>142875</xdr:rowOff>
    </xdr:to>
    <xdr:sp macro="" textlink="">
      <xdr:nvSpPr>
        <xdr:cNvPr id="25640" name="Rectangle 40">
          <a:extLst>
            <a:ext uri="{FF2B5EF4-FFF2-40B4-BE49-F238E27FC236}">
              <a16:creationId xmlns:a16="http://schemas.microsoft.com/office/drawing/2014/main" id="{00000000-0008-0000-0200-000028640000}"/>
            </a:ext>
          </a:extLst>
        </xdr:cNvPr>
        <xdr:cNvSpPr>
          <a:spLocks noChangeArrowheads="1"/>
        </xdr:cNvSpPr>
      </xdr:nvSpPr>
      <xdr:spPr bwMode="auto">
        <a:xfrm>
          <a:off x="1885950" y="12049125"/>
          <a:ext cx="2619375" cy="18097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xdr:col>
      <xdr:colOff>85725</xdr:colOff>
      <xdr:row>63</xdr:row>
      <xdr:rowOff>66675</xdr:rowOff>
    </xdr:from>
    <xdr:to>
      <xdr:col>13</xdr:col>
      <xdr:colOff>257175</xdr:colOff>
      <xdr:row>73</xdr:row>
      <xdr:rowOff>66675</xdr:rowOff>
    </xdr:to>
    <xdr:sp macro="" textlink="">
      <xdr:nvSpPr>
        <xdr:cNvPr id="25641" name="Rectangle 41">
          <a:extLst>
            <a:ext uri="{FF2B5EF4-FFF2-40B4-BE49-F238E27FC236}">
              <a16:creationId xmlns:a16="http://schemas.microsoft.com/office/drawing/2014/main" id="{00000000-0008-0000-0200-000029640000}"/>
            </a:ext>
          </a:extLst>
        </xdr:cNvPr>
        <xdr:cNvSpPr>
          <a:spLocks noChangeArrowheads="1"/>
        </xdr:cNvSpPr>
      </xdr:nvSpPr>
      <xdr:spPr bwMode="auto">
        <a:xfrm>
          <a:off x="1752600" y="11972925"/>
          <a:ext cx="2657475" cy="18097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xdr:col>
      <xdr:colOff>257175</xdr:colOff>
      <xdr:row>62</xdr:row>
      <xdr:rowOff>152400</xdr:rowOff>
    </xdr:from>
    <xdr:to>
      <xdr:col>13</xdr:col>
      <xdr:colOff>152400</xdr:colOff>
      <xdr:row>72</xdr:row>
      <xdr:rowOff>152400</xdr:rowOff>
    </xdr:to>
    <xdr:sp macro="" textlink="">
      <xdr:nvSpPr>
        <xdr:cNvPr id="25642" name="Rectangle 42">
          <a:extLst>
            <a:ext uri="{FF2B5EF4-FFF2-40B4-BE49-F238E27FC236}">
              <a16:creationId xmlns:a16="http://schemas.microsoft.com/office/drawing/2014/main" id="{00000000-0008-0000-0200-00002A640000}"/>
            </a:ext>
          </a:extLst>
        </xdr:cNvPr>
        <xdr:cNvSpPr>
          <a:spLocks noChangeArrowheads="1"/>
        </xdr:cNvSpPr>
      </xdr:nvSpPr>
      <xdr:spPr bwMode="auto">
        <a:xfrm>
          <a:off x="1647825" y="11877675"/>
          <a:ext cx="2657475" cy="18097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180975</xdr:colOff>
      <xdr:row>62</xdr:row>
      <xdr:rowOff>57150</xdr:rowOff>
    </xdr:from>
    <xdr:to>
      <xdr:col>13</xdr:col>
      <xdr:colOff>66675</xdr:colOff>
      <xdr:row>63</xdr:row>
      <xdr:rowOff>95250</xdr:rowOff>
    </xdr:to>
    <xdr:sp macro="" textlink="">
      <xdr:nvSpPr>
        <xdr:cNvPr id="25643" name="Rectangle 43">
          <a:extLst>
            <a:ext uri="{FF2B5EF4-FFF2-40B4-BE49-F238E27FC236}">
              <a16:creationId xmlns:a16="http://schemas.microsoft.com/office/drawing/2014/main" id="{00000000-0008-0000-0200-00002B640000}"/>
            </a:ext>
          </a:extLst>
        </xdr:cNvPr>
        <xdr:cNvSpPr>
          <a:spLocks noChangeArrowheads="1"/>
        </xdr:cNvSpPr>
      </xdr:nvSpPr>
      <xdr:spPr bwMode="auto">
        <a:xfrm>
          <a:off x="3781425" y="11782425"/>
          <a:ext cx="438150" cy="2190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表nn</a:t>
          </a:r>
        </a:p>
      </xdr:txBody>
    </xdr:sp>
    <xdr:clientData/>
  </xdr:twoCellAnchor>
  <xdr:twoCellAnchor>
    <xdr:from>
      <xdr:col>5</xdr:col>
      <xdr:colOff>114300</xdr:colOff>
      <xdr:row>63</xdr:row>
      <xdr:rowOff>28575</xdr:rowOff>
    </xdr:from>
    <xdr:to>
      <xdr:col>8</xdr:col>
      <xdr:colOff>0</xdr:colOff>
      <xdr:row>65</xdr:row>
      <xdr:rowOff>28575</xdr:rowOff>
    </xdr:to>
    <xdr:sp macro="" textlink="">
      <xdr:nvSpPr>
        <xdr:cNvPr id="25646" name="Rectangle 46">
          <a:extLst>
            <a:ext uri="{FF2B5EF4-FFF2-40B4-BE49-F238E27FC236}">
              <a16:creationId xmlns:a16="http://schemas.microsoft.com/office/drawing/2014/main" id="{00000000-0008-0000-0200-00002E640000}"/>
            </a:ext>
          </a:extLst>
        </xdr:cNvPr>
        <xdr:cNvSpPr>
          <a:spLocks noChangeArrowheads="1"/>
        </xdr:cNvSpPr>
      </xdr:nvSpPr>
      <xdr:spPr bwMode="auto">
        <a:xfrm>
          <a:off x="2057400" y="11934825"/>
          <a:ext cx="714375" cy="3619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地方公共　</a:t>
          </a:r>
        </a:p>
        <a:p>
          <a:pPr algn="l" rtl="0">
            <a:lnSpc>
              <a:spcPts val="900"/>
            </a:lnSpc>
            <a:defRPr sz="1000"/>
          </a:pPr>
          <a:r>
            <a:rPr lang="ja-JP" altLang="en-US" sz="800" b="0" i="0" u="none" strike="noStrike" baseline="0">
              <a:solidFill>
                <a:srgbClr val="000000"/>
              </a:solidFill>
              <a:latin typeface="ＭＳ Ｐゴシック"/>
              <a:ea typeface="ＭＳ Ｐゴシック"/>
            </a:rPr>
            <a:t>団体コード</a:t>
          </a:r>
        </a:p>
      </xdr:txBody>
    </xdr:sp>
    <xdr:clientData/>
  </xdr:twoCellAnchor>
  <xdr:twoCellAnchor>
    <xdr:from>
      <xdr:col>5</xdr:col>
      <xdr:colOff>104775</xdr:colOff>
      <xdr:row>65</xdr:row>
      <xdr:rowOff>0</xdr:rowOff>
    </xdr:from>
    <xdr:to>
      <xdr:col>7</xdr:col>
      <xdr:colOff>238125</xdr:colOff>
      <xdr:row>66</xdr:row>
      <xdr:rowOff>142875</xdr:rowOff>
    </xdr:to>
    <xdr:sp macro="" textlink="">
      <xdr:nvSpPr>
        <xdr:cNvPr id="25647" name="Rectangle 47">
          <a:extLst>
            <a:ext uri="{FF2B5EF4-FFF2-40B4-BE49-F238E27FC236}">
              <a16:creationId xmlns:a16="http://schemas.microsoft.com/office/drawing/2014/main" id="{00000000-0008-0000-0200-00002F640000}"/>
            </a:ext>
          </a:extLst>
        </xdr:cNvPr>
        <xdr:cNvSpPr>
          <a:spLocks noChangeArrowheads="1"/>
        </xdr:cNvSpPr>
      </xdr:nvSpPr>
      <xdr:spPr bwMode="auto">
        <a:xfrm>
          <a:off x="2047875" y="12268200"/>
          <a:ext cx="685800" cy="323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9</xdr:col>
      <xdr:colOff>114300</xdr:colOff>
      <xdr:row>63</xdr:row>
      <xdr:rowOff>95250</xdr:rowOff>
    </xdr:from>
    <xdr:to>
      <xdr:col>12</xdr:col>
      <xdr:colOff>47625</xdr:colOff>
      <xdr:row>66</xdr:row>
      <xdr:rowOff>0</xdr:rowOff>
    </xdr:to>
    <xdr:sp macro="" textlink="">
      <xdr:nvSpPr>
        <xdr:cNvPr id="25648" name="Rectangle 48">
          <a:extLst>
            <a:ext uri="{FF2B5EF4-FFF2-40B4-BE49-F238E27FC236}">
              <a16:creationId xmlns:a16="http://schemas.microsoft.com/office/drawing/2014/main" id="{00000000-0008-0000-0200-000030640000}"/>
            </a:ext>
          </a:extLst>
        </xdr:cNvPr>
        <xdr:cNvSpPr>
          <a:spLocks noChangeArrowheads="1"/>
        </xdr:cNvSpPr>
      </xdr:nvSpPr>
      <xdr:spPr bwMode="auto">
        <a:xfrm>
          <a:off x="3162300" y="12001500"/>
          <a:ext cx="762000" cy="4476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都道府県名</a:t>
          </a:r>
        </a:p>
        <a:p>
          <a:pPr algn="l" rtl="0">
            <a:lnSpc>
              <a:spcPts val="900"/>
            </a:lnSpc>
            <a:defRPr sz="1000"/>
          </a:pPr>
          <a:r>
            <a:rPr lang="ja-JP" altLang="en-US" sz="800" b="0" i="0" u="none" strike="noStrike" baseline="0">
              <a:solidFill>
                <a:srgbClr val="000000"/>
              </a:solidFill>
              <a:latin typeface="ＭＳ Ｐゴシック"/>
              <a:ea typeface="ＭＳ Ｐゴシック"/>
            </a:rPr>
            <a:t>市町村名</a:t>
          </a:r>
        </a:p>
      </xdr:txBody>
    </xdr:sp>
    <xdr:clientData/>
  </xdr:twoCellAnchor>
  <xdr:twoCellAnchor>
    <xdr:from>
      <xdr:col>12</xdr:col>
      <xdr:colOff>0</xdr:colOff>
      <xdr:row>64</xdr:row>
      <xdr:rowOff>57150</xdr:rowOff>
    </xdr:from>
    <xdr:to>
      <xdr:col>13</xdr:col>
      <xdr:colOff>76200</xdr:colOff>
      <xdr:row>64</xdr:row>
      <xdr:rowOff>57150</xdr:rowOff>
    </xdr:to>
    <xdr:sp macro="" textlink="">
      <xdr:nvSpPr>
        <xdr:cNvPr id="25649" name="Line 49">
          <a:extLst>
            <a:ext uri="{FF2B5EF4-FFF2-40B4-BE49-F238E27FC236}">
              <a16:creationId xmlns:a16="http://schemas.microsoft.com/office/drawing/2014/main" id="{00000000-0008-0000-0200-000031640000}"/>
            </a:ext>
          </a:extLst>
        </xdr:cNvPr>
        <xdr:cNvSpPr>
          <a:spLocks noChangeShapeType="1"/>
        </xdr:cNvSpPr>
      </xdr:nvSpPr>
      <xdr:spPr bwMode="auto">
        <a:xfrm>
          <a:off x="3876675" y="1214437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266700</xdr:colOff>
      <xdr:row>65</xdr:row>
      <xdr:rowOff>28575</xdr:rowOff>
    </xdr:from>
    <xdr:to>
      <xdr:col>13</xdr:col>
      <xdr:colOff>76200</xdr:colOff>
      <xdr:row>65</xdr:row>
      <xdr:rowOff>28575</xdr:rowOff>
    </xdr:to>
    <xdr:sp macro="" textlink="">
      <xdr:nvSpPr>
        <xdr:cNvPr id="25650" name="Line 50">
          <a:extLst>
            <a:ext uri="{FF2B5EF4-FFF2-40B4-BE49-F238E27FC236}">
              <a16:creationId xmlns:a16="http://schemas.microsoft.com/office/drawing/2014/main" id="{00000000-0008-0000-0200-000032640000}"/>
            </a:ext>
          </a:extLst>
        </xdr:cNvPr>
        <xdr:cNvSpPr>
          <a:spLocks noChangeShapeType="1"/>
        </xdr:cNvSpPr>
      </xdr:nvSpPr>
      <xdr:spPr bwMode="auto">
        <a:xfrm>
          <a:off x="3867150" y="12296775"/>
          <a:ext cx="361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9525</xdr:colOff>
      <xdr:row>74</xdr:row>
      <xdr:rowOff>38100</xdr:rowOff>
    </xdr:from>
    <xdr:to>
      <xdr:col>9</xdr:col>
      <xdr:colOff>9525</xdr:colOff>
      <xdr:row>77</xdr:row>
      <xdr:rowOff>7620000</xdr:rowOff>
    </xdr:to>
    <xdr:sp macro="" textlink="">
      <xdr:nvSpPr>
        <xdr:cNvPr id="25651" name="Line 51">
          <a:extLst>
            <a:ext uri="{FF2B5EF4-FFF2-40B4-BE49-F238E27FC236}">
              <a16:creationId xmlns:a16="http://schemas.microsoft.com/office/drawing/2014/main" id="{00000000-0008-0000-0200-000033640000}"/>
            </a:ext>
          </a:extLst>
        </xdr:cNvPr>
        <xdr:cNvSpPr>
          <a:spLocks noChangeShapeType="1"/>
        </xdr:cNvSpPr>
      </xdr:nvSpPr>
      <xdr:spPr bwMode="auto">
        <a:xfrm>
          <a:off x="1676400" y="13935075"/>
          <a:ext cx="1381125" cy="467582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type="triangle" w="med" len="med"/>
          <a:tailEnd type="triangle" w="med" len="med"/>
        </a:ln>
        <a:extLst>
          <a:ext uri="{909E8E84-426E-40DD-AFC4-6F175D3DCCD1}">
            <a14:hiddenFill xmlns:a14="http://schemas.microsoft.com/office/drawing/2010/main">
              <a:noFill/>
            </a14:hiddenFill>
          </a:ext>
        </a:extLst>
      </xdr:spPr>
    </xdr:sp>
    <xdr:clientData/>
  </xdr:twoCellAnchor>
  <xdr:twoCellAnchor>
    <xdr:from>
      <xdr:col>15</xdr:col>
      <xdr:colOff>219075</xdr:colOff>
      <xdr:row>63</xdr:row>
      <xdr:rowOff>104775</xdr:rowOff>
    </xdr:from>
    <xdr:to>
      <xdr:col>18</xdr:col>
      <xdr:colOff>219075</xdr:colOff>
      <xdr:row>65</xdr:row>
      <xdr:rowOff>38100</xdr:rowOff>
    </xdr:to>
    <xdr:sp macro="" textlink="">
      <xdr:nvSpPr>
        <xdr:cNvPr id="25652" name="Line 52">
          <a:extLst>
            <a:ext uri="{FF2B5EF4-FFF2-40B4-BE49-F238E27FC236}">
              <a16:creationId xmlns:a16="http://schemas.microsoft.com/office/drawing/2014/main" id="{00000000-0008-0000-0200-000034640000}"/>
            </a:ext>
          </a:extLst>
        </xdr:cNvPr>
        <xdr:cNvSpPr>
          <a:spLocks noChangeShapeType="1"/>
        </xdr:cNvSpPr>
      </xdr:nvSpPr>
      <xdr:spPr bwMode="auto">
        <a:xfrm flipV="1">
          <a:off x="4924425" y="12011025"/>
          <a:ext cx="828675" cy="295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type="triangle" w="med" len="me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200025</xdr:colOff>
      <xdr:row>56</xdr:row>
      <xdr:rowOff>38100</xdr:rowOff>
    </xdr:from>
    <xdr:to>
      <xdr:col>15</xdr:col>
      <xdr:colOff>142875</xdr:colOff>
      <xdr:row>58</xdr:row>
      <xdr:rowOff>76200</xdr:rowOff>
    </xdr:to>
    <xdr:sp macro="" textlink="">
      <xdr:nvSpPr>
        <xdr:cNvPr id="25653" name="AutoShape 53">
          <a:extLst>
            <a:ext uri="{FF2B5EF4-FFF2-40B4-BE49-F238E27FC236}">
              <a16:creationId xmlns:a16="http://schemas.microsoft.com/office/drawing/2014/main" id="{00000000-0008-0000-0200-000035640000}"/>
            </a:ext>
          </a:extLst>
        </xdr:cNvPr>
        <xdr:cNvSpPr>
          <a:spLocks noChangeArrowheads="1"/>
        </xdr:cNvSpPr>
      </xdr:nvSpPr>
      <xdr:spPr bwMode="auto">
        <a:xfrm rot="850341">
          <a:off x="4076700" y="10677525"/>
          <a:ext cx="771525" cy="40005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15</xdr:col>
      <xdr:colOff>104775</xdr:colOff>
      <xdr:row>57</xdr:row>
      <xdr:rowOff>171450</xdr:rowOff>
    </xdr:from>
    <xdr:to>
      <xdr:col>17</xdr:col>
      <xdr:colOff>219075</xdr:colOff>
      <xdr:row>61</xdr:row>
      <xdr:rowOff>95250</xdr:rowOff>
    </xdr:to>
    <xdr:sp macro="" textlink="">
      <xdr:nvSpPr>
        <xdr:cNvPr id="25654" name="AutoShape 54">
          <a:extLst>
            <a:ext uri="{FF2B5EF4-FFF2-40B4-BE49-F238E27FC236}">
              <a16:creationId xmlns:a16="http://schemas.microsoft.com/office/drawing/2014/main" id="{00000000-0008-0000-0200-000036640000}"/>
            </a:ext>
          </a:extLst>
        </xdr:cNvPr>
        <xdr:cNvSpPr>
          <a:spLocks noChangeArrowheads="1"/>
        </xdr:cNvSpPr>
      </xdr:nvSpPr>
      <xdr:spPr bwMode="auto">
        <a:xfrm>
          <a:off x="4810125" y="10991850"/>
          <a:ext cx="666750" cy="647700"/>
        </a:xfrm>
        <a:prstGeom prst="can">
          <a:avLst>
            <a:gd name="adj"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ファイル</a:t>
          </a:r>
        </a:p>
      </xdr:txBody>
    </xdr:sp>
    <xdr:clientData/>
  </xdr:twoCellAnchor>
  <xdr:twoCellAnchor>
    <xdr:from>
      <xdr:col>12</xdr:col>
      <xdr:colOff>180975</xdr:colOff>
      <xdr:row>84</xdr:row>
      <xdr:rowOff>2133600</xdr:rowOff>
    </xdr:from>
    <xdr:to>
      <xdr:col>15</xdr:col>
      <xdr:colOff>123825</xdr:colOff>
      <xdr:row>86</xdr:row>
      <xdr:rowOff>8686800</xdr:rowOff>
    </xdr:to>
    <xdr:sp macro="" textlink="">
      <xdr:nvSpPr>
        <xdr:cNvPr id="25655" name="AutoShape 55">
          <a:extLst>
            <a:ext uri="{FF2B5EF4-FFF2-40B4-BE49-F238E27FC236}">
              <a16:creationId xmlns:a16="http://schemas.microsoft.com/office/drawing/2014/main" id="{00000000-0008-0000-0200-000037640000}"/>
            </a:ext>
          </a:extLst>
        </xdr:cNvPr>
        <xdr:cNvSpPr>
          <a:spLocks noChangeArrowheads="1"/>
        </xdr:cNvSpPr>
      </xdr:nvSpPr>
      <xdr:spPr bwMode="auto">
        <a:xfrm rot="850341">
          <a:off x="4057650" y="191690625"/>
          <a:ext cx="771525" cy="4554855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15</xdr:col>
      <xdr:colOff>76200</xdr:colOff>
      <xdr:row>86</xdr:row>
      <xdr:rowOff>0</xdr:rowOff>
    </xdr:from>
    <xdr:to>
      <xdr:col>17</xdr:col>
      <xdr:colOff>190500</xdr:colOff>
      <xdr:row>89</xdr:row>
      <xdr:rowOff>14097000</xdr:rowOff>
    </xdr:to>
    <xdr:sp macro="" textlink="">
      <xdr:nvSpPr>
        <xdr:cNvPr id="25656" name="AutoShape 56">
          <a:extLst>
            <a:ext uri="{FF2B5EF4-FFF2-40B4-BE49-F238E27FC236}">
              <a16:creationId xmlns:a16="http://schemas.microsoft.com/office/drawing/2014/main" id="{00000000-0008-0000-0200-000038640000}"/>
            </a:ext>
          </a:extLst>
        </xdr:cNvPr>
        <xdr:cNvSpPr>
          <a:spLocks noChangeArrowheads="1"/>
        </xdr:cNvSpPr>
      </xdr:nvSpPr>
      <xdr:spPr bwMode="auto">
        <a:xfrm>
          <a:off x="4781550" y="228552375"/>
          <a:ext cx="666750" cy="72590025"/>
        </a:xfrm>
        <a:prstGeom prst="can">
          <a:avLst>
            <a:gd name="adj" fmla="val 2721786"/>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ファイル</a:t>
          </a:r>
        </a:p>
      </xdr:txBody>
    </xdr:sp>
    <xdr:clientData/>
  </xdr:twoCellAnchor>
  <xdr:twoCellAnchor>
    <xdr:from>
      <xdr:col>5</xdr:col>
      <xdr:colOff>200025</xdr:colOff>
      <xdr:row>85</xdr:row>
      <xdr:rowOff>7620000</xdr:rowOff>
    </xdr:from>
    <xdr:to>
      <xdr:col>8</xdr:col>
      <xdr:colOff>66675</xdr:colOff>
      <xdr:row>87</xdr:row>
      <xdr:rowOff>4343400</xdr:rowOff>
    </xdr:to>
    <xdr:sp macro="" textlink="">
      <xdr:nvSpPr>
        <xdr:cNvPr id="25657" name="Line 57">
          <a:extLst>
            <a:ext uri="{FF2B5EF4-FFF2-40B4-BE49-F238E27FC236}">
              <a16:creationId xmlns:a16="http://schemas.microsoft.com/office/drawing/2014/main" id="{00000000-0008-0000-0200-000039640000}"/>
            </a:ext>
          </a:extLst>
        </xdr:cNvPr>
        <xdr:cNvSpPr>
          <a:spLocks noChangeShapeType="1"/>
        </xdr:cNvSpPr>
      </xdr:nvSpPr>
      <xdr:spPr bwMode="auto">
        <a:xfrm flipH="1">
          <a:off x="2143125" y="216674700"/>
          <a:ext cx="695325" cy="35718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absolute">
        <xdr:from>
          <xdr:col>129</xdr:col>
          <xdr:colOff>9525</xdr:colOff>
          <xdr:row>74</xdr:row>
          <xdr:rowOff>9525</xdr:rowOff>
        </xdr:from>
        <xdr:to>
          <xdr:col>129</xdr:col>
          <xdr:colOff>495300</xdr:colOff>
          <xdr:row>75</xdr:row>
          <xdr:rowOff>85725</xdr:rowOff>
        </xdr:to>
        <xdr:sp macro="" textlink="">
          <xdr:nvSpPr>
            <xdr:cNvPr id="25658" name="CommandButton1" hidden="1">
              <a:extLst>
                <a:ext uri="{63B3BB69-23CF-44E3-9099-C40C66FF867C}">
                  <a14:compatExt spid="_x0000_s25658"/>
                </a:ext>
                <a:ext uri="{FF2B5EF4-FFF2-40B4-BE49-F238E27FC236}">
                  <a16:creationId xmlns:a16="http://schemas.microsoft.com/office/drawing/2014/main" id="{00000000-0008-0000-0200-00003A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157</xdr:col>
          <xdr:colOff>95250</xdr:colOff>
          <xdr:row>74</xdr:row>
          <xdr:rowOff>9525</xdr:rowOff>
        </xdr:from>
        <xdr:to>
          <xdr:col>158</xdr:col>
          <xdr:colOff>295275</xdr:colOff>
          <xdr:row>75</xdr:row>
          <xdr:rowOff>85725</xdr:rowOff>
        </xdr:to>
        <xdr:sp macro="" textlink="">
          <xdr:nvSpPr>
            <xdr:cNvPr id="25659" name="CommandButton2" hidden="1">
              <a:extLst>
                <a:ext uri="{63B3BB69-23CF-44E3-9099-C40C66FF867C}">
                  <a14:compatExt spid="_x0000_s25659"/>
                </a:ext>
                <a:ext uri="{FF2B5EF4-FFF2-40B4-BE49-F238E27FC236}">
                  <a16:creationId xmlns:a16="http://schemas.microsoft.com/office/drawing/2014/main" id="{00000000-0008-0000-0200-00003B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255</xdr:col>
          <xdr:colOff>123825</xdr:colOff>
          <xdr:row>69</xdr:row>
          <xdr:rowOff>47625</xdr:rowOff>
        </xdr:from>
        <xdr:to>
          <xdr:col>255</xdr:col>
          <xdr:colOff>609600</xdr:colOff>
          <xdr:row>70</xdr:row>
          <xdr:rowOff>123825</xdr:rowOff>
        </xdr:to>
        <xdr:sp macro="" textlink="">
          <xdr:nvSpPr>
            <xdr:cNvPr id="25660" name="CommandButton3" hidden="1">
              <a:extLst>
                <a:ext uri="{63B3BB69-23CF-44E3-9099-C40C66FF867C}">
                  <a14:compatExt spid="_x0000_s25660"/>
                </a:ext>
                <a:ext uri="{FF2B5EF4-FFF2-40B4-BE49-F238E27FC236}">
                  <a16:creationId xmlns:a16="http://schemas.microsoft.com/office/drawing/2014/main" id="{00000000-0008-0000-0200-00003C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140</xdr:col>
          <xdr:colOff>76200</xdr:colOff>
          <xdr:row>136</xdr:row>
          <xdr:rowOff>0</xdr:rowOff>
        </xdr:from>
        <xdr:to>
          <xdr:col>141</xdr:col>
          <xdr:colOff>19050</xdr:colOff>
          <xdr:row>138</xdr:row>
          <xdr:rowOff>161925</xdr:rowOff>
        </xdr:to>
        <xdr:sp macro="" textlink="">
          <xdr:nvSpPr>
            <xdr:cNvPr id="25661" name="CommandButton4" hidden="1">
              <a:extLst>
                <a:ext uri="{63B3BB69-23CF-44E3-9099-C40C66FF867C}">
                  <a14:compatExt spid="_x0000_s25661"/>
                </a:ext>
                <a:ext uri="{FF2B5EF4-FFF2-40B4-BE49-F238E27FC236}">
                  <a16:creationId xmlns:a16="http://schemas.microsoft.com/office/drawing/2014/main" id="{00000000-0008-0000-0200-00003D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175</xdr:col>
          <xdr:colOff>19050</xdr:colOff>
          <xdr:row>136</xdr:row>
          <xdr:rowOff>0</xdr:rowOff>
        </xdr:from>
        <xdr:to>
          <xdr:col>175</xdr:col>
          <xdr:colOff>647700</xdr:colOff>
          <xdr:row>138</xdr:row>
          <xdr:rowOff>161925</xdr:rowOff>
        </xdr:to>
        <xdr:sp macro="" textlink="">
          <xdr:nvSpPr>
            <xdr:cNvPr id="25662" name="CommandButton5" hidden="1">
              <a:extLst>
                <a:ext uri="{63B3BB69-23CF-44E3-9099-C40C66FF867C}">
                  <a14:compatExt spid="_x0000_s25662"/>
                </a:ext>
                <a:ext uri="{FF2B5EF4-FFF2-40B4-BE49-F238E27FC236}">
                  <a16:creationId xmlns:a16="http://schemas.microsoft.com/office/drawing/2014/main" id="{00000000-0008-0000-0200-00003E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6</xdr:col>
          <xdr:colOff>200025</xdr:colOff>
          <xdr:row>55</xdr:row>
          <xdr:rowOff>152400</xdr:rowOff>
        </xdr:from>
        <xdr:to>
          <xdr:col>8</xdr:col>
          <xdr:colOff>133350</xdr:colOff>
          <xdr:row>57</xdr:row>
          <xdr:rowOff>47625</xdr:rowOff>
        </xdr:to>
        <xdr:sp macro="" textlink="">
          <xdr:nvSpPr>
            <xdr:cNvPr id="25663" name="CommandButton6" hidden="1">
              <a:extLst>
                <a:ext uri="{63B3BB69-23CF-44E3-9099-C40C66FF867C}">
                  <a14:compatExt spid="_x0000_s25663"/>
                </a:ext>
                <a:ext uri="{FF2B5EF4-FFF2-40B4-BE49-F238E27FC236}">
                  <a16:creationId xmlns:a16="http://schemas.microsoft.com/office/drawing/2014/main" id="{00000000-0008-0000-0200-00003F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9</xdr:col>
          <xdr:colOff>0</xdr:colOff>
          <xdr:row>55</xdr:row>
          <xdr:rowOff>152400</xdr:rowOff>
        </xdr:from>
        <xdr:to>
          <xdr:col>12</xdr:col>
          <xdr:colOff>57150</xdr:colOff>
          <xdr:row>57</xdr:row>
          <xdr:rowOff>47625</xdr:rowOff>
        </xdr:to>
        <xdr:sp macro="" textlink="">
          <xdr:nvSpPr>
            <xdr:cNvPr id="25664" name="CommandButton7" hidden="1">
              <a:extLst>
                <a:ext uri="{63B3BB69-23CF-44E3-9099-C40C66FF867C}">
                  <a14:compatExt spid="_x0000_s25664"/>
                </a:ext>
                <a:ext uri="{FF2B5EF4-FFF2-40B4-BE49-F238E27FC236}">
                  <a16:creationId xmlns:a16="http://schemas.microsoft.com/office/drawing/2014/main" id="{00000000-0008-0000-0200-000040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25</xdr:col>
          <xdr:colOff>85725</xdr:colOff>
          <xdr:row>53</xdr:row>
          <xdr:rowOff>76200</xdr:rowOff>
        </xdr:from>
        <xdr:to>
          <xdr:col>26</xdr:col>
          <xdr:colOff>247650</xdr:colOff>
          <xdr:row>54</xdr:row>
          <xdr:rowOff>152400</xdr:rowOff>
        </xdr:to>
        <xdr:sp macro="" textlink="">
          <xdr:nvSpPr>
            <xdr:cNvPr id="25665" name="CommandButton8" hidden="1">
              <a:extLst>
                <a:ext uri="{63B3BB69-23CF-44E3-9099-C40C66FF867C}">
                  <a14:compatExt spid="_x0000_s25665"/>
                </a:ext>
                <a:ext uri="{FF2B5EF4-FFF2-40B4-BE49-F238E27FC236}">
                  <a16:creationId xmlns:a16="http://schemas.microsoft.com/office/drawing/2014/main" id="{00000000-0008-0000-0200-000041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7</xdr:col>
          <xdr:colOff>104775</xdr:colOff>
          <xdr:row>82</xdr:row>
          <xdr:rowOff>0</xdr:rowOff>
        </xdr:from>
        <xdr:to>
          <xdr:col>9</xdr:col>
          <xdr:colOff>180975</xdr:colOff>
          <xdr:row>84</xdr:row>
          <xdr:rowOff>161925</xdr:rowOff>
        </xdr:to>
        <xdr:sp macro="" textlink="">
          <xdr:nvSpPr>
            <xdr:cNvPr id="25666" name="CommandButton9" hidden="1">
              <a:extLst>
                <a:ext uri="{63B3BB69-23CF-44E3-9099-C40C66FF867C}">
                  <a14:compatExt spid="_x0000_s25666"/>
                </a:ext>
                <a:ext uri="{FF2B5EF4-FFF2-40B4-BE49-F238E27FC236}">
                  <a16:creationId xmlns:a16="http://schemas.microsoft.com/office/drawing/2014/main" id="{00000000-0008-0000-0200-000042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0</xdr:colOff>
          <xdr:row>82</xdr:row>
          <xdr:rowOff>0</xdr:rowOff>
        </xdr:from>
        <xdr:to>
          <xdr:col>12</xdr:col>
          <xdr:colOff>76200</xdr:colOff>
          <xdr:row>84</xdr:row>
          <xdr:rowOff>161925</xdr:rowOff>
        </xdr:to>
        <xdr:sp macro="" textlink="">
          <xdr:nvSpPr>
            <xdr:cNvPr id="25667" name="CommandButton10" hidden="1">
              <a:extLst>
                <a:ext uri="{63B3BB69-23CF-44E3-9099-C40C66FF867C}">
                  <a14:compatExt spid="_x0000_s25667"/>
                </a:ext>
                <a:ext uri="{FF2B5EF4-FFF2-40B4-BE49-F238E27FC236}">
                  <a16:creationId xmlns:a16="http://schemas.microsoft.com/office/drawing/2014/main" id="{00000000-0008-0000-0200-000043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25</xdr:col>
      <xdr:colOff>0</xdr:colOff>
      <xdr:row>1</xdr:row>
      <xdr:rowOff>76200</xdr:rowOff>
    </xdr:from>
    <xdr:to>
      <xdr:col>26</xdr:col>
      <xdr:colOff>19050</xdr:colOff>
      <xdr:row>2</xdr:row>
      <xdr:rowOff>9525</xdr:rowOff>
    </xdr:to>
    <xdr:sp macro="" textlink="">
      <xdr:nvSpPr>
        <xdr:cNvPr id="9217" name="Text Box 1">
          <a:extLst>
            <a:ext uri="{FF2B5EF4-FFF2-40B4-BE49-F238E27FC236}">
              <a16:creationId xmlns:a16="http://schemas.microsoft.com/office/drawing/2014/main" id="{00000000-0008-0000-0B00-000001240000}"/>
            </a:ext>
          </a:extLst>
        </xdr:cNvPr>
        <xdr:cNvSpPr txBox="1">
          <a:spLocks noChangeArrowheads="1"/>
        </xdr:cNvSpPr>
      </xdr:nvSpPr>
      <xdr:spPr bwMode="auto">
        <a:xfrm>
          <a:off x="1905000" y="276225"/>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oneCellAnchor>
    <xdr:from>
      <xdr:col>29</xdr:col>
      <xdr:colOff>66675</xdr:colOff>
      <xdr:row>1</xdr:row>
      <xdr:rowOff>76200</xdr:rowOff>
    </xdr:from>
    <xdr:ext cx="109257" cy="163606"/>
    <xdr:sp macro="" textlink="">
      <xdr:nvSpPr>
        <xdr:cNvPr id="9218" name="Text Box 2">
          <a:extLst>
            <a:ext uri="{FF2B5EF4-FFF2-40B4-BE49-F238E27FC236}">
              <a16:creationId xmlns:a16="http://schemas.microsoft.com/office/drawing/2014/main" id="{00000000-0008-0000-0B00-000002240000}"/>
            </a:ext>
          </a:extLst>
        </xdr:cNvPr>
        <xdr:cNvSpPr txBox="1">
          <a:spLocks noChangeArrowheads="1"/>
        </xdr:cNvSpPr>
      </xdr:nvSpPr>
      <xdr:spPr bwMode="auto">
        <a:xfrm>
          <a:off x="2276475" y="276225"/>
          <a:ext cx="1047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editAs="oneCell">
    <xdr:from>
      <xdr:col>7</xdr:col>
      <xdr:colOff>57150</xdr:colOff>
      <xdr:row>1</xdr:row>
      <xdr:rowOff>66675</xdr:rowOff>
    </xdr:from>
    <xdr:to>
      <xdr:col>9</xdr:col>
      <xdr:colOff>0</xdr:colOff>
      <xdr:row>2</xdr:row>
      <xdr:rowOff>0</xdr:rowOff>
    </xdr:to>
    <xdr:sp macro="" textlink="">
      <xdr:nvSpPr>
        <xdr:cNvPr id="9219" name="Text Box 3">
          <a:extLst>
            <a:ext uri="{FF2B5EF4-FFF2-40B4-BE49-F238E27FC236}">
              <a16:creationId xmlns:a16="http://schemas.microsoft.com/office/drawing/2014/main" id="{00000000-0008-0000-0B00-000003240000}"/>
            </a:ext>
          </a:extLst>
        </xdr:cNvPr>
        <xdr:cNvSpPr txBox="1">
          <a:spLocks noChangeArrowheads="1"/>
        </xdr:cNvSpPr>
      </xdr:nvSpPr>
      <xdr:spPr bwMode="auto">
        <a:xfrm>
          <a:off x="590550" y="266700"/>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7</xdr:col>
      <xdr:colOff>0</xdr:colOff>
      <xdr:row>3</xdr:row>
      <xdr:rowOff>133350</xdr:rowOff>
    </xdr:from>
    <xdr:to>
      <xdr:col>30</xdr:col>
      <xdr:colOff>66675</xdr:colOff>
      <xdr:row>3</xdr:row>
      <xdr:rowOff>133350</xdr:rowOff>
    </xdr:to>
    <xdr:sp macro="" textlink="">
      <xdr:nvSpPr>
        <xdr:cNvPr id="9220" name="Line 4">
          <a:extLst>
            <a:ext uri="{FF2B5EF4-FFF2-40B4-BE49-F238E27FC236}">
              <a16:creationId xmlns:a16="http://schemas.microsoft.com/office/drawing/2014/main" id="{00000000-0008-0000-0B00-000004240000}"/>
            </a:ext>
          </a:extLst>
        </xdr:cNvPr>
        <xdr:cNvSpPr>
          <a:spLocks noChangeShapeType="1"/>
        </xdr:cNvSpPr>
      </xdr:nvSpPr>
      <xdr:spPr bwMode="auto">
        <a:xfrm>
          <a:off x="533400" y="857250"/>
          <a:ext cx="1819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0</xdr:col>
      <xdr:colOff>47625</xdr:colOff>
      <xdr:row>8</xdr:row>
      <xdr:rowOff>38100</xdr:rowOff>
    </xdr:from>
    <xdr:to>
      <xdr:col>2</xdr:col>
      <xdr:colOff>9525</xdr:colOff>
      <xdr:row>9</xdr:row>
      <xdr:rowOff>9525</xdr:rowOff>
    </xdr:to>
    <xdr:sp macro="" textlink="">
      <xdr:nvSpPr>
        <xdr:cNvPr id="9221" name="Text Box 5">
          <a:extLst>
            <a:ext uri="{FF2B5EF4-FFF2-40B4-BE49-F238E27FC236}">
              <a16:creationId xmlns:a16="http://schemas.microsoft.com/office/drawing/2014/main" id="{00000000-0008-0000-0B00-000005240000}"/>
            </a:ext>
          </a:extLst>
        </xdr:cNvPr>
        <xdr:cNvSpPr txBox="1">
          <a:spLocks noChangeArrowheads="1"/>
        </xdr:cNvSpPr>
      </xdr:nvSpPr>
      <xdr:spPr bwMode="auto">
        <a:xfrm>
          <a:off x="47625" y="1657350"/>
          <a:ext cx="11430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editAs="oneCell">
    <xdr:from>
      <xdr:col>52</xdr:col>
      <xdr:colOff>9525</xdr:colOff>
      <xdr:row>9</xdr:row>
      <xdr:rowOff>0</xdr:rowOff>
    </xdr:from>
    <xdr:to>
      <xdr:col>54</xdr:col>
      <xdr:colOff>66675</xdr:colOff>
      <xdr:row>9</xdr:row>
      <xdr:rowOff>190500</xdr:rowOff>
    </xdr:to>
    <xdr:sp macro="" textlink="">
      <xdr:nvSpPr>
        <xdr:cNvPr id="9223" name="Text Box 7">
          <a:extLst>
            <a:ext uri="{FF2B5EF4-FFF2-40B4-BE49-F238E27FC236}">
              <a16:creationId xmlns:a16="http://schemas.microsoft.com/office/drawing/2014/main" id="{00000000-0008-0000-0B00-000007240000}"/>
            </a:ext>
          </a:extLst>
        </xdr:cNvPr>
        <xdr:cNvSpPr txBox="1">
          <a:spLocks noChangeArrowheads="1"/>
        </xdr:cNvSpPr>
      </xdr:nvSpPr>
      <xdr:spPr bwMode="auto">
        <a:xfrm>
          <a:off x="3971925" y="1781175"/>
          <a:ext cx="209550"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38</a:t>
          </a:r>
        </a:p>
      </xdr:txBody>
    </xdr:sp>
    <xdr:clientData/>
  </xdr:twoCellAnchor>
  <xdr:twoCellAnchor editAs="oneCell">
    <xdr:from>
      <xdr:col>71</xdr:col>
      <xdr:colOff>9525</xdr:colOff>
      <xdr:row>9</xdr:row>
      <xdr:rowOff>0</xdr:rowOff>
    </xdr:from>
    <xdr:to>
      <xdr:col>73</xdr:col>
      <xdr:colOff>66675</xdr:colOff>
      <xdr:row>9</xdr:row>
      <xdr:rowOff>171450</xdr:rowOff>
    </xdr:to>
    <xdr:sp macro="" textlink="">
      <xdr:nvSpPr>
        <xdr:cNvPr id="9224" name="Text Box 8">
          <a:extLst>
            <a:ext uri="{FF2B5EF4-FFF2-40B4-BE49-F238E27FC236}">
              <a16:creationId xmlns:a16="http://schemas.microsoft.com/office/drawing/2014/main" id="{00000000-0008-0000-0B00-000008240000}"/>
            </a:ext>
          </a:extLst>
        </xdr:cNvPr>
        <xdr:cNvSpPr txBox="1">
          <a:spLocks noChangeArrowheads="1"/>
        </xdr:cNvSpPr>
      </xdr:nvSpPr>
      <xdr:spPr bwMode="auto">
        <a:xfrm>
          <a:off x="5419725" y="1781175"/>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50</a:t>
          </a:r>
        </a:p>
      </xdr:txBody>
    </xdr:sp>
    <xdr:clientData/>
  </xdr:twoCellAnchor>
  <xdr:twoCellAnchor editAs="oneCell">
    <xdr:from>
      <xdr:col>90</xdr:col>
      <xdr:colOff>9525</xdr:colOff>
      <xdr:row>9</xdr:row>
      <xdr:rowOff>0</xdr:rowOff>
    </xdr:from>
    <xdr:to>
      <xdr:col>93</xdr:col>
      <xdr:colOff>9525</xdr:colOff>
      <xdr:row>9</xdr:row>
      <xdr:rowOff>171450</xdr:rowOff>
    </xdr:to>
    <xdr:sp macro="" textlink="">
      <xdr:nvSpPr>
        <xdr:cNvPr id="9225" name="Text Box 9">
          <a:extLst>
            <a:ext uri="{FF2B5EF4-FFF2-40B4-BE49-F238E27FC236}">
              <a16:creationId xmlns:a16="http://schemas.microsoft.com/office/drawing/2014/main" id="{00000000-0008-0000-0B00-000009240000}"/>
            </a:ext>
          </a:extLst>
        </xdr:cNvPr>
        <xdr:cNvSpPr txBox="1">
          <a:spLocks noChangeArrowheads="1"/>
        </xdr:cNvSpPr>
      </xdr:nvSpPr>
      <xdr:spPr bwMode="auto">
        <a:xfrm>
          <a:off x="6867525" y="1781175"/>
          <a:ext cx="2286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60</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0</xdr:col>
      <xdr:colOff>47625</xdr:colOff>
      <xdr:row>16</xdr:row>
      <xdr:rowOff>38100</xdr:rowOff>
    </xdr:from>
    <xdr:to>
      <xdr:col>2</xdr:col>
      <xdr:colOff>9525</xdr:colOff>
      <xdr:row>16</xdr:row>
      <xdr:rowOff>171450</xdr:rowOff>
    </xdr:to>
    <xdr:sp macro="" textlink="">
      <xdr:nvSpPr>
        <xdr:cNvPr id="9241" name="Text Box 25">
          <a:extLst>
            <a:ext uri="{FF2B5EF4-FFF2-40B4-BE49-F238E27FC236}">
              <a16:creationId xmlns:a16="http://schemas.microsoft.com/office/drawing/2014/main" id="{00000000-0008-0000-0B00-000019240000}"/>
            </a:ext>
          </a:extLst>
        </xdr:cNvPr>
        <xdr:cNvSpPr txBox="1">
          <a:spLocks noChangeArrowheads="1"/>
        </xdr:cNvSpPr>
      </xdr:nvSpPr>
      <xdr:spPr bwMode="auto">
        <a:xfrm>
          <a:off x="47625" y="3305175"/>
          <a:ext cx="11430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editAs="oneCell">
    <xdr:from>
      <xdr:col>28</xdr:col>
      <xdr:colOff>0</xdr:colOff>
      <xdr:row>17</xdr:row>
      <xdr:rowOff>0</xdr:rowOff>
    </xdr:from>
    <xdr:to>
      <xdr:col>29</xdr:col>
      <xdr:colOff>66675</xdr:colOff>
      <xdr:row>17</xdr:row>
      <xdr:rowOff>133350</xdr:rowOff>
    </xdr:to>
    <xdr:sp macro="" textlink="">
      <xdr:nvSpPr>
        <xdr:cNvPr id="9256" name="Text Box 40">
          <a:extLst>
            <a:ext uri="{FF2B5EF4-FFF2-40B4-BE49-F238E27FC236}">
              <a16:creationId xmlns:a16="http://schemas.microsoft.com/office/drawing/2014/main" id="{00000000-0008-0000-0B00-000028240000}"/>
            </a:ext>
          </a:extLst>
        </xdr:cNvPr>
        <xdr:cNvSpPr txBox="1">
          <a:spLocks noChangeArrowheads="1"/>
        </xdr:cNvSpPr>
      </xdr:nvSpPr>
      <xdr:spPr bwMode="auto">
        <a:xfrm>
          <a:off x="685800" y="3457575"/>
          <a:ext cx="14287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25</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60</xdr:col>
      <xdr:colOff>9525</xdr:colOff>
      <xdr:row>17</xdr:row>
      <xdr:rowOff>0</xdr:rowOff>
    </xdr:from>
    <xdr:to>
      <xdr:col>62</xdr:col>
      <xdr:colOff>0</xdr:colOff>
      <xdr:row>17</xdr:row>
      <xdr:rowOff>133350</xdr:rowOff>
    </xdr:to>
    <xdr:sp macro="" textlink="">
      <xdr:nvSpPr>
        <xdr:cNvPr id="9257" name="Text Box 41">
          <a:extLst>
            <a:ext uri="{FF2B5EF4-FFF2-40B4-BE49-F238E27FC236}">
              <a16:creationId xmlns:a16="http://schemas.microsoft.com/office/drawing/2014/main" id="{00000000-0008-0000-0B00-000029240000}"/>
            </a:ext>
          </a:extLst>
        </xdr:cNvPr>
        <xdr:cNvSpPr txBox="1">
          <a:spLocks noChangeArrowheads="1"/>
        </xdr:cNvSpPr>
      </xdr:nvSpPr>
      <xdr:spPr bwMode="auto">
        <a:xfrm>
          <a:off x="2143125" y="3457575"/>
          <a:ext cx="14287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40</a:t>
          </a:r>
          <a:endParaRPr lang="ja-JP" altLang="en-US" sz="600" b="0" i="0" u="none" strike="noStrike" baseline="0">
            <a:solidFill>
              <a:srgbClr val="000000"/>
            </a:solidFill>
            <a:latin typeface="ＭＳ Ｐゴシック"/>
            <a:ea typeface="ＭＳ Ｐゴシック"/>
          </a:endParaRPr>
        </a:p>
      </xdr:txBody>
    </xdr:sp>
    <xdr:clientData/>
  </xdr:twoCellAnchor>
  <xdr:twoCellAnchor>
    <xdr:from>
      <xdr:col>131</xdr:col>
      <xdr:colOff>66675</xdr:colOff>
      <xdr:row>0</xdr:row>
      <xdr:rowOff>133350</xdr:rowOff>
    </xdr:from>
    <xdr:to>
      <xdr:col>135</xdr:col>
      <xdr:colOff>38100</xdr:colOff>
      <xdr:row>1</xdr:row>
      <xdr:rowOff>190500</xdr:rowOff>
    </xdr:to>
    <xdr:grpSp>
      <xdr:nvGrpSpPr>
        <xdr:cNvPr id="9263" name="Group 47">
          <a:extLst>
            <a:ext uri="{FF2B5EF4-FFF2-40B4-BE49-F238E27FC236}">
              <a16:creationId xmlns:a16="http://schemas.microsoft.com/office/drawing/2014/main" id="{00000000-0008-0000-0B00-00002F240000}"/>
            </a:ext>
          </a:extLst>
        </xdr:cNvPr>
        <xdr:cNvGrpSpPr>
          <a:grpSpLocks/>
        </xdr:cNvGrpSpPr>
      </xdr:nvGrpSpPr>
      <xdr:grpSpPr bwMode="auto">
        <a:xfrm>
          <a:off x="10342469" y="133350"/>
          <a:ext cx="285190" cy="258856"/>
          <a:chOff x="1067" y="288"/>
          <a:chExt cx="29" cy="27"/>
        </a:xfrm>
      </xdr:grpSpPr>
      <xdr:sp macro="" textlink="">
        <xdr:nvSpPr>
          <xdr:cNvPr id="9264" name="Oval 48">
            <a:extLst>
              <a:ext uri="{FF2B5EF4-FFF2-40B4-BE49-F238E27FC236}">
                <a16:creationId xmlns:a16="http://schemas.microsoft.com/office/drawing/2014/main" id="{00000000-0008-0000-0B00-00003024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9265" name="Text Box 49">
            <a:extLst>
              <a:ext uri="{FF2B5EF4-FFF2-40B4-BE49-F238E27FC236}">
                <a16:creationId xmlns:a16="http://schemas.microsoft.com/office/drawing/2014/main" id="{00000000-0008-0000-0B00-00003124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twoCellAnchor editAs="oneCell">
    <xdr:from>
      <xdr:col>33</xdr:col>
      <xdr:colOff>0</xdr:colOff>
      <xdr:row>9</xdr:row>
      <xdr:rowOff>0</xdr:rowOff>
    </xdr:from>
    <xdr:to>
      <xdr:col>35</xdr:col>
      <xdr:colOff>57150</xdr:colOff>
      <xdr:row>9</xdr:row>
      <xdr:rowOff>152400</xdr:rowOff>
    </xdr:to>
    <xdr:sp macro="" textlink="">
      <xdr:nvSpPr>
        <xdr:cNvPr id="9278" name="Text Box 62">
          <a:extLst>
            <a:ext uri="{FF2B5EF4-FFF2-40B4-BE49-F238E27FC236}">
              <a16:creationId xmlns:a16="http://schemas.microsoft.com/office/drawing/2014/main" id="{00000000-0008-0000-0B00-00003E240000}"/>
            </a:ext>
          </a:extLst>
        </xdr:cNvPr>
        <xdr:cNvSpPr txBox="1">
          <a:spLocks noChangeArrowheads="1"/>
        </xdr:cNvSpPr>
      </xdr:nvSpPr>
      <xdr:spPr bwMode="auto">
        <a:xfrm>
          <a:off x="2514600" y="1781175"/>
          <a:ext cx="209550" cy="152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26</a:t>
          </a:r>
        </a:p>
      </xdr:txBody>
    </xdr:sp>
    <xdr:clientData/>
  </xdr:twoCellAnchor>
  <xdr:twoCellAnchor editAs="oneCell">
    <xdr:from>
      <xdr:col>9</xdr:col>
      <xdr:colOff>38100</xdr:colOff>
      <xdr:row>8</xdr:row>
      <xdr:rowOff>180975</xdr:rowOff>
    </xdr:from>
    <xdr:to>
      <xdr:col>11</xdr:col>
      <xdr:colOff>38100</xdr:colOff>
      <xdr:row>9</xdr:row>
      <xdr:rowOff>133350</xdr:rowOff>
    </xdr:to>
    <xdr:sp macro="" textlink="">
      <xdr:nvSpPr>
        <xdr:cNvPr id="9306" name="Text Box 90">
          <a:extLst>
            <a:ext uri="{FF2B5EF4-FFF2-40B4-BE49-F238E27FC236}">
              <a16:creationId xmlns:a16="http://schemas.microsoft.com/office/drawing/2014/main" id="{00000000-0008-0000-0B00-00005A240000}"/>
            </a:ext>
          </a:extLst>
        </xdr:cNvPr>
        <xdr:cNvSpPr txBox="1">
          <a:spLocks noChangeArrowheads="1"/>
        </xdr:cNvSpPr>
      </xdr:nvSpPr>
      <xdr:spPr bwMode="auto">
        <a:xfrm>
          <a:off x="723900" y="1781175"/>
          <a:ext cx="15240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21</xdr:col>
      <xdr:colOff>0</xdr:colOff>
      <xdr:row>9</xdr:row>
      <xdr:rowOff>0</xdr:rowOff>
    </xdr:from>
    <xdr:to>
      <xdr:col>22</xdr:col>
      <xdr:colOff>66675</xdr:colOff>
      <xdr:row>9</xdr:row>
      <xdr:rowOff>133350</xdr:rowOff>
    </xdr:to>
    <xdr:sp macro="" textlink="">
      <xdr:nvSpPr>
        <xdr:cNvPr id="9308" name="Text Box 92">
          <a:extLst>
            <a:ext uri="{FF2B5EF4-FFF2-40B4-BE49-F238E27FC236}">
              <a16:creationId xmlns:a16="http://schemas.microsoft.com/office/drawing/2014/main" id="{00000000-0008-0000-0B00-00005C240000}"/>
            </a:ext>
          </a:extLst>
        </xdr:cNvPr>
        <xdr:cNvSpPr txBox="1">
          <a:spLocks noChangeArrowheads="1"/>
        </xdr:cNvSpPr>
      </xdr:nvSpPr>
      <xdr:spPr bwMode="auto">
        <a:xfrm>
          <a:off x="1600200" y="1781175"/>
          <a:ext cx="14287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19</a:t>
          </a:r>
        </a:p>
      </xdr:txBody>
    </xdr:sp>
    <xdr:clientData/>
  </xdr:twoCellAnchor>
  <xdr:twoCellAnchor editAs="oneCell">
    <xdr:from>
      <xdr:col>79</xdr:col>
      <xdr:colOff>9525</xdr:colOff>
      <xdr:row>17</xdr:row>
      <xdr:rowOff>0</xdr:rowOff>
    </xdr:from>
    <xdr:to>
      <xdr:col>81</xdr:col>
      <xdr:colOff>4283</xdr:colOff>
      <xdr:row>17</xdr:row>
      <xdr:rowOff>133350</xdr:rowOff>
    </xdr:to>
    <xdr:sp macro="" textlink="">
      <xdr:nvSpPr>
        <xdr:cNvPr id="9310" name="Text Box 94">
          <a:extLst>
            <a:ext uri="{FF2B5EF4-FFF2-40B4-BE49-F238E27FC236}">
              <a16:creationId xmlns:a16="http://schemas.microsoft.com/office/drawing/2014/main" id="{00000000-0008-0000-0B00-00005E240000}"/>
            </a:ext>
          </a:extLst>
        </xdr:cNvPr>
        <xdr:cNvSpPr txBox="1">
          <a:spLocks noChangeArrowheads="1"/>
        </xdr:cNvSpPr>
      </xdr:nvSpPr>
      <xdr:spPr bwMode="auto">
        <a:xfrm>
          <a:off x="3590925" y="3457575"/>
          <a:ext cx="14287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50</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98</xdr:col>
      <xdr:colOff>9525</xdr:colOff>
      <xdr:row>17</xdr:row>
      <xdr:rowOff>0</xdr:rowOff>
    </xdr:from>
    <xdr:to>
      <xdr:col>100</xdr:col>
      <xdr:colOff>0</xdr:colOff>
      <xdr:row>17</xdr:row>
      <xdr:rowOff>133350</xdr:rowOff>
    </xdr:to>
    <xdr:sp macro="" textlink="">
      <xdr:nvSpPr>
        <xdr:cNvPr id="9311" name="Text Box 95">
          <a:extLst>
            <a:ext uri="{FF2B5EF4-FFF2-40B4-BE49-F238E27FC236}">
              <a16:creationId xmlns:a16="http://schemas.microsoft.com/office/drawing/2014/main" id="{00000000-0008-0000-0B00-00005F240000}"/>
            </a:ext>
          </a:extLst>
        </xdr:cNvPr>
        <xdr:cNvSpPr txBox="1">
          <a:spLocks noChangeArrowheads="1"/>
        </xdr:cNvSpPr>
      </xdr:nvSpPr>
      <xdr:spPr bwMode="auto">
        <a:xfrm>
          <a:off x="5038725" y="3457575"/>
          <a:ext cx="14287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60</a:t>
          </a:r>
          <a:endParaRPr lang="ja-JP" altLang="en-US" sz="600" b="0" i="0" u="none" strike="noStrike" baseline="0">
            <a:solidFill>
              <a:srgbClr val="000000"/>
            </a:solidFill>
            <a:latin typeface="ＭＳ Ｐゴシック"/>
            <a:ea typeface="ＭＳ Ｐゴシック"/>
          </a:endParaRPr>
        </a:p>
      </xdr:txBody>
    </xdr:sp>
    <xdr:clientData/>
  </xdr:twoCellAnchor>
  <xdr:oneCellAnchor>
    <xdr:from>
      <xdr:col>9</xdr:col>
      <xdr:colOff>9525</xdr:colOff>
      <xdr:row>17</xdr:row>
      <xdr:rowOff>0</xdr:rowOff>
    </xdr:from>
    <xdr:ext cx="228600" cy="171450"/>
    <xdr:sp macro="" textlink="">
      <xdr:nvSpPr>
        <xdr:cNvPr id="27" name="Text Box 9">
          <a:extLst>
            <a:ext uri="{FF2B5EF4-FFF2-40B4-BE49-F238E27FC236}">
              <a16:creationId xmlns:a16="http://schemas.microsoft.com/office/drawing/2014/main" id="{00000000-0008-0000-0B00-00001B000000}"/>
            </a:ext>
          </a:extLst>
        </xdr:cNvPr>
        <xdr:cNvSpPr txBox="1">
          <a:spLocks noChangeArrowheads="1"/>
        </xdr:cNvSpPr>
      </xdr:nvSpPr>
      <xdr:spPr bwMode="auto">
        <a:xfrm>
          <a:off x="6867525" y="1781175"/>
          <a:ext cx="2286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12</a:t>
          </a:r>
          <a:endParaRPr lang="ja-JP" altLang="en-US" sz="600" b="0" i="0" u="none" strike="noStrike" baseline="0">
            <a:solidFill>
              <a:srgbClr val="000000"/>
            </a:solidFill>
            <a:latin typeface="ＭＳ Ｐゴシック"/>
            <a:ea typeface="ＭＳ Ｐゴシック"/>
          </a:endParaRPr>
        </a:p>
      </xdr:txBody>
    </xdr:sp>
    <xdr:clientData/>
  </xdr:oneCellAnchor>
  <xdr:oneCellAnchor>
    <xdr:from>
      <xdr:col>0</xdr:col>
      <xdr:colOff>47625</xdr:colOff>
      <xdr:row>24</xdr:row>
      <xdr:rowOff>38100</xdr:rowOff>
    </xdr:from>
    <xdr:ext cx="105335" cy="132790"/>
    <xdr:sp macro="" textlink="">
      <xdr:nvSpPr>
        <xdr:cNvPr id="30" name="Text Box 5">
          <a:extLst>
            <a:ext uri="{FF2B5EF4-FFF2-40B4-BE49-F238E27FC236}">
              <a16:creationId xmlns:a16="http://schemas.microsoft.com/office/drawing/2014/main" id="{00000000-0008-0000-0B00-00001E000000}"/>
            </a:ext>
          </a:extLst>
        </xdr:cNvPr>
        <xdr:cNvSpPr txBox="1">
          <a:spLocks noChangeArrowheads="1"/>
        </xdr:cNvSpPr>
      </xdr:nvSpPr>
      <xdr:spPr bwMode="auto">
        <a:xfrm>
          <a:off x="47625" y="4867275"/>
          <a:ext cx="105335" cy="1327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oneCellAnchor>
  <xdr:oneCellAnchor>
    <xdr:from>
      <xdr:col>33</xdr:col>
      <xdr:colOff>0</xdr:colOff>
      <xdr:row>25</xdr:row>
      <xdr:rowOff>0</xdr:rowOff>
    </xdr:from>
    <xdr:ext cx="200586" cy="152400"/>
    <xdr:sp macro="" textlink="">
      <xdr:nvSpPr>
        <xdr:cNvPr id="32" name="Text Box 62">
          <a:extLst>
            <a:ext uri="{FF2B5EF4-FFF2-40B4-BE49-F238E27FC236}">
              <a16:creationId xmlns:a16="http://schemas.microsoft.com/office/drawing/2014/main" id="{00000000-0008-0000-0B00-000020000000}"/>
            </a:ext>
          </a:extLst>
        </xdr:cNvPr>
        <xdr:cNvSpPr txBox="1">
          <a:spLocks noChangeArrowheads="1"/>
        </xdr:cNvSpPr>
      </xdr:nvSpPr>
      <xdr:spPr bwMode="auto">
        <a:xfrm>
          <a:off x="2514600" y="5010150"/>
          <a:ext cx="200586" cy="152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a:t>
          </a:r>
          <a:r>
            <a:rPr lang="en-US" altLang="ja-JP" sz="600" b="0" i="0" u="none" strike="noStrike" baseline="0">
              <a:solidFill>
                <a:srgbClr val="000000"/>
              </a:solidFill>
              <a:latin typeface="ＭＳ Ｐゴシック"/>
              <a:ea typeface="ＭＳ Ｐゴシック"/>
            </a:rPr>
            <a:t>8</a:t>
          </a:r>
          <a:endParaRPr lang="ja-JP" altLang="en-US" sz="600" b="0" i="0" u="none" strike="noStrike" baseline="0">
            <a:solidFill>
              <a:srgbClr val="000000"/>
            </a:solidFill>
            <a:latin typeface="ＭＳ Ｐゴシック"/>
            <a:ea typeface="ＭＳ Ｐゴシック"/>
          </a:endParaRPr>
        </a:p>
      </xdr:txBody>
    </xdr:sp>
    <xdr:clientData/>
  </xdr:oneCellAnchor>
  <xdr:oneCellAnchor>
    <xdr:from>
      <xdr:col>9</xdr:col>
      <xdr:colOff>38100</xdr:colOff>
      <xdr:row>24</xdr:row>
      <xdr:rowOff>180975</xdr:rowOff>
    </xdr:from>
    <xdr:ext cx="143435" cy="136600"/>
    <xdr:sp macro="" textlink="">
      <xdr:nvSpPr>
        <xdr:cNvPr id="33" name="Text Box 90">
          <a:extLst>
            <a:ext uri="{FF2B5EF4-FFF2-40B4-BE49-F238E27FC236}">
              <a16:creationId xmlns:a16="http://schemas.microsoft.com/office/drawing/2014/main" id="{00000000-0008-0000-0B00-000021000000}"/>
            </a:ext>
          </a:extLst>
        </xdr:cNvPr>
        <xdr:cNvSpPr txBox="1">
          <a:spLocks noChangeArrowheads="1"/>
        </xdr:cNvSpPr>
      </xdr:nvSpPr>
      <xdr:spPr bwMode="auto">
        <a:xfrm>
          <a:off x="723900" y="5010150"/>
          <a:ext cx="143435" cy="136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oneCellAnchor>
  <xdr:oneCellAnchor>
    <xdr:from>
      <xdr:col>21</xdr:col>
      <xdr:colOff>0</xdr:colOff>
      <xdr:row>25</xdr:row>
      <xdr:rowOff>0</xdr:rowOff>
    </xdr:from>
    <xdr:ext cx="138392" cy="133350"/>
    <xdr:sp macro="" textlink="">
      <xdr:nvSpPr>
        <xdr:cNvPr id="34" name="Text Box 92">
          <a:extLst>
            <a:ext uri="{FF2B5EF4-FFF2-40B4-BE49-F238E27FC236}">
              <a16:creationId xmlns:a16="http://schemas.microsoft.com/office/drawing/2014/main" id="{00000000-0008-0000-0B00-000022000000}"/>
            </a:ext>
          </a:extLst>
        </xdr:cNvPr>
        <xdr:cNvSpPr txBox="1">
          <a:spLocks noChangeArrowheads="1"/>
        </xdr:cNvSpPr>
      </xdr:nvSpPr>
      <xdr:spPr bwMode="auto">
        <a:xfrm>
          <a:off x="1600200" y="5010150"/>
          <a:ext cx="138392"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20</a:t>
          </a:r>
          <a:endParaRPr lang="ja-JP" altLang="en-US" sz="600" b="0" i="0" u="none" strike="noStrike" baseline="0">
            <a:solidFill>
              <a:srgbClr val="000000"/>
            </a:solidFill>
            <a:latin typeface="ＭＳ Ｐゴシック"/>
            <a:ea typeface="ＭＳ Ｐゴシック"/>
          </a:endParaRPr>
        </a:p>
      </xdr:txBody>
    </xdr:sp>
    <xdr:clientData/>
  </xdr:oneCellAnchor>
  <xdr:oneCellAnchor>
    <xdr:from>
      <xdr:col>50</xdr:col>
      <xdr:colOff>37099</xdr:colOff>
      <xdr:row>25</xdr:row>
      <xdr:rowOff>2666</xdr:rowOff>
    </xdr:from>
    <xdr:ext cx="120541" cy="166195"/>
    <xdr:sp macro="" textlink="">
      <xdr:nvSpPr>
        <xdr:cNvPr id="36" name="Text Box 7">
          <a:extLst>
            <a:ext uri="{FF2B5EF4-FFF2-40B4-BE49-F238E27FC236}">
              <a16:creationId xmlns:a16="http://schemas.microsoft.com/office/drawing/2014/main" id="{00000000-0008-0000-0B00-000024000000}"/>
            </a:ext>
          </a:extLst>
        </xdr:cNvPr>
        <xdr:cNvSpPr txBox="1">
          <a:spLocks noChangeArrowheads="1"/>
        </xdr:cNvSpPr>
      </xdr:nvSpPr>
      <xdr:spPr bwMode="auto">
        <a:xfrm>
          <a:off x="3959158" y="4989284"/>
          <a:ext cx="120541" cy="16619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40</a:t>
          </a:r>
          <a:endParaRPr lang="ja-JP" altLang="en-US" sz="600" b="0" i="0" u="none" strike="noStrike" baseline="0">
            <a:solidFill>
              <a:srgbClr val="000000"/>
            </a:solidFill>
            <a:latin typeface="ＭＳ Ｐゴシック"/>
            <a:ea typeface="ＭＳ Ｐゴシック"/>
          </a:endParaRPr>
        </a:p>
      </xdr:txBody>
    </xdr:sp>
    <xdr:clientData/>
  </xdr:oneCellAnchor>
  <xdr:oneCellAnchor>
    <xdr:from>
      <xdr:col>109</xdr:col>
      <xdr:colOff>9525</xdr:colOff>
      <xdr:row>9</xdr:row>
      <xdr:rowOff>0</xdr:rowOff>
    </xdr:from>
    <xdr:ext cx="235323" cy="171450"/>
    <xdr:sp macro="" textlink="">
      <xdr:nvSpPr>
        <xdr:cNvPr id="39" name="Text Box 9">
          <a:extLst>
            <a:ext uri="{FF2B5EF4-FFF2-40B4-BE49-F238E27FC236}">
              <a16:creationId xmlns:a16="http://schemas.microsoft.com/office/drawing/2014/main" id="{00000000-0008-0000-0B00-000027000000}"/>
            </a:ext>
          </a:extLst>
        </xdr:cNvPr>
        <xdr:cNvSpPr txBox="1">
          <a:spLocks noChangeArrowheads="1"/>
        </xdr:cNvSpPr>
      </xdr:nvSpPr>
      <xdr:spPr bwMode="auto">
        <a:xfrm>
          <a:off x="7069231" y="1770529"/>
          <a:ext cx="235323"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73</a:t>
          </a:r>
          <a:endParaRPr lang="ja-JP" altLang="en-US" sz="600" b="0" i="0" u="none" strike="noStrike" baseline="0">
            <a:solidFill>
              <a:srgbClr val="000000"/>
            </a:solidFill>
            <a:latin typeface="ＭＳ Ｐゴシック"/>
            <a:ea typeface="ＭＳ Ｐゴシック"/>
          </a:endParaRPr>
        </a:p>
      </xdr:txBody>
    </xdr:sp>
    <xdr:clientData/>
  </xdr:oneCellAnchor>
  <xdr:oneCellAnchor>
    <xdr:from>
      <xdr:col>126</xdr:col>
      <xdr:colOff>16093</xdr:colOff>
      <xdr:row>9</xdr:row>
      <xdr:rowOff>7554</xdr:rowOff>
    </xdr:from>
    <xdr:ext cx="153926" cy="171450"/>
    <xdr:sp macro="" textlink="">
      <xdr:nvSpPr>
        <xdr:cNvPr id="40" name="Text Box 9">
          <a:extLst>
            <a:ext uri="{FF2B5EF4-FFF2-40B4-BE49-F238E27FC236}">
              <a16:creationId xmlns:a16="http://schemas.microsoft.com/office/drawing/2014/main" id="{00000000-0008-0000-0B00-000028000000}"/>
            </a:ext>
          </a:extLst>
        </xdr:cNvPr>
        <xdr:cNvSpPr txBox="1">
          <a:spLocks noChangeArrowheads="1"/>
        </xdr:cNvSpPr>
      </xdr:nvSpPr>
      <xdr:spPr bwMode="auto">
        <a:xfrm>
          <a:off x="8409299" y="1778083"/>
          <a:ext cx="153926"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85</a:t>
          </a:r>
          <a:endParaRPr lang="ja-JP" altLang="en-US" sz="600" b="0" i="0" u="none" strike="noStrike" baseline="0">
            <a:solidFill>
              <a:srgbClr val="000000"/>
            </a:solidFill>
            <a:latin typeface="ＭＳ Ｐゴシック"/>
            <a:ea typeface="ＭＳ Ｐゴシック"/>
          </a:endParaRPr>
        </a:p>
      </xdr:txBody>
    </xdr:sp>
    <xdr:clientData/>
  </xdr:oneCellAnchor>
  <xdr:oneCellAnchor>
    <xdr:from>
      <xdr:col>117</xdr:col>
      <xdr:colOff>9525</xdr:colOff>
      <xdr:row>17</xdr:row>
      <xdr:rowOff>0</xdr:rowOff>
    </xdr:from>
    <xdr:ext cx="149225" cy="133350"/>
    <xdr:sp macro="" textlink="">
      <xdr:nvSpPr>
        <xdr:cNvPr id="2" name="Text Box 95">
          <a:extLst>
            <a:ext uri="{FF2B5EF4-FFF2-40B4-BE49-F238E27FC236}">
              <a16:creationId xmlns:a16="http://schemas.microsoft.com/office/drawing/2014/main" id="{00000000-0008-0000-0B00-000002000000}"/>
            </a:ext>
          </a:extLst>
        </xdr:cNvPr>
        <xdr:cNvSpPr txBox="1">
          <a:spLocks noChangeArrowheads="1"/>
        </xdr:cNvSpPr>
      </xdr:nvSpPr>
      <xdr:spPr bwMode="auto">
        <a:xfrm>
          <a:off x="7788275" y="3444875"/>
          <a:ext cx="1492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70</a:t>
          </a:r>
          <a:endParaRPr lang="ja-JP" altLang="en-US" sz="600" b="0" i="0" u="none" strike="noStrike" baseline="0">
            <a:solidFill>
              <a:srgbClr val="000000"/>
            </a:solidFill>
            <a:latin typeface="ＭＳ Ｐゴシック"/>
            <a:ea typeface="ＭＳ Ｐゴシック"/>
          </a:endParaRPr>
        </a:p>
      </xdr:txBody>
    </xdr:sp>
    <xdr:clientData/>
  </xdr:oneCellAnchor>
  <xdr:oneCellAnchor>
    <xdr:from>
      <xdr:col>134</xdr:col>
      <xdr:colOff>9525</xdr:colOff>
      <xdr:row>17</xdr:row>
      <xdr:rowOff>0</xdr:rowOff>
    </xdr:from>
    <xdr:ext cx="149225" cy="133350"/>
    <xdr:sp macro="" textlink="">
      <xdr:nvSpPr>
        <xdr:cNvPr id="3" name="Text Box 167">
          <a:extLst>
            <a:ext uri="{FF2B5EF4-FFF2-40B4-BE49-F238E27FC236}">
              <a16:creationId xmlns:a16="http://schemas.microsoft.com/office/drawing/2014/main" id="{00000000-0008-0000-0B00-000003000000}"/>
            </a:ext>
          </a:extLst>
        </xdr:cNvPr>
        <xdr:cNvSpPr txBox="1">
          <a:spLocks noChangeArrowheads="1"/>
        </xdr:cNvSpPr>
      </xdr:nvSpPr>
      <xdr:spPr bwMode="auto">
        <a:xfrm>
          <a:off x="9137650" y="3444875"/>
          <a:ext cx="1492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79</a:t>
          </a:r>
          <a:endParaRPr lang="ja-JP" altLang="en-US" sz="600" b="0" i="0" u="none" strike="noStrike" baseline="0">
            <a:solidFill>
              <a:srgbClr val="000000"/>
            </a:solidFill>
            <a:latin typeface="ＭＳ Ｐゴシック"/>
            <a:ea typeface="ＭＳ Ｐゴシック"/>
          </a:endParaRPr>
        </a:p>
      </xdr:txBody>
    </xdr:sp>
    <xdr:clientData/>
  </xdr:oneCellAnchor>
  <xdr:twoCellAnchor editAs="oneCell">
    <xdr:from>
      <xdr:col>47</xdr:col>
      <xdr:colOff>0</xdr:colOff>
      <xdr:row>17</xdr:row>
      <xdr:rowOff>0</xdr:rowOff>
    </xdr:from>
    <xdr:to>
      <xdr:col>48</xdr:col>
      <xdr:colOff>66675</xdr:colOff>
      <xdr:row>17</xdr:row>
      <xdr:rowOff>133350</xdr:rowOff>
    </xdr:to>
    <xdr:sp macro="" textlink="">
      <xdr:nvSpPr>
        <xdr:cNvPr id="5" name="Text Box 40">
          <a:extLst>
            <a:ext uri="{FF2B5EF4-FFF2-40B4-BE49-F238E27FC236}">
              <a16:creationId xmlns:a16="http://schemas.microsoft.com/office/drawing/2014/main" id="{00000000-0008-0000-0B00-000005000000}"/>
            </a:ext>
          </a:extLst>
        </xdr:cNvPr>
        <xdr:cNvSpPr txBox="1">
          <a:spLocks noChangeArrowheads="1"/>
        </xdr:cNvSpPr>
      </xdr:nvSpPr>
      <xdr:spPr bwMode="auto">
        <a:xfrm>
          <a:off x="3730625" y="3444875"/>
          <a:ext cx="1460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33</a:t>
          </a:r>
          <a:endParaRPr lang="ja-JP" altLang="en-US" sz="600" b="0" i="0" u="none" strike="noStrike" baseline="0">
            <a:solidFill>
              <a:srgbClr val="000000"/>
            </a:solidFill>
            <a:latin typeface="ＭＳ Ｐゴシック"/>
            <a:ea typeface="ＭＳ Ｐ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0</xdr:colOff>
      <xdr:row>3</xdr:row>
      <xdr:rowOff>133350</xdr:rowOff>
    </xdr:from>
    <xdr:to>
      <xdr:col>35</xdr:col>
      <xdr:colOff>66675</xdr:colOff>
      <xdr:row>3</xdr:row>
      <xdr:rowOff>133350</xdr:rowOff>
    </xdr:to>
    <xdr:sp macro="" textlink="">
      <xdr:nvSpPr>
        <xdr:cNvPr id="28675" name="Line 3">
          <a:extLst>
            <a:ext uri="{FF2B5EF4-FFF2-40B4-BE49-F238E27FC236}">
              <a16:creationId xmlns:a16="http://schemas.microsoft.com/office/drawing/2014/main" id="{00000000-0008-0000-0C00-000003700000}"/>
            </a:ext>
          </a:extLst>
        </xdr:cNvPr>
        <xdr:cNvSpPr>
          <a:spLocks noChangeShapeType="1"/>
        </xdr:cNvSpPr>
      </xdr:nvSpPr>
      <xdr:spPr bwMode="auto">
        <a:xfrm>
          <a:off x="533400" y="857250"/>
          <a:ext cx="2200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15</xdr:col>
      <xdr:colOff>47625</xdr:colOff>
      <xdr:row>10</xdr:row>
      <xdr:rowOff>76200</xdr:rowOff>
    </xdr:from>
    <xdr:to>
      <xdr:col>17</xdr:col>
      <xdr:colOff>38100</xdr:colOff>
      <xdr:row>10</xdr:row>
      <xdr:rowOff>190500</xdr:rowOff>
    </xdr:to>
    <xdr:sp macro="" textlink="">
      <xdr:nvSpPr>
        <xdr:cNvPr id="28680" name="Text Box 8">
          <a:extLst>
            <a:ext uri="{FF2B5EF4-FFF2-40B4-BE49-F238E27FC236}">
              <a16:creationId xmlns:a16="http://schemas.microsoft.com/office/drawing/2014/main" id="{00000000-0008-0000-0C00-000008700000}"/>
            </a:ext>
          </a:extLst>
        </xdr:cNvPr>
        <xdr:cNvSpPr txBox="1">
          <a:spLocks noChangeArrowheads="1"/>
        </xdr:cNvSpPr>
      </xdr:nvSpPr>
      <xdr:spPr bwMode="auto">
        <a:xfrm>
          <a:off x="1190625" y="234315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editAs="oneCell">
    <xdr:from>
      <xdr:col>24</xdr:col>
      <xdr:colOff>38100</xdr:colOff>
      <xdr:row>11</xdr:row>
      <xdr:rowOff>0</xdr:rowOff>
    </xdr:from>
    <xdr:to>
      <xdr:col>26</xdr:col>
      <xdr:colOff>38100</xdr:colOff>
      <xdr:row>11</xdr:row>
      <xdr:rowOff>114300</xdr:rowOff>
    </xdr:to>
    <xdr:sp macro="" textlink="">
      <xdr:nvSpPr>
        <xdr:cNvPr id="28693" name="Text Box 21">
          <a:extLst>
            <a:ext uri="{FF2B5EF4-FFF2-40B4-BE49-F238E27FC236}">
              <a16:creationId xmlns:a16="http://schemas.microsoft.com/office/drawing/2014/main" id="{00000000-0008-0000-0C00-000015700000}"/>
            </a:ext>
          </a:extLst>
        </xdr:cNvPr>
        <xdr:cNvSpPr txBox="1">
          <a:spLocks noChangeArrowheads="1"/>
        </xdr:cNvSpPr>
      </xdr:nvSpPr>
      <xdr:spPr bwMode="auto">
        <a:xfrm>
          <a:off x="1866900" y="246697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38</xdr:col>
      <xdr:colOff>38100</xdr:colOff>
      <xdr:row>11</xdr:row>
      <xdr:rowOff>0</xdr:rowOff>
    </xdr:from>
    <xdr:to>
      <xdr:col>40</xdr:col>
      <xdr:colOff>38100</xdr:colOff>
      <xdr:row>11</xdr:row>
      <xdr:rowOff>114300</xdr:rowOff>
    </xdr:to>
    <xdr:sp macro="" textlink="">
      <xdr:nvSpPr>
        <xdr:cNvPr id="28694" name="Text Box 22">
          <a:extLst>
            <a:ext uri="{FF2B5EF4-FFF2-40B4-BE49-F238E27FC236}">
              <a16:creationId xmlns:a16="http://schemas.microsoft.com/office/drawing/2014/main" id="{00000000-0008-0000-0C00-000016700000}"/>
            </a:ext>
          </a:extLst>
        </xdr:cNvPr>
        <xdr:cNvSpPr txBox="1">
          <a:spLocks noChangeArrowheads="1"/>
        </xdr:cNvSpPr>
      </xdr:nvSpPr>
      <xdr:spPr bwMode="auto">
        <a:xfrm>
          <a:off x="2933700" y="246697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20</a:t>
          </a:r>
        </a:p>
      </xdr:txBody>
    </xdr:sp>
    <xdr:clientData/>
  </xdr:twoCellAnchor>
  <xdr:twoCellAnchor editAs="oneCell">
    <xdr:from>
      <xdr:col>52</xdr:col>
      <xdr:colOff>38100</xdr:colOff>
      <xdr:row>11</xdr:row>
      <xdr:rowOff>0</xdr:rowOff>
    </xdr:from>
    <xdr:to>
      <xdr:col>54</xdr:col>
      <xdr:colOff>38100</xdr:colOff>
      <xdr:row>11</xdr:row>
      <xdr:rowOff>114300</xdr:rowOff>
    </xdr:to>
    <xdr:sp macro="" textlink="">
      <xdr:nvSpPr>
        <xdr:cNvPr id="28695" name="Text Box 23">
          <a:extLst>
            <a:ext uri="{FF2B5EF4-FFF2-40B4-BE49-F238E27FC236}">
              <a16:creationId xmlns:a16="http://schemas.microsoft.com/office/drawing/2014/main" id="{00000000-0008-0000-0C00-000017700000}"/>
            </a:ext>
          </a:extLst>
        </xdr:cNvPr>
        <xdr:cNvSpPr txBox="1">
          <a:spLocks noChangeArrowheads="1"/>
        </xdr:cNvSpPr>
      </xdr:nvSpPr>
      <xdr:spPr bwMode="auto">
        <a:xfrm>
          <a:off x="4000500" y="246697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28</a:t>
          </a:r>
        </a:p>
      </xdr:txBody>
    </xdr:sp>
    <xdr:clientData/>
  </xdr:twoCellAnchor>
  <xdr:twoCellAnchor editAs="oneCell">
    <xdr:from>
      <xdr:col>66</xdr:col>
      <xdr:colOff>38100</xdr:colOff>
      <xdr:row>11</xdr:row>
      <xdr:rowOff>0</xdr:rowOff>
    </xdr:from>
    <xdr:to>
      <xdr:col>68</xdr:col>
      <xdr:colOff>38100</xdr:colOff>
      <xdr:row>11</xdr:row>
      <xdr:rowOff>114300</xdr:rowOff>
    </xdr:to>
    <xdr:sp macro="" textlink="">
      <xdr:nvSpPr>
        <xdr:cNvPr id="28696" name="Text Box 24">
          <a:extLst>
            <a:ext uri="{FF2B5EF4-FFF2-40B4-BE49-F238E27FC236}">
              <a16:creationId xmlns:a16="http://schemas.microsoft.com/office/drawing/2014/main" id="{00000000-0008-0000-0C00-000018700000}"/>
            </a:ext>
          </a:extLst>
        </xdr:cNvPr>
        <xdr:cNvSpPr txBox="1">
          <a:spLocks noChangeArrowheads="1"/>
        </xdr:cNvSpPr>
      </xdr:nvSpPr>
      <xdr:spPr bwMode="auto">
        <a:xfrm>
          <a:off x="5067300" y="246697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36</a:t>
          </a:r>
        </a:p>
      </xdr:txBody>
    </xdr:sp>
    <xdr:clientData/>
  </xdr:twoCellAnchor>
  <xdr:twoCellAnchor editAs="oneCell">
    <xdr:from>
      <xdr:col>80</xdr:col>
      <xdr:colOff>38100</xdr:colOff>
      <xdr:row>11</xdr:row>
      <xdr:rowOff>0</xdr:rowOff>
    </xdr:from>
    <xdr:to>
      <xdr:col>82</xdr:col>
      <xdr:colOff>38100</xdr:colOff>
      <xdr:row>11</xdr:row>
      <xdr:rowOff>114300</xdr:rowOff>
    </xdr:to>
    <xdr:sp macro="" textlink="">
      <xdr:nvSpPr>
        <xdr:cNvPr id="28697" name="Text Box 25">
          <a:extLst>
            <a:ext uri="{FF2B5EF4-FFF2-40B4-BE49-F238E27FC236}">
              <a16:creationId xmlns:a16="http://schemas.microsoft.com/office/drawing/2014/main" id="{00000000-0008-0000-0C00-000019700000}"/>
            </a:ext>
          </a:extLst>
        </xdr:cNvPr>
        <xdr:cNvSpPr txBox="1">
          <a:spLocks noChangeArrowheads="1"/>
        </xdr:cNvSpPr>
      </xdr:nvSpPr>
      <xdr:spPr bwMode="auto">
        <a:xfrm>
          <a:off x="6134100" y="246697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44</a:t>
          </a:r>
        </a:p>
      </xdr:txBody>
    </xdr:sp>
    <xdr:clientData/>
  </xdr:twoCellAnchor>
  <xdr:twoCellAnchor editAs="oneCell">
    <xdr:from>
      <xdr:col>94</xdr:col>
      <xdr:colOff>38100</xdr:colOff>
      <xdr:row>11</xdr:row>
      <xdr:rowOff>0</xdr:rowOff>
    </xdr:from>
    <xdr:to>
      <xdr:col>96</xdr:col>
      <xdr:colOff>38100</xdr:colOff>
      <xdr:row>11</xdr:row>
      <xdr:rowOff>114300</xdr:rowOff>
    </xdr:to>
    <xdr:sp macro="" textlink="">
      <xdr:nvSpPr>
        <xdr:cNvPr id="28698" name="Text Box 26">
          <a:extLst>
            <a:ext uri="{FF2B5EF4-FFF2-40B4-BE49-F238E27FC236}">
              <a16:creationId xmlns:a16="http://schemas.microsoft.com/office/drawing/2014/main" id="{00000000-0008-0000-0C00-00001A700000}"/>
            </a:ext>
          </a:extLst>
        </xdr:cNvPr>
        <xdr:cNvSpPr txBox="1">
          <a:spLocks noChangeArrowheads="1"/>
        </xdr:cNvSpPr>
      </xdr:nvSpPr>
      <xdr:spPr bwMode="auto">
        <a:xfrm>
          <a:off x="7200900" y="246697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52</a:t>
          </a:r>
        </a:p>
      </xdr:txBody>
    </xdr:sp>
    <xdr:clientData/>
  </xdr:twoCellAnchor>
  <xdr:twoCellAnchor editAs="oneCell">
    <xdr:from>
      <xdr:col>108</xdr:col>
      <xdr:colOff>38100</xdr:colOff>
      <xdr:row>11</xdr:row>
      <xdr:rowOff>0</xdr:rowOff>
    </xdr:from>
    <xdr:to>
      <xdr:col>110</xdr:col>
      <xdr:colOff>38100</xdr:colOff>
      <xdr:row>11</xdr:row>
      <xdr:rowOff>114300</xdr:rowOff>
    </xdr:to>
    <xdr:sp macro="" textlink="">
      <xdr:nvSpPr>
        <xdr:cNvPr id="28699" name="Text Box 27">
          <a:extLst>
            <a:ext uri="{FF2B5EF4-FFF2-40B4-BE49-F238E27FC236}">
              <a16:creationId xmlns:a16="http://schemas.microsoft.com/office/drawing/2014/main" id="{00000000-0008-0000-0C00-00001B700000}"/>
            </a:ext>
          </a:extLst>
        </xdr:cNvPr>
        <xdr:cNvSpPr txBox="1">
          <a:spLocks noChangeArrowheads="1"/>
        </xdr:cNvSpPr>
      </xdr:nvSpPr>
      <xdr:spPr bwMode="auto">
        <a:xfrm>
          <a:off x="8267700" y="246697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60</a:t>
          </a:r>
        </a:p>
      </xdr:txBody>
    </xdr:sp>
    <xdr:clientData/>
  </xdr:twoCellAnchor>
  <xdr:twoCellAnchor editAs="oneCell">
    <xdr:from>
      <xdr:col>122</xdr:col>
      <xdr:colOff>38100</xdr:colOff>
      <xdr:row>11</xdr:row>
      <xdr:rowOff>0</xdr:rowOff>
    </xdr:from>
    <xdr:to>
      <xdr:col>124</xdr:col>
      <xdr:colOff>47625</xdr:colOff>
      <xdr:row>11</xdr:row>
      <xdr:rowOff>123825</xdr:rowOff>
    </xdr:to>
    <xdr:sp macro="" textlink="">
      <xdr:nvSpPr>
        <xdr:cNvPr id="28700" name="Text Box 28">
          <a:extLst>
            <a:ext uri="{FF2B5EF4-FFF2-40B4-BE49-F238E27FC236}">
              <a16:creationId xmlns:a16="http://schemas.microsoft.com/office/drawing/2014/main" id="{00000000-0008-0000-0C00-00001C700000}"/>
            </a:ext>
          </a:extLst>
        </xdr:cNvPr>
        <xdr:cNvSpPr txBox="1">
          <a:spLocks noChangeArrowheads="1"/>
        </xdr:cNvSpPr>
      </xdr:nvSpPr>
      <xdr:spPr bwMode="auto">
        <a:xfrm>
          <a:off x="9334500" y="2466975"/>
          <a:ext cx="16192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68</a:t>
          </a:r>
        </a:p>
      </xdr:txBody>
    </xdr:sp>
    <xdr:clientData/>
  </xdr:twoCellAnchor>
  <xdr:twoCellAnchor editAs="oneCell">
    <xdr:from>
      <xdr:col>134</xdr:col>
      <xdr:colOff>0</xdr:colOff>
      <xdr:row>11</xdr:row>
      <xdr:rowOff>0</xdr:rowOff>
    </xdr:from>
    <xdr:to>
      <xdr:col>136</xdr:col>
      <xdr:colOff>0</xdr:colOff>
      <xdr:row>11</xdr:row>
      <xdr:rowOff>114300</xdr:rowOff>
    </xdr:to>
    <xdr:sp macro="" textlink="">
      <xdr:nvSpPr>
        <xdr:cNvPr id="28701" name="Text Box 29">
          <a:extLst>
            <a:ext uri="{FF2B5EF4-FFF2-40B4-BE49-F238E27FC236}">
              <a16:creationId xmlns:a16="http://schemas.microsoft.com/office/drawing/2014/main" id="{00000000-0008-0000-0C00-00001D700000}"/>
            </a:ext>
          </a:extLst>
        </xdr:cNvPr>
        <xdr:cNvSpPr txBox="1">
          <a:spLocks noChangeArrowheads="1"/>
        </xdr:cNvSpPr>
      </xdr:nvSpPr>
      <xdr:spPr bwMode="auto">
        <a:xfrm>
          <a:off x="10210800" y="246697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75</a:t>
          </a:r>
        </a:p>
      </xdr:txBody>
    </xdr:sp>
    <xdr:clientData/>
  </xdr:twoCellAnchor>
  <xdr:twoCellAnchor editAs="oneCell">
    <xdr:from>
      <xdr:col>24</xdr:col>
      <xdr:colOff>38100</xdr:colOff>
      <xdr:row>24</xdr:row>
      <xdr:rowOff>0</xdr:rowOff>
    </xdr:from>
    <xdr:to>
      <xdr:col>26</xdr:col>
      <xdr:colOff>38100</xdr:colOff>
      <xdr:row>24</xdr:row>
      <xdr:rowOff>104775</xdr:rowOff>
    </xdr:to>
    <xdr:sp macro="" textlink="">
      <xdr:nvSpPr>
        <xdr:cNvPr id="28702" name="Text Box 30">
          <a:extLst>
            <a:ext uri="{FF2B5EF4-FFF2-40B4-BE49-F238E27FC236}">
              <a16:creationId xmlns:a16="http://schemas.microsoft.com/office/drawing/2014/main" id="{00000000-0008-0000-0C00-00001E700000}"/>
            </a:ext>
          </a:extLst>
        </xdr:cNvPr>
        <xdr:cNvSpPr txBox="1">
          <a:spLocks noChangeArrowheads="1"/>
        </xdr:cNvSpPr>
      </xdr:nvSpPr>
      <xdr:spPr bwMode="auto">
        <a:xfrm>
          <a:off x="1866900" y="5810250"/>
          <a:ext cx="152400" cy="1047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38</xdr:col>
      <xdr:colOff>9525</xdr:colOff>
      <xdr:row>24</xdr:row>
      <xdr:rowOff>0</xdr:rowOff>
    </xdr:from>
    <xdr:to>
      <xdr:col>40</xdr:col>
      <xdr:colOff>9525</xdr:colOff>
      <xdr:row>24</xdr:row>
      <xdr:rowOff>104775</xdr:rowOff>
    </xdr:to>
    <xdr:sp macro="" textlink="">
      <xdr:nvSpPr>
        <xdr:cNvPr id="28703" name="Text Box 31">
          <a:extLst>
            <a:ext uri="{FF2B5EF4-FFF2-40B4-BE49-F238E27FC236}">
              <a16:creationId xmlns:a16="http://schemas.microsoft.com/office/drawing/2014/main" id="{00000000-0008-0000-0C00-00001F700000}"/>
            </a:ext>
          </a:extLst>
        </xdr:cNvPr>
        <xdr:cNvSpPr txBox="1">
          <a:spLocks noChangeArrowheads="1"/>
        </xdr:cNvSpPr>
      </xdr:nvSpPr>
      <xdr:spPr bwMode="auto">
        <a:xfrm>
          <a:off x="2905125" y="5810250"/>
          <a:ext cx="152400" cy="1047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21</a:t>
          </a:r>
        </a:p>
      </xdr:txBody>
    </xdr:sp>
    <xdr:clientData/>
  </xdr:twoCellAnchor>
  <xdr:twoCellAnchor editAs="oneCell">
    <xdr:from>
      <xdr:col>52</xdr:col>
      <xdr:colOff>9525</xdr:colOff>
      <xdr:row>24</xdr:row>
      <xdr:rowOff>0</xdr:rowOff>
    </xdr:from>
    <xdr:to>
      <xdr:col>54</xdr:col>
      <xdr:colOff>9525</xdr:colOff>
      <xdr:row>24</xdr:row>
      <xdr:rowOff>104775</xdr:rowOff>
    </xdr:to>
    <xdr:sp macro="" textlink="">
      <xdr:nvSpPr>
        <xdr:cNvPr id="28704" name="Text Box 32">
          <a:extLst>
            <a:ext uri="{FF2B5EF4-FFF2-40B4-BE49-F238E27FC236}">
              <a16:creationId xmlns:a16="http://schemas.microsoft.com/office/drawing/2014/main" id="{00000000-0008-0000-0C00-000020700000}"/>
            </a:ext>
          </a:extLst>
        </xdr:cNvPr>
        <xdr:cNvSpPr txBox="1">
          <a:spLocks noChangeArrowheads="1"/>
        </xdr:cNvSpPr>
      </xdr:nvSpPr>
      <xdr:spPr bwMode="auto">
        <a:xfrm>
          <a:off x="3971925" y="5810250"/>
          <a:ext cx="152400" cy="1047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31</a:t>
          </a:r>
        </a:p>
      </xdr:txBody>
    </xdr:sp>
    <xdr:clientData/>
  </xdr:twoCellAnchor>
  <xdr:twoCellAnchor editAs="oneCell">
    <xdr:from>
      <xdr:col>64</xdr:col>
      <xdr:colOff>9525</xdr:colOff>
      <xdr:row>24</xdr:row>
      <xdr:rowOff>66675</xdr:rowOff>
    </xdr:from>
    <xdr:to>
      <xdr:col>66</xdr:col>
      <xdr:colOff>9525</xdr:colOff>
      <xdr:row>24</xdr:row>
      <xdr:rowOff>171450</xdr:rowOff>
    </xdr:to>
    <xdr:sp macro="" textlink="">
      <xdr:nvSpPr>
        <xdr:cNvPr id="28705" name="Text Box 33">
          <a:extLst>
            <a:ext uri="{FF2B5EF4-FFF2-40B4-BE49-F238E27FC236}">
              <a16:creationId xmlns:a16="http://schemas.microsoft.com/office/drawing/2014/main" id="{00000000-0008-0000-0C00-000021700000}"/>
            </a:ext>
          </a:extLst>
        </xdr:cNvPr>
        <xdr:cNvSpPr txBox="1">
          <a:spLocks noChangeArrowheads="1"/>
        </xdr:cNvSpPr>
      </xdr:nvSpPr>
      <xdr:spPr bwMode="auto">
        <a:xfrm>
          <a:off x="4886325" y="5876925"/>
          <a:ext cx="152400" cy="1047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40</a:t>
          </a:r>
        </a:p>
      </xdr:txBody>
    </xdr:sp>
    <xdr:clientData/>
  </xdr:twoCellAnchor>
  <xdr:twoCellAnchor editAs="oneCell">
    <xdr:from>
      <xdr:col>15</xdr:col>
      <xdr:colOff>47625</xdr:colOff>
      <xdr:row>23</xdr:row>
      <xdr:rowOff>76200</xdr:rowOff>
    </xdr:from>
    <xdr:to>
      <xdr:col>17</xdr:col>
      <xdr:colOff>38100</xdr:colOff>
      <xdr:row>23</xdr:row>
      <xdr:rowOff>190500</xdr:rowOff>
    </xdr:to>
    <xdr:sp macro="" textlink="">
      <xdr:nvSpPr>
        <xdr:cNvPr id="28722" name="Text Box 50">
          <a:extLst>
            <a:ext uri="{FF2B5EF4-FFF2-40B4-BE49-F238E27FC236}">
              <a16:creationId xmlns:a16="http://schemas.microsoft.com/office/drawing/2014/main" id="{00000000-0008-0000-0C00-000032700000}"/>
            </a:ext>
          </a:extLst>
        </xdr:cNvPr>
        <xdr:cNvSpPr txBox="1">
          <a:spLocks noChangeArrowheads="1"/>
        </xdr:cNvSpPr>
      </xdr:nvSpPr>
      <xdr:spPr bwMode="auto">
        <a:xfrm>
          <a:off x="1190625" y="56864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editAs="oneCell">
    <xdr:from>
      <xdr:col>7</xdr:col>
      <xdr:colOff>57150</xdr:colOff>
      <xdr:row>1</xdr:row>
      <xdr:rowOff>66675</xdr:rowOff>
    </xdr:from>
    <xdr:to>
      <xdr:col>9</xdr:col>
      <xdr:colOff>0</xdr:colOff>
      <xdr:row>2</xdr:row>
      <xdr:rowOff>0</xdr:rowOff>
    </xdr:to>
    <xdr:sp macro="" textlink="">
      <xdr:nvSpPr>
        <xdr:cNvPr id="28747" name="Text Box 75">
          <a:extLst>
            <a:ext uri="{FF2B5EF4-FFF2-40B4-BE49-F238E27FC236}">
              <a16:creationId xmlns:a16="http://schemas.microsoft.com/office/drawing/2014/main" id="{00000000-0008-0000-0C00-00004B700000}"/>
            </a:ext>
          </a:extLst>
        </xdr:cNvPr>
        <xdr:cNvSpPr txBox="1">
          <a:spLocks noChangeArrowheads="1"/>
        </xdr:cNvSpPr>
      </xdr:nvSpPr>
      <xdr:spPr bwMode="auto">
        <a:xfrm>
          <a:off x="590550" y="266700"/>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editAs="oneCell">
    <xdr:from>
      <xdr:col>25</xdr:col>
      <xdr:colOff>0</xdr:colOff>
      <xdr:row>1</xdr:row>
      <xdr:rowOff>76200</xdr:rowOff>
    </xdr:from>
    <xdr:to>
      <xdr:col>26</xdr:col>
      <xdr:colOff>38100</xdr:colOff>
      <xdr:row>2</xdr:row>
      <xdr:rowOff>9525</xdr:rowOff>
    </xdr:to>
    <xdr:sp macro="" textlink="">
      <xdr:nvSpPr>
        <xdr:cNvPr id="28749" name="Text Box 77">
          <a:extLst>
            <a:ext uri="{FF2B5EF4-FFF2-40B4-BE49-F238E27FC236}">
              <a16:creationId xmlns:a16="http://schemas.microsoft.com/office/drawing/2014/main" id="{00000000-0008-0000-0C00-00004D700000}"/>
            </a:ext>
          </a:extLst>
        </xdr:cNvPr>
        <xdr:cNvSpPr txBox="1">
          <a:spLocks noChangeArrowheads="1"/>
        </xdr:cNvSpPr>
      </xdr:nvSpPr>
      <xdr:spPr bwMode="auto">
        <a:xfrm>
          <a:off x="1905000" y="276225"/>
          <a:ext cx="11430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twoCellAnchor editAs="oneCell">
    <xdr:from>
      <xdr:col>7</xdr:col>
      <xdr:colOff>57150</xdr:colOff>
      <xdr:row>1</xdr:row>
      <xdr:rowOff>66675</xdr:rowOff>
    </xdr:from>
    <xdr:to>
      <xdr:col>9</xdr:col>
      <xdr:colOff>0</xdr:colOff>
      <xdr:row>2</xdr:row>
      <xdr:rowOff>0</xdr:rowOff>
    </xdr:to>
    <xdr:sp macro="" textlink="">
      <xdr:nvSpPr>
        <xdr:cNvPr id="28750" name="Text Box 78">
          <a:extLst>
            <a:ext uri="{FF2B5EF4-FFF2-40B4-BE49-F238E27FC236}">
              <a16:creationId xmlns:a16="http://schemas.microsoft.com/office/drawing/2014/main" id="{00000000-0008-0000-0C00-00004E700000}"/>
            </a:ext>
          </a:extLst>
        </xdr:cNvPr>
        <xdr:cNvSpPr txBox="1">
          <a:spLocks noChangeArrowheads="1"/>
        </xdr:cNvSpPr>
      </xdr:nvSpPr>
      <xdr:spPr bwMode="auto">
        <a:xfrm>
          <a:off x="590550" y="266700"/>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oneCellAnchor>
    <xdr:from>
      <xdr:col>30</xdr:col>
      <xdr:colOff>0</xdr:colOff>
      <xdr:row>1</xdr:row>
      <xdr:rowOff>76200</xdr:rowOff>
    </xdr:from>
    <xdr:ext cx="116541" cy="163606"/>
    <xdr:sp macro="" textlink="">
      <xdr:nvSpPr>
        <xdr:cNvPr id="28751" name="Text Box 79">
          <a:extLst>
            <a:ext uri="{FF2B5EF4-FFF2-40B4-BE49-F238E27FC236}">
              <a16:creationId xmlns:a16="http://schemas.microsoft.com/office/drawing/2014/main" id="{00000000-0008-0000-0C00-00004F700000}"/>
            </a:ext>
          </a:extLst>
        </xdr:cNvPr>
        <xdr:cNvSpPr txBox="1">
          <a:spLocks noChangeArrowheads="1"/>
        </xdr:cNvSpPr>
      </xdr:nvSpPr>
      <xdr:spPr bwMode="auto">
        <a:xfrm>
          <a:off x="2286000" y="276225"/>
          <a:ext cx="11430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xdr:from>
      <xdr:col>151</xdr:col>
      <xdr:colOff>9525</xdr:colOff>
      <xdr:row>0</xdr:row>
      <xdr:rowOff>133350</xdr:rowOff>
    </xdr:from>
    <xdr:to>
      <xdr:col>154</xdr:col>
      <xdr:colOff>57150</xdr:colOff>
      <xdr:row>1</xdr:row>
      <xdr:rowOff>190500</xdr:rowOff>
    </xdr:to>
    <xdr:grpSp>
      <xdr:nvGrpSpPr>
        <xdr:cNvPr id="28753" name="Group 81">
          <a:extLst>
            <a:ext uri="{FF2B5EF4-FFF2-40B4-BE49-F238E27FC236}">
              <a16:creationId xmlns:a16="http://schemas.microsoft.com/office/drawing/2014/main" id="{00000000-0008-0000-0C00-000051700000}"/>
            </a:ext>
          </a:extLst>
        </xdr:cNvPr>
        <xdr:cNvGrpSpPr>
          <a:grpSpLocks/>
        </xdr:cNvGrpSpPr>
      </xdr:nvGrpSpPr>
      <xdr:grpSpPr bwMode="auto">
        <a:xfrm>
          <a:off x="11854143" y="133350"/>
          <a:ext cx="282948" cy="258856"/>
          <a:chOff x="1067" y="288"/>
          <a:chExt cx="29" cy="27"/>
        </a:xfrm>
      </xdr:grpSpPr>
      <xdr:sp macro="" textlink="">
        <xdr:nvSpPr>
          <xdr:cNvPr id="28754" name="Oval 82">
            <a:extLst>
              <a:ext uri="{FF2B5EF4-FFF2-40B4-BE49-F238E27FC236}">
                <a16:creationId xmlns:a16="http://schemas.microsoft.com/office/drawing/2014/main" id="{00000000-0008-0000-0C00-00005270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8755" name="Text Box 83">
            <a:extLst>
              <a:ext uri="{FF2B5EF4-FFF2-40B4-BE49-F238E27FC236}">
                <a16:creationId xmlns:a16="http://schemas.microsoft.com/office/drawing/2014/main" id="{00000000-0008-0000-0C00-00005370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editAs="oneCell">
    <xdr:from>
      <xdr:col>25</xdr:col>
      <xdr:colOff>0</xdr:colOff>
      <xdr:row>1</xdr:row>
      <xdr:rowOff>76200</xdr:rowOff>
    </xdr:from>
    <xdr:to>
      <xdr:col>26</xdr:col>
      <xdr:colOff>28575</xdr:colOff>
      <xdr:row>2</xdr:row>
      <xdr:rowOff>9525</xdr:rowOff>
    </xdr:to>
    <xdr:sp macro="" textlink="">
      <xdr:nvSpPr>
        <xdr:cNvPr id="29697" name="Text Box 1">
          <a:extLst>
            <a:ext uri="{FF2B5EF4-FFF2-40B4-BE49-F238E27FC236}">
              <a16:creationId xmlns:a16="http://schemas.microsoft.com/office/drawing/2014/main" id="{00000000-0008-0000-0D00-000001740000}"/>
            </a:ext>
          </a:extLst>
        </xdr:cNvPr>
        <xdr:cNvSpPr txBox="1">
          <a:spLocks noChangeArrowheads="1"/>
        </xdr:cNvSpPr>
      </xdr:nvSpPr>
      <xdr:spPr bwMode="auto">
        <a:xfrm>
          <a:off x="1905000" y="276225"/>
          <a:ext cx="10477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twoCellAnchor editAs="oneCell">
    <xdr:from>
      <xdr:col>7</xdr:col>
      <xdr:colOff>57150</xdr:colOff>
      <xdr:row>1</xdr:row>
      <xdr:rowOff>66675</xdr:rowOff>
    </xdr:from>
    <xdr:to>
      <xdr:col>9</xdr:col>
      <xdr:colOff>0</xdr:colOff>
      <xdr:row>2</xdr:row>
      <xdr:rowOff>0</xdr:rowOff>
    </xdr:to>
    <xdr:sp macro="" textlink="">
      <xdr:nvSpPr>
        <xdr:cNvPr id="29698" name="Text Box 2">
          <a:extLst>
            <a:ext uri="{FF2B5EF4-FFF2-40B4-BE49-F238E27FC236}">
              <a16:creationId xmlns:a16="http://schemas.microsoft.com/office/drawing/2014/main" id="{00000000-0008-0000-0D00-000002740000}"/>
            </a:ext>
          </a:extLst>
        </xdr:cNvPr>
        <xdr:cNvSpPr txBox="1">
          <a:spLocks noChangeArrowheads="1"/>
        </xdr:cNvSpPr>
      </xdr:nvSpPr>
      <xdr:spPr bwMode="auto">
        <a:xfrm>
          <a:off x="590550" y="266700"/>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7</xdr:col>
      <xdr:colOff>0</xdr:colOff>
      <xdr:row>3</xdr:row>
      <xdr:rowOff>133350</xdr:rowOff>
    </xdr:from>
    <xdr:to>
      <xdr:col>30</xdr:col>
      <xdr:colOff>66675</xdr:colOff>
      <xdr:row>3</xdr:row>
      <xdr:rowOff>133350</xdr:rowOff>
    </xdr:to>
    <xdr:sp macro="" textlink="">
      <xdr:nvSpPr>
        <xdr:cNvPr id="29699" name="Line 3">
          <a:extLst>
            <a:ext uri="{FF2B5EF4-FFF2-40B4-BE49-F238E27FC236}">
              <a16:creationId xmlns:a16="http://schemas.microsoft.com/office/drawing/2014/main" id="{00000000-0008-0000-0D00-000003740000}"/>
            </a:ext>
          </a:extLst>
        </xdr:cNvPr>
        <xdr:cNvSpPr>
          <a:spLocks noChangeShapeType="1"/>
        </xdr:cNvSpPr>
      </xdr:nvSpPr>
      <xdr:spPr bwMode="auto">
        <a:xfrm>
          <a:off x="533400" y="857250"/>
          <a:ext cx="1819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29</xdr:col>
      <xdr:colOff>47625</xdr:colOff>
      <xdr:row>9</xdr:row>
      <xdr:rowOff>38100</xdr:rowOff>
    </xdr:from>
    <xdr:to>
      <xdr:col>31</xdr:col>
      <xdr:colOff>38100</xdr:colOff>
      <xdr:row>9</xdr:row>
      <xdr:rowOff>152400</xdr:rowOff>
    </xdr:to>
    <xdr:sp macro="" textlink="">
      <xdr:nvSpPr>
        <xdr:cNvPr id="29704" name="Text Box 8">
          <a:extLst>
            <a:ext uri="{FF2B5EF4-FFF2-40B4-BE49-F238E27FC236}">
              <a16:creationId xmlns:a16="http://schemas.microsoft.com/office/drawing/2014/main" id="{00000000-0008-0000-0D00-000008740000}"/>
            </a:ext>
          </a:extLst>
        </xdr:cNvPr>
        <xdr:cNvSpPr txBox="1">
          <a:spLocks noChangeArrowheads="1"/>
        </xdr:cNvSpPr>
      </xdr:nvSpPr>
      <xdr:spPr bwMode="auto">
        <a:xfrm>
          <a:off x="2257425" y="18288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oneCellAnchor>
    <xdr:from>
      <xdr:col>29</xdr:col>
      <xdr:colOff>66675</xdr:colOff>
      <xdr:row>1</xdr:row>
      <xdr:rowOff>76200</xdr:rowOff>
    </xdr:from>
    <xdr:ext cx="109257" cy="163606"/>
    <xdr:sp macro="" textlink="">
      <xdr:nvSpPr>
        <xdr:cNvPr id="29710" name="Text Box 14">
          <a:extLst>
            <a:ext uri="{FF2B5EF4-FFF2-40B4-BE49-F238E27FC236}">
              <a16:creationId xmlns:a16="http://schemas.microsoft.com/office/drawing/2014/main" id="{00000000-0008-0000-0D00-00000E740000}"/>
            </a:ext>
          </a:extLst>
        </xdr:cNvPr>
        <xdr:cNvSpPr txBox="1">
          <a:spLocks noChangeArrowheads="1"/>
        </xdr:cNvSpPr>
      </xdr:nvSpPr>
      <xdr:spPr bwMode="auto">
        <a:xfrm>
          <a:off x="2276475" y="276225"/>
          <a:ext cx="1047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editAs="oneCell">
    <xdr:from>
      <xdr:col>38</xdr:col>
      <xdr:colOff>19050</xdr:colOff>
      <xdr:row>9</xdr:row>
      <xdr:rowOff>152400</xdr:rowOff>
    </xdr:from>
    <xdr:to>
      <xdr:col>40</xdr:col>
      <xdr:colOff>19050</xdr:colOff>
      <xdr:row>10</xdr:row>
      <xdr:rowOff>85725</xdr:rowOff>
    </xdr:to>
    <xdr:sp macro="" textlink="">
      <xdr:nvSpPr>
        <xdr:cNvPr id="29714" name="Text Box 18">
          <a:extLst>
            <a:ext uri="{FF2B5EF4-FFF2-40B4-BE49-F238E27FC236}">
              <a16:creationId xmlns:a16="http://schemas.microsoft.com/office/drawing/2014/main" id="{00000000-0008-0000-0D00-000012740000}"/>
            </a:ext>
          </a:extLst>
        </xdr:cNvPr>
        <xdr:cNvSpPr txBox="1">
          <a:spLocks noChangeArrowheads="1"/>
        </xdr:cNvSpPr>
      </xdr:nvSpPr>
      <xdr:spPr bwMode="auto">
        <a:xfrm>
          <a:off x="2914650" y="1943100"/>
          <a:ext cx="152400" cy="1047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52</xdr:col>
      <xdr:colOff>38100</xdr:colOff>
      <xdr:row>9</xdr:row>
      <xdr:rowOff>152400</xdr:rowOff>
    </xdr:from>
    <xdr:to>
      <xdr:col>54</xdr:col>
      <xdr:colOff>38100</xdr:colOff>
      <xdr:row>10</xdr:row>
      <xdr:rowOff>85725</xdr:rowOff>
    </xdr:to>
    <xdr:sp macro="" textlink="">
      <xdr:nvSpPr>
        <xdr:cNvPr id="29715" name="Text Box 19">
          <a:extLst>
            <a:ext uri="{FF2B5EF4-FFF2-40B4-BE49-F238E27FC236}">
              <a16:creationId xmlns:a16="http://schemas.microsoft.com/office/drawing/2014/main" id="{00000000-0008-0000-0D00-000013740000}"/>
            </a:ext>
          </a:extLst>
        </xdr:cNvPr>
        <xdr:cNvSpPr txBox="1">
          <a:spLocks noChangeArrowheads="1"/>
        </xdr:cNvSpPr>
      </xdr:nvSpPr>
      <xdr:spPr bwMode="auto">
        <a:xfrm>
          <a:off x="4000500" y="1943100"/>
          <a:ext cx="152400" cy="1047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19</a:t>
          </a:r>
        </a:p>
      </xdr:txBody>
    </xdr:sp>
    <xdr:clientData/>
  </xdr:twoCellAnchor>
  <xdr:twoCellAnchor editAs="oneCell">
    <xdr:from>
      <xdr:col>66</xdr:col>
      <xdr:colOff>38100</xdr:colOff>
      <xdr:row>9</xdr:row>
      <xdr:rowOff>152400</xdr:rowOff>
    </xdr:from>
    <xdr:to>
      <xdr:col>68</xdr:col>
      <xdr:colOff>38100</xdr:colOff>
      <xdr:row>10</xdr:row>
      <xdr:rowOff>85725</xdr:rowOff>
    </xdr:to>
    <xdr:sp macro="" textlink="">
      <xdr:nvSpPr>
        <xdr:cNvPr id="29716" name="Text Box 20">
          <a:extLst>
            <a:ext uri="{FF2B5EF4-FFF2-40B4-BE49-F238E27FC236}">
              <a16:creationId xmlns:a16="http://schemas.microsoft.com/office/drawing/2014/main" id="{00000000-0008-0000-0D00-000014740000}"/>
            </a:ext>
          </a:extLst>
        </xdr:cNvPr>
        <xdr:cNvSpPr txBox="1">
          <a:spLocks noChangeArrowheads="1"/>
        </xdr:cNvSpPr>
      </xdr:nvSpPr>
      <xdr:spPr bwMode="auto">
        <a:xfrm>
          <a:off x="5067300" y="1943100"/>
          <a:ext cx="152400" cy="1047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26</a:t>
          </a:r>
        </a:p>
      </xdr:txBody>
    </xdr:sp>
    <xdr:clientData/>
  </xdr:twoCellAnchor>
  <xdr:twoCellAnchor editAs="oneCell">
    <xdr:from>
      <xdr:col>95</xdr:col>
      <xdr:colOff>38100</xdr:colOff>
      <xdr:row>9</xdr:row>
      <xdr:rowOff>152400</xdr:rowOff>
    </xdr:from>
    <xdr:to>
      <xdr:col>97</xdr:col>
      <xdr:colOff>38100</xdr:colOff>
      <xdr:row>10</xdr:row>
      <xdr:rowOff>85725</xdr:rowOff>
    </xdr:to>
    <xdr:sp macro="" textlink="">
      <xdr:nvSpPr>
        <xdr:cNvPr id="29717" name="Text Box 21">
          <a:extLst>
            <a:ext uri="{FF2B5EF4-FFF2-40B4-BE49-F238E27FC236}">
              <a16:creationId xmlns:a16="http://schemas.microsoft.com/office/drawing/2014/main" id="{00000000-0008-0000-0D00-000015740000}"/>
            </a:ext>
          </a:extLst>
        </xdr:cNvPr>
        <xdr:cNvSpPr txBox="1">
          <a:spLocks noChangeArrowheads="1"/>
        </xdr:cNvSpPr>
      </xdr:nvSpPr>
      <xdr:spPr bwMode="auto">
        <a:xfrm>
          <a:off x="7277100" y="1943100"/>
          <a:ext cx="152400" cy="1047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36</a:t>
          </a:r>
        </a:p>
      </xdr:txBody>
    </xdr:sp>
    <xdr:clientData/>
  </xdr:twoCellAnchor>
  <xdr:twoCellAnchor editAs="oneCell">
    <xdr:from>
      <xdr:col>107</xdr:col>
      <xdr:colOff>9525</xdr:colOff>
      <xdr:row>9</xdr:row>
      <xdr:rowOff>152400</xdr:rowOff>
    </xdr:from>
    <xdr:to>
      <xdr:col>109</xdr:col>
      <xdr:colOff>9525</xdr:colOff>
      <xdr:row>10</xdr:row>
      <xdr:rowOff>85725</xdr:rowOff>
    </xdr:to>
    <xdr:sp macro="" textlink="">
      <xdr:nvSpPr>
        <xdr:cNvPr id="29718" name="Text Box 22">
          <a:extLst>
            <a:ext uri="{FF2B5EF4-FFF2-40B4-BE49-F238E27FC236}">
              <a16:creationId xmlns:a16="http://schemas.microsoft.com/office/drawing/2014/main" id="{00000000-0008-0000-0D00-000016740000}"/>
            </a:ext>
          </a:extLst>
        </xdr:cNvPr>
        <xdr:cNvSpPr txBox="1">
          <a:spLocks noChangeArrowheads="1"/>
        </xdr:cNvSpPr>
      </xdr:nvSpPr>
      <xdr:spPr bwMode="auto">
        <a:xfrm>
          <a:off x="8162925" y="1943100"/>
          <a:ext cx="152400" cy="1047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45</a:t>
          </a:r>
        </a:p>
      </xdr:txBody>
    </xdr:sp>
    <xdr:clientData/>
  </xdr:twoCellAnchor>
  <xdr:twoCellAnchor>
    <xdr:from>
      <xdr:col>150</xdr:col>
      <xdr:colOff>66675</xdr:colOff>
      <xdr:row>0</xdr:row>
      <xdr:rowOff>133350</xdr:rowOff>
    </xdr:from>
    <xdr:to>
      <xdr:col>154</xdr:col>
      <xdr:colOff>38100</xdr:colOff>
      <xdr:row>1</xdr:row>
      <xdr:rowOff>190500</xdr:rowOff>
    </xdr:to>
    <xdr:grpSp>
      <xdr:nvGrpSpPr>
        <xdr:cNvPr id="29731" name="Group 35">
          <a:extLst>
            <a:ext uri="{FF2B5EF4-FFF2-40B4-BE49-F238E27FC236}">
              <a16:creationId xmlns:a16="http://schemas.microsoft.com/office/drawing/2014/main" id="{00000000-0008-0000-0D00-000023740000}"/>
            </a:ext>
          </a:extLst>
        </xdr:cNvPr>
        <xdr:cNvGrpSpPr>
          <a:grpSpLocks/>
        </xdr:cNvGrpSpPr>
      </xdr:nvGrpSpPr>
      <xdr:grpSpPr bwMode="auto">
        <a:xfrm>
          <a:off x="11832851" y="133350"/>
          <a:ext cx="285190" cy="258856"/>
          <a:chOff x="1067" y="288"/>
          <a:chExt cx="29" cy="27"/>
        </a:xfrm>
      </xdr:grpSpPr>
      <xdr:sp macro="" textlink="">
        <xdr:nvSpPr>
          <xdr:cNvPr id="29732" name="Oval 36">
            <a:extLst>
              <a:ext uri="{FF2B5EF4-FFF2-40B4-BE49-F238E27FC236}">
                <a16:creationId xmlns:a16="http://schemas.microsoft.com/office/drawing/2014/main" id="{00000000-0008-0000-0D00-00002474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9733" name="Text Box 37">
            <a:extLst>
              <a:ext uri="{FF2B5EF4-FFF2-40B4-BE49-F238E27FC236}">
                <a16:creationId xmlns:a16="http://schemas.microsoft.com/office/drawing/2014/main" id="{00000000-0008-0000-0D00-00002574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25</xdr:col>
      <xdr:colOff>0</xdr:colOff>
      <xdr:row>1</xdr:row>
      <xdr:rowOff>76200</xdr:rowOff>
    </xdr:from>
    <xdr:to>
      <xdr:col>26</xdr:col>
      <xdr:colOff>38100</xdr:colOff>
      <xdr:row>2</xdr:row>
      <xdr:rowOff>9525</xdr:rowOff>
    </xdr:to>
    <xdr:sp macro="" textlink="">
      <xdr:nvSpPr>
        <xdr:cNvPr id="30721" name="Text Box 1">
          <a:extLst>
            <a:ext uri="{FF2B5EF4-FFF2-40B4-BE49-F238E27FC236}">
              <a16:creationId xmlns:a16="http://schemas.microsoft.com/office/drawing/2014/main" id="{00000000-0008-0000-0E00-000001780000}"/>
            </a:ext>
          </a:extLst>
        </xdr:cNvPr>
        <xdr:cNvSpPr txBox="1">
          <a:spLocks noChangeArrowheads="1"/>
        </xdr:cNvSpPr>
      </xdr:nvSpPr>
      <xdr:spPr bwMode="auto">
        <a:xfrm>
          <a:off x="1905000" y="276225"/>
          <a:ext cx="11430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twoCellAnchor editAs="oneCell">
    <xdr:from>
      <xdr:col>7</xdr:col>
      <xdr:colOff>57150</xdr:colOff>
      <xdr:row>1</xdr:row>
      <xdr:rowOff>66675</xdr:rowOff>
    </xdr:from>
    <xdr:to>
      <xdr:col>9</xdr:col>
      <xdr:colOff>0</xdr:colOff>
      <xdr:row>2</xdr:row>
      <xdr:rowOff>0</xdr:rowOff>
    </xdr:to>
    <xdr:sp macro="" textlink="">
      <xdr:nvSpPr>
        <xdr:cNvPr id="30722" name="Text Box 2">
          <a:extLst>
            <a:ext uri="{FF2B5EF4-FFF2-40B4-BE49-F238E27FC236}">
              <a16:creationId xmlns:a16="http://schemas.microsoft.com/office/drawing/2014/main" id="{00000000-0008-0000-0E00-000002780000}"/>
            </a:ext>
          </a:extLst>
        </xdr:cNvPr>
        <xdr:cNvSpPr txBox="1">
          <a:spLocks noChangeArrowheads="1"/>
        </xdr:cNvSpPr>
      </xdr:nvSpPr>
      <xdr:spPr bwMode="auto">
        <a:xfrm>
          <a:off x="590550" y="266700"/>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7</xdr:col>
      <xdr:colOff>0</xdr:colOff>
      <xdr:row>3</xdr:row>
      <xdr:rowOff>133350</xdr:rowOff>
    </xdr:from>
    <xdr:to>
      <xdr:col>30</xdr:col>
      <xdr:colOff>66675</xdr:colOff>
      <xdr:row>3</xdr:row>
      <xdr:rowOff>133350</xdr:rowOff>
    </xdr:to>
    <xdr:sp macro="" textlink="">
      <xdr:nvSpPr>
        <xdr:cNvPr id="30723" name="Line 3">
          <a:extLst>
            <a:ext uri="{FF2B5EF4-FFF2-40B4-BE49-F238E27FC236}">
              <a16:creationId xmlns:a16="http://schemas.microsoft.com/office/drawing/2014/main" id="{00000000-0008-0000-0E00-000003780000}"/>
            </a:ext>
          </a:extLst>
        </xdr:cNvPr>
        <xdr:cNvSpPr>
          <a:spLocks noChangeShapeType="1"/>
        </xdr:cNvSpPr>
      </xdr:nvSpPr>
      <xdr:spPr bwMode="auto">
        <a:xfrm>
          <a:off x="533400" y="857250"/>
          <a:ext cx="1819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40</xdr:col>
      <xdr:colOff>38100</xdr:colOff>
      <xdr:row>10</xdr:row>
      <xdr:rowOff>38100</xdr:rowOff>
    </xdr:from>
    <xdr:to>
      <xdr:col>42</xdr:col>
      <xdr:colOff>38100</xdr:colOff>
      <xdr:row>10</xdr:row>
      <xdr:rowOff>152400</xdr:rowOff>
    </xdr:to>
    <xdr:sp macro="" textlink="">
      <xdr:nvSpPr>
        <xdr:cNvPr id="30728" name="Text Box 8">
          <a:extLst>
            <a:ext uri="{FF2B5EF4-FFF2-40B4-BE49-F238E27FC236}">
              <a16:creationId xmlns:a16="http://schemas.microsoft.com/office/drawing/2014/main" id="{00000000-0008-0000-0E00-000008780000}"/>
            </a:ext>
          </a:extLst>
        </xdr:cNvPr>
        <xdr:cNvSpPr txBox="1">
          <a:spLocks noChangeArrowheads="1"/>
        </xdr:cNvSpPr>
      </xdr:nvSpPr>
      <xdr:spPr bwMode="auto">
        <a:xfrm>
          <a:off x="3086100" y="2000250"/>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oneCellAnchor>
    <xdr:from>
      <xdr:col>29</xdr:col>
      <xdr:colOff>66675</xdr:colOff>
      <xdr:row>1</xdr:row>
      <xdr:rowOff>76200</xdr:rowOff>
    </xdr:from>
    <xdr:ext cx="109257" cy="163606"/>
    <xdr:sp macro="" textlink="">
      <xdr:nvSpPr>
        <xdr:cNvPr id="30729" name="Text Box 9">
          <a:extLst>
            <a:ext uri="{FF2B5EF4-FFF2-40B4-BE49-F238E27FC236}">
              <a16:creationId xmlns:a16="http://schemas.microsoft.com/office/drawing/2014/main" id="{00000000-0008-0000-0E00-000009780000}"/>
            </a:ext>
          </a:extLst>
        </xdr:cNvPr>
        <xdr:cNvSpPr txBox="1">
          <a:spLocks noChangeArrowheads="1"/>
        </xdr:cNvSpPr>
      </xdr:nvSpPr>
      <xdr:spPr bwMode="auto">
        <a:xfrm>
          <a:off x="2276475" y="276225"/>
          <a:ext cx="1047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editAs="oneCell">
    <xdr:from>
      <xdr:col>74</xdr:col>
      <xdr:colOff>9525</xdr:colOff>
      <xdr:row>11</xdr:row>
      <xdr:rowOff>0</xdr:rowOff>
    </xdr:from>
    <xdr:to>
      <xdr:col>76</xdr:col>
      <xdr:colOff>9525</xdr:colOff>
      <xdr:row>11</xdr:row>
      <xdr:rowOff>104775</xdr:rowOff>
    </xdr:to>
    <xdr:sp macro="" textlink="">
      <xdr:nvSpPr>
        <xdr:cNvPr id="30731" name="Text Box 11">
          <a:extLst>
            <a:ext uri="{FF2B5EF4-FFF2-40B4-BE49-F238E27FC236}">
              <a16:creationId xmlns:a16="http://schemas.microsoft.com/office/drawing/2014/main" id="{00000000-0008-0000-0E00-00000B780000}"/>
            </a:ext>
          </a:extLst>
        </xdr:cNvPr>
        <xdr:cNvSpPr txBox="1">
          <a:spLocks noChangeArrowheads="1"/>
        </xdr:cNvSpPr>
      </xdr:nvSpPr>
      <xdr:spPr bwMode="auto">
        <a:xfrm>
          <a:off x="5648325" y="2133600"/>
          <a:ext cx="152400" cy="1047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21</a:t>
          </a:r>
        </a:p>
      </xdr:txBody>
    </xdr:sp>
    <xdr:clientData/>
  </xdr:twoCellAnchor>
  <xdr:twoCellAnchor editAs="oneCell">
    <xdr:from>
      <xdr:col>97</xdr:col>
      <xdr:colOff>38100</xdr:colOff>
      <xdr:row>11</xdr:row>
      <xdr:rowOff>0</xdr:rowOff>
    </xdr:from>
    <xdr:to>
      <xdr:col>99</xdr:col>
      <xdr:colOff>38100</xdr:colOff>
      <xdr:row>11</xdr:row>
      <xdr:rowOff>104775</xdr:rowOff>
    </xdr:to>
    <xdr:sp macro="" textlink="">
      <xdr:nvSpPr>
        <xdr:cNvPr id="30739" name="Text Box 19">
          <a:extLst>
            <a:ext uri="{FF2B5EF4-FFF2-40B4-BE49-F238E27FC236}">
              <a16:creationId xmlns:a16="http://schemas.microsoft.com/office/drawing/2014/main" id="{00000000-0008-0000-0E00-000013780000}"/>
            </a:ext>
          </a:extLst>
        </xdr:cNvPr>
        <xdr:cNvSpPr txBox="1">
          <a:spLocks noChangeArrowheads="1"/>
        </xdr:cNvSpPr>
      </xdr:nvSpPr>
      <xdr:spPr bwMode="auto">
        <a:xfrm>
          <a:off x="7429500" y="2133600"/>
          <a:ext cx="152400" cy="1047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29</a:t>
          </a:r>
        </a:p>
      </xdr:txBody>
    </xdr:sp>
    <xdr:clientData/>
  </xdr:twoCellAnchor>
  <xdr:twoCellAnchor editAs="oneCell">
    <xdr:from>
      <xdr:col>49</xdr:col>
      <xdr:colOff>9525</xdr:colOff>
      <xdr:row>11</xdr:row>
      <xdr:rowOff>0</xdr:rowOff>
    </xdr:from>
    <xdr:to>
      <xdr:col>51</xdr:col>
      <xdr:colOff>9525</xdr:colOff>
      <xdr:row>11</xdr:row>
      <xdr:rowOff>104775</xdr:rowOff>
    </xdr:to>
    <xdr:sp macro="" textlink="">
      <xdr:nvSpPr>
        <xdr:cNvPr id="30740" name="Text Box 20">
          <a:extLst>
            <a:ext uri="{FF2B5EF4-FFF2-40B4-BE49-F238E27FC236}">
              <a16:creationId xmlns:a16="http://schemas.microsoft.com/office/drawing/2014/main" id="{00000000-0008-0000-0E00-000014780000}"/>
            </a:ext>
          </a:extLst>
        </xdr:cNvPr>
        <xdr:cNvSpPr txBox="1">
          <a:spLocks noChangeArrowheads="1"/>
        </xdr:cNvSpPr>
      </xdr:nvSpPr>
      <xdr:spPr bwMode="auto">
        <a:xfrm>
          <a:off x="3743325" y="2133600"/>
          <a:ext cx="152400" cy="1047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xdr:from>
      <xdr:col>150</xdr:col>
      <xdr:colOff>66675</xdr:colOff>
      <xdr:row>0</xdr:row>
      <xdr:rowOff>133350</xdr:rowOff>
    </xdr:from>
    <xdr:to>
      <xdr:col>154</xdr:col>
      <xdr:colOff>38100</xdr:colOff>
      <xdr:row>1</xdr:row>
      <xdr:rowOff>190500</xdr:rowOff>
    </xdr:to>
    <xdr:grpSp>
      <xdr:nvGrpSpPr>
        <xdr:cNvPr id="30743" name="Group 23">
          <a:extLst>
            <a:ext uri="{FF2B5EF4-FFF2-40B4-BE49-F238E27FC236}">
              <a16:creationId xmlns:a16="http://schemas.microsoft.com/office/drawing/2014/main" id="{00000000-0008-0000-0E00-000017780000}"/>
            </a:ext>
          </a:extLst>
        </xdr:cNvPr>
        <xdr:cNvGrpSpPr>
          <a:grpSpLocks/>
        </xdr:cNvGrpSpPr>
      </xdr:nvGrpSpPr>
      <xdr:grpSpPr bwMode="auto">
        <a:xfrm>
          <a:off x="11832851" y="133350"/>
          <a:ext cx="285190" cy="258856"/>
          <a:chOff x="1067" y="288"/>
          <a:chExt cx="29" cy="27"/>
        </a:xfrm>
      </xdr:grpSpPr>
      <xdr:sp macro="" textlink="">
        <xdr:nvSpPr>
          <xdr:cNvPr id="30744" name="Oval 24">
            <a:extLst>
              <a:ext uri="{FF2B5EF4-FFF2-40B4-BE49-F238E27FC236}">
                <a16:creationId xmlns:a16="http://schemas.microsoft.com/office/drawing/2014/main" id="{00000000-0008-0000-0E00-00001878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30745" name="Text Box 25">
            <a:extLst>
              <a:ext uri="{FF2B5EF4-FFF2-40B4-BE49-F238E27FC236}">
                <a16:creationId xmlns:a16="http://schemas.microsoft.com/office/drawing/2014/main" id="{00000000-0008-0000-0E00-00001978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wsDr>
</file>

<file path=xl/drawings/drawing14.xml><?xml version="1.0" encoding="utf-8"?>
<xdr:wsDr xmlns:xdr="http://schemas.openxmlformats.org/drawingml/2006/spreadsheetDrawing" xmlns:a="http://schemas.openxmlformats.org/drawingml/2006/main">
  <xdr:twoCellAnchor editAs="oneCell">
    <xdr:from>
      <xdr:col>26</xdr:col>
      <xdr:colOff>0</xdr:colOff>
      <xdr:row>1</xdr:row>
      <xdr:rowOff>76200</xdr:rowOff>
    </xdr:from>
    <xdr:to>
      <xdr:col>27</xdr:col>
      <xdr:colOff>38101</xdr:colOff>
      <xdr:row>2</xdr:row>
      <xdr:rowOff>9525</xdr:rowOff>
    </xdr:to>
    <xdr:sp macro="" textlink="">
      <xdr:nvSpPr>
        <xdr:cNvPr id="2" name="Text Box 1">
          <a:extLst>
            <a:ext uri="{FF2B5EF4-FFF2-40B4-BE49-F238E27FC236}">
              <a16:creationId xmlns:a16="http://schemas.microsoft.com/office/drawing/2014/main" id="{00000000-0008-0000-0F00-000002000000}"/>
            </a:ext>
          </a:extLst>
        </xdr:cNvPr>
        <xdr:cNvSpPr txBox="1">
          <a:spLocks noChangeArrowheads="1"/>
        </xdr:cNvSpPr>
      </xdr:nvSpPr>
      <xdr:spPr bwMode="auto">
        <a:xfrm>
          <a:off x="1905000" y="276225"/>
          <a:ext cx="11430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twoCellAnchor editAs="oneCell">
    <xdr:from>
      <xdr:col>8</xdr:col>
      <xdr:colOff>57150</xdr:colOff>
      <xdr:row>1</xdr:row>
      <xdr:rowOff>66675</xdr:rowOff>
    </xdr:from>
    <xdr:to>
      <xdr:col>10</xdr:col>
      <xdr:colOff>0</xdr:colOff>
      <xdr:row>2</xdr:row>
      <xdr:rowOff>0</xdr:rowOff>
    </xdr:to>
    <xdr:sp macro="" textlink="">
      <xdr:nvSpPr>
        <xdr:cNvPr id="3" name="Text Box 2">
          <a:extLst>
            <a:ext uri="{FF2B5EF4-FFF2-40B4-BE49-F238E27FC236}">
              <a16:creationId xmlns:a16="http://schemas.microsoft.com/office/drawing/2014/main" id="{00000000-0008-0000-0F00-000003000000}"/>
            </a:ext>
          </a:extLst>
        </xdr:cNvPr>
        <xdr:cNvSpPr txBox="1">
          <a:spLocks noChangeArrowheads="1"/>
        </xdr:cNvSpPr>
      </xdr:nvSpPr>
      <xdr:spPr bwMode="auto">
        <a:xfrm>
          <a:off x="590550" y="266700"/>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8</xdr:col>
      <xdr:colOff>0</xdr:colOff>
      <xdr:row>3</xdr:row>
      <xdr:rowOff>129540</xdr:rowOff>
    </xdr:from>
    <xdr:to>
      <xdr:col>31</xdr:col>
      <xdr:colOff>60960</xdr:colOff>
      <xdr:row>3</xdr:row>
      <xdr:rowOff>129540</xdr:rowOff>
    </xdr:to>
    <xdr:sp macro="" textlink="">
      <xdr:nvSpPr>
        <xdr:cNvPr id="4" name="Line 3">
          <a:extLst>
            <a:ext uri="{FF2B5EF4-FFF2-40B4-BE49-F238E27FC236}">
              <a16:creationId xmlns:a16="http://schemas.microsoft.com/office/drawing/2014/main" id="{00000000-0008-0000-0F00-000004000000}"/>
            </a:ext>
          </a:extLst>
        </xdr:cNvPr>
        <xdr:cNvSpPr>
          <a:spLocks noChangeShapeType="1"/>
        </xdr:cNvSpPr>
      </xdr:nvSpPr>
      <xdr:spPr bwMode="auto">
        <a:xfrm>
          <a:off x="533400" y="853440"/>
          <a:ext cx="181356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15</xdr:col>
      <xdr:colOff>47625</xdr:colOff>
      <xdr:row>10</xdr:row>
      <xdr:rowOff>38100</xdr:rowOff>
    </xdr:from>
    <xdr:to>
      <xdr:col>17</xdr:col>
      <xdr:colOff>38100</xdr:colOff>
      <xdr:row>10</xdr:row>
      <xdr:rowOff>152400</xdr:rowOff>
    </xdr:to>
    <xdr:sp macro="" textlink="">
      <xdr:nvSpPr>
        <xdr:cNvPr id="5" name="Text Box 9">
          <a:extLst>
            <a:ext uri="{FF2B5EF4-FFF2-40B4-BE49-F238E27FC236}">
              <a16:creationId xmlns:a16="http://schemas.microsoft.com/office/drawing/2014/main" id="{00000000-0008-0000-0F00-000005000000}"/>
            </a:ext>
          </a:extLst>
        </xdr:cNvPr>
        <xdr:cNvSpPr txBox="1">
          <a:spLocks noChangeArrowheads="1"/>
        </xdr:cNvSpPr>
      </xdr:nvSpPr>
      <xdr:spPr bwMode="auto">
        <a:xfrm>
          <a:off x="1190625" y="18288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oneCellAnchor>
    <xdr:from>
      <xdr:col>30</xdr:col>
      <xdr:colOff>59055</xdr:colOff>
      <xdr:row>1</xdr:row>
      <xdr:rowOff>83820</xdr:rowOff>
    </xdr:from>
    <xdr:ext cx="47705" cy="118494"/>
    <xdr:sp macro="" textlink="">
      <xdr:nvSpPr>
        <xdr:cNvPr id="6" name="Text Box 15">
          <a:extLst>
            <a:ext uri="{FF2B5EF4-FFF2-40B4-BE49-F238E27FC236}">
              <a16:creationId xmlns:a16="http://schemas.microsoft.com/office/drawing/2014/main" id="{00000000-0008-0000-0F00-000006000000}"/>
            </a:ext>
          </a:extLst>
        </xdr:cNvPr>
        <xdr:cNvSpPr txBox="1">
          <a:spLocks noChangeArrowheads="1"/>
        </xdr:cNvSpPr>
      </xdr:nvSpPr>
      <xdr:spPr bwMode="auto">
        <a:xfrm>
          <a:off x="2268855" y="283845"/>
          <a:ext cx="47705"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editAs="oneCell">
    <xdr:from>
      <xdr:col>24</xdr:col>
      <xdr:colOff>38100</xdr:colOff>
      <xdr:row>10</xdr:row>
      <xdr:rowOff>161925</xdr:rowOff>
    </xdr:from>
    <xdr:to>
      <xdr:col>26</xdr:col>
      <xdr:colOff>38100</xdr:colOff>
      <xdr:row>11</xdr:row>
      <xdr:rowOff>104775</xdr:rowOff>
    </xdr:to>
    <xdr:sp macro="" textlink="">
      <xdr:nvSpPr>
        <xdr:cNvPr id="7" name="Text Box 22">
          <a:extLst>
            <a:ext uri="{FF2B5EF4-FFF2-40B4-BE49-F238E27FC236}">
              <a16:creationId xmlns:a16="http://schemas.microsoft.com/office/drawing/2014/main" id="{00000000-0008-0000-0F00-000007000000}"/>
            </a:ext>
          </a:extLst>
        </xdr:cNvPr>
        <xdr:cNvSpPr txBox="1">
          <a:spLocks noChangeArrowheads="1"/>
        </xdr:cNvSpPr>
      </xdr:nvSpPr>
      <xdr:spPr bwMode="auto">
        <a:xfrm>
          <a:off x="1866900" y="195262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33</xdr:col>
      <xdr:colOff>38100</xdr:colOff>
      <xdr:row>10</xdr:row>
      <xdr:rowOff>161925</xdr:rowOff>
    </xdr:from>
    <xdr:to>
      <xdr:col>35</xdr:col>
      <xdr:colOff>38100</xdr:colOff>
      <xdr:row>11</xdr:row>
      <xdr:rowOff>104775</xdr:rowOff>
    </xdr:to>
    <xdr:sp macro="" textlink="">
      <xdr:nvSpPr>
        <xdr:cNvPr id="8" name="Text Box 23">
          <a:extLst>
            <a:ext uri="{FF2B5EF4-FFF2-40B4-BE49-F238E27FC236}">
              <a16:creationId xmlns:a16="http://schemas.microsoft.com/office/drawing/2014/main" id="{00000000-0008-0000-0F00-000008000000}"/>
            </a:ext>
          </a:extLst>
        </xdr:cNvPr>
        <xdr:cNvSpPr txBox="1">
          <a:spLocks noChangeArrowheads="1"/>
        </xdr:cNvSpPr>
      </xdr:nvSpPr>
      <xdr:spPr bwMode="auto">
        <a:xfrm>
          <a:off x="2552700" y="195262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21</a:t>
          </a:r>
        </a:p>
      </xdr:txBody>
    </xdr:sp>
    <xdr:clientData/>
  </xdr:twoCellAnchor>
  <xdr:twoCellAnchor editAs="oneCell">
    <xdr:from>
      <xdr:col>42</xdr:col>
      <xdr:colOff>38100</xdr:colOff>
      <xdr:row>10</xdr:row>
      <xdr:rowOff>161925</xdr:rowOff>
    </xdr:from>
    <xdr:to>
      <xdr:col>44</xdr:col>
      <xdr:colOff>38100</xdr:colOff>
      <xdr:row>11</xdr:row>
      <xdr:rowOff>104775</xdr:rowOff>
    </xdr:to>
    <xdr:sp macro="" textlink="">
      <xdr:nvSpPr>
        <xdr:cNvPr id="9" name="Text Box 24">
          <a:extLst>
            <a:ext uri="{FF2B5EF4-FFF2-40B4-BE49-F238E27FC236}">
              <a16:creationId xmlns:a16="http://schemas.microsoft.com/office/drawing/2014/main" id="{00000000-0008-0000-0F00-000009000000}"/>
            </a:ext>
          </a:extLst>
        </xdr:cNvPr>
        <xdr:cNvSpPr txBox="1">
          <a:spLocks noChangeArrowheads="1"/>
        </xdr:cNvSpPr>
      </xdr:nvSpPr>
      <xdr:spPr bwMode="auto">
        <a:xfrm>
          <a:off x="3238500" y="195262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26</a:t>
          </a:r>
        </a:p>
      </xdr:txBody>
    </xdr:sp>
    <xdr:clientData/>
  </xdr:twoCellAnchor>
  <xdr:twoCellAnchor editAs="oneCell">
    <xdr:from>
      <xdr:col>51</xdr:col>
      <xdr:colOff>38100</xdr:colOff>
      <xdr:row>10</xdr:row>
      <xdr:rowOff>161925</xdr:rowOff>
    </xdr:from>
    <xdr:to>
      <xdr:col>53</xdr:col>
      <xdr:colOff>38100</xdr:colOff>
      <xdr:row>11</xdr:row>
      <xdr:rowOff>104775</xdr:rowOff>
    </xdr:to>
    <xdr:sp macro="" textlink="">
      <xdr:nvSpPr>
        <xdr:cNvPr id="10" name="Text Box 25">
          <a:extLst>
            <a:ext uri="{FF2B5EF4-FFF2-40B4-BE49-F238E27FC236}">
              <a16:creationId xmlns:a16="http://schemas.microsoft.com/office/drawing/2014/main" id="{00000000-0008-0000-0F00-00000A000000}"/>
            </a:ext>
          </a:extLst>
        </xdr:cNvPr>
        <xdr:cNvSpPr txBox="1">
          <a:spLocks noChangeArrowheads="1"/>
        </xdr:cNvSpPr>
      </xdr:nvSpPr>
      <xdr:spPr bwMode="auto">
        <a:xfrm>
          <a:off x="3924300" y="195262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33</a:t>
          </a:r>
        </a:p>
      </xdr:txBody>
    </xdr:sp>
    <xdr:clientData/>
  </xdr:twoCellAnchor>
  <xdr:twoCellAnchor editAs="oneCell">
    <xdr:from>
      <xdr:col>60</xdr:col>
      <xdr:colOff>38100</xdr:colOff>
      <xdr:row>10</xdr:row>
      <xdr:rowOff>161925</xdr:rowOff>
    </xdr:from>
    <xdr:to>
      <xdr:col>62</xdr:col>
      <xdr:colOff>38100</xdr:colOff>
      <xdr:row>11</xdr:row>
      <xdr:rowOff>104775</xdr:rowOff>
    </xdr:to>
    <xdr:sp macro="" textlink="">
      <xdr:nvSpPr>
        <xdr:cNvPr id="11" name="Text Box 26">
          <a:extLst>
            <a:ext uri="{FF2B5EF4-FFF2-40B4-BE49-F238E27FC236}">
              <a16:creationId xmlns:a16="http://schemas.microsoft.com/office/drawing/2014/main" id="{00000000-0008-0000-0F00-00000B000000}"/>
            </a:ext>
          </a:extLst>
        </xdr:cNvPr>
        <xdr:cNvSpPr txBox="1">
          <a:spLocks noChangeArrowheads="1"/>
        </xdr:cNvSpPr>
      </xdr:nvSpPr>
      <xdr:spPr bwMode="auto">
        <a:xfrm>
          <a:off x="4610100" y="195262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42</a:t>
          </a:r>
        </a:p>
      </xdr:txBody>
    </xdr:sp>
    <xdr:clientData/>
  </xdr:twoCellAnchor>
  <xdr:twoCellAnchor editAs="oneCell">
    <xdr:from>
      <xdr:col>69</xdr:col>
      <xdr:colOff>38100</xdr:colOff>
      <xdr:row>10</xdr:row>
      <xdr:rowOff>161925</xdr:rowOff>
    </xdr:from>
    <xdr:to>
      <xdr:col>71</xdr:col>
      <xdr:colOff>38100</xdr:colOff>
      <xdr:row>11</xdr:row>
      <xdr:rowOff>104775</xdr:rowOff>
    </xdr:to>
    <xdr:sp macro="" textlink="">
      <xdr:nvSpPr>
        <xdr:cNvPr id="12" name="Text Box 27">
          <a:extLst>
            <a:ext uri="{FF2B5EF4-FFF2-40B4-BE49-F238E27FC236}">
              <a16:creationId xmlns:a16="http://schemas.microsoft.com/office/drawing/2014/main" id="{00000000-0008-0000-0F00-00000C000000}"/>
            </a:ext>
          </a:extLst>
        </xdr:cNvPr>
        <xdr:cNvSpPr txBox="1">
          <a:spLocks noChangeArrowheads="1"/>
        </xdr:cNvSpPr>
      </xdr:nvSpPr>
      <xdr:spPr bwMode="auto">
        <a:xfrm>
          <a:off x="5295900" y="195262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49</a:t>
          </a:r>
        </a:p>
      </xdr:txBody>
    </xdr:sp>
    <xdr:clientData/>
  </xdr:twoCellAnchor>
  <xdr:twoCellAnchor editAs="oneCell">
    <xdr:from>
      <xdr:col>78</xdr:col>
      <xdr:colOff>38100</xdr:colOff>
      <xdr:row>10</xdr:row>
      <xdr:rowOff>161925</xdr:rowOff>
    </xdr:from>
    <xdr:to>
      <xdr:col>80</xdr:col>
      <xdr:colOff>38100</xdr:colOff>
      <xdr:row>11</xdr:row>
      <xdr:rowOff>104775</xdr:rowOff>
    </xdr:to>
    <xdr:sp macro="" textlink="">
      <xdr:nvSpPr>
        <xdr:cNvPr id="13" name="Text Box 28">
          <a:extLst>
            <a:ext uri="{FF2B5EF4-FFF2-40B4-BE49-F238E27FC236}">
              <a16:creationId xmlns:a16="http://schemas.microsoft.com/office/drawing/2014/main" id="{00000000-0008-0000-0F00-00000D000000}"/>
            </a:ext>
          </a:extLst>
        </xdr:cNvPr>
        <xdr:cNvSpPr txBox="1">
          <a:spLocks noChangeArrowheads="1"/>
        </xdr:cNvSpPr>
      </xdr:nvSpPr>
      <xdr:spPr bwMode="auto">
        <a:xfrm>
          <a:off x="5981700" y="195262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55</a:t>
          </a:r>
        </a:p>
      </xdr:txBody>
    </xdr:sp>
    <xdr:clientData/>
  </xdr:twoCellAnchor>
  <xdr:twoCellAnchor editAs="oneCell">
    <xdr:from>
      <xdr:col>87</xdr:col>
      <xdr:colOff>38100</xdr:colOff>
      <xdr:row>10</xdr:row>
      <xdr:rowOff>161925</xdr:rowOff>
    </xdr:from>
    <xdr:to>
      <xdr:col>89</xdr:col>
      <xdr:colOff>47625</xdr:colOff>
      <xdr:row>11</xdr:row>
      <xdr:rowOff>114300</xdr:rowOff>
    </xdr:to>
    <xdr:sp macro="" textlink="">
      <xdr:nvSpPr>
        <xdr:cNvPr id="14" name="Text Box 29">
          <a:extLst>
            <a:ext uri="{FF2B5EF4-FFF2-40B4-BE49-F238E27FC236}">
              <a16:creationId xmlns:a16="http://schemas.microsoft.com/office/drawing/2014/main" id="{00000000-0008-0000-0F00-00000E000000}"/>
            </a:ext>
          </a:extLst>
        </xdr:cNvPr>
        <xdr:cNvSpPr txBox="1">
          <a:spLocks noChangeArrowheads="1"/>
        </xdr:cNvSpPr>
      </xdr:nvSpPr>
      <xdr:spPr bwMode="auto">
        <a:xfrm>
          <a:off x="6667500" y="1952625"/>
          <a:ext cx="16192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61 </a:t>
          </a:r>
        </a:p>
      </xdr:txBody>
    </xdr:sp>
    <xdr:clientData/>
  </xdr:twoCellAnchor>
  <xdr:twoCellAnchor editAs="oneCell">
    <xdr:from>
      <xdr:col>96</xdr:col>
      <xdr:colOff>38100</xdr:colOff>
      <xdr:row>10</xdr:row>
      <xdr:rowOff>161925</xdr:rowOff>
    </xdr:from>
    <xdr:to>
      <xdr:col>98</xdr:col>
      <xdr:colOff>38100</xdr:colOff>
      <xdr:row>11</xdr:row>
      <xdr:rowOff>104775</xdr:rowOff>
    </xdr:to>
    <xdr:sp macro="" textlink="">
      <xdr:nvSpPr>
        <xdr:cNvPr id="15" name="Text Box 31">
          <a:extLst>
            <a:ext uri="{FF2B5EF4-FFF2-40B4-BE49-F238E27FC236}">
              <a16:creationId xmlns:a16="http://schemas.microsoft.com/office/drawing/2014/main" id="{00000000-0008-0000-0F00-00000F000000}"/>
            </a:ext>
          </a:extLst>
        </xdr:cNvPr>
        <xdr:cNvSpPr txBox="1">
          <a:spLocks noChangeArrowheads="1"/>
        </xdr:cNvSpPr>
      </xdr:nvSpPr>
      <xdr:spPr bwMode="auto">
        <a:xfrm>
          <a:off x="7353300" y="195262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67</a:t>
          </a:r>
        </a:p>
      </xdr:txBody>
    </xdr:sp>
    <xdr:clientData/>
  </xdr:twoCellAnchor>
  <xdr:twoCellAnchor editAs="oneCell">
    <xdr:from>
      <xdr:col>105</xdr:col>
      <xdr:colOff>38100</xdr:colOff>
      <xdr:row>10</xdr:row>
      <xdr:rowOff>161925</xdr:rowOff>
    </xdr:from>
    <xdr:to>
      <xdr:col>107</xdr:col>
      <xdr:colOff>38100</xdr:colOff>
      <xdr:row>11</xdr:row>
      <xdr:rowOff>104775</xdr:rowOff>
    </xdr:to>
    <xdr:sp macro="" textlink="">
      <xdr:nvSpPr>
        <xdr:cNvPr id="16" name="Text Box 32">
          <a:extLst>
            <a:ext uri="{FF2B5EF4-FFF2-40B4-BE49-F238E27FC236}">
              <a16:creationId xmlns:a16="http://schemas.microsoft.com/office/drawing/2014/main" id="{00000000-0008-0000-0F00-000010000000}"/>
            </a:ext>
          </a:extLst>
        </xdr:cNvPr>
        <xdr:cNvSpPr txBox="1">
          <a:spLocks noChangeArrowheads="1"/>
        </xdr:cNvSpPr>
      </xdr:nvSpPr>
      <xdr:spPr bwMode="auto">
        <a:xfrm>
          <a:off x="8039100" y="195262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76</a:t>
          </a:r>
        </a:p>
      </xdr:txBody>
    </xdr:sp>
    <xdr:clientData/>
  </xdr:twoCellAnchor>
  <xdr:twoCellAnchor editAs="oneCell">
    <xdr:from>
      <xdr:col>114</xdr:col>
      <xdr:colOff>38100</xdr:colOff>
      <xdr:row>10</xdr:row>
      <xdr:rowOff>161925</xdr:rowOff>
    </xdr:from>
    <xdr:to>
      <xdr:col>116</xdr:col>
      <xdr:colOff>38100</xdr:colOff>
      <xdr:row>11</xdr:row>
      <xdr:rowOff>104775</xdr:rowOff>
    </xdr:to>
    <xdr:sp macro="" textlink="">
      <xdr:nvSpPr>
        <xdr:cNvPr id="17" name="Text Box 33">
          <a:extLst>
            <a:ext uri="{FF2B5EF4-FFF2-40B4-BE49-F238E27FC236}">
              <a16:creationId xmlns:a16="http://schemas.microsoft.com/office/drawing/2014/main" id="{00000000-0008-0000-0F00-000011000000}"/>
            </a:ext>
          </a:extLst>
        </xdr:cNvPr>
        <xdr:cNvSpPr txBox="1">
          <a:spLocks noChangeArrowheads="1"/>
        </xdr:cNvSpPr>
      </xdr:nvSpPr>
      <xdr:spPr bwMode="auto">
        <a:xfrm>
          <a:off x="8724900" y="195262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81</a:t>
          </a:r>
        </a:p>
      </xdr:txBody>
    </xdr:sp>
    <xdr:clientData/>
  </xdr:twoCellAnchor>
  <xdr:twoCellAnchor editAs="oneCell">
    <xdr:from>
      <xdr:col>123</xdr:col>
      <xdr:colOff>38100</xdr:colOff>
      <xdr:row>10</xdr:row>
      <xdr:rowOff>161925</xdr:rowOff>
    </xdr:from>
    <xdr:to>
      <xdr:col>125</xdr:col>
      <xdr:colOff>38100</xdr:colOff>
      <xdr:row>11</xdr:row>
      <xdr:rowOff>104775</xdr:rowOff>
    </xdr:to>
    <xdr:sp macro="" textlink="">
      <xdr:nvSpPr>
        <xdr:cNvPr id="18" name="Text Box 34">
          <a:extLst>
            <a:ext uri="{FF2B5EF4-FFF2-40B4-BE49-F238E27FC236}">
              <a16:creationId xmlns:a16="http://schemas.microsoft.com/office/drawing/2014/main" id="{00000000-0008-0000-0F00-000012000000}"/>
            </a:ext>
          </a:extLst>
        </xdr:cNvPr>
        <xdr:cNvSpPr txBox="1">
          <a:spLocks noChangeArrowheads="1"/>
        </xdr:cNvSpPr>
      </xdr:nvSpPr>
      <xdr:spPr bwMode="auto">
        <a:xfrm>
          <a:off x="9410700" y="195262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88</a:t>
          </a:r>
        </a:p>
      </xdr:txBody>
    </xdr:sp>
    <xdr:clientData/>
  </xdr:twoCellAnchor>
  <xdr:twoCellAnchor editAs="oneCell">
    <xdr:from>
      <xdr:col>132</xdr:col>
      <xdr:colOff>38100</xdr:colOff>
      <xdr:row>10</xdr:row>
      <xdr:rowOff>161925</xdr:rowOff>
    </xdr:from>
    <xdr:to>
      <xdr:col>134</xdr:col>
      <xdr:colOff>38100</xdr:colOff>
      <xdr:row>11</xdr:row>
      <xdr:rowOff>104775</xdr:rowOff>
    </xdr:to>
    <xdr:sp macro="" textlink="">
      <xdr:nvSpPr>
        <xdr:cNvPr id="19" name="Text Box 35">
          <a:extLst>
            <a:ext uri="{FF2B5EF4-FFF2-40B4-BE49-F238E27FC236}">
              <a16:creationId xmlns:a16="http://schemas.microsoft.com/office/drawing/2014/main" id="{00000000-0008-0000-0F00-000013000000}"/>
            </a:ext>
          </a:extLst>
        </xdr:cNvPr>
        <xdr:cNvSpPr txBox="1">
          <a:spLocks noChangeArrowheads="1"/>
        </xdr:cNvSpPr>
      </xdr:nvSpPr>
      <xdr:spPr bwMode="auto">
        <a:xfrm>
          <a:off x="10096500" y="195262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97</a:t>
          </a:r>
        </a:p>
      </xdr:txBody>
    </xdr:sp>
    <xdr:clientData/>
  </xdr:twoCellAnchor>
  <xdr:twoCellAnchor editAs="oneCell">
    <xdr:from>
      <xdr:col>141</xdr:col>
      <xdr:colOff>38100</xdr:colOff>
      <xdr:row>10</xdr:row>
      <xdr:rowOff>161925</xdr:rowOff>
    </xdr:from>
    <xdr:to>
      <xdr:col>143</xdr:col>
      <xdr:colOff>57150</xdr:colOff>
      <xdr:row>11</xdr:row>
      <xdr:rowOff>104775</xdr:rowOff>
    </xdr:to>
    <xdr:sp macro="" textlink="">
      <xdr:nvSpPr>
        <xdr:cNvPr id="20" name="Text Box 36">
          <a:extLst>
            <a:ext uri="{FF2B5EF4-FFF2-40B4-BE49-F238E27FC236}">
              <a16:creationId xmlns:a16="http://schemas.microsoft.com/office/drawing/2014/main" id="{00000000-0008-0000-0F00-000014000000}"/>
            </a:ext>
          </a:extLst>
        </xdr:cNvPr>
        <xdr:cNvSpPr txBox="1">
          <a:spLocks noChangeArrowheads="1"/>
        </xdr:cNvSpPr>
      </xdr:nvSpPr>
      <xdr:spPr bwMode="auto">
        <a:xfrm>
          <a:off x="10782300" y="1952625"/>
          <a:ext cx="17145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103</a:t>
          </a:r>
        </a:p>
      </xdr:txBody>
    </xdr:sp>
    <xdr:clientData/>
  </xdr:twoCellAnchor>
  <xdr:twoCellAnchor editAs="oneCell">
    <xdr:from>
      <xdr:col>150</xdr:col>
      <xdr:colOff>59055</xdr:colOff>
      <xdr:row>10</xdr:row>
      <xdr:rowOff>161925</xdr:rowOff>
    </xdr:from>
    <xdr:to>
      <xdr:col>153</xdr:col>
      <xdr:colOff>9805</xdr:colOff>
      <xdr:row>11</xdr:row>
      <xdr:rowOff>104775</xdr:rowOff>
    </xdr:to>
    <xdr:sp macro="" textlink="">
      <xdr:nvSpPr>
        <xdr:cNvPr id="21" name="Text Box 37">
          <a:extLst>
            <a:ext uri="{FF2B5EF4-FFF2-40B4-BE49-F238E27FC236}">
              <a16:creationId xmlns:a16="http://schemas.microsoft.com/office/drawing/2014/main" id="{00000000-0008-0000-0F00-000015000000}"/>
            </a:ext>
          </a:extLst>
        </xdr:cNvPr>
        <xdr:cNvSpPr txBox="1">
          <a:spLocks noChangeArrowheads="1"/>
        </xdr:cNvSpPr>
      </xdr:nvSpPr>
      <xdr:spPr bwMode="auto">
        <a:xfrm>
          <a:off x="11489055" y="1952625"/>
          <a:ext cx="17935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112</a:t>
          </a:r>
        </a:p>
      </xdr:txBody>
    </xdr:sp>
    <xdr:clientData/>
  </xdr:twoCellAnchor>
  <xdr:twoCellAnchor>
    <xdr:from>
      <xdr:col>149</xdr:col>
      <xdr:colOff>34514</xdr:colOff>
      <xdr:row>0</xdr:row>
      <xdr:rowOff>129540</xdr:rowOff>
    </xdr:from>
    <xdr:to>
      <xdr:col>152</xdr:col>
      <xdr:colOff>67235</xdr:colOff>
      <xdr:row>1</xdr:row>
      <xdr:rowOff>190500</xdr:rowOff>
    </xdr:to>
    <xdr:grpSp>
      <xdr:nvGrpSpPr>
        <xdr:cNvPr id="22" name="Group 44">
          <a:extLst>
            <a:ext uri="{FF2B5EF4-FFF2-40B4-BE49-F238E27FC236}">
              <a16:creationId xmlns:a16="http://schemas.microsoft.com/office/drawing/2014/main" id="{00000000-0008-0000-0F00-000016000000}"/>
            </a:ext>
          </a:extLst>
        </xdr:cNvPr>
        <xdr:cNvGrpSpPr>
          <a:grpSpLocks/>
        </xdr:cNvGrpSpPr>
      </xdr:nvGrpSpPr>
      <xdr:grpSpPr bwMode="auto">
        <a:xfrm>
          <a:off x="11332629" y="129540"/>
          <a:ext cx="252529" cy="258787"/>
          <a:chOff x="1067" y="288"/>
          <a:chExt cx="29" cy="27"/>
        </a:xfrm>
      </xdr:grpSpPr>
      <xdr:sp macro="" textlink="">
        <xdr:nvSpPr>
          <xdr:cNvPr id="23" name="Oval 45">
            <a:extLst>
              <a:ext uri="{FF2B5EF4-FFF2-40B4-BE49-F238E27FC236}">
                <a16:creationId xmlns:a16="http://schemas.microsoft.com/office/drawing/2014/main" id="{00000000-0008-0000-0F00-00001700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4" name="Text Box 46">
            <a:extLst>
              <a:ext uri="{FF2B5EF4-FFF2-40B4-BE49-F238E27FC236}">
                <a16:creationId xmlns:a16="http://schemas.microsoft.com/office/drawing/2014/main" id="{00000000-0008-0000-0F00-000018000000}"/>
              </a:ext>
            </a:extLst>
          </xdr:cNvPr>
          <xdr:cNvSpPr txBox="1">
            <a:spLocks noChangeArrowheads="1"/>
          </xdr:cNvSpPr>
        </xdr:nvSpPr>
        <xdr:spPr bwMode="auto">
          <a:xfrm>
            <a:off x="1070" y="292"/>
            <a:ext cx="24"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twoCellAnchor editAs="oneCell">
    <xdr:from>
      <xdr:col>26</xdr:col>
      <xdr:colOff>0</xdr:colOff>
      <xdr:row>1</xdr:row>
      <xdr:rowOff>76200</xdr:rowOff>
    </xdr:from>
    <xdr:to>
      <xdr:col>27</xdr:col>
      <xdr:colOff>38101</xdr:colOff>
      <xdr:row>2</xdr:row>
      <xdr:rowOff>9525</xdr:rowOff>
    </xdr:to>
    <xdr:sp macro="" textlink="">
      <xdr:nvSpPr>
        <xdr:cNvPr id="30" name="Text Box 1">
          <a:extLst>
            <a:ext uri="{FF2B5EF4-FFF2-40B4-BE49-F238E27FC236}">
              <a16:creationId xmlns:a16="http://schemas.microsoft.com/office/drawing/2014/main" id="{00000000-0008-0000-0F00-00001E000000}"/>
            </a:ext>
          </a:extLst>
        </xdr:cNvPr>
        <xdr:cNvSpPr txBox="1">
          <a:spLocks noChangeArrowheads="1"/>
        </xdr:cNvSpPr>
      </xdr:nvSpPr>
      <xdr:spPr bwMode="auto">
        <a:xfrm>
          <a:off x="1905000" y="276225"/>
          <a:ext cx="11430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oneCellAnchor>
    <xdr:from>
      <xdr:col>30</xdr:col>
      <xdr:colOff>66675</xdr:colOff>
      <xdr:row>1</xdr:row>
      <xdr:rowOff>76200</xdr:rowOff>
    </xdr:from>
    <xdr:ext cx="109257" cy="163606"/>
    <xdr:sp macro="" textlink="">
      <xdr:nvSpPr>
        <xdr:cNvPr id="31" name="Text Box 15">
          <a:extLst>
            <a:ext uri="{FF2B5EF4-FFF2-40B4-BE49-F238E27FC236}">
              <a16:creationId xmlns:a16="http://schemas.microsoft.com/office/drawing/2014/main" id="{00000000-0008-0000-0F00-00001F000000}"/>
            </a:ext>
          </a:extLst>
        </xdr:cNvPr>
        <xdr:cNvSpPr txBox="1">
          <a:spLocks noChangeArrowheads="1"/>
        </xdr:cNvSpPr>
      </xdr:nvSpPr>
      <xdr:spPr bwMode="auto">
        <a:xfrm>
          <a:off x="2276475" y="276225"/>
          <a:ext cx="109257" cy="1636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oneCellAnchor>
    <xdr:from>
      <xdr:col>26</xdr:col>
      <xdr:colOff>0</xdr:colOff>
      <xdr:row>32</xdr:row>
      <xdr:rowOff>76200</xdr:rowOff>
    </xdr:from>
    <xdr:ext cx="116542" cy="135031"/>
    <xdr:sp macro="" textlink="">
      <xdr:nvSpPr>
        <xdr:cNvPr id="27" name="Text Box 1">
          <a:extLst>
            <a:ext uri="{FF2B5EF4-FFF2-40B4-BE49-F238E27FC236}">
              <a16:creationId xmlns:a16="http://schemas.microsoft.com/office/drawing/2014/main" id="{00000000-0008-0000-0F00-00001B000000}"/>
            </a:ext>
          </a:extLst>
        </xdr:cNvPr>
        <xdr:cNvSpPr txBox="1">
          <a:spLocks noChangeArrowheads="1"/>
        </xdr:cNvSpPr>
      </xdr:nvSpPr>
      <xdr:spPr bwMode="auto">
        <a:xfrm>
          <a:off x="2162735" y="277906"/>
          <a:ext cx="116542" cy="1350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oneCellAnchor>
  <xdr:oneCellAnchor>
    <xdr:from>
      <xdr:col>8</xdr:col>
      <xdr:colOff>57150</xdr:colOff>
      <xdr:row>32</xdr:row>
      <xdr:rowOff>66675</xdr:rowOff>
    </xdr:from>
    <xdr:ext cx="99733" cy="135031"/>
    <xdr:sp macro="" textlink="">
      <xdr:nvSpPr>
        <xdr:cNvPr id="28" name="Text Box 2">
          <a:extLst>
            <a:ext uri="{FF2B5EF4-FFF2-40B4-BE49-F238E27FC236}">
              <a16:creationId xmlns:a16="http://schemas.microsoft.com/office/drawing/2014/main" id="{00000000-0008-0000-0F00-00001C000000}"/>
            </a:ext>
          </a:extLst>
        </xdr:cNvPr>
        <xdr:cNvSpPr txBox="1">
          <a:spLocks noChangeArrowheads="1"/>
        </xdr:cNvSpPr>
      </xdr:nvSpPr>
      <xdr:spPr bwMode="auto">
        <a:xfrm>
          <a:off x="729503" y="268381"/>
          <a:ext cx="99733" cy="1350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oneCellAnchor>
  <xdr:twoCellAnchor>
    <xdr:from>
      <xdr:col>8</xdr:col>
      <xdr:colOff>0</xdr:colOff>
      <xdr:row>34</xdr:row>
      <xdr:rowOff>129540</xdr:rowOff>
    </xdr:from>
    <xdr:to>
      <xdr:col>31</xdr:col>
      <xdr:colOff>60960</xdr:colOff>
      <xdr:row>34</xdr:row>
      <xdr:rowOff>129540</xdr:rowOff>
    </xdr:to>
    <xdr:sp macro="" textlink="">
      <xdr:nvSpPr>
        <xdr:cNvPr id="29" name="Line 3">
          <a:extLst>
            <a:ext uri="{FF2B5EF4-FFF2-40B4-BE49-F238E27FC236}">
              <a16:creationId xmlns:a16="http://schemas.microsoft.com/office/drawing/2014/main" id="{00000000-0008-0000-0F00-00001D000000}"/>
            </a:ext>
          </a:extLst>
        </xdr:cNvPr>
        <xdr:cNvSpPr>
          <a:spLocks noChangeShapeType="1"/>
        </xdr:cNvSpPr>
      </xdr:nvSpPr>
      <xdr:spPr bwMode="auto">
        <a:xfrm>
          <a:off x="672353" y="857922"/>
          <a:ext cx="194354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30</xdr:col>
      <xdr:colOff>59055</xdr:colOff>
      <xdr:row>32</xdr:row>
      <xdr:rowOff>83820</xdr:rowOff>
    </xdr:from>
    <xdr:ext cx="47705" cy="118494"/>
    <xdr:sp macro="" textlink="">
      <xdr:nvSpPr>
        <xdr:cNvPr id="32" name="Text Box 15">
          <a:extLst>
            <a:ext uri="{FF2B5EF4-FFF2-40B4-BE49-F238E27FC236}">
              <a16:creationId xmlns:a16="http://schemas.microsoft.com/office/drawing/2014/main" id="{00000000-0008-0000-0F00-000020000000}"/>
            </a:ext>
          </a:extLst>
        </xdr:cNvPr>
        <xdr:cNvSpPr txBox="1">
          <a:spLocks noChangeArrowheads="1"/>
        </xdr:cNvSpPr>
      </xdr:nvSpPr>
      <xdr:spPr bwMode="auto">
        <a:xfrm>
          <a:off x="2535555" y="285526"/>
          <a:ext cx="47705"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xdr:from>
      <xdr:col>149</xdr:col>
      <xdr:colOff>34514</xdr:colOff>
      <xdr:row>31</xdr:row>
      <xdr:rowOff>129540</xdr:rowOff>
    </xdr:from>
    <xdr:to>
      <xdr:col>152</xdr:col>
      <xdr:colOff>67235</xdr:colOff>
      <xdr:row>32</xdr:row>
      <xdr:rowOff>190500</xdr:rowOff>
    </xdr:to>
    <xdr:grpSp>
      <xdr:nvGrpSpPr>
        <xdr:cNvPr id="33" name="Group 44">
          <a:extLst>
            <a:ext uri="{FF2B5EF4-FFF2-40B4-BE49-F238E27FC236}">
              <a16:creationId xmlns:a16="http://schemas.microsoft.com/office/drawing/2014/main" id="{00000000-0008-0000-0F00-000021000000}"/>
            </a:ext>
          </a:extLst>
        </xdr:cNvPr>
        <xdr:cNvGrpSpPr>
          <a:grpSpLocks/>
        </xdr:cNvGrpSpPr>
      </xdr:nvGrpSpPr>
      <xdr:grpSpPr bwMode="auto">
        <a:xfrm>
          <a:off x="11332629" y="9691175"/>
          <a:ext cx="252529" cy="258787"/>
          <a:chOff x="1067" y="288"/>
          <a:chExt cx="29" cy="27"/>
        </a:xfrm>
      </xdr:grpSpPr>
      <xdr:sp macro="" textlink="">
        <xdr:nvSpPr>
          <xdr:cNvPr id="34" name="Oval 45">
            <a:extLst>
              <a:ext uri="{FF2B5EF4-FFF2-40B4-BE49-F238E27FC236}">
                <a16:creationId xmlns:a16="http://schemas.microsoft.com/office/drawing/2014/main" id="{00000000-0008-0000-0F00-00002200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35" name="Text Box 46">
            <a:extLst>
              <a:ext uri="{FF2B5EF4-FFF2-40B4-BE49-F238E27FC236}">
                <a16:creationId xmlns:a16="http://schemas.microsoft.com/office/drawing/2014/main" id="{00000000-0008-0000-0F00-000023000000}"/>
              </a:ext>
            </a:extLst>
          </xdr:cNvPr>
          <xdr:cNvSpPr txBox="1">
            <a:spLocks noChangeArrowheads="1"/>
          </xdr:cNvSpPr>
        </xdr:nvSpPr>
        <xdr:spPr bwMode="auto">
          <a:xfrm>
            <a:off x="1069" y="292"/>
            <a:ext cx="24"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oneCellAnchor>
    <xdr:from>
      <xdr:col>26</xdr:col>
      <xdr:colOff>0</xdr:colOff>
      <xdr:row>32</xdr:row>
      <xdr:rowOff>76200</xdr:rowOff>
    </xdr:from>
    <xdr:ext cx="116542" cy="135031"/>
    <xdr:sp macro="" textlink="">
      <xdr:nvSpPr>
        <xdr:cNvPr id="36" name="Text Box 1">
          <a:extLst>
            <a:ext uri="{FF2B5EF4-FFF2-40B4-BE49-F238E27FC236}">
              <a16:creationId xmlns:a16="http://schemas.microsoft.com/office/drawing/2014/main" id="{00000000-0008-0000-0F00-000024000000}"/>
            </a:ext>
          </a:extLst>
        </xdr:cNvPr>
        <xdr:cNvSpPr txBox="1">
          <a:spLocks noChangeArrowheads="1"/>
        </xdr:cNvSpPr>
      </xdr:nvSpPr>
      <xdr:spPr bwMode="auto">
        <a:xfrm>
          <a:off x="2162735" y="277906"/>
          <a:ext cx="116542" cy="1350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oneCellAnchor>
  <xdr:oneCellAnchor>
    <xdr:from>
      <xdr:col>30</xdr:col>
      <xdr:colOff>66675</xdr:colOff>
      <xdr:row>32</xdr:row>
      <xdr:rowOff>76200</xdr:rowOff>
    </xdr:from>
    <xdr:ext cx="109257" cy="163606"/>
    <xdr:sp macro="" textlink="">
      <xdr:nvSpPr>
        <xdr:cNvPr id="37" name="Text Box 15">
          <a:extLst>
            <a:ext uri="{FF2B5EF4-FFF2-40B4-BE49-F238E27FC236}">
              <a16:creationId xmlns:a16="http://schemas.microsoft.com/office/drawing/2014/main" id="{00000000-0008-0000-0F00-000025000000}"/>
            </a:ext>
          </a:extLst>
        </xdr:cNvPr>
        <xdr:cNvSpPr txBox="1">
          <a:spLocks noChangeArrowheads="1"/>
        </xdr:cNvSpPr>
      </xdr:nvSpPr>
      <xdr:spPr bwMode="auto">
        <a:xfrm>
          <a:off x="2543175" y="277906"/>
          <a:ext cx="109257" cy="1636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oneCellAnchor>
    <xdr:from>
      <xdr:col>26</xdr:col>
      <xdr:colOff>0</xdr:colOff>
      <xdr:row>59</xdr:row>
      <xdr:rowOff>76200</xdr:rowOff>
    </xdr:from>
    <xdr:ext cx="116542" cy="135031"/>
    <xdr:sp macro="" textlink="">
      <xdr:nvSpPr>
        <xdr:cNvPr id="47" name="Text Box 1">
          <a:extLst>
            <a:ext uri="{FF2B5EF4-FFF2-40B4-BE49-F238E27FC236}">
              <a16:creationId xmlns:a16="http://schemas.microsoft.com/office/drawing/2014/main" id="{00000000-0008-0000-0F00-00002F000000}"/>
            </a:ext>
          </a:extLst>
        </xdr:cNvPr>
        <xdr:cNvSpPr txBox="1">
          <a:spLocks noChangeArrowheads="1"/>
        </xdr:cNvSpPr>
      </xdr:nvSpPr>
      <xdr:spPr bwMode="auto">
        <a:xfrm>
          <a:off x="2162735" y="9657229"/>
          <a:ext cx="116542" cy="1350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oneCellAnchor>
  <xdr:oneCellAnchor>
    <xdr:from>
      <xdr:col>8</xdr:col>
      <xdr:colOff>57150</xdr:colOff>
      <xdr:row>59</xdr:row>
      <xdr:rowOff>66675</xdr:rowOff>
    </xdr:from>
    <xdr:ext cx="99733" cy="135031"/>
    <xdr:sp macro="" textlink="">
      <xdr:nvSpPr>
        <xdr:cNvPr id="48" name="Text Box 2">
          <a:extLst>
            <a:ext uri="{FF2B5EF4-FFF2-40B4-BE49-F238E27FC236}">
              <a16:creationId xmlns:a16="http://schemas.microsoft.com/office/drawing/2014/main" id="{00000000-0008-0000-0F00-000030000000}"/>
            </a:ext>
          </a:extLst>
        </xdr:cNvPr>
        <xdr:cNvSpPr txBox="1">
          <a:spLocks noChangeArrowheads="1"/>
        </xdr:cNvSpPr>
      </xdr:nvSpPr>
      <xdr:spPr bwMode="auto">
        <a:xfrm>
          <a:off x="729503" y="9647704"/>
          <a:ext cx="99733" cy="1350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oneCellAnchor>
  <xdr:twoCellAnchor>
    <xdr:from>
      <xdr:col>8</xdr:col>
      <xdr:colOff>0</xdr:colOff>
      <xdr:row>61</xdr:row>
      <xdr:rowOff>129540</xdr:rowOff>
    </xdr:from>
    <xdr:to>
      <xdr:col>31</xdr:col>
      <xdr:colOff>60960</xdr:colOff>
      <xdr:row>61</xdr:row>
      <xdr:rowOff>129540</xdr:rowOff>
    </xdr:to>
    <xdr:sp macro="" textlink="">
      <xdr:nvSpPr>
        <xdr:cNvPr id="49" name="Line 3">
          <a:extLst>
            <a:ext uri="{FF2B5EF4-FFF2-40B4-BE49-F238E27FC236}">
              <a16:creationId xmlns:a16="http://schemas.microsoft.com/office/drawing/2014/main" id="{00000000-0008-0000-0F00-000031000000}"/>
            </a:ext>
          </a:extLst>
        </xdr:cNvPr>
        <xdr:cNvSpPr>
          <a:spLocks noChangeShapeType="1"/>
        </xdr:cNvSpPr>
      </xdr:nvSpPr>
      <xdr:spPr bwMode="auto">
        <a:xfrm>
          <a:off x="672353" y="10237246"/>
          <a:ext cx="194354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30</xdr:col>
      <xdr:colOff>59055</xdr:colOff>
      <xdr:row>59</xdr:row>
      <xdr:rowOff>83820</xdr:rowOff>
    </xdr:from>
    <xdr:ext cx="47705" cy="118494"/>
    <xdr:sp macro="" textlink="">
      <xdr:nvSpPr>
        <xdr:cNvPr id="50" name="Text Box 15">
          <a:extLst>
            <a:ext uri="{FF2B5EF4-FFF2-40B4-BE49-F238E27FC236}">
              <a16:creationId xmlns:a16="http://schemas.microsoft.com/office/drawing/2014/main" id="{00000000-0008-0000-0F00-000032000000}"/>
            </a:ext>
          </a:extLst>
        </xdr:cNvPr>
        <xdr:cNvSpPr txBox="1">
          <a:spLocks noChangeArrowheads="1"/>
        </xdr:cNvSpPr>
      </xdr:nvSpPr>
      <xdr:spPr bwMode="auto">
        <a:xfrm>
          <a:off x="2535555" y="9664849"/>
          <a:ext cx="47705" cy="1184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xdr:from>
      <xdr:col>149</xdr:col>
      <xdr:colOff>34514</xdr:colOff>
      <xdr:row>58</xdr:row>
      <xdr:rowOff>129540</xdr:rowOff>
    </xdr:from>
    <xdr:to>
      <xdr:col>152</xdr:col>
      <xdr:colOff>67235</xdr:colOff>
      <xdr:row>59</xdr:row>
      <xdr:rowOff>190500</xdr:rowOff>
    </xdr:to>
    <xdr:grpSp>
      <xdr:nvGrpSpPr>
        <xdr:cNvPr id="51" name="Group 44">
          <a:extLst>
            <a:ext uri="{FF2B5EF4-FFF2-40B4-BE49-F238E27FC236}">
              <a16:creationId xmlns:a16="http://schemas.microsoft.com/office/drawing/2014/main" id="{00000000-0008-0000-0F00-000033000000}"/>
            </a:ext>
          </a:extLst>
        </xdr:cNvPr>
        <xdr:cNvGrpSpPr>
          <a:grpSpLocks/>
        </xdr:cNvGrpSpPr>
      </xdr:nvGrpSpPr>
      <xdr:grpSpPr bwMode="auto">
        <a:xfrm>
          <a:off x="11332629" y="17728809"/>
          <a:ext cx="252529" cy="258787"/>
          <a:chOff x="1067" y="288"/>
          <a:chExt cx="29" cy="27"/>
        </a:xfrm>
      </xdr:grpSpPr>
      <xdr:sp macro="" textlink="">
        <xdr:nvSpPr>
          <xdr:cNvPr id="52" name="Oval 45">
            <a:extLst>
              <a:ext uri="{FF2B5EF4-FFF2-40B4-BE49-F238E27FC236}">
                <a16:creationId xmlns:a16="http://schemas.microsoft.com/office/drawing/2014/main" id="{00000000-0008-0000-0F00-00003400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53" name="Text Box 46">
            <a:extLst>
              <a:ext uri="{FF2B5EF4-FFF2-40B4-BE49-F238E27FC236}">
                <a16:creationId xmlns:a16="http://schemas.microsoft.com/office/drawing/2014/main" id="{00000000-0008-0000-0F00-000035000000}"/>
              </a:ext>
            </a:extLst>
          </xdr:cNvPr>
          <xdr:cNvSpPr txBox="1">
            <a:spLocks noChangeArrowheads="1"/>
          </xdr:cNvSpPr>
        </xdr:nvSpPr>
        <xdr:spPr bwMode="auto">
          <a:xfrm>
            <a:off x="1070" y="292"/>
            <a:ext cx="24"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oneCellAnchor>
    <xdr:from>
      <xdr:col>26</xdr:col>
      <xdr:colOff>0</xdr:colOff>
      <xdr:row>59</xdr:row>
      <xdr:rowOff>76200</xdr:rowOff>
    </xdr:from>
    <xdr:ext cx="116542" cy="135031"/>
    <xdr:sp macro="" textlink="">
      <xdr:nvSpPr>
        <xdr:cNvPr id="54" name="Text Box 1">
          <a:extLst>
            <a:ext uri="{FF2B5EF4-FFF2-40B4-BE49-F238E27FC236}">
              <a16:creationId xmlns:a16="http://schemas.microsoft.com/office/drawing/2014/main" id="{00000000-0008-0000-0F00-000036000000}"/>
            </a:ext>
          </a:extLst>
        </xdr:cNvPr>
        <xdr:cNvSpPr txBox="1">
          <a:spLocks noChangeArrowheads="1"/>
        </xdr:cNvSpPr>
      </xdr:nvSpPr>
      <xdr:spPr bwMode="auto">
        <a:xfrm>
          <a:off x="2162735" y="9657229"/>
          <a:ext cx="116542" cy="1350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oneCellAnchor>
  <xdr:oneCellAnchor>
    <xdr:from>
      <xdr:col>30</xdr:col>
      <xdr:colOff>66675</xdr:colOff>
      <xdr:row>59</xdr:row>
      <xdr:rowOff>76200</xdr:rowOff>
    </xdr:from>
    <xdr:ext cx="109257" cy="163606"/>
    <xdr:sp macro="" textlink="">
      <xdr:nvSpPr>
        <xdr:cNvPr id="55" name="Text Box 15">
          <a:extLst>
            <a:ext uri="{FF2B5EF4-FFF2-40B4-BE49-F238E27FC236}">
              <a16:creationId xmlns:a16="http://schemas.microsoft.com/office/drawing/2014/main" id="{00000000-0008-0000-0F00-000037000000}"/>
            </a:ext>
          </a:extLst>
        </xdr:cNvPr>
        <xdr:cNvSpPr txBox="1">
          <a:spLocks noChangeArrowheads="1"/>
        </xdr:cNvSpPr>
      </xdr:nvSpPr>
      <xdr:spPr bwMode="auto">
        <a:xfrm>
          <a:off x="2543175" y="9657229"/>
          <a:ext cx="109257" cy="1636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oneCellAnchor>
    <xdr:from>
      <xdr:col>15</xdr:col>
      <xdr:colOff>47625</xdr:colOff>
      <xdr:row>41</xdr:row>
      <xdr:rowOff>38100</xdr:rowOff>
    </xdr:from>
    <xdr:ext cx="147357" cy="114300"/>
    <xdr:sp macro="" textlink="">
      <xdr:nvSpPr>
        <xdr:cNvPr id="56" name="Text Box 9">
          <a:extLst>
            <a:ext uri="{FF2B5EF4-FFF2-40B4-BE49-F238E27FC236}">
              <a16:creationId xmlns:a16="http://schemas.microsoft.com/office/drawing/2014/main" id="{00000000-0008-0000-0F00-000038000000}"/>
            </a:ext>
          </a:extLst>
        </xdr:cNvPr>
        <xdr:cNvSpPr txBox="1">
          <a:spLocks noChangeArrowheads="1"/>
        </xdr:cNvSpPr>
      </xdr:nvSpPr>
      <xdr:spPr bwMode="auto">
        <a:xfrm>
          <a:off x="1425949" y="2200835"/>
          <a:ext cx="147357"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oneCellAnchor>
  <xdr:oneCellAnchor>
    <xdr:from>
      <xdr:col>24</xdr:col>
      <xdr:colOff>38100</xdr:colOff>
      <xdr:row>41</xdr:row>
      <xdr:rowOff>161925</xdr:rowOff>
    </xdr:from>
    <xdr:ext cx="156883" cy="110939"/>
    <xdr:sp macro="" textlink="">
      <xdr:nvSpPr>
        <xdr:cNvPr id="57" name="Text Box 22">
          <a:extLst>
            <a:ext uri="{FF2B5EF4-FFF2-40B4-BE49-F238E27FC236}">
              <a16:creationId xmlns:a16="http://schemas.microsoft.com/office/drawing/2014/main" id="{00000000-0008-0000-0F00-000039000000}"/>
            </a:ext>
          </a:extLst>
        </xdr:cNvPr>
        <xdr:cNvSpPr txBox="1">
          <a:spLocks noChangeArrowheads="1"/>
        </xdr:cNvSpPr>
      </xdr:nvSpPr>
      <xdr:spPr bwMode="auto">
        <a:xfrm>
          <a:off x="2122394" y="2324660"/>
          <a:ext cx="156883"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oneCellAnchor>
  <xdr:oneCellAnchor>
    <xdr:from>
      <xdr:col>33</xdr:col>
      <xdr:colOff>38100</xdr:colOff>
      <xdr:row>41</xdr:row>
      <xdr:rowOff>161925</xdr:rowOff>
    </xdr:from>
    <xdr:ext cx="156882" cy="110939"/>
    <xdr:sp macro="" textlink="">
      <xdr:nvSpPr>
        <xdr:cNvPr id="58" name="Text Box 23">
          <a:extLst>
            <a:ext uri="{FF2B5EF4-FFF2-40B4-BE49-F238E27FC236}">
              <a16:creationId xmlns:a16="http://schemas.microsoft.com/office/drawing/2014/main" id="{00000000-0008-0000-0F00-00003A000000}"/>
            </a:ext>
          </a:extLst>
        </xdr:cNvPr>
        <xdr:cNvSpPr txBox="1">
          <a:spLocks noChangeArrowheads="1"/>
        </xdr:cNvSpPr>
      </xdr:nvSpPr>
      <xdr:spPr bwMode="auto">
        <a:xfrm>
          <a:off x="2828365" y="2324660"/>
          <a:ext cx="156882"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21</a:t>
          </a:r>
        </a:p>
      </xdr:txBody>
    </xdr:sp>
    <xdr:clientData/>
  </xdr:oneCellAnchor>
  <xdr:oneCellAnchor>
    <xdr:from>
      <xdr:col>42</xdr:col>
      <xdr:colOff>38100</xdr:colOff>
      <xdr:row>41</xdr:row>
      <xdr:rowOff>161925</xdr:rowOff>
    </xdr:from>
    <xdr:ext cx="156883" cy="110939"/>
    <xdr:sp macro="" textlink="">
      <xdr:nvSpPr>
        <xdr:cNvPr id="59" name="Text Box 24">
          <a:extLst>
            <a:ext uri="{FF2B5EF4-FFF2-40B4-BE49-F238E27FC236}">
              <a16:creationId xmlns:a16="http://schemas.microsoft.com/office/drawing/2014/main" id="{00000000-0008-0000-0F00-00003B000000}"/>
            </a:ext>
          </a:extLst>
        </xdr:cNvPr>
        <xdr:cNvSpPr txBox="1">
          <a:spLocks noChangeArrowheads="1"/>
        </xdr:cNvSpPr>
      </xdr:nvSpPr>
      <xdr:spPr bwMode="auto">
        <a:xfrm>
          <a:off x="3534335" y="2324660"/>
          <a:ext cx="156883"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26</a:t>
          </a:r>
        </a:p>
      </xdr:txBody>
    </xdr:sp>
    <xdr:clientData/>
  </xdr:oneCellAnchor>
  <xdr:oneCellAnchor>
    <xdr:from>
      <xdr:col>51</xdr:col>
      <xdr:colOff>38100</xdr:colOff>
      <xdr:row>41</xdr:row>
      <xdr:rowOff>161925</xdr:rowOff>
    </xdr:from>
    <xdr:ext cx="156882" cy="110939"/>
    <xdr:sp macro="" textlink="">
      <xdr:nvSpPr>
        <xdr:cNvPr id="60" name="Text Box 25">
          <a:extLst>
            <a:ext uri="{FF2B5EF4-FFF2-40B4-BE49-F238E27FC236}">
              <a16:creationId xmlns:a16="http://schemas.microsoft.com/office/drawing/2014/main" id="{00000000-0008-0000-0F00-00003C000000}"/>
            </a:ext>
          </a:extLst>
        </xdr:cNvPr>
        <xdr:cNvSpPr txBox="1">
          <a:spLocks noChangeArrowheads="1"/>
        </xdr:cNvSpPr>
      </xdr:nvSpPr>
      <xdr:spPr bwMode="auto">
        <a:xfrm>
          <a:off x="4240306" y="2324660"/>
          <a:ext cx="156882"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33</a:t>
          </a:r>
        </a:p>
      </xdr:txBody>
    </xdr:sp>
    <xdr:clientData/>
  </xdr:oneCellAnchor>
  <xdr:oneCellAnchor>
    <xdr:from>
      <xdr:col>60</xdr:col>
      <xdr:colOff>38100</xdr:colOff>
      <xdr:row>41</xdr:row>
      <xdr:rowOff>161925</xdr:rowOff>
    </xdr:from>
    <xdr:ext cx="156882" cy="110939"/>
    <xdr:sp macro="" textlink="">
      <xdr:nvSpPr>
        <xdr:cNvPr id="61" name="Text Box 26">
          <a:extLst>
            <a:ext uri="{FF2B5EF4-FFF2-40B4-BE49-F238E27FC236}">
              <a16:creationId xmlns:a16="http://schemas.microsoft.com/office/drawing/2014/main" id="{00000000-0008-0000-0F00-00003D000000}"/>
            </a:ext>
          </a:extLst>
        </xdr:cNvPr>
        <xdr:cNvSpPr txBox="1">
          <a:spLocks noChangeArrowheads="1"/>
        </xdr:cNvSpPr>
      </xdr:nvSpPr>
      <xdr:spPr bwMode="auto">
        <a:xfrm>
          <a:off x="4946276" y="2324660"/>
          <a:ext cx="156882"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42</a:t>
          </a:r>
        </a:p>
      </xdr:txBody>
    </xdr:sp>
    <xdr:clientData/>
  </xdr:oneCellAnchor>
  <xdr:oneCellAnchor>
    <xdr:from>
      <xdr:col>69</xdr:col>
      <xdr:colOff>38100</xdr:colOff>
      <xdr:row>41</xdr:row>
      <xdr:rowOff>161925</xdr:rowOff>
    </xdr:from>
    <xdr:ext cx="156883" cy="110939"/>
    <xdr:sp macro="" textlink="">
      <xdr:nvSpPr>
        <xdr:cNvPr id="62" name="Text Box 27">
          <a:extLst>
            <a:ext uri="{FF2B5EF4-FFF2-40B4-BE49-F238E27FC236}">
              <a16:creationId xmlns:a16="http://schemas.microsoft.com/office/drawing/2014/main" id="{00000000-0008-0000-0F00-00003E000000}"/>
            </a:ext>
          </a:extLst>
        </xdr:cNvPr>
        <xdr:cNvSpPr txBox="1">
          <a:spLocks noChangeArrowheads="1"/>
        </xdr:cNvSpPr>
      </xdr:nvSpPr>
      <xdr:spPr bwMode="auto">
        <a:xfrm>
          <a:off x="5652247" y="2324660"/>
          <a:ext cx="156883"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49</a:t>
          </a:r>
        </a:p>
      </xdr:txBody>
    </xdr:sp>
    <xdr:clientData/>
  </xdr:oneCellAnchor>
  <xdr:oneCellAnchor>
    <xdr:from>
      <xdr:col>78</xdr:col>
      <xdr:colOff>38100</xdr:colOff>
      <xdr:row>41</xdr:row>
      <xdr:rowOff>161925</xdr:rowOff>
    </xdr:from>
    <xdr:ext cx="156882" cy="110939"/>
    <xdr:sp macro="" textlink="">
      <xdr:nvSpPr>
        <xdr:cNvPr id="63" name="Text Box 28">
          <a:extLst>
            <a:ext uri="{FF2B5EF4-FFF2-40B4-BE49-F238E27FC236}">
              <a16:creationId xmlns:a16="http://schemas.microsoft.com/office/drawing/2014/main" id="{00000000-0008-0000-0F00-00003F000000}"/>
            </a:ext>
          </a:extLst>
        </xdr:cNvPr>
        <xdr:cNvSpPr txBox="1">
          <a:spLocks noChangeArrowheads="1"/>
        </xdr:cNvSpPr>
      </xdr:nvSpPr>
      <xdr:spPr bwMode="auto">
        <a:xfrm>
          <a:off x="6358218" y="2324660"/>
          <a:ext cx="156882"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55</a:t>
          </a:r>
        </a:p>
      </xdr:txBody>
    </xdr:sp>
    <xdr:clientData/>
  </xdr:oneCellAnchor>
  <xdr:oneCellAnchor>
    <xdr:from>
      <xdr:col>87</xdr:col>
      <xdr:colOff>38100</xdr:colOff>
      <xdr:row>41</xdr:row>
      <xdr:rowOff>161925</xdr:rowOff>
    </xdr:from>
    <xdr:ext cx="166408" cy="120464"/>
    <xdr:sp macro="" textlink="">
      <xdr:nvSpPr>
        <xdr:cNvPr id="64" name="Text Box 29">
          <a:extLst>
            <a:ext uri="{FF2B5EF4-FFF2-40B4-BE49-F238E27FC236}">
              <a16:creationId xmlns:a16="http://schemas.microsoft.com/office/drawing/2014/main" id="{00000000-0008-0000-0F00-000040000000}"/>
            </a:ext>
          </a:extLst>
        </xdr:cNvPr>
        <xdr:cNvSpPr txBox="1">
          <a:spLocks noChangeArrowheads="1"/>
        </xdr:cNvSpPr>
      </xdr:nvSpPr>
      <xdr:spPr bwMode="auto">
        <a:xfrm>
          <a:off x="7064188" y="2324660"/>
          <a:ext cx="166408" cy="1204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61 </a:t>
          </a:r>
        </a:p>
      </xdr:txBody>
    </xdr:sp>
    <xdr:clientData/>
  </xdr:oneCellAnchor>
  <xdr:oneCellAnchor>
    <xdr:from>
      <xdr:col>96</xdr:col>
      <xdr:colOff>38100</xdr:colOff>
      <xdr:row>41</xdr:row>
      <xdr:rowOff>161925</xdr:rowOff>
    </xdr:from>
    <xdr:ext cx="156882" cy="110939"/>
    <xdr:sp macro="" textlink="">
      <xdr:nvSpPr>
        <xdr:cNvPr id="65" name="Text Box 31">
          <a:extLst>
            <a:ext uri="{FF2B5EF4-FFF2-40B4-BE49-F238E27FC236}">
              <a16:creationId xmlns:a16="http://schemas.microsoft.com/office/drawing/2014/main" id="{00000000-0008-0000-0F00-000041000000}"/>
            </a:ext>
          </a:extLst>
        </xdr:cNvPr>
        <xdr:cNvSpPr txBox="1">
          <a:spLocks noChangeArrowheads="1"/>
        </xdr:cNvSpPr>
      </xdr:nvSpPr>
      <xdr:spPr bwMode="auto">
        <a:xfrm>
          <a:off x="7770159" y="2324660"/>
          <a:ext cx="156882"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67</a:t>
          </a:r>
        </a:p>
      </xdr:txBody>
    </xdr:sp>
    <xdr:clientData/>
  </xdr:oneCellAnchor>
  <xdr:oneCellAnchor>
    <xdr:from>
      <xdr:col>105</xdr:col>
      <xdr:colOff>38100</xdr:colOff>
      <xdr:row>41</xdr:row>
      <xdr:rowOff>161925</xdr:rowOff>
    </xdr:from>
    <xdr:ext cx="156882" cy="110939"/>
    <xdr:sp macro="" textlink="">
      <xdr:nvSpPr>
        <xdr:cNvPr id="66" name="Text Box 32">
          <a:extLst>
            <a:ext uri="{FF2B5EF4-FFF2-40B4-BE49-F238E27FC236}">
              <a16:creationId xmlns:a16="http://schemas.microsoft.com/office/drawing/2014/main" id="{00000000-0008-0000-0F00-000042000000}"/>
            </a:ext>
          </a:extLst>
        </xdr:cNvPr>
        <xdr:cNvSpPr txBox="1">
          <a:spLocks noChangeArrowheads="1"/>
        </xdr:cNvSpPr>
      </xdr:nvSpPr>
      <xdr:spPr bwMode="auto">
        <a:xfrm>
          <a:off x="8476129" y="2324660"/>
          <a:ext cx="156882"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76</a:t>
          </a:r>
        </a:p>
      </xdr:txBody>
    </xdr:sp>
    <xdr:clientData/>
  </xdr:oneCellAnchor>
  <xdr:oneCellAnchor>
    <xdr:from>
      <xdr:col>114</xdr:col>
      <xdr:colOff>38100</xdr:colOff>
      <xdr:row>41</xdr:row>
      <xdr:rowOff>161925</xdr:rowOff>
    </xdr:from>
    <xdr:ext cx="156882" cy="110939"/>
    <xdr:sp macro="" textlink="">
      <xdr:nvSpPr>
        <xdr:cNvPr id="67" name="Text Box 33">
          <a:extLst>
            <a:ext uri="{FF2B5EF4-FFF2-40B4-BE49-F238E27FC236}">
              <a16:creationId xmlns:a16="http://schemas.microsoft.com/office/drawing/2014/main" id="{00000000-0008-0000-0F00-000043000000}"/>
            </a:ext>
          </a:extLst>
        </xdr:cNvPr>
        <xdr:cNvSpPr txBox="1">
          <a:spLocks noChangeArrowheads="1"/>
        </xdr:cNvSpPr>
      </xdr:nvSpPr>
      <xdr:spPr bwMode="auto">
        <a:xfrm>
          <a:off x="9182100" y="2324660"/>
          <a:ext cx="156882"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81</a:t>
          </a:r>
        </a:p>
      </xdr:txBody>
    </xdr:sp>
    <xdr:clientData/>
  </xdr:oneCellAnchor>
  <xdr:oneCellAnchor>
    <xdr:from>
      <xdr:col>123</xdr:col>
      <xdr:colOff>38100</xdr:colOff>
      <xdr:row>41</xdr:row>
      <xdr:rowOff>161925</xdr:rowOff>
    </xdr:from>
    <xdr:ext cx="156882" cy="110939"/>
    <xdr:sp macro="" textlink="">
      <xdr:nvSpPr>
        <xdr:cNvPr id="68" name="Text Box 34">
          <a:extLst>
            <a:ext uri="{FF2B5EF4-FFF2-40B4-BE49-F238E27FC236}">
              <a16:creationId xmlns:a16="http://schemas.microsoft.com/office/drawing/2014/main" id="{00000000-0008-0000-0F00-000044000000}"/>
            </a:ext>
          </a:extLst>
        </xdr:cNvPr>
        <xdr:cNvSpPr txBox="1">
          <a:spLocks noChangeArrowheads="1"/>
        </xdr:cNvSpPr>
      </xdr:nvSpPr>
      <xdr:spPr bwMode="auto">
        <a:xfrm>
          <a:off x="9888071" y="2324660"/>
          <a:ext cx="156882"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88</a:t>
          </a:r>
        </a:p>
      </xdr:txBody>
    </xdr:sp>
    <xdr:clientData/>
  </xdr:oneCellAnchor>
  <xdr:oneCellAnchor>
    <xdr:from>
      <xdr:col>132</xdr:col>
      <xdr:colOff>38100</xdr:colOff>
      <xdr:row>41</xdr:row>
      <xdr:rowOff>161925</xdr:rowOff>
    </xdr:from>
    <xdr:ext cx="156883" cy="110939"/>
    <xdr:sp macro="" textlink="">
      <xdr:nvSpPr>
        <xdr:cNvPr id="69" name="Text Box 35">
          <a:extLst>
            <a:ext uri="{FF2B5EF4-FFF2-40B4-BE49-F238E27FC236}">
              <a16:creationId xmlns:a16="http://schemas.microsoft.com/office/drawing/2014/main" id="{00000000-0008-0000-0F00-000045000000}"/>
            </a:ext>
          </a:extLst>
        </xdr:cNvPr>
        <xdr:cNvSpPr txBox="1">
          <a:spLocks noChangeArrowheads="1"/>
        </xdr:cNvSpPr>
      </xdr:nvSpPr>
      <xdr:spPr bwMode="auto">
        <a:xfrm>
          <a:off x="10594041" y="2324660"/>
          <a:ext cx="156883"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97</a:t>
          </a:r>
        </a:p>
      </xdr:txBody>
    </xdr:sp>
    <xdr:clientData/>
  </xdr:oneCellAnchor>
  <xdr:oneCellAnchor>
    <xdr:from>
      <xdr:col>141</xdr:col>
      <xdr:colOff>38100</xdr:colOff>
      <xdr:row>41</xdr:row>
      <xdr:rowOff>161925</xdr:rowOff>
    </xdr:from>
    <xdr:ext cx="175932" cy="110939"/>
    <xdr:sp macro="" textlink="">
      <xdr:nvSpPr>
        <xdr:cNvPr id="70" name="Text Box 36">
          <a:extLst>
            <a:ext uri="{FF2B5EF4-FFF2-40B4-BE49-F238E27FC236}">
              <a16:creationId xmlns:a16="http://schemas.microsoft.com/office/drawing/2014/main" id="{00000000-0008-0000-0F00-000046000000}"/>
            </a:ext>
          </a:extLst>
        </xdr:cNvPr>
        <xdr:cNvSpPr txBox="1">
          <a:spLocks noChangeArrowheads="1"/>
        </xdr:cNvSpPr>
      </xdr:nvSpPr>
      <xdr:spPr bwMode="auto">
        <a:xfrm>
          <a:off x="11300012" y="2324660"/>
          <a:ext cx="175932"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103</a:t>
          </a:r>
        </a:p>
      </xdr:txBody>
    </xdr:sp>
    <xdr:clientData/>
  </xdr:oneCellAnchor>
  <xdr:oneCellAnchor>
    <xdr:from>
      <xdr:col>150</xdr:col>
      <xdr:colOff>59055</xdr:colOff>
      <xdr:row>41</xdr:row>
      <xdr:rowOff>161925</xdr:rowOff>
    </xdr:from>
    <xdr:ext cx="186074" cy="110939"/>
    <xdr:sp macro="" textlink="">
      <xdr:nvSpPr>
        <xdr:cNvPr id="71" name="Text Box 37">
          <a:extLst>
            <a:ext uri="{FF2B5EF4-FFF2-40B4-BE49-F238E27FC236}">
              <a16:creationId xmlns:a16="http://schemas.microsoft.com/office/drawing/2014/main" id="{00000000-0008-0000-0F00-000047000000}"/>
            </a:ext>
          </a:extLst>
        </xdr:cNvPr>
        <xdr:cNvSpPr txBox="1">
          <a:spLocks noChangeArrowheads="1"/>
        </xdr:cNvSpPr>
      </xdr:nvSpPr>
      <xdr:spPr bwMode="auto">
        <a:xfrm>
          <a:off x="12026937" y="2324660"/>
          <a:ext cx="186074"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112</a:t>
          </a:r>
        </a:p>
      </xdr:txBody>
    </xdr:sp>
    <xdr:clientData/>
  </xdr:oneCellAnchor>
  <xdr:oneCellAnchor>
    <xdr:from>
      <xdr:col>15</xdr:col>
      <xdr:colOff>47625</xdr:colOff>
      <xdr:row>68</xdr:row>
      <xdr:rowOff>38100</xdr:rowOff>
    </xdr:from>
    <xdr:ext cx="147357" cy="114300"/>
    <xdr:sp macro="" textlink="">
      <xdr:nvSpPr>
        <xdr:cNvPr id="72" name="Text Box 9">
          <a:extLst>
            <a:ext uri="{FF2B5EF4-FFF2-40B4-BE49-F238E27FC236}">
              <a16:creationId xmlns:a16="http://schemas.microsoft.com/office/drawing/2014/main" id="{00000000-0008-0000-0F00-000048000000}"/>
            </a:ext>
          </a:extLst>
        </xdr:cNvPr>
        <xdr:cNvSpPr txBox="1">
          <a:spLocks noChangeArrowheads="1"/>
        </xdr:cNvSpPr>
      </xdr:nvSpPr>
      <xdr:spPr bwMode="auto">
        <a:xfrm>
          <a:off x="1425949" y="11580159"/>
          <a:ext cx="147357"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oneCellAnchor>
  <xdr:oneCellAnchor>
    <xdr:from>
      <xdr:col>24</xdr:col>
      <xdr:colOff>38100</xdr:colOff>
      <xdr:row>68</xdr:row>
      <xdr:rowOff>161925</xdr:rowOff>
    </xdr:from>
    <xdr:ext cx="156883" cy="110939"/>
    <xdr:sp macro="" textlink="">
      <xdr:nvSpPr>
        <xdr:cNvPr id="73" name="Text Box 22">
          <a:extLst>
            <a:ext uri="{FF2B5EF4-FFF2-40B4-BE49-F238E27FC236}">
              <a16:creationId xmlns:a16="http://schemas.microsoft.com/office/drawing/2014/main" id="{00000000-0008-0000-0F00-000049000000}"/>
            </a:ext>
          </a:extLst>
        </xdr:cNvPr>
        <xdr:cNvSpPr txBox="1">
          <a:spLocks noChangeArrowheads="1"/>
        </xdr:cNvSpPr>
      </xdr:nvSpPr>
      <xdr:spPr bwMode="auto">
        <a:xfrm>
          <a:off x="2122394" y="21273807"/>
          <a:ext cx="156883"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oneCellAnchor>
  <xdr:oneCellAnchor>
    <xdr:from>
      <xdr:col>33</xdr:col>
      <xdr:colOff>38100</xdr:colOff>
      <xdr:row>68</xdr:row>
      <xdr:rowOff>161925</xdr:rowOff>
    </xdr:from>
    <xdr:ext cx="156882" cy="110939"/>
    <xdr:sp macro="" textlink="">
      <xdr:nvSpPr>
        <xdr:cNvPr id="74" name="Text Box 23">
          <a:extLst>
            <a:ext uri="{FF2B5EF4-FFF2-40B4-BE49-F238E27FC236}">
              <a16:creationId xmlns:a16="http://schemas.microsoft.com/office/drawing/2014/main" id="{00000000-0008-0000-0F00-00004A000000}"/>
            </a:ext>
          </a:extLst>
        </xdr:cNvPr>
        <xdr:cNvSpPr txBox="1">
          <a:spLocks noChangeArrowheads="1"/>
        </xdr:cNvSpPr>
      </xdr:nvSpPr>
      <xdr:spPr bwMode="auto">
        <a:xfrm>
          <a:off x="2828365" y="11703984"/>
          <a:ext cx="156882"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21</a:t>
          </a:r>
        </a:p>
      </xdr:txBody>
    </xdr:sp>
    <xdr:clientData/>
  </xdr:oneCellAnchor>
  <xdr:oneCellAnchor>
    <xdr:from>
      <xdr:col>42</xdr:col>
      <xdr:colOff>38100</xdr:colOff>
      <xdr:row>68</xdr:row>
      <xdr:rowOff>161925</xdr:rowOff>
    </xdr:from>
    <xdr:ext cx="156883" cy="110939"/>
    <xdr:sp macro="" textlink="">
      <xdr:nvSpPr>
        <xdr:cNvPr id="75" name="Text Box 24">
          <a:extLst>
            <a:ext uri="{FF2B5EF4-FFF2-40B4-BE49-F238E27FC236}">
              <a16:creationId xmlns:a16="http://schemas.microsoft.com/office/drawing/2014/main" id="{00000000-0008-0000-0F00-00004B000000}"/>
            </a:ext>
          </a:extLst>
        </xdr:cNvPr>
        <xdr:cNvSpPr txBox="1">
          <a:spLocks noChangeArrowheads="1"/>
        </xdr:cNvSpPr>
      </xdr:nvSpPr>
      <xdr:spPr bwMode="auto">
        <a:xfrm>
          <a:off x="3534335" y="11703984"/>
          <a:ext cx="156883"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26</a:t>
          </a:r>
        </a:p>
      </xdr:txBody>
    </xdr:sp>
    <xdr:clientData/>
  </xdr:oneCellAnchor>
  <xdr:oneCellAnchor>
    <xdr:from>
      <xdr:col>51</xdr:col>
      <xdr:colOff>38100</xdr:colOff>
      <xdr:row>68</xdr:row>
      <xdr:rowOff>161925</xdr:rowOff>
    </xdr:from>
    <xdr:ext cx="156882" cy="110939"/>
    <xdr:sp macro="" textlink="">
      <xdr:nvSpPr>
        <xdr:cNvPr id="76" name="Text Box 25">
          <a:extLst>
            <a:ext uri="{FF2B5EF4-FFF2-40B4-BE49-F238E27FC236}">
              <a16:creationId xmlns:a16="http://schemas.microsoft.com/office/drawing/2014/main" id="{00000000-0008-0000-0F00-00004C000000}"/>
            </a:ext>
          </a:extLst>
        </xdr:cNvPr>
        <xdr:cNvSpPr txBox="1">
          <a:spLocks noChangeArrowheads="1"/>
        </xdr:cNvSpPr>
      </xdr:nvSpPr>
      <xdr:spPr bwMode="auto">
        <a:xfrm>
          <a:off x="4240306" y="11703984"/>
          <a:ext cx="156882"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33</a:t>
          </a:r>
        </a:p>
      </xdr:txBody>
    </xdr:sp>
    <xdr:clientData/>
  </xdr:oneCellAnchor>
  <xdr:oneCellAnchor>
    <xdr:from>
      <xdr:col>60</xdr:col>
      <xdr:colOff>38100</xdr:colOff>
      <xdr:row>68</xdr:row>
      <xdr:rowOff>161925</xdr:rowOff>
    </xdr:from>
    <xdr:ext cx="156882" cy="110939"/>
    <xdr:sp macro="" textlink="">
      <xdr:nvSpPr>
        <xdr:cNvPr id="77" name="Text Box 26">
          <a:extLst>
            <a:ext uri="{FF2B5EF4-FFF2-40B4-BE49-F238E27FC236}">
              <a16:creationId xmlns:a16="http://schemas.microsoft.com/office/drawing/2014/main" id="{00000000-0008-0000-0F00-00004D000000}"/>
            </a:ext>
          </a:extLst>
        </xdr:cNvPr>
        <xdr:cNvSpPr txBox="1">
          <a:spLocks noChangeArrowheads="1"/>
        </xdr:cNvSpPr>
      </xdr:nvSpPr>
      <xdr:spPr bwMode="auto">
        <a:xfrm>
          <a:off x="4946276" y="11703984"/>
          <a:ext cx="156882"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42</a:t>
          </a:r>
        </a:p>
      </xdr:txBody>
    </xdr:sp>
    <xdr:clientData/>
  </xdr:oneCellAnchor>
  <xdr:oneCellAnchor>
    <xdr:from>
      <xdr:col>69</xdr:col>
      <xdr:colOff>38100</xdr:colOff>
      <xdr:row>68</xdr:row>
      <xdr:rowOff>161925</xdr:rowOff>
    </xdr:from>
    <xdr:ext cx="156883" cy="110939"/>
    <xdr:sp macro="" textlink="">
      <xdr:nvSpPr>
        <xdr:cNvPr id="78" name="Text Box 27">
          <a:extLst>
            <a:ext uri="{FF2B5EF4-FFF2-40B4-BE49-F238E27FC236}">
              <a16:creationId xmlns:a16="http://schemas.microsoft.com/office/drawing/2014/main" id="{00000000-0008-0000-0F00-00004E000000}"/>
            </a:ext>
          </a:extLst>
        </xdr:cNvPr>
        <xdr:cNvSpPr txBox="1">
          <a:spLocks noChangeArrowheads="1"/>
        </xdr:cNvSpPr>
      </xdr:nvSpPr>
      <xdr:spPr bwMode="auto">
        <a:xfrm>
          <a:off x="5652247" y="11703984"/>
          <a:ext cx="156883"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49</a:t>
          </a:r>
        </a:p>
      </xdr:txBody>
    </xdr:sp>
    <xdr:clientData/>
  </xdr:oneCellAnchor>
  <xdr:oneCellAnchor>
    <xdr:from>
      <xdr:col>78</xdr:col>
      <xdr:colOff>38100</xdr:colOff>
      <xdr:row>68</xdr:row>
      <xdr:rowOff>161925</xdr:rowOff>
    </xdr:from>
    <xdr:ext cx="156882" cy="110939"/>
    <xdr:sp macro="" textlink="">
      <xdr:nvSpPr>
        <xdr:cNvPr id="79" name="Text Box 28">
          <a:extLst>
            <a:ext uri="{FF2B5EF4-FFF2-40B4-BE49-F238E27FC236}">
              <a16:creationId xmlns:a16="http://schemas.microsoft.com/office/drawing/2014/main" id="{00000000-0008-0000-0F00-00004F000000}"/>
            </a:ext>
          </a:extLst>
        </xdr:cNvPr>
        <xdr:cNvSpPr txBox="1">
          <a:spLocks noChangeArrowheads="1"/>
        </xdr:cNvSpPr>
      </xdr:nvSpPr>
      <xdr:spPr bwMode="auto">
        <a:xfrm>
          <a:off x="6358218" y="11703984"/>
          <a:ext cx="156882"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55</a:t>
          </a:r>
        </a:p>
      </xdr:txBody>
    </xdr:sp>
    <xdr:clientData/>
  </xdr:oneCellAnchor>
  <xdr:oneCellAnchor>
    <xdr:from>
      <xdr:col>87</xdr:col>
      <xdr:colOff>38100</xdr:colOff>
      <xdr:row>68</xdr:row>
      <xdr:rowOff>161925</xdr:rowOff>
    </xdr:from>
    <xdr:ext cx="166408" cy="120464"/>
    <xdr:sp macro="" textlink="">
      <xdr:nvSpPr>
        <xdr:cNvPr id="80" name="Text Box 29">
          <a:extLst>
            <a:ext uri="{FF2B5EF4-FFF2-40B4-BE49-F238E27FC236}">
              <a16:creationId xmlns:a16="http://schemas.microsoft.com/office/drawing/2014/main" id="{00000000-0008-0000-0F00-000050000000}"/>
            </a:ext>
          </a:extLst>
        </xdr:cNvPr>
        <xdr:cNvSpPr txBox="1">
          <a:spLocks noChangeArrowheads="1"/>
        </xdr:cNvSpPr>
      </xdr:nvSpPr>
      <xdr:spPr bwMode="auto">
        <a:xfrm>
          <a:off x="7064188" y="11703984"/>
          <a:ext cx="166408" cy="1204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61 </a:t>
          </a:r>
        </a:p>
      </xdr:txBody>
    </xdr:sp>
    <xdr:clientData/>
  </xdr:oneCellAnchor>
  <xdr:oneCellAnchor>
    <xdr:from>
      <xdr:col>96</xdr:col>
      <xdr:colOff>38100</xdr:colOff>
      <xdr:row>68</xdr:row>
      <xdr:rowOff>161925</xdr:rowOff>
    </xdr:from>
    <xdr:ext cx="156882" cy="110939"/>
    <xdr:sp macro="" textlink="">
      <xdr:nvSpPr>
        <xdr:cNvPr id="81" name="Text Box 31">
          <a:extLst>
            <a:ext uri="{FF2B5EF4-FFF2-40B4-BE49-F238E27FC236}">
              <a16:creationId xmlns:a16="http://schemas.microsoft.com/office/drawing/2014/main" id="{00000000-0008-0000-0F00-000051000000}"/>
            </a:ext>
          </a:extLst>
        </xdr:cNvPr>
        <xdr:cNvSpPr txBox="1">
          <a:spLocks noChangeArrowheads="1"/>
        </xdr:cNvSpPr>
      </xdr:nvSpPr>
      <xdr:spPr bwMode="auto">
        <a:xfrm>
          <a:off x="7770159" y="11703984"/>
          <a:ext cx="156882"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67</a:t>
          </a:r>
        </a:p>
      </xdr:txBody>
    </xdr:sp>
    <xdr:clientData/>
  </xdr:oneCellAnchor>
  <xdr:oneCellAnchor>
    <xdr:from>
      <xdr:col>105</xdr:col>
      <xdr:colOff>38100</xdr:colOff>
      <xdr:row>68</xdr:row>
      <xdr:rowOff>161925</xdr:rowOff>
    </xdr:from>
    <xdr:ext cx="156882" cy="110939"/>
    <xdr:sp macro="" textlink="">
      <xdr:nvSpPr>
        <xdr:cNvPr id="82" name="Text Box 32">
          <a:extLst>
            <a:ext uri="{FF2B5EF4-FFF2-40B4-BE49-F238E27FC236}">
              <a16:creationId xmlns:a16="http://schemas.microsoft.com/office/drawing/2014/main" id="{00000000-0008-0000-0F00-000052000000}"/>
            </a:ext>
          </a:extLst>
        </xdr:cNvPr>
        <xdr:cNvSpPr txBox="1">
          <a:spLocks noChangeArrowheads="1"/>
        </xdr:cNvSpPr>
      </xdr:nvSpPr>
      <xdr:spPr bwMode="auto">
        <a:xfrm>
          <a:off x="8476129" y="11703984"/>
          <a:ext cx="156882"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76</a:t>
          </a:r>
        </a:p>
      </xdr:txBody>
    </xdr:sp>
    <xdr:clientData/>
  </xdr:oneCellAnchor>
  <xdr:oneCellAnchor>
    <xdr:from>
      <xdr:col>114</xdr:col>
      <xdr:colOff>38100</xdr:colOff>
      <xdr:row>68</xdr:row>
      <xdr:rowOff>161925</xdr:rowOff>
    </xdr:from>
    <xdr:ext cx="156882" cy="110939"/>
    <xdr:sp macro="" textlink="">
      <xdr:nvSpPr>
        <xdr:cNvPr id="83" name="Text Box 33">
          <a:extLst>
            <a:ext uri="{FF2B5EF4-FFF2-40B4-BE49-F238E27FC236}">
              <a16:creationId xmlns:a16="http://schemas.microsoft.com/office/drawing/2014/main" id="{00000000-0008-0000-0F00-000053000000}"/>
            </a:ext>
          </a:extLst>
        </xdr:cNvPr>
        <xdr:cNvSpPr txBox="1">
          <a:spLocks noChangeArrowheads="1"/>
        </xdr:cNvSpPr>
      </xdr:nvSpPr>
      <xdr:spPr bwMode="auto">
        <a:xfrm>
          <a:off x="9182100" y="11703984"/>
          <a:ext cx="156882"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81</a:t>
          </a:r>
        </a:p>
      </xdr:txBody>
    </xdr:sp>
    <xdr:clientData/>
  </xdr:oneCellAnchor>
  <xdr:oneCellAnchor>
    <xdr:from>
      <xdr:col>123</xdr:col>
      <xdr:colOff>38100</xdr:colOff>
      <xdr:row>68</xdr:row>
      <xdr:rowOff>161925</xdr:rowOff>
    </xdr:from>
    <xdr:ext cx="156882" cy="110939"/>
    <xdr:sp macro="" textlink="">
      <xdr:nvSpPr>
        <xdr:cNvPr id="84" name="Text Box 34">
          <a:extLst>
            <a:ext uri="{FF2B5EF4-FFF2-40B4-BE49-F238E27FC236}">
              <a16:creationId xmlns:a16="http://schemas.microsoft.com/office/drawing/2014/main" id="{00000000-0008-0000-0F00-000054000000}"/>
            </a:ext>
          </a:extLst>
        </xdr:cNvPr>
        <xdr:cNvSpPr txBox="1">
          <a:spLocks noChangeArrowheads="1"/>
        </xdr:cNvSpPr>
      </xdr:nvSpPr>
      <xdr:spPr bwMode="auto">
        <a:xfrm>
          <a:off x="9888071" y="11703984"/>
          <a:ext cx="156882"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88</a:t>
          </a:r>
        </a:p>
      </xdr:txBody>
    </xdr:sp>
    <xdr:clientData/>
  </xdr:oneCellAnchor>
  <xdr:oneCellAnchor>
    <xdr:from>
      <xdr:col>132</xdr:col>
      <xdr:colOff>38100</xdr:colOff>
      <xdr:row>68</xdr:row>
      <xdr:rowOff>161925</xdr:rowOff>
    </xdr:from>
    <xdr:ext cx="156883" cy="110939"/>
    <xdr:sp macro="" textlink="">
      <xdr:nvSpPr>
        <xdr:cNvPr id="85" name="Text Box 35">
          <a:extLst>
            <a:ext uri="{FF2B5EF4-FFF2-40B4-BE49-F238E27FC236}">
              <a16:creationId xmlns:a16="http://schemas.microsoft.com/office/drawing/2014/main" id="{00000000-0008-0000-0F00-000055000000}"/>
            </a:ext>
          </a:extLst>
        </xdr:cNvPr>
        <xdr:cNvSpPr txBox="1">
          <a:spLocks noChangeArrowheads="1"/>
        </xdr:cNvSpPr>
      </xdr:nvSpPr>
      <xdr:spPr bwMode="auto">
        <a:xfrm>
          <a:off x="10594041" y="11703984"/>
          <a:ext cx="156883"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97</a:t>
          </a:r>
        </a:p>
      </xdr:txBody>
    </xdr:sp>
    <xdr:clientData/>
  </xdr:oneCellAnchor>
  <xdr:oneCellAnchor>
    <xdr:from>
      <xdr:col>141</xdr:col>
      <xdr:colOff>38100</xdr:colOff>
      <xdr:row>68</xdr:row>
      <xdr:rowOff>161925</xdr:rowOff>
    </xdr:from>
    <xdr:ext cx="175932" cy="110939"/>
    <xdr:sp macro="" textlink="">
      <xdr:nvSpPr>
        <xdr:cNvPr id="86" name="Text Box 36">
          <a:extLst>
            <a:ext uri="{FF2B5EF4-FFF2-40B4-BE49-F238E27FC236}">
              <a16:creationId xmlns:a16="http://schemas.microsoft.com/office/drawing/2014/main" id="{00000000-0008-0000-0F00-000056000000}"/>
            </a:ext>
          </a:extLst>
        </xdr:cNvPr>
        <xdr:cNvSpPr txBox="1">
          <a:spLocks noChangeArrowheads="1"/>
        </xdr:cNvSpPr>
      </xdr:nvSpPr>
      <xdr:spPr bwMode="auto">
        <a:xfrm>
          <a:off x="11300012" y="11703984"/>
          <a:ext cx="175932"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103</a:t>
          </a:r>
        </a:p>
      </xdr:txBody>
    </xdr:sp>
    <xdr:clientData/>
  </xdr:oneCellAnchor>
  <xdr:oneCellAnchor>
    <xdr:from>
      <xdr:col>150</xdr:col>
      <xdr:colOff>59055</xdr:colOff>
      <xdr:row>68</xdr:row>
      <xdr:rowOff>161925</xdr:rowOff>
    </xdr:from>
    <xdr:ext cx="186074" cy="110939"/>
    <xdr:sp macro="" textlink="">
      <xdr:nvSpPr>
        <xdr:cNvPr id="87" name="Text Box 37">
          <a:extLst>
            <a:ext uri="{FF2B5EF4-FFF2-40B4-BE49-F238E27FC236}">
              <a16:creationId xmlns:a16="http://schemas.microsoft.com/office/drawing/2014/main" id="{00000000-0008-0000-0F00-000057000000}"/>
            </a:ext>
          </a:extLst>
        </xdr:cNvPr>
        <xdr:cNvSpPr txBox="1">
          <a:spLocks noChangeArrowheads="1"/>
        </xdr:cNvSpPr>
      </xdr:nvSpPr>
      <xdr:spPr bwMode="auto">
        <a:xfrm>
          <a:off x="12026937" y="11703984"/>
          <a:ext cx="186074" cy="1109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112</a:t>
          </a:r>
        </a:p>
      </xdr:txBody>
    </xdr:sp>
    <xdr:clientData/>
  </xdr:oneCellAnchor>
  <mc:AlternateContent xmlns:mc="http://schemas.openxmlformats.org/markup-compatibility/2006">
    <mc:Choice xmlns:a14="http://schemas.microsoft.com/office/drawing/2010/main" Requires="a14">
      <xdr:twoCellAnchor editAs="oneCell">
        <xdr:from>
          <xdr:col>10</xdr:col>
          <xdr:colOff>9525</xdr:colOff>
          <xdr:row>3</xdr:row>
          <xdr:rowOff>180975</xdr:rowOff>
        </xdr:from>
        <xdr:to>
          <xdr:col>21</xdr:col>
          <xdr:colOff>57150</xdr:colOff>
          <xdr:row>5</xdr:row>
          <xdr:rowOff>114300</xdr:rowOff>
        </xdr:to>
        <xdr:sp macro="" textlink="">
          <xdr:nvSpPr>
            <xdr:cNvPr id="41985" name="CommandButton1" hidden="1">
              <a:extLst>
                <a:ext uri="{63B3BB69-23CF-44E3-9099-C40C66FF867C}">
                  <a14:compatExt spid="_x0000_s41985"/>
                </a:ext>
                <a:ext uri="{FF2B5EF4-FFF2-40B4-BE49-F238E27FC236}">
                  <a16:creationId xmlns:a16="http://schemas.microsoft.com/office/drawing/2014/main" id="{00000000-0008-0000-0F00-000001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35</xdr:row>
          <xdr:rowOff>0</xdr:rowOff>
        </xdr:from>
        <xdr:to>
          <xdr:col>7</xdr:col>
          <xdr:colOff>200025</xdr:colOff>
          <xdr:row>36</xdr:row>
          <xdr:rowOff>123825</xdr:rowOff>
        </xdr:to>
        <xdr:sp macro="" textlink="">
          <xdr:nvSpPr>
            <xdr:cNvPr id="41986" name="CommandButton2" hidden="1">
              <a:extLst>
                <a:ext uri="{63B3BB69-23CF-44E3-9099-C40C66FF867C}">
                  <a14:compatExt spid="_x0000_s41986"/>
                </a:ext>
                <a:ext uri="{FF2B5EF4-FFF2-40B4-BE49-F238E27FC236}">
                  <a16:creationId xmlns:a16="http://schemas.microsoft.com/office/drawing/2014/main" id="{00000000-0008-0000-0F00-000002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35</xdr:row>
          <xdr:rowOff>0</xdr:rowOff>
        </xdr:from>
        <xdr:to>
          <xdr:col>21</xdr:col>
          <xdr:colOff>57150</xdr:colOff>
          <xdr:row>36</xdr:row>
          <xdr:rowOff>123825</xdr:rowOff>
        </xdr:to>
        <xdr:sp macro="" textlink="">
          <xdr:nvSpPr>
            <xdr:cNvPr id="41987" name="CommandButton3" hidden="1">
              <a:extLst>
                <a:ext uri="{63B3BB69-23CF-44E3-9099-C40C66FF867C}">
                  <a14:compatExt spid="_x0000_s41987"/>
                </a:ext>
                <a:ext uri="{FF2B5EF4-FFF2-40B4-BE49-F238E27FC236}">
                  <a16:creationId xmlns:a16="http://schemas.microsoft.com/office/drawing/2014/main" id="{00000000-0008-0000-0F00-000003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62</xdr:row>
          <xdr:rowOff>0</xdr:rowOff>
        </xdr:from>
        <xdr:to>
          <xdr:col>7</xdr:col>
          <xdr:colOff>200025</xdr:colOff>
          <xdr:row>63</xdr:row>
          <xdr:rowOff>123825</xdr:rowOff>
        </xdr:to>
        <xdr:sp macro="" textlink="">
          <xdr:nvSpPr>
            <xdr:cNvPr id="41988" name="CommandButton4" hidden="1">
              <a:extLst>
                <a:ext uri="{63B3BB69-23CF-44E3-9099-C40C66FF867C}">
                  <a14:compatExt spid="_x0000_s41988"/>
                </a:ext>
                <a:ext uri="{FF2B5EF4-FFF2-40B4-BE49-F238E27FC236}">
                  <a16:creationId xmlns:a16="http://schemas.microsoft.com/office/drawing/2014/main" id="{00000000-0008-0000-0F00-000004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15.xml><?xml version="1.0" encoding="utf-8"?>
<xdr:wsDr xmlns:xdr="http://schemas.openxmlformats.org/drawingml/2006/spreadsheetDrawing" xmlns:a="http://schemas.openxmlformats.org/drawingml/2006/main">
  <xdr:twoCellAnchor editAs="oneCell">
    <xdr:from>
      <xdr:col>25</xdr:col>
      <xdr:colOff>0</xdr:colOff>
      <xdr:row>1</xdr:row>
      <xdr:rowOff>76200</xdr:rowOff>
    </xdr:from>
    <xdr:to>
      <xdr:col>26</xdr:col>
      <xdr:colOff>19050</xdr:colOff>
      <xdr:row>2</xdr:row>
      <xdr:rowOff>9525</xdr:rowOff>
    </xdr:to>
    <xdr:sp macro="" textlink="">
      <xdr:nvSpPr>
        <xdr:cNvPr id="11265" name="Text Box 1">
          <a:extLst>
            <a:ext uri="{FF2B5EF4-FFF2-40B4-BE49-F238E27FC236}">
              <a16:creationId xmlns:a16="http://schemas.microsoft.com/office/drawing/2014/main" id="{00000000-0008-0000-1000-0000012C0000}"/>
            </a:ext>
          </a:extLst>
        </xdr:cNvPr>
        <xdr:cNvSpPr txBox="1">
          <a:spLocks noChangeArrowheads="1"/>
        </xdr:cNvSpPr>
      </xdr:nvSpPr>
      <xdr:spPr bwMode="auto">
        <a:xfrm>
          <a:off x="1905000" y="276225"/>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oneCellAnchor>
    <xdr:from>
      <xdr:col>29</xdr:col>
      <xdr:colOff>66675</xdr:colOff>
      <xdr:row>1</xdr:row>
      <xdr:rowOff>76200</xdr:rowOff>
    </xdr:from>
    <xdr:ext cx="109257" cy="163606"/>
    <xdr:sp macro="" textlink="">
      <xdr:nvSpPr>
        <xdr:cNvPr id="11266" name="Text Box 2">
          <a:extLst>
            <a:ext uri="{FF2B5EF4-FFF2-40B4-BE49-F238E27FC236}">
              <a16:creationId xmlns:a16="http://schemas.microsoft.com/office/drawing/2014/main" id="{00000000-0008-0000-1000-0000022C0000}"/>
            </a:ext>
          </a:extLst>
        </xdr:cNvPr>
        <xdr:cNvSpPr txBox="1">
          <a:spLocks noChangeArrowheads="1"/>
        </xdr:cNvSpPr>
      </xdr:nvSpPr>
      <xdr:spPr bwMode="auto">
        <a:xfrm>
          <a:off x="2276475" y="276225"/>
          <a:ext cx="1047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editAs="oneCell">
    <xdr:from>
      <xdr:col>7</xdr:col>
      <xdr:colOff>57150</xdr:colOff>
      <xdr:row>1</xdr:row>
      <xdr:rowOff>66675</xdr:rowOff>
    </xdr:from>
    <xdr:to>
      <xdr:col>9</xdr:col>
      <xdr:colOff>0</xdr:colOff>
      <xdr:row>2</xdr:row>
      <xdr:rowOff>0</xdr:rowOff>
    </xdr:to>
    <xdr:sp macro="" textlink="">
      <xdr:nvSpPr>
        <xdr:cNvPr id="11267" name="Text Box 3">
          <a:extLst>
            <a:ext uri="{FF2B5EF4-FFF2-40B4-BE49-F238E27FC236}">
              <a16:creationId xmlns:a16="http://schemas.microsoft.com/office/drawing/2014/main" id="{00000000-0008-0000-1000-0000032C0000}"/>
            </a:ext>
          </a:extLst>
        </xdr:cNvPr>
        <xdr:cNvSpPr txBox="1">
          <a:spLocks noChangeArrowheads="1"/>
        </xdr:cNvSpPr>
      </xdr:nvSpPr>
      <xdr:spPr bwMode="auto">
        <a:xfrm>
          <a:off x="590550" y="266700"/>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6</xdr:col>
      <xdr:colOff>38100</xdr:colOff>
      <xdr:row>3</xdr:row>
      <xdr:rowOff>104775</xdr:rowOff>
    </xdr:from>
    <xdr:to>
      <xdr:col>30</xdr:col>
      <xdr:colOff>28575</xdr:colOff>
      <xdr:row>3</xdr:row>
      <xdr:rowOff>104775</xdr:rowOff>
    </xdr:to>
    <xdr:sp macro="" textlink="">
      <xdr:nvSpPr>
        <xdr:cNvPr id="11268" name="Line 4">
          <a:extLst>
            <a:ext uri="{FF2B5EF4-FFF2-40B4-BE49-F238E27FC236}">
              <a16:creationId xmlns:a16="http://schemas.microsoft.com/office/drawing/2014/main" id="{00000000-0008-0000-1000-0000042C0000}"/>
            </a:ext>
          </a:extLst>
        </xdr:cNvPr>
        <xdr:cNvSpPr>
          <a:spLocks noChangeShapeType="1"/>
        </xdr:cNvSpPr>
      </xdr:nvSpPr>
      <xdr:spPr bwMode="auto">
        <a:xfrm>
          <a:off x="495300" y="828675"/>
          <a:ext cx="1819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9</xdr:col>
      <xdr:colOff>47625</xdr:colOff>
      <xdr:row>7</xdr:row>
      <xdr:rowOff>38100</xdr:rowOff>
    </xdr:from>
    <xdr:to>
      <xdr:col>11</xdr:col>
      <xdr:colOff>38100</xdr:colOff>
      <xdr:row>7</xdr:row>
      <xdr:rowOff>152400</xdr:rowOff>
    </xdr:to>
    <xdr:sp macro="" textlink="">
      <xdr:nvSpPr>
        <xdr:cNvPr id="11279" name="Text Box 15">
          <a:extLst>
            <a:ext uri="{FF2B5EF4-FFF2-40B4-BE49-F238E27FC236}">
              <a16:creationId xmlns:a16="http://schemas.microsoft.com/office/drawing/2014/main" id="{00000000-0008-0000-1000-00000F2C0000}"/>
            </a:ext>
          </a:extLst>
        </xdr:cNvPr>
        <xdr:cNvSpPr txBox="1">
          <a:spLocks noChangeArrowheads="1"/>
        </xdr:cNvSpPr>
      </xdr:nvSpPr>
      <xdr:spPr bwMode="auto">
        <a:xfrm>
          <a:off x="733425" y="16002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editAs="oneCell">
    <xdr:from>
      <xdr:col>18</xdr:col>
      <xdr:colOff>28575</xdr:colOff>
      <xdr:row>8</xdr:row>
      <xdr:rowOff>0</xdr:rowOff>
    </xdr:from>
    <xdr:to>
      <xdr:col>20</xdr:col>
      <xdr:colOff>19050</xdr:colOff>
      <xdr:row>8</xdr:row>
      <xdr:rowOff>114300</xdr:rowOff>
    </xdr:to>
    <xdr:sp macro="" textlink="">
      <xdr:nvSpPr>
        <xdr:cNvPr id="11282" name="Text Box 18">
          <a:extLst>
            <a:ext uri="{FF2B5EF4-FFF2-40B4-BE49-F238E27FC236}">
              <a16:creationId xmlns:a16="http://schemas.microsoft.com/office/drawing/2014/main" id="{00000000-0008-0000-1000-0000122C0000}"/>
            </a:ext>
          </a:extLst>
        </xdr:cNvPr>
        <xdr:cNvSpPr txBox="1">
          <a:spLocks noChangeArrowheads="1"/>
        </xdr:cNvSpPr>
      </xdr:nvSpPr>
      <xdr:spPr bwMode="auto">
        <a:xfrm>
          <a:off x="1400175" y="17526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27</xdr:col>
      <xdr:colOff>28575</xdr:colOff>
      <xdr:row>8</xdr:row>
      <xdr:rowOff>0</xdr:rowOff>
    </xdr:from>
    <xdr:to>
      <xdr:col>29</xdr:col>
      <xdr:colOff>19050</xdr:colOff>
      <xdr:row>8</xdr:row>
      <xdr:rowOff>114300</xdr:rowOff>
    </xdr:to>
    <xdr:sp macro="" textlink="">
      <xdr:nvSpPr>
        <xdr:cNvPr id="11283" name="Text Box 19">
          <a:extLst>
            <a:ext uri="{FF2B5EF4-FFF2-40B4-BE49-F238E27FC236}">
              <a16:creationId xmlns:a16="http://schemas.microsoft.com/office/drawing/2014/main" id="{00000000-0008-0000-1000-0000132C0000}"/>
            </a:ext>
          </a:extLst>
        </xdr:cNvPr>
        <xdr:cNvSpPr txBox="1">
          <a:spLocks noChangeArrowheads="1"/>
        </xdr:cNvSpPr>
      </xdr:nvSpPr>
      <xdr:spPr bwMode="auto">
        <a:xfrm>
          <a:off x="2085975" y="17526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18</a:t>
          </a:r>
        </a:p>
      </xdr:txBody>
    </xdr:sp>
    <xdr:clientData/>
  </xdr:twoCellAnchor>
  <xdr:twoCellAnchor editAs="oneCell">
    <xdr:from>
      <xdr:col>34</xdr:col>
      <xdr:colOff>57150</xdr:colOff>
      <xdr:row>8</xdr:row>
      <xdr:rowOff>0</xdr:rowOff>
    </xdr:from>
    <xdr:to>
      <xdr:col>36</xdr:col>
      <xdr:colOff>47625</xdr:colOff>
      <xdr:row>8</xdr:row>
      <xdr:rowOff>114300</xdr:rowOff>
    </xdr:to>
    <xdr:sp macro="" textlink="">
      <xdr:nvSpPr>
        <xdr:cNvPr id="11284" name="Text Box 20">
          <a:extLst>
            <a:ext uri="{FF2B5EF4-FFF2-40B4-BE49-F238E27FC236}">
              <a16:creationId xmlns:a16="http://schemas.microsoft.com/office/drawing/2014/main" id="{00000000-0008-0000-1000-0000142C0000}"/>
            </a:ext>
          </a:extLst>
        </xdr:cNvPr>
        <xdr:cNvSpPr txBox="1">
          <a:spLocks noChangeArrowheads="1"/>
        </xdr:cNvSpPr>
      </xdr:nvSpPr>
      <xdr:spPr bwMode="auto">
        <a:xfrm>
          <a:off x="2647950" y="17526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t</a:t>
          </a:r>
        </a:p>
      </xdr:txBody>
    </xdr:sp>
    <xdr:clientData/>
  </xdr:twoCellAnchor>
  <xdr:twoCellAnchor editAs="oneCell">
    <xdr:from>
      <xdr:col>34</xdr:col>
      <xdr:colOff>57150</xdr:colOff>
      <xdr:row>8</xdr:row>
      <xdr:rowOff>295275</xdr:rowOff>
    </xdr:from>
    <xdr:to>
      <xdr:col>36</xdr:col>
      <xdr:colOff>47625</xdr:colOff>
      <xdr:row>9</xdr:row>
      <xdr:rowOff>104775</xdr:rowOff>
    </xdr:to>
    <xdr:sp macro="" textlink="">
      <xdr:nvSpPr>
        <xdr:cNvPr id="11285" name="Text Box 21">
          <a:extLst>
            <a:ext uri="{FF2B5EF4-FFF2-40B4-BE49-F238E27FC236}">
              <a16:creationId xmlns:a16="http://schemas.microsoft.com/office/drawing/2014/main" id="{00000000-0008-0000-1000-0000152C0000}"/>
            </a:ext>
          </a:extLst>
        </xdr:cNvPr>
        <xdr:cNvSpPr txBox="1">
          <a:spLocks noChangeArrowheads="1"/>
        </xdr:cNvSpPr>
      </xdr:nvSpPr>
      <xdr:spPr bwMode="auto">
        <a:xfrm>
          <a:off x="2647950" y="20478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t</a:t>
          </a:r>
        </a:p>
      </xdr:txBody>
    </xdr:sp>
    <xdr:clientData/>
  </xdr:twoCellAnchor>
  <xdr:twoCellAnchor editAs="oneCell">
    <xdr:from>
      <xdr:col>34</xdr:col>
      <xdr:colOff>57150</xdr:colOff>
      <xdr:row>9</xdr:row>
      <xdr:rowOff>295275</xdr:rowOff>
    </xdr:from>
    <xdr:to>
      <xdr:col>36</xdr:col>
      <xdr:colOff>47625</xdr:colOff>
      <xdr:row>10</xdr:row>
      <xdr:rowOff>104775</xdr:rowOff>
    </xdr:to>
    <xdr:sp macro="" textlink="">
      <xdr:nvSpPr>
        <xdr:cNvPr id="11286" name="Text Box 22">
          <a:extLst>
            <a:ext uri="{FF2B5EF4-FFF2-40B4-BE49-F238E27FC236}">
              <a16:creationId xmlns:a16="http://schemas.microsoft.com/office/drawing/2014/main" id="{00000000-0008-0000-1000-0000162C0000}"/>
            </a:ext>
          </a:extLst>
        </xdr:cNvPr>
        <xdr:cNvSpPr txBox="1">
          <a:spLocks noChangeArrowheads="1"/>
        </xdr:cNvSpPr>
      </xdr:nvSpPr>
      <xdr:spPr bwMode="auto">
        <a:xfrm>
          <a:off x="2647950" y="23526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t</a:t>
          </a:r>
        </a:p>
      </xdr:txBody>
    </xdr:sp>
    <xdr:clientData/>
  </xdr:twoCellAnchor>
  <xdr:twoCellAnchor editAs="oneCell">
    <xdr:from>
      <xdr:col>34</xdr:col>
      <xdr:colOff>28575</xdr:colOff>
      <xdr:row>10</xdr:row>
      <xdr:rowOff>295275</xdr:rowOff>
    </xdr:from>
    <xdr:to>
      <xdr:col>36</xdr:col>
      <xdr:colOff>19050</xdr:colOff>
      <xdr:row>11</xdr:row>
      <xdr:rowOff>104775</xdr:rowOff>
    </xdr:to>
    <xdr:sp macro="" textlink="">
      <xdr:nvSpPr>
        <xdr:cNvPr id="11287" name="Text Box 23">
          <a:extLst>
            <a:ext uri="{FF2B5EF4-FFF2-40B4-BE49-F238E27FC236}">
              <a16:creationId xmlns:a16="http://schemas.microsoft.com/office/drawing/2014/main" id="{00000000-0008-0000-1000-0000172C0000}"/>
            </a:ext>
          </a:extLst>
        </xdr:cNvPr>
        <xdr:cNvSpPr txBox="1">
          <a:spLocks noChangeArrowheads="1"/>
        </xdr:cNvSpPr>
      </xdr:nvSpPr>
      <xdr:spPr bwMode="auto">
        <a:xfrm>
          <a:off x="2619375" y="26574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kl</a:t>
          </a:r>
        </a:p>
      </xdr:txBody>
    </xdr:sp>
    <xdr:clientData/>
  </xdr:twoCellAnchor>
  <xdr:twoCellAnchor editAs="oneCell">
    <xdr:from>
      <xdr:col>34</xdr:col>
      <xdr:colOff>57150</xdr:colOff>
      <xdr:row>13</xdr:row>
      <xdr:rowOff>0</xdr:rowOff>
    </xdr:from>
    <xdr:to>
      <xdr:col>36</xdr:col>
      <xdr:colOff>47625</xdr:colOff>
      <xdr:row>13</xdr:row>
      <xdr:rowOff>114300</xdr:rowOff>
    </xdr:to>
    <xdr:sp macro="" textlink="">
      <xdr:nvSpPr>
        <xdr:cNvPr id="11288" name="Text Box 24">
          <a:extLst>
            <a:ext uri="{FF2B5EF4-FFF2-40B4-BE49-F238E27FC236}">
              <a16:creationId xmlns:a16="http://schemas.microsoft.com/office/drawing/2014/main" id="{00000000-0008-0000-1000-0000182C0000}"/>
            </a:ext>
          </a:extLst>
        </xdr:cNvPr>
        <xdr:cNvSpPr txBox="1">
          <a:spLocks noChangeArrowheads="1"/>
        </xdr:cNvSpPr>
      </xdr:nvSpPr>
      <xdr:spPr bwMode="auto">
        <a:xfrm>
          <a:off x="2647950" y="33528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t</a:t>
          </a:r>
        </a:p>
      </xdr:txBody>
    </xdr:sp>
    <xdr:clientData/>
  </xdr:twoCellAnchor>
  <xdr:twoCellAnchor editAs="oneCell">
    <xdr:from>
      <xdr:col>36</xdr:col>
      <xdr:colOff>9525</xdr:colOff>
      <xdr:row>8</xdr:row>
      <xdr:rowOff>0</xdr:rowOff>
    </xdr:from>
    <xdr:to>
      <xdr:col>38</xdr:col>
      <xdr:colOff>0</xdr:colOff>
      <xdr:row>8</xdr:row>
      <xdr:rowOff>114300</xdr:rowOff>
    </xdr:to>
    <xdr:sp macro="" textlink="">
      <xdr:nvSpPr>
        <xdr:cNvPr id="11289" name="Text Box 25">
          <a:extLst>
            <a:ext uri="{FF2B5EF4-FFF2-40B4-BE49-F238E27FC236}">
              <a16:creationId xmlns:a16="http://schemas.microsoft.com/office/drawing/2014/main" id="{00000000-0008-0000-1000-0000192C0000}"/>
            </a:ext>
          </a:extLst>
        </xdr:cNvPr>
        <xdr:cNvSpPr txBox="1">
          <a:spLocks noChangeArrowheads="1"/>
        </xdr:cNvSpPr>
      </xdr:nvSpPr>
      <xdr:spPr bwMode="auto">
        <a:xfrm>
          <a:off x="2752725" y="17526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27</a:t>
          </a:r>
        </a:p>
      </xdr:txBody>
    </xdr:sp>
    <xdr:clientData/>
  </xdr:twoCellAnchor>
  <xdr:twoCellAnchor editAs="oneCell">
    <xdr:from>
      <xdr:col>47</xdr:col>
      <xdr:colOff>9525</xdr:colOff>
      <xdr:row>8</xdr:row>
      <xdr:rowOff>0</xdr:rowOff>
    </xdr:from>
    <xdr:to>
      <xdr:col>49</xdr:col>
      <xdr:colOff>0</xdr:colOff>
      <xdr:row>8</xdr:row>
      <xdr:rowOff>114300</xdr:rowOff>
    </xdr:to>
    <xdr:sp macro="" textlink="">
      <xdr:nvSpPr>
        <xdr:cNvPr id="11290" name="Text Box 26">
          <a:extLst>
            <a:ext uri="{FF2B5EF4-FFF2-40B4-BE49-F238E27FC236}">
              <a16:creationId xmlns:a16="http://schemas.microsoft.com/office/drawing/2014/main" id="{00000000-0008-0000-1000-00001A2C0000}"/>
            </a:ext>
          </a:extLst>
        </xdr:cNvPr>
        <xdr:cNvSpPr txBox="1">
          <a:spLocks noChangeArrowheads="1"/>
        </xdr:cNvSpPr>
      </xdr:nvSpPr>
      <xdr:spPr bwMode="auto">
        <a:xfrm>
          <a:off x="3590925" y="17526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35</a:t>
          </a:r>
        </a:p>
      </xdr:txBody>
    </xdr:sp>
    <xdr:clientData/>
  </xdr:twoCellAnchor>
  <xdr:twoCellAnchor editAs="oneCell">
    <xdr:from>
      <xdr:col>58</xdr:col>
      <xdr:colOff>9525</xdr:colOff>
      <xdr:row>8</xdr:row>
      <xdr:rowOff>0</xdr:rowOff>
    </xdr:from>
    <xdr:to>
      <xdr:col>60</xdr:col>
      <xdr:colOff>0</xdr:colOff>
      <xdr:row>8</xdr:row>
      <xdr:rowOff>114300</xdr:rowOff>
    </xdr:to>
    <xdr:sp macro="" textlink="">
      <xdr:nvSpPr>
        <xdr:cNvPr id="11291" name="Text Box 27">
          <a:extLst>
            <a:ext uri="{FF2B5EF4-FFF2-40B4-BE49-F238E27FC236}">
              <a16:creationId xmlns:a16="http://schemas.microsoft.com/office/drawing/2014/main" id="{00000000-0008-0000-1000-00001B2C0000}"/>
            </a:ext>
          </a:extLst>
        </xdr:cNvPr>
        <xdr:cNvSpPr txBox="1">
          <a:spLocks noChangeArrowheads="1"/>
        </xdr:cNvSpPr>
      </xdr:nvSpPr>
      <xdr:spPr bwMode="auto">
        <a:xfrm>
          <a:off x="4429125" y="17526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45</a:t>
          </a:r>
        </a:p>
      </xdr:txBody>
    </xdr:sp>
    <xdr:clientData/>
  </xdr:twoCellAnchor>
  <xdr:twoCellAnchor editAs="oneCell">
    <xdr:from>
      <xdr:col>71</xdr:col>
      <xdr:colOff>9525</xdr:colOff>
      <xdr:row>8</xdr:row>
      <xdr:rowOff>0</xdr:rowOff>
    </xdr:from>
    <xdr:to>
      <xdr:col>73</xdr:col>
      <xdr:colOff>0</xdr:colOff>
      <xdr:row>8</xdr:row>
      <xdr:rowOff>114300</xdr:rowOff>
    </xdr:to>
    <xdr:sp macro="" textlink="">
      <xdr:nvSpPr>
        <xdr:cNvPr id="11292" name="Text Box 28">
          <a:extLst>
            <a:ext uri="{FF2B5EF4-FFF2-40B4-BE49-F238E27FC236}">
              <a16:creationId xmlns:a16="http://schemas.microsoft.com/office/drawing/2014/main" id="{00000000-0008-0000-1000-00001C2C0000}"/>
            </a:ext>
          </a:extLst>
        </xdr:cNvPr>
        <xdr:cNvSpPr txBox="1">
          <a:spLocks noChangeArrowheads="1"/>
        </xdr:cNvSpPr>
      </xdr:nvSpPr>
      <xdr:spPr bwMode="auto">
        <a:xfrm>
          <a:off x="5419725" y="17526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56</a:t>
          </a:r>
        </a:p>
      </xdr:txBody>
    </xdr:sp>
    <xdr:clientData/>
  </xdr:twoCellAnchor>
  <xdr:twoCellAnchor editAs="oneCell">
    <xdr:from>
      <xdr:col>80</xdr:col>
      <xdr:colOff>9525</xdr:colOff>
      <xdr:row>8</xdr:row>
      <xdr:rowOff>0</xdr:rowOff>
    </xdr:from>
    <xdr:to>
      <xdr:col>82</xdr:col>
      <xdr:colOff>0</xdr:colOff>
      <xdr:row>8</xdr:row>
      <xdr:rowOff>114300</xdr:rowOff>
    </xdr:to>
    <xdr:sp macro="" textlink="">
      <xdr:nvSpPr>
        <xdr:cNvPr id="11293" name="Text Box 29">
          <a:extLst>
            <a:ext uri="{FF2B5EF4-FFF2-40B4-BE49-F238E27FC236}">
              <a16:creationId xmlns:a16="http://schemas.microsoft.com/office/drawing/2014/main" id="{00000000-0008-0000-1000-00001D2C0000}"/>
            </a:ext>
          </a:extLst>
        </xdr:cNvPr>
        <xdr:cNvSpPr txBox="1">
          <a:spLocks noChangeArrowheads="1"/>
        </xdr:cNvSpPr>
      </xdr:nvSpPr>
      <xdr:spPr bwMode="auto">
        <a:xfrm>
          <a:off x="6105525" y="17526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65</a:t>
          </a:r>
        </a:p>
      </xdr:txBody>
    </xdr:sp>
    <xdr:clientData/>
  </xdr:twoCellAnchor>
  <xdr:twoCellAnchor editAs="oneCell">
    <xdr:from>
      <xdr:col>89</xdr:col>
      <xdr:colOff>9525</xdr:colOff>
      <xdr:row>8</xdr:row>
      <xdr:rowOff>0</xdr:rowOff>
    </xdr:from>
    <xdr:to>
      <xdr:col>91</xdr:col>
      <xdr:colOff>0</xdr:colOff>
      <xdr:row>8</xdr:row>
      <xdr:rowOff>114300</xdr:rowOff>
    </xdr:to>
    <xdr:sp macro="" textlink="">
      <xdr:nvSpPr>
        <xdr:cNvPr id="11295" name="Text Box 31">
          <a:extLst>
            <a:ext uri="{FF2B5EF4-FFF2-40B4-BE49-F238E27FC236}">
              <a16:creationId xmlns:a16="http://schemas.microsoft.com/office/drawing/2014/main" id="{00000000-0008-0000-1000-00001F2C0000}"/>
            </a:ext>
          </a:extLst>
        </xdr:cNvPr>
        <xdr:cNvSpPr txBox="1">
          <a:spLocks noChangeArrowheads="1"/>
        </xdr:cNvSpPr>
      </xdr:nvSpPr>
      <xdr:spPr bwMode="auto">
        <a:xfrm>
          <a:off x="6791325" y="17526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73</a:t>
          </a:r>
        </a:p>
      </xdr:txBody>
    </xdr:sp>
    <xdr:clientData/>
  </xdr:twoCellAnchor>
  <xdr:twoCellAnchor editAs="oneCell">
    <xdr:from>
      <xdr:col>98</xdr:col>
      <xdr:colOff>9525</xdr:colOff>
      <xdr:row>8</xdr:row>
      <xdr:rowOff>0</xdr:rowOff>
    </xdr:from>
    <xdr:to>
      <xdr:col>100</xdr:col>
      <xdr:colOff>0</xdr:colOff>
      <xdr:row>8</xdr:row>
      <xdr:rowOff>114300</xdr:rowOff>
    </xdr:to>
    <xdr:sp macro="" textlink="">
      <xdr:nvSpPr>
        <xdr:cNvPr id="11296" name="Text Box 32">
          <a:extLst>
            <a:ext uri="{FF2B5EF4-FFF2-40B4-BE49-F238E27FC236}">
              <a16:creationId xmlns:a16="http://schemas.microsoft.com/office/drawing/2014/main" id="{00000000-0008-0000-1000-0000202C0000}"/>
            </a:ext>
          </a:extLst>
        </xdr:cNvPr>
        <xdr:cNvSpPr txBox="1">
          <a:spLocks noChangeArrowheads="1"/>
        </xdr:cNvSpPr>
      </xdr:nvSpPr>
      <xdr:spPr bwMode="auto">
        <a:xfrm>
          <a:off x="7477125" y="17526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82</a:t>
          </a:r>
        </a:p>
      </xdr:txBody>
    </xdr:sp>
    <xdr:clientData/>
  </xdr:twoCellAnchor>
  <xdr:twoCellAnchor editAs="oneCell">
    <xdr:from>
      <xdr:col>107</xdr:col>
      <xdr:colOff>9525</xdr:colOff>
      <xdr:row>8</xdr:row>
      <xdr:rowOff>0</xdr:rowOff>
    </xdr:from>
    <xdr:to>
      <xdr:col>109</xdr:col>
      <xdr:colOff>0</xdr:colOff>
      <xdr:row>8</xdr:row>
      <xdr:rowOff>114300</xdr:rowOff>
    </xdr:to>
    <xdr:sp macro="" textlink="">
      <xdr:nvSpPr>
        <xdr:cNvPr id="11297" name="Text Box 33">
          <a:extLst>
            <a:ext uri="{FF2B5EF4-FFF2-40B4-BE49-F238E27FC236}">
              <a16:creationId xmlns:a16="http://schemas.microsoft.com/office/drawing/2014/main" id="{00000000-0008-0000-1000-0000212C0000}"/>
            </a:ext>
          </a:extLst>
        </xdr:cNvPr>
        <xdr:cNvSpPr txBox="1">
          <a:spLocks noChangeArrowheads="1"/>
        </xdr:cNvSpPr>
      </xdr:nvSpPr>
      <xdr:spPr bwMode="auto">
        <a:xfrm>
          <a:off x="8162925" y="17526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91</a:t>
          </a:r>
        </a:p>
      </xdr:txBody>
    </xdr:sp>
    <xdr:clientData/>
  </xdr:twoCellAnchor>
  <xdr:twoCellAnchor editAs="oneCell">
    <xdr:from>
      <xdr:col>116</xdr:col>
      <xdr:colOff>9525</xdr:colOff>
      <xdr:row>8</xdr:row>
      <xdr:rowOff>0</xdr:rowOff>
    </xdr:from>
    <xdr:to>
      <xdr:col>118</xdr:col>
      <xdr:colOff>0</xdr:colOff>
      <xdr:row>8</xdr:row>
      <xdr:rowOff>114300</xdr:rowOff>
    </xdr:to>
    <xdr:sp macro="" textlink="">
      <xdr:nvSpPr>
        <xdr:cNvPr id="11298" name="Text Box 34">
          <a:extLst>
            <a:ext uri="{FF2B5EF4-FFF2-40B4-BE49-F238E27FC236}">
              <a16:creationId xmlns:a16="http://schemas.microsoft.com/office/drawing/2014/main" id="{00000000-0008-0000-1000-0000222C0000}"/>
            </a:ext>
          </a:extLst>
        </xdr:cNvPr>
        <xdr:cNvSpPr txBox="1">
          <a:spLocks noChangeArrowheads="1"/>
        </xdr:cNvSpPr>
      </xdr:nvSpPr>
      <xdr:spPr bwMode="auto">
        <a:xfrm>
          <a:off x="8848725" y="17526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98</a:t>
          </a:r>
        </a:p>
      </xdr:txBody>
    </xdr:sp>
    <xdr:clientData/>
  </xdr:twoCellAnchor>
  <xdr:twoCellAnchor editAs="oneCell">
    <xdr:from>
      <xdr:col>122</xdr:col>
      <xdr:colOff>47625</xdr:colOff>
      <xdr:row>8</xdr:row>
      <xdr:rowOff>0</xdr:rowOff>
    </xdr:from>
    <xdr:to>
      <xdr:col>126</xdr:col>
      <xdr:colOff>0</xdr:colOff>
      <xdr:row>8</xdr:row>
      <xdr:rowOff>123825</xdr:rowOff>
    </xdr:to>
    <xdr:sp macro="" textlink="">
      <xdr:nvSpPr>
        <xdr:cNvPr id="11299" name="Text Box 35">
          <a:extLst>
            <a:ext uri="{FF2B5EF4-FFF2-40B4-BE49-F238E27FC236}">
              <a16:creationId xmlns:a16="http://schemas.microsoft.com/office/drawing/2014/main" id="{00000000-0008-0000-1000-0000232C0000}"/>
            </a:ext>
          </a:extLst>
        </xdr:cNvPr>
        <xdr:cNvSpPr txBox="1">
          <a:spLocks noChangeArrowheads="1"/>
        </xdr:cNvSpPr>
      </xdr:nvSpPr>
      <xdr:spPr bwMode="auto">
        <a:xfrm>
          <a:off x="9344025" y="1752600"/>
          <a:ext cx="25717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107</a:t>
          </a:r>
        </a:p>
      </xdr:txBody>
    </xdr:sp>
    <xdr:clientData/>
  </xdr:twoCellAnchor>
  <xdr:twoCellAnchor>
    <xdr:from>
      <xdr:col>33</xdr:col>
      <xdr:colOff>57150</xdr:colOff>
      <xdr:row>11</xdr:row>
      <xdr:rowOff>285750</xdr:rowOff>
    </xdr:from>
    <xdr:to>
      <xdr:col>36</xdr:col>
      <xdr:colOff>66675</xdr:colOff>
      <xdr:row>12</xdr:row>
      <xdr:rowOff>171450</xdr:rowOff>
    </xdr:to>
    <xdr:grpSp>
      <xdr:nvGrpSpPr>
        <xdr:cNvPr id="11301" name="Group 37">
          <a:extLst>
            <a:ext uri="{FF2B5EF4-FFF2-40B4-BE49-F238E27FC236}">
              <a16:creationId xmlns:a16="http://schemas.microsoft.com/office/drawing/2014/main" id="{00000000-0008-0000-1000-0000252C0000}"/>
            </a:ext>
          </a:extLst>
        </xdr:cNvPr>
        <xdr:cNvGrpSpPr>
          <a:grpSpLocks/>
        </xdr:cNvGrpSpPr>
      </xdr:nvGrpSpPr>
      <xdr:grpSpPr bwMode="auto">
        <a:xfrm>
          <a:off x="2645709" y="2952750"/>
          <a:ext cx="244848" cy="188259"/>
          <a:chOff x="267" y="313"/>
          <a:chExt cx="25" cy="20"/>
        </a:xfrm>
      </xdr:grpSpPr>
      <xdr:sp macro="" textlink="">
        <xdr:nvSpPr>
          <xdr:cNvPr id="11302" name="Text Box 38">
            <a:extLst>
              <a:ext uri="{FF2B5EF4-FFF2-40B4-BE49-F238E27FC236}">
                <a16:creationId xmlns:a16="http://schemas.microsoft.com/office/drawing/2014/main" id="{00000000-0008-0000-1000-0000262C0000}"/>
              </a:ext>
            </a:extLst>
          </xdr:cNvPr>
          <xdr:cNvSpPr txBox="1">
            <a:spLocks noChangeArrowheads="1"/>
          </xdr:cNvSpPr>
        </xdr:nvSpPr>
        <xdr:spPr bwMode="auto">
          <a:xfrm>
            <a:off x="267" y="319"/>
            <a:ext cx="23" cy="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千m</a:t>
            </a:r>
          </a:p>
        </xdr:txBody>
      </xdr:sp>
      <xdr:sp macro="" textlink="">
        <xdr:nvSpPr>
          <xdr:cNvPr id="11303" name="Text Box 39">
            <a:extLst>
              <a:ext uri="{FF2B5EF4-FFF2-40B4-BE49-F238E27FC236}">
                <a16:creationId xmlns:a16="http://schemas.microsoft.com/office/drawing/2014/main" id="{00000000-0008-0000-1000-0000272C0000}"/>
              </a:ext>
            </a:extLst>
          </xdr:cNvPr>
          <xdr:cNvSpPr txBox="1">
            <a:spLocks noChangeArrowheads="1"/>
          </xdr:cNvSpPr>
        </xdr:nvSpPr>
        <xdr:spPr bwMode="auto">
          <a:xfrm>
            <a:off x="279" y="313"/>
            <a:ext cx="13" cy="1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3</a:t>
            </a:r>
          </a:p>
        </xdr:txBody>
      </xdr:sp>
    </xdr:grpSp>
    <xdr:clientData/>
  </xdr:twoCellAnchor>
  <xdr:twoCellAnchor>
    <xdr:from>
      <xdr:col>125</xdr:col>
      <xdr:colOff>9525</xdr:colOff>
      <xdr:row>0</xdr:row>
      <xdr:rowOff>133350</xdr:rowOff>
    </xdr:from>
    <xdr:to>
      <xdr:col>128</xdr:col>
      <xdr:colOff>57150</xdr:colOff>
      <xdr:row>1</xdr:row>
      <xdr:rowOff>190500</xdr:rowOff>
    </xdr:to>
    <xdr:grpSp>
      <xdr:nvGrpSpPr>
        <xdr:cNvPr id="11304" name="Group 40">
          <a:extLst>
            <a:ext uri="{FF2B5EF4-FFF2-40B4-BE49-F238E27FC236}">
              <a16:creationId xmlns:a16="http://schemas.microsoft.com/office/drawing/2014/main" id="{00000000-0008-0000-1000-0000282C0000}"/>
            </a:ext>
          </a:extLst>
        </xdr:cNvPr>
        <xdr:cNvGrpSpPr>
          <a:grpSpLocks/>
        </xdr:cNvGrpSpPr>
      </xdr:nvGrpSpPr>
      <xdr:grpSpPr bwMode="auto">
        <a:xfrm>
          <a:off x="9814672" y="133350"/>
          <a:ext cx="282949" cy="258856"/>
          <a:chOff x="1067" y="288"/>
          <a:chExt cx="29" cy="27"/>
        </a:xfrm>
      </xdr:grpSpPr>
      <xdr:sp macro="" textlink="">
        <xdr:nvSpPr>
          <xdr:cNvPr id="11305" name="Oval 41">
            <a:extLst>
              <a:ext uri="{FF2B5EF4-FFF2-40B4-BE49-F238E27FC236}">
                <a16:creationId xmlns:a16="http://schemas.microsoft.com/office/drawing/2014/main" id="{00000000-0008-0000-1000-0000292C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1306" name="Text Box 42">
            <a:extLst>
              <a:ext uri="{FF2B5EF4-FFF2-40B4-BE49-F238E27FC236}">
                <a16:creationId xmlns:a16="http://schemas.microsoft.com/office/drawing/2014/main" id="{00000000-0008-0000-1000-00002A2C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editAs="oneCell">
    <xdr:from>
      <xdr:col>25</xdr:col>
      <xdr:colOff>0</xdr:colOff>
      <xdr:row>1</xdr:row>
      <xdr:rowOff>76200</xdr:rowOff>
    </xdr:from>
    <xdr:to>
      <xdr:col>26</xdr:col>
      <xdr:colOff>19050</xdr:colOff>
      <xdr:row>2</xdr:row>
      <xdr:rowOff>9525</xdr:rowOff>
    </xdr:to>
    <xdr:sp macro="" textlink="">
      <xdr:nvSpPr>
        <xdr:cNvPr id="12289" name="Text Box 1">
          <a:extLst>
            <a:ext uri="{FF2B5EF4-FFF2-40B4-BE49-F238E27FC236}">
              <a16:creationId xmlns:a16="http://schemas.microsoft.com/office/drawing/2014/main" id="{00000000-0008-0000-1100-000001300000}"/>
            </a:ext>
          </a:extLst>
        </xdr:cNvPr>
        <xdr:cNvSpPr txBox="1">
          <a:spLocks noChangeArrowheads="1"/>
        </xdr:cNvSpPr>
      </xdr:nvSpPr>
      <xdr:spPr bwMode="auto">
        <a:xfrm>
          <a:off x="1905000" y="276225"/>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oneCellAnchor>
    <xdr:from>
      <xdr:col>29</xdr:col>
      <xdr:colOff>66675</xdr:colOff>
      <xdr:row>1</xdr:row>
      <xdr:rowOff>76200</xdr:rowOff>
    </xdr:from>
    <xdr:ext cx="109257" cy="163606"/>
    <xdr:sp macro="" textlink="">
      <xdr:nvSpPr>
        <xdr:cNvPr id="12290" name="Text Box 2">
          <a:extLst>
            <a:ext uri="{FF2B5EF4-FFF2-40B4-BE49-F238E27FC236}">
              <a16:creationId xmlns:a16="http://schemas.microsoft.com/office/drawing/2014/main" id="{00000000-0008-0000-1100-000002300000}"/>
            </a:ext>
          </a:extLst>
        </xdr:cNvPr>
        <xdr:cNvSpPr txBox="1">
          <a:spLocks noChangeArrowheads="1"/>
        </xdr:cNvSpPr>
      </xdr:nvSpPr>
      <xdr:spPr bwMode="auto">
        <a:xfrm>
          <a:off x="2276475" y="276225"/>
          <a:ext cx="1047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editAs="oneCell">
    <xdr:from>
      <xdr:col>7</xdr:col>
      <xdr:colOff>57150</xdr:colOff>
      <xdr:row>1</xdr:row>
      <xdr:rowOff>66675</xdr:rowOff>
    </xdr:from>
    <xdr:to>
      <xdr:col>9</xdr:col>
      <xdr:colOff>0</xdr:colOff>
      <xdr:row>2</xdr:row>
      <xdr:rowOff>0</xdr:rowOff>
    </xdr:to>
    <xdr:sp macro="" textlink="">
      <xdr:nvSpPr>
        <xdr:cNvPr id="12291" name="Text Box 3">
          <a:extLst>
            <a:ext uri="{FF2B5EF4-FFF2-40B4-BE49-F238E27FC236}">
              <a16:creationId xmlns:a16="http://schemas.microsoft.com/office/drawing/2014/main" id="{00000000-0008-0000-1100-000003300000}"/>
            </a:ext>
          </a:extLst>
        </xdr:cNvPr>
        <xdr:cNvSpPr txBox="1">
          <a:spLocks noChangeArrowheads="1"/>
        </xdr:cNvSpPr>
      </xdr:nvSpPr>
      <xdr:spPr bwMode="auto">
        <a:xfrm>
          <a:off x="590550" y="266700"/>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7</xdr:col>
      <xdr:colOff>0</xdr:colOff>
      <xdr:row>3</xdr:row>
      <xdr:rowOff>133350</xdr:rowOff>
    </xdr:from>
    <xdr:to>
      <xdr:col>30</xdr:col>
      <xdr:colOff>66675</xdr:colOff>
      <xdr:row>3</xdr:row>
      <xdr:rowOff>133350</xdr:rowOff>
    </xdr:to>
    <xdr:sp macro="" textlink="">
      <xdr:nvSpPr>
        <xdr:cNvPr id="12292" name="Line 4">
          <a:extLst>
            <a:ext uri="{FF2B5EF4-FFF2-40B4-BE49-F238E27FC236}">
              <a16:creationId xmlns:a16="http://schemas.microsoft.com/office/drawing/2014/main" id="{00000000-0008-0000-1100-000004300000}"/>
            </a:ext>
          </a:extLst>
        </xdr:cNvPr>
        <xdr:cNvSpPr>
          <a:spLocks noChangeShapeType="1"/>
        </xdr:cNvSpPr>
      </xdr:nvSpPr>
      <xdr:spPr bwMode="auto">
        <a:xfrm>
          <a:off x="533400" y="857250"/>
          <a:ext cx="1819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14</xdr:col>
      <xdr:colOff>47625</xdr:colOff>
      <xdr:row>6</xdr:row>
      <xdr:rowOff>38100</xdr:rowOff>
    </xdr:from>
    <xdr:to>
      <xdr:col>16</xdr:col>
      <xdr:colOff>38100</xdr:colOff>
      <xdr:row>6</xdr:row>
      <xdr:rowOff>152400</xdr:rowOff>
    </xdr:to>
    <xdr:sp macro="" textlink="">
      <xdr:nvSpPr>
        <xdr:cNvPr id="12293" name="Text Box 5">
          <a:extLst>
            <a:ext uri="{FF2B5EF4-FFF2-40B4-BE49-F238E27FC236}">
              <a16:creationId xmlns:a16="http://schemas.microsoft.com/office/drawing/2014/main" id="{00000000-0008-0000-1100-000005300000}"/>
            </a:ext>
          </a:extLst>
        </xdr:cNvPr>
        <xdr:cNvSpPr txBox="1">
          <a:spLocks noChangeArrowheads="1"/>
        </xdr:cNvSpPr>
      </xdr:nvSpPr>
      <xdr:spPr bwMode="auto">
        <a:xfrm>
          <a:off x="1114425" y="146685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editAs="oneCell">
    <xdr:from>
      <xdr:col>23</xdr:col>
      <xdr:colOff>28575</xdr:colOff>
      <xdr:row>7</xdr:row>
      <xdr:rowOff>0</xdr:rowOff>
    </xdr:from>
    <xdr:to>
      <xdr:col>25</xdr:col>
      <xdr:colOff>19050</xdr:colOff>
      <xdr:row>7</xdr:row>
      <xdr:rowOff>114300</xdr:rowOff>
    </xdr:to>
    <xdr:sp macro="" textlink="">
      <xdr:nvSpPr>
        <xdr:cNvPr id="12296" name="Text Box 8">
          <a:extLst>
            <a:ext uri="{FF2B5EF4-FFF2-40B4-BE49-F238E27FC236}">
              <a16:creationId xmlns:a16="http://schemas.microsoft.com/office/drawing/2014/main" id="{00000000-0008-0000-1100-000008300000}"/>
            </a:ext>
          </a:extLst>
        </xdr:cNvPr>
        <xdr:cNvSpPr txBox="1">
          <a:spLocks noChangeArrowheads="1"/>
        </xdr:cNvSpPr>
      </xdr:nvSpPr>
      <xdr:spPr bwMode="auto">
        <a:xfrm>
          <a:off x="1781175" y="16002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xdr:from>
      <xdr:col>125</xdr:col>
      <xdr:colOff>0</xdr:colOff>
      <xdr:row>0</xdr:row>
      <xdr:rowOff>133350</xdr:rowOff>
    </xdr:from>
    <xdr:to>
      <xdr:col>128</xdr:col>
      <xdr:colOff>47625</xdr:colOff>
      <xdr:row>1</xdr:row>
      <xdr:rowOff>190500</xdr:rowOff>
    </xdr:to>
    <xdr:grpSp>
      <xdr:nvGrpSpPr>
        <xdr:cNvPr id="12315" name="Group 27">
          <a:extLst>
            <a:ext uri="{FF2B5EF4-FFF2-40B4-BE49-F238E27FC236}">
              <a16:creationId xmlns:a16="http://schemas.microsoft.com/office/drawing/2014/main" id="{00000000-0008-0000-1100-00001B300000}"/>
            </a:ext>
          </a:extLst>
        </xdr:cNvPr>
        <xdr:cNvGrpSpPr>
          <a:grpSpLocks/>
        </xdr:cNvGrpSpPr>
      </xdr:nvGrpSpPr>
      <xdr:grpSpPr bwMode="auto">
        <a:xfrm>
          <a:off x="9805147" y="133350"/>
          <a:ext cx="282949" cy="258856"/>
          <a:chOff x="1067" y="288"/>
          <a:chExt cx="29" cy="27"/>
        </a:xfrm>
      </xdr:grpSpPr>
      <xdr:sp macro="" textlink="">
        <xdr:nvSpPr>
          <xdr:cNvPr id="12316" name="Oval 28">
            <a:extLst>
              <a:ext uri="{FF2B5EF4-FFF2-40B4-BE49-F238E27FC236}">
                <a16:creationId xmlns:a16="http://schemas.microsoft.com/office/drawing/2014/main" id="{00000000-0008-0000-1100-00001C30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2317" name="Text Box 29">
            <a:extLst>
              <a:ext uri="{FF2B5EF4-FFF2-40B4-BE49-F238E27FC236}">
                <a16:creationId xmlns:a16="http://schemas.microsoft.com/office/drawing/2014/main" id="{00000000-0008-0000-1100-00001D30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oneCellAnchor>
    <xdr:from>
      <xdr:col>36</xdr:col>
      <xdr:colOff>19050</xdr:colOff>
      <xdr:row>7</xdr:row>
      <xdr:rowOff>0</xdr:rowOff>
    </xdr:from>
    <xdr:ext cx="147357" cy="114300"/>
    <xdr:sp macro="" textlink="">
      <xdr:nvSpPr>
        <xdr:cNvPr id="19" name="Text Box 7">
          <a:extLst>
            <a:ext uri="{FF2B5EF4-FFF2-40B4-BE49-F238E27FC236}">
              <a16:creationId xmlns:a16="http://schemas.microsoft.com/office/drawing/2014/main" id="{00000000-0008-0000-1100-000013000000}"/>
            </a:ext>
          </a:extLst>
        </xdr:cNvPr>
        <xdr:cNvSpPr txBox="1">
          <a:spLocks noChangeArrowheads="1"/>
        </xdr:cNvSpPr>
      </xdr:nvSpPr>
      <xdr:spPr bwMode="auto">
        <a:xfrm>
          <a:off x="8961344" y="1591235"/>
          <a:ext cx="147357"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21</a:t>
          </a:r>
          <a:endParaRPr lang="ja-JP" altLang="en-US" sz="600" b="0" i="0" u="none" strike="noStrike" baseline="0">
            <a:solidFill>
              <a:srgbClr val="000000"/>
            </a:solidFill>
            <a:latin typeface="ＭＳ Ｐゴシック"/>
            <a:ea typeface="ＭＳ Ｐゴシック"/>
          </a:endParaRPr>
        </a:p>
      </xdr:txBody>
    </xdr:sp>
    <xdr:clientData/>
  </xdr:oneCellAnchor>
  <xdr:oneCellAnchor>
    <xdr:from>
      <xdr:col>48</xdr:col>
      <xdr:colOff>19050</xdr:colOff>
      <xdr:row>7</xdr:row>
      <xdr:rowOff>0</xdr:rowOff>
    </xdr:from>
    <xdr:ext cx="147358" cy="114300"/>
    <xdr:sp macro="" textlink="">
      <xdr:nvSpPr>
        <xdr:cNvPr id="20" name="Text Box 15">
          <a:extLst>
            <a:ext uri="{FF2B5EF4-FFF2-40B4-BE49-F238E27FC236}">
              <a16:creationId xmlns:a16="http://schemas.microsoft.com/office/drawing/2014/main" id="{00000000-0008-0000-1100-000014000000}"/>
            </a:ext>
          </a:extLst>
        </xdr:cNvPr>
        <xdr:cNvSpPr txBox="1">
          <a:spLocks noChangeArrowheads="1"/>
        </xdr:cNvSpPr>
      </xdr:nvSpPr>
      <xdr:spPr bwMode="auto">
        <a:xfrm>
          <a:off x="9902638" y="1591235"/>
          <a:ext cx="147358"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26</a:t>
          </a:r>
          <a:endParaRPr lang="ja-JP" altLang="en-US" sz="600" b="0" i="0" u="none" strike="noStrike" baseline="0">
            <a:solidFill>
              <a:srgbClr val="000000"/>
            </a:solidFill>
            <a:latin typeface="ＭＳ Ｐゴシック"/>
            <a:ea typeface="ＭＳ Ｐゴシック"/>
          </a:endParaRPr>
        </a:p>
      </xdr:txBody>
    </xdr:sp>
    <xdr:clientData/>
  </xdr:oneCellAnchor>
</xdr:wsDr>
</file>

<file path=xl/drawings/drawing17.xml><?xml version="1.0" encoding="utf-8"?>
<xdr:wsDr xmlns:xdr="http://schemas.openxmlformats.org/drawingml/2006/spreadsheetDrawing" xmlns:a="http://schemas.openxmlformats.org/drawingml/2006/main">
  <xdr:twoCellAnchor editAs="oneCell">
    <xdr:from>
      <xdr:col>25</xdr:col>
      <xdr:colOff>0</xdr:colOff>
      <xdr:row>1</xdr:row>
      <xdr:rowOff>76200</xdr:rowOff>
    </xdr:from>
    <xdr:to>
      <xdr:col>26</xdr:col>
      <xdr:colOff>19050</xdr:colOff>
      <xdr:row>2</xdr:row>
      <xdr:rowOff>9525</xdr:rowOff>
    </xdr:to>
    <xdr:sp macro="" textlink="">
      <xdr:nvSpPr>
        <xdr:cNvPr id="13313" name="Text Box 1">
          <a:extLst>
            <a:ext uri="{FF2B5EF4-FFF2-40B4-BE49-F238E27FC236}">
              <a16:creationId xmlns:a16="http://schemas.microsoft.com/office/drawing/2014/main" id="{00000000-0008-0000-1200-000001340000}"/>
            </a:ext>
          </a:extLst>
        </xdr:cNvPr>
        <xdr:cNvSpPr txBox="1">
          <a:spLocks noChangeArrowheads="1"/>
        </xdr:cNvSpPr>
      </xdr:nvSpPr>
      <xdr:spPr bwMode="auto">
        <a:xfrm>
          <a:off x="1905000" y="276225"/>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oneCellAnchor>
    <xdr:from>
      <xdr:col>29</xdr:col>
      <xdr:colOff>66675</xdr:colOff>
      <xdr:row>1</xdr:row>
      <xdr:rowOff>66675</xdr:rowOff>
    </xdr:from>
    <xdr:ext cx="109257" cy="154081"/>
    <xdr:sp macro="" textlink="">
      <xdr:nvSpPr>
        <xdr:cNvPr id="13314" name="Text Box 2">
          <a:extLst>
            <a:ext uri="{FF2B5EF4-FFF2-40B4-BE49-F238E27FC236}">
              <a16:creationId xmlns:a16="http://schemas.microsoft.com/office/drawing/2014/main" id="{00000000-0008-0000-1200-000002340000}"/>
            </a:ext>
          </a:extLst>
        </xdr:cNvPr>
        <xdr:cNvSpPr txBox="1">
          <a:spLocks noChangeArrowheads="1"/>
        </xdr:cNvSpPr>
      </xdr:nvSpPr>
      <xdr:spPr bwMode="auto">
        <a:xfrm>
          <a:off x="2276475" y="266700"/>
          <a:ext cx="104775" cy="152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editAs="oneCell">
    <xdr:from>
      <xdr:col>7</xdr:col>
      <xdr:colOff>57150</xdr:colOff>
      <xdr:row>1</xdr:row>
      <xdr:rowOff>66675</xdr:rowOff>
    </xdr:from>
    <xdr:to>
      <xdr:col>9</xdr:col>
      <xdr:colOff>0</xdr:colOff>
      <xdr:row>2</xdr:row>
      <xdr:rowOff>0</xdr:rowOff>
    </xdr:to>
    <xdr:sp macro="" textlink="">
      <xdr:nvSpPr>
        <xdr:cNvPr id="13315" name="Text Box 3">
          <a:extLst>
            <a:ext uri="{FF2B5EF4-FFF2-40B4-BE49-F238E27FC236}">
              <a16:creationId xmlns:a16="http://schemas.microsoft.com/office/drawing/2014/main" id="{00000000-0008-0000-1200-000003340000}"/>
            </a:ext>
          </a:extLst>
        </xdr:cNvPr>
        <xdr:cNvSpPr txBox="1">
          <a:spLocks noChangeArrowheads="1"/>
        </xdr:cNvSpPr>
      </xdr:nvSpPr>
      <xdr:spPr bwMode="auto">
        <a:xfrm>
          <a:off x="590550" y="266700"/>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6</xdr:col>
      <xdr:colOff>38100</xdr:colOff>
      <xdr:row>3</xdr:row>
      <xdr:rowOff>104775</xdr:rowOff>
    </xdr:from>
    <xdr:to>
      <xdr:col>30</xdr:col>
      <xdr:colOff>28575</xdr:colOff>
      <xdr:row>3</xdr:row>
      <xdr:rowOff>104775</xdr:rowOff>
    </xdr:to>
    <xdr:sp macro="" textlink="">
      <xdr:nvSpPr>
        <xdr:cNvPr id="13316" name="Line 4">
          <a:extLst>
            <a:ext uri="{FF2B5EF4-FFF2-40B4-BE49-F238E27FC236}">
              <a16:creationId xmlns:a16="http://schemas.microsoft.com/office/drawing/2014/main" id="{00000000-0008-0000-1200-000004340000}"/>
            </a:ext>
          </a:extLst>
        </xdr:cNvPr>
        <xdr:cNvSpPr>
          <a:spLocks noChangeShapeType="1"/>
        </xdr:cNvSpPr>
      </xdr:nvSpPr>
      <xdr:spPr bwMode="auto">
        <a:xfrm>
          <a:off x="495300" y="828675"/>
          <a:ext cx="1819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22</xdr:col>
      <xdr:colOff>19050</xdr:colOff>
      <xdr:row>11</xdr:row>
      <xdr:rowOff>180975</xdr:rowOff>
    </xdr:from>
    <xdr:to>
      <xdr:col>24</xdr:col>
      <xdr:colOff>9525</xdr:colOff>
      <xdr:row>12</xdr:row>
      <xdr:rowOff>114300</xdr:rowOff>
    </xdr:to>
    <xdr:sp macro="" textlink="">
      <xdr:nvSpPr>
        <xdr:cNvPr id="13329" name="Text Box 17">
          <a:extLst>
            <a:ext uri="{FF2B5EF4-FFF2-40B4-BE49-F238E27FC236}">
              <a16:creationId xmlns:a16="http://schemas.microsoft.com/office/drawing/2014/main" id="{00000000-0008-0000-1200-000011340000}"/>
            </a:ext>
          </a:extLst>
        </xdr:cNvPr>
        <xdr:cNvSpPr txBox="1">
          <a:spLocks noChangeArrowheads="1"/>
        </xdr:cNvSpPr>
      </xdr:nvSpPr>
      <xdr:spPr bwMode="auto">
        <a:xfrm>
          <a:off x="1695450" y="22860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33</xdr:col>
      <xdr:colOff>19050</xdr:colOff>
      <xdr:row>11</xdr:row>
      <xdr:rowOff>180975</xdr:rowOff>
    </xdr:from>
    <xdr:to>
      <xdr:col>35</xdr:col>
      <xdr:colOff>9525</xdr:colOff>
      <xdr:row>12</xdr:row>
      <xdr:rowOff>114300</xdr:rowOff>
    </xdr:to>
    <xdr:sp macro="" textlink="">
      <xdr:nvSpPr>
        <xdr:cNvPr id="13330" name="Text Box 18">
          <a:extLst>
            <a:ext uri="{FF2B5EF4-FFF2-40B4-BE49-F238E27FC236}">
              <a16:creationId xmlns:a16="http://schemas.microsoft.com/office/drawing/2014/main" id="{00000000-0008-0000-1200-000012340000}"/>
            </a:ext>
          </a:extLst>
        </xdr:cNvPr>
        <xdr:cNvSpPr txBox="1">
          <a:spLocks noChangeArrowheads="1"/>
        </xdr:cNvSpPr>
      </xdr:nvSpPr>
      <xdr:spPr bwMode="auto">
        <a:xfrm>
          <a:off x="2533650" y="22860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18</a:t>
          </a:r>
        </a:p>
      </xdr:txBody>
    </xdr:sp>
    <xdr:clientData/>
  </xdr:twoCellAnchor>
  <xdr:twoCellAnchor editAs="oneCell">
    <xdr:from>
      <xdr:col>44</xdr:col>
      <xdr:colOff>19050</xdr:colOff>
      <xdr:row>11</xdr:row>
      <xdr:rowOff>180975</xdr:rowOff>
    </xdr:from>
    <xdr:to>
      <xdr:col>46</xdr:col>
      <xdr:colOff>9525</xdr:colOff>
      <xdr:row>12</xdr:row>
      <xdr:rowOff>114300</xdr:rowOff>
    </xdr:to>
    <xdr:sp macro="" textlink="">
      <xdr:nvSpPr>
        <xdr:cNvPr id="13331" name="Text Box 19">
          <a:extLst>
            <a:ext uri="{FF2B5EF4-FFF2-40B4-BE49-F238E27FC236}">
              <a16:creationId xmlns:a16="http://schemas.microsoft.com/office/drawing/2014/main" id="{00000000-0008-0000-1200-000013340000}"/>
            </a:ext>
          </a:extLst>
        </xdr:cNvPr>
        <xdr:cNvSpPr txBox="1">
          <a:spLocks noChangeArrowheads="1"/>
        </xdr:cNvSpPr>
      </xdr:nvSpPr>
      <xdr:spPr bwMode="auto">
        <a:xfrm>
          <a:off x="3371850" y="22860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24</a:t>
          </a:r>
        </a:p>
      </xdr:txBody>
    </xdr:sp>
    <xdr:clientData/>
  </xdr:twoCellAnchor>
  <xdr:twoCellAnchor editAs="oneCell">
    <xdr:from>
      <xdr:col>55</xdr:col>
      <xdr:colOff>19050</xdr:colOff>
      <xdr:row>11</xdr:row>
      <xdr:rowOff>180975</xdr:rowOff>
    </xdr:from>
    <xdr:to>
      <xdr:col>57</xdr:col>
      <xdr:colOff>9525</xdr:colOff>
      <xdr:row>12</xdr:row>
      <xdr:rowOff>114300</xdr:rowOff>
    </xdr:to>
    <xdr:sp macro="" textlink="">
      <xdr:nvSpPr>
        <xdr:cNvPr id="13332" name="Text Box 20">
          <a:extLst>
            <a:ext uri="{FF2B5EF4-FFF2-40B4-BE49-F238E27FC236}">
              <a16:creationId xmlns:a16="http://schemas.microsoft.com/office/drawing/2014/main" id="{00000000-0008-0000-1200-000014340000}"/>
            </a:ext>
          </a:extLst>
        </xdr:cNvPr>
        <xdr:cNvSpPr txBox="1">
          <a:spLocks noChangeArrowheads="1"/>
        </xdr:cNvSpPr>
      </xdr:nvSpPr>
      <xdr:spPr bwMode="auto">
        <a:xfrm>
          <a:off x="4210050" y="22860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38</a:t>
          </a:r>
        </a:p>
      </xdr:txBody>
    </xdr:sp>
    <xdr:clientData/>
  </xdr:twoCellAnchor>
  <xdr:twoCellAnchor editAs="oneCell">
    <xdr:from>
      <xdr:col>66</xdr:col>
      <xdr:colOff>19050</xdr:colOff>
      <xdr:row>12</xdr:row>
      <xdr:rowOff>0</xdr:rowOff>
    </xdr:from>
    <xdr:to>
      <xdr:col>68</xdr:col>
      <xdr:colOff>9525</xdr:colOff>
      <xdr:row>12</xdr:row>
      <xdr:rowOff>114300</xdr:rowOff>
    </xdr:to>
    <xdr:sp macro="" textlink="">
      <xdr:nvSpPr>
        <xdr:cNvPr id="13333" name="Text Box 21">
          <a:extLst>
            <a:ext uri="{FF2B5EF4-FFF2-40B4-BE49-F238E27FC236}">
              <a16:creationId xmlns:a16="http://schemas.microsoft.com/office/drawing/2014/main" id="{00000000-0008-0000-1200-000015340000}"/>
            </a:ext>
          </a:extLst>
        </xdr:cNvPr>
        <xdr:cNvSpPr txBox="1">
          <a:spLocks noChangeArrowheads="1"/>
        </xdr:cNvSpPr>
      </xdr:nvSpPr>
      <xdr:spPr bwMode="auto">
        <a:xfrm>
          <a:off x="5048250" y="22860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51</a:t>
          </a:r>
        </a:p>
      </xdr:txBody>
    </xdr:sp>
    <xdr:clientData/>
  </xdr:twoCellAnchor>
  <xdr:twoCellAnchor editAs="oneCell">
    <xdr:from>
      <xdr:col>79</xdr:col>
      <xdr:colOff>0</xdr:colOff>
      <xdr:row>12</xdr:row>
      <xdr:rowOff>0</xdr:rowOff>
    </xdr:from>
    <xdr:to>
      <xdr:col>80</xdr:col>
      <xdr:colOff>66675</xdr:colOff>
      <xdr:row>12</xdr:row>
      <xdr:rowOff>114300</xdr:rowOff>
    </xdr:to>
    <xdr:sp macro="" textlink="">
      <xdr:nvSpPr>
        <xdr:cNvPr id="13334" name="Text Box 22">
          <a:extLst>
            <a:ext uri="{FF2B5EF4-FFF2-40B4-BE49-F238E27FC236}">
              <a16:creationId xmlns:a16="http://schemas.microsoft.com/office/drawing/2014/main" id="{00000000-0008-0000-1200-000016340000}"/>
            </a:ext>
          </a:extLst>
        </xdr:cNvPr>
        <xdr:cNvSpPr txBox="1">
          <a:spLocks noChangeArrowheads="1"/>
        </xdr:cNvSpPr>
      </xdr:nvSpPr>
      <xdr:spPr bwMode="auto">
        <a:xfrm>
          <a:off x="6019800" y="22860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60</a:t>
          </a:r>
        </a:p>
      </xdr:txBody>
    </xdr:sp>
    <xdr:clientData/>
  </xdr:twoCellAnchor>
  <xdr:twoCellAnchor editAs="oneCell">
    <xdr:from>
      <xdr:col>92</xdr:col>
      <xdr:colOff>0</xdr:colOff>
      <xdr:row>12</xdr:row>
      <xdr:rowOff>0</xdr:rowOff>
    </xdr:from>
    <xdr:to>
      <xdr:col>93</xdr:col>
      <xdr:colOff>66675</xdr:colOff>
      <xdr:row>12</xdr:row>
      <xdr:rowOff>114300</xdr:rowOff>
    </xdr:to>
    <xdr:sp macro="" textlink="">
      <xdr:nvSpPr>
        <xdr:cNvPr id="13336" name="Text Box 24">
          <a:extLst>
            <a:ext uri="{FF2B5EF4-FFF2-40B4-BE49-F238E27FC236}">
              <a16:creationId xmlns:a16="http://schemas.microsoft.com/office/drawing/2014/main" id="{00000000-0008-0000-1200-000018340000}"/>
            </a:ext>
          </a:extLst>
        </xdr:cNvPr>
        <xdr:cNvSpPr txBox="1">
          <a:spLocks noChangeArrowheads="1"/>
        </xdr:cNvSpPr>
      </xdr:nvSpPr>
      <xdr:spPr bwMode="auto">
        <a:xfrm>
          <a:off x="7010400" y="22860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71</a:t>
          </a:r>
        </a:p>
      </xdr:txBody>
    </xdr:sp>
    <xdr:clientData/>
  </xdr:twoCellAnchor>
  <xdr:twoCellAnchor editAs="oneCell">
    <xdr:from>
      <xdr:col>46</xdr:col>
      <xdr:colOff>19050</xdr:colOff>
      <xdr:row>23</xdr:row>
      <xdr:rowOff>180975</xdr:rowOff>
    </xdr:from>
    <xdr:to>
      <xdr:col>48</xdr:col>
      <xdr:colOff>9525</xdr:colOff>
      <xdr:row>24</xdr:row>
      <xdr:rowOff>114301</xdr:rowOff>
    </xdr:to>
    <xdr:sp macro="" textlink="">
      <xdr:nvSpPr>
        <xdr:cNvPr id="13342" name="Text Box 30">
          <a:extLst>
            <a:ext uri="{FF2B5EF4-FFF2-40B4-BE49-F238E27FC236}">
              <a16:creationId xmlns:a16="http://schemas.microsoft.com/office/drawing/2014/main" id="{00000000-0008-0000-1200-00001E340000}"/>
            </a:ext>
          </a:extLst>
        </xdr:cNvPr>
        <xdr:cNvSpPr txBox="1">
          <a:spLocks noChangeArrowheads="1"/>
        </xdr:cNvSpPr>
      </xdr:nvSpPr>
      <xdr:spPr bwMode="auto">
        <a:xfrm>
          <a:off x="3524250" y="53625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36</a:t>
          </a:r>
        </a:p>
      </xdr:txBody>
    </xdr:sp>
    <xdr:clientData/>
  </xdr:twoCellAnchor>
  <xdr:twoCellAnchor editAs="oneCell">
    <xdr:from>
      <xdr:col>57</xdr:col>
      <xdr:colOff>19050</xdr:colOff>
      <xdr:row>23</xdr:row>
      <xdr:rowOff>180975</xdr:rowOff>
    </xdr:from>
    <xdr:to>
      <xdr:col>59</xdr:col>
      <xdr:colOff>9525</xdr:colOff>
      <xdr:row>24</xdr:row>
      <xdr:rowOff>114301</xdr:rowOff>
    </xdr:to>
    <xdr:sp macro="" textlink="">
      <xdr:nvSpPr>
        <xdr:cNvPr id="13343" name="Text Box 31">
          <a:extLst>
            <a:ext uri="{FF2B5EF4-FFF2-40B4-BE49-F238E27FC236}">
              <a16:creationId xmlns:a16="http://schemas.microsoft.com/office/drawing/2014/main" id="{00000000-0008-0000-1200-00001F340000}"/>
            </a:ext>
          </a:extLst>
        </xdr:cNvPr>
        <xdr:cNvSpPr txBox="1">
          <a:spLocks noChangeArrowheads="1"/>
        </xdr:cNvSpPr>
      </xdr:nvSpPr>
      <xdr:spPr bwMode="auto">
        <a:xfrm>
          <a:off x="4362450" y="53625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46</a:t>
          </a:r>
        </a:p>
      </xdr:txBody>
    </xdr:sp>
    <xdr:clientData/>
  </xdr:twoCellAnchor>
  <xdr:twoCellAnchor editAs="oneCell">
    <xdr:from>
      <xdr:col>68</xdr:col>
      <xdr:colOff>19050</xdr:colOff>
      <xdr:row>23</xdr:row>
      <xdr:rowOff>180975</xdr:rowOff>
    </xdr:from>
    <xdr:to>
      <xdr:col>70</xdr:col>
      <xdr:colOff>9525</xdr:colOff>
      <xdr:row>24</xdr:row>
      <xdr:rowOff>114301</xdr:rowOff>
    </xdr:to>
    <xdr:sp macro="" textlink="">
      <xdr:nvSpPr>
        <xdr:cNvPr id="13344" name="Text Box 32">
          <a:extLst>
            <a:ext uri="{FF2B5EF4-FFF2-40B4-BE49-F238E27FC236}">
              <a16:creationId xmlns:a16="http://schemas.microsoft.com/office/drawing/2014/main" id="{00000000-0008-0000-1200-000020340000}"/>
            </a:ext>
          </a:extLst>
        </xdr:cNvPr>
        <xdr:cNvSpPr txBox="1">
          <a:spLocks noChangeArrowheads="1"/>
        </xdr:cNvSpPr>
      </xdr:nvSpPr>
      <xdr:spPr bwMode="auto">
        <a:xfrm>
          <a:off x="5200650" y="53625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53</a:t>
          </a:r>
        </a:p>
      </xdr:txBody>
    </xdr:sp>
    <xdr:clientData/>
  </xdr:twoCellAnchor>
  <xdr:twoCellAnchor editAs="oneCell">
    <xdr:from>
      <xdr:col>79</xdr:col>
      <xdr:colOff>19050</xdr:colOff>
      <xdr:row>23</xdr:row>
      <xdr:rowOff>180975</xdr:rowOff>
    </xdr:from>
    <xdr:to>
      <xdr:col>81</xdr:col>
      <xdr:colOff>9525</xdr:colOff>
      <xdr:row>24</xdr:row>
      <xdr:rowOff>114301</xdr:rowOff>
    </xdr:to>
    <xdr:sp macro="" textlink="">
      <xdr:nvSpPr>
        <xdr:cNvPr id="13345" name="Text Box 33">
          <a:extLst>
            <a:ext uri="{FF2B5EF4-FFF2-40B4-BE49-F238E27FC236}">
              <a16:creationId xmlns:a16="http://schemas.microsoft.com/office/drawing/2014/main" id="{00000000-0008-0000-1200-000021340000}"/>
            </a:ext>
          </a:extLst>
        </xdr:cNvPr>
        <xdr:cNvSpPr txBox="1">
          <a:spLocks noChangeArrowheads="1"/>
        </xdr:cNvSpPr>
      </xdr:nvSpPr>
      <xdr:spPr bwMode="auto">
        <a:xfrm>
          <a:off x="6038850" y="53625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63</a:t>
          </a:r>
        </a:p>
      </xdr:txBody>
    </xdr:sp>
    <xdr:clientData/>
  </xdr:twoCellAnchor>
  <xdr:twoCellAnchor editAs="oneCell">
    <xdr:from>
      <xdr:col>90</xdr:col>
      <xdr:colOff>19050</xdr:colOff>
      <xdr:row>23</xdr:row>
      <xdr:rowOff>180975</xdr:rowOff>
    </xdr:from>
    <xdr:to>
      <xdr:col>92</xdr:col>
      <xdr:colOff>9525</xdr:colOff>
      <xdr:row>24</xdr:row>
      <xdr:rowOff>114301</xdr:rowOff>
    </xdr:to>
    <xdr:sp macro="" textlink="">
      <xdr:nvSpPr>
        <xdr:cNvPr id="13346" name="Text Box 34">
          <a:extLst>
            <a:ext uri="{FF2B5EF4-FFF2-40B4-BE49-F238E27FC236}">
              <a16:creationId xmlns:a16="http://schemas.microsoft.com/office/drawing/2014/main" id="{00000000-0008-0000-1200-000022340000}"/>
            </a:ext>
          </a:extLst>
        </xdr:cNvPr>
        <xdr:cNvSpPr txBox="1">
          <a:spLocks noChangeArrowheads="1"/>
        </xdr:cNvSpPr>
      </xdr:nvSpPr>
      <xdr:spPr bwMode="auto">
        <a:xfrm>
          <a:off x="6877050" y="53625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73</a:t>
          </a:r>
        </a:p>
      </xdr:txBody>
    </xdr:sp>
    <xdr:clientData/>
  </xdr:twoCellAnchor>
  <xdr:twoCellAnchor editAs="oneCell">
    <xdr:from>
      <xdr:col>101</xdr:col>
      <xdr:colOff>19050</xdr:colOff>
      <xdr:row>23</xdr:row>
      <xdr:rowOff>180975</xdr:rowOff>
    </xdr:from>
    <xdr:to>
      <xdr:col>103</xdr:col>
      <xdr:colOff>9525</xdr:colOff>
      <xdr:row>24</xdr:row>
      <xdr:rowOff>114301</xdr:rowOff>
    </xdr:to>
    <xdr:sp macro="" textlink="">
      <xdr:nvSpPr>
        <xdr:cNvPr id="13348" name="Text Box 36">
          <a:extLst>
            <a:ext uri="{FF2B5EF4-FFF2-40B4-BE49-F238E27FC236}">
              <a16:creationId xmlns:a16="http://schemas.microsoft.com/office/drawing/2014/main" id="{00000000-0008-0000-1200-000024340000}"/>
            </a:ext>
          </a:extLst>
        </xdr:cNvPr>
        <xdr:cNvSpPr txBox="1">
          <a:spLocks noChangeArrowheads="1"/>
        </xdr:cNvSpPr>
      </xdr:nvSpPr>
      <xdr:spPr bwMode="auto">
        <a:xfrm>
          <a:off x="7715250" y="53625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81</a:t>
          </a:r>
        </a:p>
      </xdr:txBody>
    </xdr:sp>
    <xdr:clientData/>
  </xdr:twoCellAnchor>
  <xdr:twoCellAnchor editAs="oneCell">
    <xdr:from>
      <xdr:col>110</xdr:col>
      <xdr:colOff>38100</xdr:colOff>
      <xdr:row>23</xdr:row>
      <xdr:rowOff>152400</xdr:rowOff>
    </xdr:from>
    <xdr:to>
      <xdr:col>112</xdr:col>
      <xdr:colOff>28575</xdr:colOff>
      <xdr:row>24</xdr:row>
      <xdr:rowOff>104776</xdr:rowOff>
    </xdr:to>
    <xdr:sp macro="" textlink="">
      <xdr:nvSpPr>
        <xdr:cNvPr id="13349" name="Text Box 37">
          <a:extLst>
            <a:ext uri="{FF2B5EF4-FFF2-40B4-BE49-F238E27FC236}">
              <a16:creationId xmlns:a16="http://schemas.microsoft.com/office/drawing/2014/main" id="{00000000-0008-0000-1200-000025340000}"/>
            </a:ext>
          </a:extLst>
        </xdr:cNvPr>
        <xdr:cNvSpPr txBox="1">
          <a:spLocks noChangeArrowheads="1"/>
        </xdr:cNvSpPr>
      </xdr:nvSpPr>
      <xdr:spPr bwMode="auto">
        <a:xfrm>
          <a:off x="8420100" y="535305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91</a:t>
          </a:r>
        </a:p>
      </xdr:txBody>
    </xdr:sp>
    <xdr:clientData/>
  </xdr:twoCellAnchor>
  <xdr:twoCellAnchor editAs="oneCell">
    <xdr:from>
      <xdr:col>22</xdr:col>
      <xdr:colOff>19050</xdr:colOff>
      <xdr:row>24</xdr:row>
      <xdr:rowOff>0</xdr:rowOff>
    </xdr:from>
    <xdr:to>
      <xdr:col>24</xdr:col>
      <xdr:colOff>9525</xdr:colOff>
      <xdr:row>24</xdr:row>
      <xdr:rowOff>114300</xdr:rowOff>
    </xdr:to>
    <xdr:sp macro="" textlink="">
      <xdr:nvSpPr>
        <xdr:cNvPr id="13359" name="Text Box 47">
          <a:extLst>
            <a:ext uri="{FF2B5EF4-FFF2-40B4-BE49-F238E27FC236}">
              <a16:creationId xmlns:a16="http://schemas.microsoft.com/office/drawing/2014/main" id="{00000000-0008-0000-1200-00002F340000}"/>
            </a:ext>
          </a:extLst>
        </xdr:cNvPr>
        <xdr:cNvSpPr txBox="1">
          <a:spLocks noChangeArrowheads="1"/>
        </xdr:cNvSpPr>
      </xdr:nvSpPr>
      <xdr:spPr bwMode="auto">
        <a:xfrm>
          <a:off x="1695450" y="53625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13</xdr:col>
      <xdr:colOff>19050</xdr:colOff>
      <xdr:row>23</xdr:row>
      <xdr:rowOff>9525</xdr:rowOff>
    </xdr:from>
    <xdr:to>
      <xdr:col>15</xdr:col>
      <xdr:colOff>9525</xdr:colOff>
      <xdr:row>23</xdr:row>
      <xdr:rowOff>123825</xdr:rowOff>
    </xdr:to>
    <xdr:sp macro="" textlink="">
      <xdr:nvSpPr>
        <xdr:cNvPr id="13361" name="Text Box 49">
          <a:extLst>
            <a:ext uri="{FF2B5EF4-FFF2-40B4-BE49-F238E27FC236}">
              <a16:creationId xmlns:a16="http://schemas.microsoft.com/office/drawing/2014/main" id="{00000000-0008-0000-1200-000031340000}"/>
            </a:ext>
          </a:extLst>
        </xdr:cNvPr>
        <xdr:cNvSpPr txBox="1">
          <a:spLocks noChangeArrowheads="1"/>
        </xdr:cNvSpPr>
      </xdr:nvSpPr>
      <xdr:spPr bwMode="auto">
        <a:xfrm>
          <a:off x="1009650" y="52101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xdr:from>
      <xdr:col>123</xdr:col>
      <xdr:colOff>66675</xdr:colOff>
      <xdr:row>0</xdr:row>
      <xdr:rowOff>133350</xdr:rowOff>
    </xdr:from>
    <xdr:to>
      <xdr:col>127</xdr:col>
      <xdr:colOff>38100</xdr:colOff>
      <xdr:row>1</xdr:row>
      <xdr:rowOff>190500</xdr:rowOff>
    </xdr:to>
    <xdr:grpSp>
      <xdr:nvGrpSpPr>
        <xdr:cNvPr id="13363" name="Group 51">
          <a:extLst>
            <a:ext uri="{FF2B5EF4-FFF2-40B4-BE49-F238E27FC236}">
              <a16:creationId xmlns:a16="http://schemas.microsoft.com/office/drawing/2014/main" id="{00000000-0008-0000-1200-000033340000}"/>
            </a:ext>
          </a:extLst>
        </xdr:cNvPr>
        <xdr:cNvGrpSpPr>
          <a:grpSpLocks/>
        </xdr:cNvGrpSpPr>
      </xdr:nvGrpSpPr>
      <xdr:grpSpPr bwMode="auto">
        <a:xfrm>
          <a:off x="9714940" y="133350"/>
          <a:ext cx="285189" cy="258856"/>
          <a:chOff x="1067" y="288"/>
          <a:chExt cx="29" cy="27"/>
        </a:xfrm>
      </xdr:grpSpPr>
      <xdr:sp macro="" textlink="">
        <xdr:nvSpPr>
          <xdr:cNvPr id="13364" name="Oval 52">
            <a:extLst>
              <a:ext uri="{FF2B5EF4-FFF2-40B4-BE49-F238E27FC236}">
                <a16:creationId xmlns:a16="http://schemas.microsoft.com/office/drawing/2014/main" id="{00000000-0008-0000-1200-00003434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3365" name="Text Box 53">
            <a:extLst>
              <a:ext uri="{FF2B5EF4-FFF2-40B4-BE49-F238E27FC236}">
                <a16:creationId xmlns:a16="http://schemas.microsoft.com/office/drawing/2014/main" id="{00000000-0008-0000-1200-00003534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twoCellAnchor editAs="oneCell">
    <xdr:from>
      <xdr:col>35</xdr:col>
      <xdr:colOff>19050</xdr:colOff>
      <xdr:row>23</xdr:row>
      <xdr:rowOff>180975</xdr:rowOff>
    </xdr:from>
    <xdr:to>
      <xdr:col>37</xdr:col>
      <xdr:colOff>9525</xdr:colOff>
      <xdr:row>24</xdr:row>
      <xdr:rowOff>114301</xdr:rowOff>
    </xdr:to>
    <xdr:sp macro="" textlink="">
      <xdr:nvSpPr>
        <xdr:cNvPr id="13367" name="Text Box 55">
          <a:extLst>
            <a:ext uri="{FF2B5EF4-FFF2-40B4-BE49-F238E27FC236}">
              <a16:creationId xmlns:a16="http://schemas.microsoft.com/office/drawing/2014/main" id="{00000000-0008-0000-1200-000037340000}"/>
            </a:ext>
          </a:extLst>
        </xdr:cNvPr>
        <xdr:cNvSpPr txBox="1">
          <a:spLocks noChangeArrowheads="1"/>
        </xdr:cNvSpPr>
      </xdr:nvSpPr>
      <xdr:spPr bwMode="auto">
        <a:xfrm>
          <a:off x="2686050" y="53625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23</a:t>
          </a:r>
        </a:p>
      </xdr:txBody>
    </xdr:sp>
    <xdr:clientData/>
  </xdr:twoCellAnchor>
  <xdr:twoCellAnchor editAs="oneCell">
    <xdr:from>
      <xdr:col>105</xdr:col>
      <xdr:colOff>0</xdr:colOff>
      <xdr:row>12</xdr:row>
      <xdr:rowOff>0</xdr:rowOff>
    </xdr:from>
    <xdr:to>
      <xdr:col>106</xdr:col>
      <xdr:colOff>66675</xdr:colOff>
      <xdr:row>12</xdr:row>
      <xdr:rowOff>114300</xdr:rowOff>
    </xdr:to>
    <xdr:sp macro="" textlink="">
      <xdr:nvSpPr>
        <xdr:cNvPr id="13369" name="Text Box 57">
          <a:extLst>
            <a:ext uri="{FF2B5EF4-FFF2-40B4-BE49-F238E27FC236}">
              <a16:creationId xmlns:a16="http://schemas.microsoft.com/office/drawing/2014/main" id="{00000000-0008-0000-1200-000039340000}"/>
            </a:ext>
          </a:extLst>
        </xdr:cNvPr>
        <xdr:cNvSpPr txBox="1">
          <a:spLocks noChangeArrowheads="1"/>
        </xdr:cNvSpPr>
      </xdr:nvSpPr>
      <xdr:spPr bwMode="auto">
        <a:xfrm>
          <a:off x="8001000" y="22860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82</a:t>
          </a:r>
        </a:p>
      </xdr:txBody>
    </xdr:sp>
    <xdr:clientData/>
  </xdr:twoCellAnchor>
  <xdr:twoCellAnchor editAs="oneCell">
    <xdr:from>
      <xdr:col>116</xdr:col>
      <xdr:colOff>47625</xdr:colOff>
      <xdr:row>12</xdr:row>
      <xdr:rowOff>0</xdr:rowOff>
    </xdr:from>
    <xdr:to>
      <xdr:col>118</xdr:col>
      <xdr:colOff>38100</xdr:colOff>
      <xdr:row>12</xdr:row>
      <xdr:rowOff>114300</xdr:rowOff>
    </xdr:to>
    <xdr:sp macro="" textlink="">
      <xdr:nvSpPr>
        <xdr:cNvPr id="13370" name="Text Box 58">
          <a:extLst>
            <a:ext uri="{FF2B5EF4-FFF2-40B4-BE49-F238E27FC236}">
              <a16:creationId xmlns:a16="http://schemas.microsoft.com/office/drawing/2014/main" id="{00000000-0008-0000-1200-00003A340000}"/>
            </a:ext>
          </a:extLst>
        </xdr:cNvPr>
        <xdr:cNvSpPr txBox="1">
          <a:spLocks noChangeArrowheads="1"/>
        </xdr:cNvSpPr>
      </xdr:nvSpPr>
      <xdr:spPr bwMode="auto">
        <a:xfrm>
          <a:off x="8886825" y="22860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92</a:t>
          </a:r>
        </a:p>
      </xdr:txBody>
    </xdr:sp>
    <xdr:clientData/>
  </xdr:twoCellAnchor>
  <xdr:twoCellAnchor editAs="oneCell">
    <xdr:from>
      <xdr:col>13</xdr:col>
      <xdr:colOff>19050</xdr:colOff>
      <xdr:row>11</xdr:row>
      <xdr:rowOff>38100</xdr:rowOff>
    </xdr:from>
    <xdr:to>
      <xdr:col>15</xdr:col>
      <xdr:colOff>9525</xdr:colOff>
      <xdr:row>11</xdr:row>
      <xdr:rowOff>152400</xdr:rowOff>
    </xdr:to>
    <xdr:sp macro="" textlink="">
      <xdr:nvSpPr>
        <xdr:cNvPr id="13371" name="Text Box 59">
          <a:extLst>
            <a:ext uri="{FF2B5EF4-FFF2-40B4-BE49-F238E27FC236}">
              <a16:creationId xmlns:a16="http://schemas.microsoft.com/office/drawing/2014/main" id="{00000000-0008-0000-1200-00003B340000}"/>
            </a:ext>
          </a:extLst>
        </xdr:cNvPr>
        <xdr:cNvSpPr txBox="1">
          <a:spLocks noChangeArrowheads="1"/>
        </xdr:cNvSpPr>
      </xdr:nvSpPr>
      <xdr:spPr bwMode="auto">
        <a:xfrm>
          <a:off x="1009650" y="21621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25</xdr:col>
      <xdr:colOff>0</xdr:colOff>
      <xdr:row>1</xdr:row>
      <xdr:rowOff>76200</xdr:rowOff>
    </xdr:from>
    <xdr:to>
      <xdr:col>26</xdr:col>
      <xdr:colOff>19050</xdr:colOff>
      <xdr:row>2</xdr:row>
      <xdr:rowOff>9525</xdr:rowOff>
    </xdr:to>
    <xdr:sp macro="" textlink="">
      <xdr:nvSpPr>
        <xdr:cNvPr id="35841" name="Text Box 1">
          <a:extLst>
            <a:ext uri="{FF2B5EF4-FFF2-40B4-BE49-F238E27FC236}">
              <a16:creationId xmlns:a16="http://schemas.microsoft.com/office/drawing/2014/main" id="{00000000-0008-0000-1300-0000018C0000}"/>
            </a:ext>
          </a:extLst>
        </xdr:cNvPr>
        <xdr:cNvSpPr txBox="1">
          <a:spLocks noChangeArrowheads="1"/>
        </xdr:cNvSpPr>
      </xdr:nvSpPr>
      <xdr:spPr bwMode="auto">
        <a:xfrm>
          <a:off x="1905000" y="276225"/>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oneCellAnchor>
    <xdr:from>
      <xdr:col>30</xdr:col>
      <xdr:colOff>0</xdr:colOff>
      <xdr:row>1</xdr:row>
      <xdr:rowOff>66675</xdr:rowOff>
    </xdr:from>
    <xdr:ext cx="116541" cy="154081"/>
    <xdr:sp macro="" textlink="">
      <xdr:nvSpPr>
        <xdr:cNvPr id="35842" name="Text Box 2">
          <a:extLst>
            <a:ext uri="{FF2B5EF4-FFF2-40B4-BE49-F238E27FC236}">
              <a16:creationId xmlns:a16="http://schemas.microsoft.com/office/drawing/2014/main" id="{00000000-0008-0000-1300-0000028C0000}"/>
            </a:ext>
          </a:extLst>
        </xdr:cNvPr>
        <xdr:cNvSpPr txBox="1">
          <a:spLocks noChangeArrowheads="1"/>
        </xdr:cNvSpPr>
      </xdr:nvSpPr>
      <xdr:spPr bwMode="auto">
        <a:xfrm>
          <a:off x="2286000" y="266700"/>
          <a:ext cx="114300" cy="152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editAs="oneCell">
    <xdr:from>
      <xdr:col>7</xdr:col>
      <xdr:colOff>19050</xdr:colOff>
      <xdr:row>1</xdr:row>
      <xdr:rowOff>66675</xdr:rowOff>
    </xdr:from>
    <xdr:to>
      <xdr:col>8</xdr:col>
      <xdr:colOff>38100</xdr:colOff>
      <xdr:row>2</xdr:row>
      <xdr:rowOff>0</xdr:rowOff>
    </xdr:to>
    <xdr:sp macro="" textlink="">
      <xdr:nvSpPr>
        <xdr:cNvPr id="35843" name="Text Box 3">
          <a:extLst>
            <a:ext uri="{FF2B5EF4-FFF2-40B4-BE49-F238E27FC236}">
              <a16:creationId xmlns:a16="http://schemas.microsoft.com/office/drawing/2014/main" id="{00000000-0008-0000-1300-0000038C0000}"/>
            </a:ext>
          </a:extLst>
        </xdr:cNvPr>
        <xdr:cNvSpPr txBox="1">
          <a:spLocks noChangeArrowheads="1"/>
        </xdr:cNvSpPr>
      </xdr:nvSpPr>
      <xdr:spPr bwMode="auto">
        <a:xfrm>
          <a:off x="552450" y="266700"/>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6</xdr:col>
      <xdr:colOff>38100</xdr:colOff>
      <xdr:row>3</xdr:row>
      <xdr:rowOff>104775</xdr:rowOff>
    </xdr:from>
    <xdr:to>
      <xdr:col>30</xdr:col>
      <xdr:colOff>28575</xdr:colOff>
      <xdr:row>3</xdr:row>
      <xdr:rowOff>104775</xdr:rowOff>
    </xdr:to>
    <xdr:sp macro="" textlink="">
      <xdr:nvSpPr>
        <xdr:cNvPr id="35844" name="Line 4">
          <a:extLst>
            <a:ext uri="{FF2B5EF4-FFF2-40B4-BE49-F238E27FC236}">
              <a16:creationId xmlns:a16="http://schemas.microsoft.com/office/drawing/2014/main" id="{00000000-0008-0000-1300-0000048C0000}"/>
            </a:ext>
          </a:extLst>
        </xdr:cNvPr>
        <xdr:cNvSpPr>
          <a:spLocks noChangeShapeType="1"/>
        </xdr:cNvSpPr>
      </xdr:nvSpPr>
      <xdr:spPr bwMode="auto">
        <a:xfrm>
          <a:off x="495300" y="828675"/>
          <a:ext cx="1819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123</xdr:col>
      <xdr:colOff>66675</xdr:colOff>
      <xdr:row>0</xdr:row>
      <xdr:rowOff>133350</xdr:rowOff>
    </xdr:from>
    <xdr:to>
      <xdr:col>127</xdr:col>
      <xdr:colOff>38100</xdr:colOff>
      <xdr:row>1</xdr:row>
      <xdr:rowOff>190500</xdr:rowOff>
    </xdr:to>
    <xdr:grpSp>
      <xdr:nvGrpSpPr>
        <xdr:cNvPr id="35863" name="Group 23">
          <a:extLst>
            <a:ext uri="{FF2B5EF4-FFF2-40B4-BE49-F238E27FC236}">
              <a16:creationId xmlns:a16="http://schemas.microsoft.com/office/drawing/2014/main" id="{00000000-0008-0000-1300-0000178C0000}"/>
            </a:ext>
          </a:extLst>
        </xdr:cNvPr>
        <xdr:cNvGrpSpPr>
          <a:grpSpLocks/>
        </xdr:cNvGrpSpPr>
      </xdr:nvGrpSpPr>
      <xdr:grpSpPr bwMode="auto">
        <a:xfrm>
          <a:off x="9714940" y="133350"/>
          <a:ext cx="285189" cy="258856"/>
          <a:chOff x="1067" y="288"/>
          <a:chExt cx="29" cy="27"/>
        </a:xfrm>
      </xdr:grpSpPr>
      <xdr:sp macro="" textlink="">
        <xdr:nvSpPr>
          <xdr:cNvPr id="35864" name="Oval 24">
            <a:extLst>
              <a:ext uri="{FF2B5EF4-FFF2-40B4-BE49-F238E27FC236}">
                <a16:creationId xmlns:a16="http://schemas.microsoft.com/office/drawing/2014/main" id="{00000000-0008-0000-1300-0000188C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35865" name="Text Box 25">
            <a:extLst>
              <a:ext uri="{FF2B5EF4-FFF2-40B4-BE49-F238E27FC236}">
                <a16:creationId xmlns:a16="http://schemas.microsoft.com/office/drawing/2014/main" id="{00000000-0008-0000-1300-0000198C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mc:AlternateContent xmlns:mc="http://schemas.openxmlformats.org/markup-compatibility/2006">
    <mc:Choice xmlns:a14="http://schemas.microsoft.com/office/drawing/2010/main" Requires="a14">
      <xdr:twoCellAnchor editAs="oneCell">
        <xdr:from>
          <xdr:col>12</xdr:col>
          <xdr:colOff>57150</xdr:colOff>
          <xdr:row>3</xdr:row>
          <xdr:rowOff>142875</xdr:rowOff>
        </xdr:from>
        <xdr:to>
          <xdr:col>24</xdr:col>
          <xdr:colOff>28575</xdr:colOff>
          <xdr:row>3</xdr:row>
          <xdr:rowOff>457200</xdr:rowOff>
        </xdr:to>
        <xdr:sp macro="" textlink="">
          <xdr:nvSpPr>
            <xdr:cNvPr id="35896" name="CommandButton1" hidden="1">
              <a:extLst>
                <a:ext uri="{63B3BB69-23CF-44E3-9099-C40C66FF867C}">
                  <a14:compatExt spid="_x0000_s35896"/>
                </a:ext>
                <a:ext uri="{FF2B5EF4-FFF2-40B4-BE49-F238E27FC236}">
                  <a16:creationId xmlns:a16="http://schemas.microsoft.com/office/drawing/2014/main" id="{00000000-0008-0000-1300-000038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editAs="oneCell">
    <xdr:from>
      <xdr:col>25</xdr:col>
      <xdr:colOff>0</xdr:colOff>
      <xdr:row>29</xdr:row>
      <xdr:rowOff>76200</xdr:rowOff>
    </xdr:from>
    <xdr:to>
      <xdr:col>26</xdr:col>
      <xdr:colOff>19050</xdr:colOff>
      <xdr:row>30</xdr:row>
      <xdr:rowOff>9525</xdr:rowOff>
    </xdr:to>
    <xdr:sp macro="" textlink="">
      <xdr:nvSpPr>
        <xdr:cNvPr id="35920" name="Text Box 80">
          <a:extLst>
            <a:ext uri="{FF2B5EF4-FFF2-40B4-BE49-F238E27FC236}">
              <a16:creationId xmlns:a16="http://schemas.microsoft.com/office/drawing/2014/main" id="{00000000-0008-0000-1300-0000508C0000}"/>
            </a:ext>
          </a:extLst>
        </xdr:cNvPr>
        <xdr:cNvSpPr txBox="1">
          <a:spLocks noChangeArrowheads="1"/>
        </xdr:cNvSpPr>
      </xdr:nvSpPr>
      <xdr:spPr bwMode="auto">
        <a:xfrm>
          <a:off x="1905000" y="6572250"/>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oneCellAnchor>
    <xdr:from>
      <xdr:col>30</xdr:col>
      <xdr:colOff>0</xdr:colOff>
      <xdr:row>29</xdr:row>
      <xdr:rowOff>66675</xdr:rowOff>
    </xdr:from>
    <xdr:ext cx="116541" cy="154080"/>
    <xdr:sp macro="" textlink="">
      <xdr:nvSpPr>
        <xdr:cNvPr id="35921" name="Text Box 81">
          <a:extLst>
            <a:ext uri="{FF2B5EF4-FFF2-40B4-BE49-F238E27FC236}">
              <a16:creationId xmlns:a16="http://schemas.microsoft.com/office/drawing/2014/main" id="{00000000-0008-0000-1300-0000518C0000}"/>
            </a:ext>
          </a:extLst>
        </xdr:cNvPr>
        <xdr:cNvSpPr txBox="1">
          <a:spLocks noChangeArrowheads="1"/>
        </xdr:cNvSpPr>
      </xdr:nvSpPr>
      <xdr:spPr bwMode="auto">
        <a:xfrm>
          <a:off x="2286000" y="6562725"/>
          <a:ext cx="114300" cy="152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editAs="oneCell">
    <xdr:from>
      <xdr:col>7</xdr:col>
      <xdr:colOff>19050</xdr:colOff>
      <xdr:row>29</xdr:row>
      <xdr:rowOff>66675</xdr:rowOff>
    </xdr:from>
    <xdr:to>
      <xdr:col>8</xdr:col>
      <xdr:colOff>38100</xdr:colOff>
      <xdr:row>30</xdr:row>
      <xdr:rowOff>0</xdr:rowOff>
    </xdr:to>
    <xdr:sp macro="" textlink="">
      <xdr:nvSpPr>
        <xdr:cNvPr id="35922" name="Text Box 82">
          <a:extLst>
            <a:ext uri="{FF2B5EF4-FFF2-40B4-BE49-F238E27FC236}">
              <a16:creationId xmlns:a16="http://schemas.microsoft.com/office/drawing/2014/main" id="{00000000-0008-0000-1300-0000528C0000}"/>
            </a:ext>
          </a:extLst>
        </xdr:cNvPr>
        <xdr:cNvSpPr txBox="1">
          <a:spLocks noChangeArrowheads="1"/>
        </xdr:cNvSpPr>
      </xdr:nvSpPr>
      <xdr:spPr bwMode="auto">
        <a:xfrm>
          <a:off x="552450" y="6562725"/>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6</xdr:col>
      <xdr:colOff>38100</xdr:colOff>
      <xdr:row>31</xdr:row>
      <xdr:rowOff>104775</xdr:rowOff>
    </xdr:from>
    <xdr:to>
      <xdr:col>30</xdr:col>
      <xdr:colOff>28575</xdr:colOff>
      <xdr:row>31</xdr:row>
      <xdr:rowOff>104775</xdr:rowOff>
    </xdr:to>
    <xdr:sp macro="" textlink="">
      <xdr:nvSpPr>
        <xdr:cNvPr id="35923" name="Line 83">
          <a:extLst>
            <a:ext uri="{FF2B5EF4-FFF2-40B4-BE49-F238E27FC236}">
              <a16:creationId xmlns:a16="http://schemas.microsoft.com/office/drawing/2014/main" id="{00000000-0008-0000-1300-0000538C0000}"/>
            </a:ext>
          </a:extLst>
        </xdr:cNvPr>
        <xdr:cNvSpPr>
          <a:spLocks noChangeShapeType="1"/>
        </xdr:cNvSpPr>
      </xdr:nvSpPr>
      <xdr:spPr bwMode="auto">
        <a:xfrm>
          <a:off x="495300" y="7124700"/>
          <a:ext cx="1819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123</xdr:col>
      <xdr:colOff>66675</xdr:colOff>
      <xdr:row>28</xdr:row>
      <xdr:rowOff>133350</xdr:rowOff>
    </xdr:from>
    <xdr:to>
      <xdr:col>127</xdr:col>
      <xdr:colOff>38100</xdr:colOff>
      <xdr:row>29</xdr:row>
      <xdr:rowOff>190500</xdr:rowOff>
    </xdr:to>
    <xdr:grpSp>
      <xdr:nvGrpSpPr>
        <xdr:cNvPr id="35924" name="Group 84">
          <a:extLst>
            <a:ext uri="{FF2B5EF4-FFF2-40B4-BE49-F238E27FC236}">
              <a16:creationId xmlns:a16="http://schemas.microsoft.com/office/drawing/2014/main" id="{00000000-0008-0000-1300-0000548C0000}"/>
            </a:ext>
          </a:extLst>
        </xdr:cNvPr>
        <xdr:cNvGrpSpPr>
          <a:grpSpLocks/>
        </xdr:cNvGrpSpPr>
      </xdr:nvGrpSpPr>
      <xdr:grpSpPr bwMode="auto">
        <a:xfrm>
          <a:off x="9714940" y="6352615"/>
          <a:ext cx="285189" cy="258856"/>
          <a:chOff x="1067" y="288"/>
          <a:chExt cx="29" cy="27"/>
        </a:xfrm>
      </xdr:grpSpPr>
      <xdr:sp macro="" textlink="">
        <xdr:nvSpPr>
          <xdr:cNvPr id="35925" name="Oval 85">
            <a:extLst>
              <a:ext uri="{FF2B5EF4-FFF2-40B4-BE49-F238E27FC236}">
                <a16:creationId xmlns:a16="http://schemas.microsoft.com/office/drawing/2014/main" id="{00000000-0008-0000-1300-0000558C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35926" name="Text Box 86">
            <a:extLst>
              <a:ext uri="{FF2B5EF4-FFF2-40B4-BE49-F238E27FC236}">
                <a16:creationId xmlns:a16="http://schemas.microsoft.com/office/drawing/2014/main" id="{00000000-0008-0000-1300-0000568C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mc:AlternateContent xmlns:mc="http://schemas.openxmlformats.org/markup-compatibility/2006">
    <mc:Choice xmlns:a14="http://schemas.microsoft.com/office/drawing/2010/main" Requires="a14">
      <xdr:twoCellAnchor editAs="oneCell">
        <xdr:from>
          <xdr:col>0</xdr:col>
          <xdr:colOff>38100</xdr:colOff>
          <xdr:row>31</xdr:row>
          <xdr:rowOff>142875</xdr:rowOff>
        </xdr:from>
        <xdr:to>
          <xdr:col>12</xdr:col>
          <xdr:colOff>9525</xdr:colOff>
          <xdr:row>31</xdr:row>
          <xdr:rowOff>457200</xdr:rowOff>
        </xdr:to>
        <xdr:sp macro="" textlink="">
          <xdr:nvSpPr>
            <xdr:cNvPr id="35927" name="CommandButton2" hidden="1">
              <a:extLst>
                <a:ext uri="{63B3BB69-23CF-44E3-9099-C40C66FF867C}">
                  <a14:compatExt spid="_x0000_s35927"/>
                </a:ext>
                <a:ext uri="{FF2B5EF4-FFF2-40B4-BE49-F238E27FC236}">
                  <a16:creationId xmlns:a16="http://schemas.microsoft.com/office/drawing/2014/main" id="{00000000-0008-0000-1300-000057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31</xdr:row>
          <xdr:rowOff>142875</xdr:rowOff>
        </xdr:from>
        <xdr:to>
          <xdr:col>24</xdr:col>
          <xdr:colOff>28575</xdr:colOff>
          <xdr:row>31</xdr:row>
          <xdr:rowOff>457200</xdr:rowOff>
        </xdr:to>
        <xdr:sp macro="" textlink="">
          <xdr:nvSpPr>
            <xdr:cNvPr id="35928" name="CommandButton3" hidden="1">
              <a:extLst>
                <a:ext uri="{63B3BB69-23CF-44E3-9099-C40C66FF867C}">
                  <a14:compatExt spid="_x0000_s35928"/>
                </a:ext>
                <a:ext uri="{FF2B5EF4-FFF2-40B4-BE49-F238E27FC236}">
                  <a16:creationId xmlns:a16="http://schemas.microsoft.com/office/drawing/2014/main" id="{00000000-0008-0000-1300-000058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xdr:from>
      <xdr:col>13</xdr:col>
      <xdr:colOff>0</xdr:colOff>
      <xdr:row>12</xdr:row>
      <xdr:rowOff>38100</xdr:rowOff>
    </xdr:from>
    <xdr:to>
      <xdr:col>126</xdr:col>
      <xdr:colOff>9525</xdr:colOff>
      <xdr:row>13</xdr:row>
      <xdr:rowOff>114300</xdr:rowOff>
    </xdr:to>
    <xdr:grpSp>
      <xdr:nvGrpSpPr>
        <xdr:cNvPr id="35984" name="Group 144">
          <a:extLst>
            <a:ext uri="{FF2B5EF4-FFF2-40B4-BE49-F238E27FC236}">
              <a16:creationId xmlns:a16="http://schemas.microsoft.com/office/drawing/2014/main" id="{00000000-0008-0000-1300-0000908C0000}"/>
            </a:ext>
          </a:extLst>
        </xdr:cNvPr>
        <xdr:cNvGrpSpPr>
          <a:grpSpLocks/>
        </xdr:cNvGrpSpPr>
      </xdr:nvGrpSpPr>
      <xdr:grpSpPr bwMode="auto">
        <a:xfrm>
          <a:off x="1019735" y="2559424"/>
          <a:ext cx="8873378" cy="233082"/>
          <a:chOff x="104" y="251"/>
          <a:chExt cx="905" cy="25"/>
        </a:xfrm>
      </xdr:grpSpPr>
      <xdr:sp macro="" textlink="">
        <xdr:nvSpPr>
          <xdr:cNvPr id="35974" name="Text Box 134">
            <a:extLst>
              <a:ext uri="{FF2B5EF4-FFF2-40B4-BE49-F238E27FC236}">
                <a16:creationId xmlns:a16="http://schemas.microsoft.com/office/drawing/2014/main" id="{00000000-0008-0000-1300-0000868C0000}"/>
              </a:ext>
            </a:extLst>
          </xdr:cNvPr>
          <xdr:cNvSpPr txBox="1">
            <a:spLocks noChangeArrowheads="1"/>
          </xdr:cNvSpPr>
        </xdr:nvSpPr>
        <xdr:spPr bwMode="auto">
          <a:xfrm>
            <a:off x="176"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sp macro="" textlink="">
        <xdr:nvSpPr>
          <xdr:cNvPr id="35975" name="Text Box 135">
            <a:extLst>
              <a:ext uri="{FF2B5EF4-FFF2-40B4-BE49-F238E27FC236}">
                <a16:creationId xmlns:a16="http://schemas.microsoft.com/office/drawing/2014/main" id="{00000000-0008-0000-1300-0000878C0000}"/>
              </a:ext>
            </a:extLst>
          </xdr:cNvPr>
          <xdr:cNvSpPr txBox="1">
            <a:spLocks noChangeArrowheads="1"/>
          </xdr:cNvSpPr>
        </xdr:nvSpPr>
        <xdr:spPr bwMode="auto">
          <a:xfrm>
            <a:off x="264"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23</a:t>
            </a:r>
          </a:p>
        </xdr:txBody>
      </xdr:sp>
      <xdr:sp macro="" textlink="">
        <xdr:nvSpPr>
          <xdr:cNvPr id="35976" name="Text Box 136">
            <a:extLst>
              <a:ext uri="{FF2B5EF4-FFF2-40B4-BE49-F238E27FC236}">
                <a16:creationId xmlns:a16="http://schemas.microsoft.com/office/drawing/2014/main" id="{00000000-0008-0000-1300-0000888C0000}"/>
              </a:ext>
            </a:extLst>
          </xdr:cNvPr>
          <xdr:cNvSpPr txBox="1">
            <a:spLocks noChangeArrowheads="1"/>
          </xdr:cNvSpPr>
        </xdr:nvSpPr>
        <xdr:spPr bwMode="auto">
          <a:xfrm>
            <a:off x="384"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34</a:t>
            </a:r>
          </a:p>
        </xdr:txBody>
      </xdr:sp>
      <xdr:sp macro="" textlink="">
        <xdr:nvSpPr>
          <xdr:cNvPr id="35977" name="Text Box 137">
            <a:extLst>
              <a:ext uri="{FF2B5EF4-FFF2-40B4-BE49-F238E27FC236}">
                <a16:creationId xmlns:a16="http://schemas.microsoft.com/office/drawing/2014/main" id="{00000000-0008-0000-1300-0000898C0000}"/>
              </a:ext>
            </a:extLst>
          </xdr:cNvPr>
          <xdr:cNvSpPr txBox="1">
            <a:spLocks noChangeArrowheads="1"/>
          </xdr:cNvSpPr>
        </xdr:nvSpPr>
        <xdr:spPr bwMode="auto">
          <a:xfrm>
            <a:off x="472"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45</a:t>
            </a:r>
          </a:p>
        </xdr:txBody>
      </xdr:sp>
      <xdr:sp macro="" textlink="">
        <xdr:nvSpPr>
          <xdr:cNvPr id="35978" name="Text Box 138">
            <a:extLst>
              <a:ext uri="{FF2B5EF4-FFF2-40B4-BE49-F238E27FC236}">
                <a16:creationId xmlns:a16="http://schemas.microsoft.com/office/drawing/2014/main" id="{00000000-0008-0000-1300-00008A8C0000}"/>
              </a:ext>
            </a:extLst>
          </xdr:cNvPr>
          <xdr:cNvSpPr txBox="1">
            <a:spLocks noChangeArrowheads="1"/>
          </xdr:cNvSpPr>
        </xdr:nvSpPr>
        <xdr:spPr bwMode="auto">
          <a:xfrm>
            <a:off x="593"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56</a:t>
            </a:r>
          </a:p>
        </xdr:txBody>
      </xdr:sp>
      <xdr:sp macro="" textlink="">
        <xdr:nvSpPr>
          <xdr:cNvPr id="35979" name="Text Box 139">
            <a:extLst>
              <a:ext uri="{FF2B5EF4-FFF2-40B4-BE49-F238E27FC236}">
                <a16:creationId xmlns:a16="http://schemas.microsoft.com/office/drawing/2014/main" id="{00000000-0008-0000-1300-00008B8C0000}"/>
              </a:ext>
            </a:extLst>
          </xdr:cNvPr>
          <xdr:cNvSpPr txBox="1">
            <a:spLocks noChangeArrowheads="1"/>
          </xdr:cNvSpPr>
        </xdr:nvSpPr>
        <xdr:spPr bwMode="auto">
          <a:xfrm>
            <a:off x="681"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67</a:t>
            </a:r>
          </a:p>
        </xdr:txBody>
      </xdr:sp>
      <xdr:sp macro="" textlink="">
        <xdr:nvSpPr>
          <xdr:cNvPr id="35980" name="Text Box 140">
            <a:extLst>
              <a:ext uri="{FF2B5EF4-FFF2-40B4-BE49-F238E27FC236}">
                <a16:creationId xmlns:a16="http://schemas.microsoft.com/office/drawing/2014/main" id="{00000000-0008-0000-1300-00008C8C0000}"/>
              </a:ext>
            </a:extLst>
          </xdr:cNvPr>
          <xdr:cNvSpPr txBox="1">
            <a:spLocks noChangeArrowheads="1"/>
          </xdr:cNvSpPr>
        </xdr:nvSpPr>
        <xdr:spPr bwMode="auto">
          <a:xfrm>
            <a:off x="800"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78</a:t>
            </a:r>
          </a:p>
        </xdr:txBody>
      </xdr:sp>
      <xdr:sp macro="" textlink="">
        <xdr:nvSpPr>
          <xdr:cNvPr id="35981" name="Text Box 141">
            <a:extLst>
              <a:ext uri="{FF2B5EF4-FFF2-40B4-BE49-F238E27FC236}">
                <a16:creationId xmlns:a16="http://schemas.microsoft.com/office/drawing/2014/main" id="{00000000-0008-0000-1300-00008D8C0000}"/>
              </a:ext>
            </a:extLst>
          </xdr:cNvPr>
          <xdr:cNvSpPr txBox="1">
            <a:spLocks noChangeArrowheads="1"/>
          </xdr:cNvSpPr>
        </xdr:nvSpPr>
        <xdr:spPr bwMode="auto">
          <a:xfrm>
            <a:off x="889"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89</a:t>
            </a:r>
          </a:p>
        </xdr:txBody>
      </xdr:sp>
      <xdr:sp macro="" textlink="">
        <xdr:nvSpPr>
          <xdr:cNvPr id="35982" name="Text Box 142">
            <a:extLst>
              <a:ext uri="{FF2B5EF4-FFF2-40B4-BE49-F238E27FC236}">
                <a16:creationId xmlns:a16="http://schemas.microsoft.com/office/drawing/2014/main" id="{00000000-0008-0000-1300-00008E8C0000}"/>
              </a:ext>
            </a:extLst>
          </xdr:cNvPr>
          <xdr:cNvSpPr txBox="1">
            <a:spLocks noChangeArrowheads="1"/>
          </xdr:cNvSpPr>
        </xdr:nvSpPr>
        <xdr:spPr bwMode="auto">
          <a:xfrm>
            <a:off x="994"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99</a:t>
            </a:r>
          </a:p>
        </xdr:txBody>
      </xdr:sp>
      <xdr:sp macro="" textlink="">
        <xdr:nvSpPr>
          <xdr:cNvPr id="35983" name="Text Box 143">
            <a:extLst>
              <a:ext uri="{FF2B5EF4-FFF2-40B4-BE49-F238E27FC236}">
                <a16:creationId xmlns:a16="http://schemas.microsoft.com/office/drawing/2014/main" id="{00000000-0008-0000-1300-00008F8C0000}"/>
              </a:ext>
            </a:extLst>
          </xdr:cNvPr>
          <xdr:cNvSpPr txBox="1">
            <a:spLocks noChangeArrowheads="1"/>
          </xdr:cNvSpPr>
        </xdr:nvSpPr>
        <xdr:spPr bwMode="auto">
          <a:xfrm>
            <a:off x="104" y="251"/>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grpSp>
    <xdr:clientData/>
  </xdr:twoCellAnchor>
  <xdr:twoCellAnchor editAs="oneCell">
    <xdr:from>
      <xdr:col>25</xdr:col>
      <xdr:colOff>0</xdr:colOff>
      <xdr:row>57</xdr:row>
      <xdr:rowOff>76200</xdr:rowOff>
    </xdr:from>
    <xdr:to>
      <xdr:col>26</xdr:col>
      <xdr:colOff>19050</xdr:colOff>
      <xdr:row>58</xdr:row>
      <xdr:rowOff>9525</xdr:rowOff>
    </xdr:to>
    <xdr:sp macro="" textlink="">
      <xdr:nvSpPr>
        <xdr:cNvPr id="36040" name="Text Box 200">
          <a:extLst>
            <a:ext uri="{FF2B5EF4-FFF2-40B4-BE49-F238E27FC236}">
              <a16:creationId xmlns:a16="http://schemas.microsoft.com/office/drawing/2014/main" id="{00000000-0008-0000-1300-0000C88C0000}"/>
            </a:ext>
          </a:extLst>
        </xdr:cNvPr>
        <xdr:cNvSpPr txBox="1">
          <a:spLocks noChangeArrowheads="1"/>
        </xdr:cNvSpPr>
      </xdr:nvSpPr>
      <xdr:spPr bwMode="auto">
        <a:xfrm>
          <a:off x="1905000" y="12868275"/>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oneCellAnchor>
    <xdr:from>
      <xdr:col>30</xdr:col>
      <xdr:colOff>0</xdr:colOff>
      <xdr:row>57</xdr:row>
      <xdr:rowOff>66675</xdr:rowOff>
    </xdr:from>
    <xdr:ext cx="116541" cy="154081"/>
    <xdr:sp macro="" textlink="">
      <xdr:nvSpPr>
        <xdr:cNvPr id="36041" name="Text Box 201">
          <a:extLst>
            <a:ext uri="{FF2B5EF4-FFF2-40B4-BE49-F238E27FC236}">
              <a16:creationId xmlns:a16="http://schemas.microsoft.com/office/drawing/2014/main" id="{00000000-0008-0000-1300-0000C98C0000}"/>
            </a:ext>
          </a:extLst>
        </xdr:cNvPr>
        <xdr:cNvSpPr txBox="1">
          <a:spLocks noChangeArrowheads="1"/>
        </xdr:cNvSpPr>
      </xdr:nvSpPr>
      <xdr:spPr bwMode="auto">
        <a:xfrm>
          <a:off x="2286000" y="12858750"/>
          <a:ext cx="114300" cy="152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editAs="oneCell">
    <xdr:from>
      <xdr:col>7</xdr:col>
      <xdr:colOff>19050</xdr:colOff>
      <xdr:row>57</xdr:row>
      <xdr:rowOff>66675</xdr:rowOff>
    </xdr:from>
    <xdr:to>
      <xdr:col>8</xdr:col>
      <xdr:colOff>38100</xdr:colOff>
      <xdr:row>58</xdr:row>
      <xdr:rowOff>0</xdr:rowOff>
    </xdr:to>
    <xdr:sp macro="" textlink="">
      <xdr:nvSpPr>
        <xdr:cNvPr id="36042" name="Text Box 202">
          <a:extLst>
            <a:ext uri="{FF2B5EF4-FFF2-40B4-BE49-F238E27FC236}">
              <a16:creationId xmlns:a16="http://schemas.microsoft.com/office/drawing/2014/main" id="{00000000-0008-0000-1300-0000CA8C0000}"/>
            </a:ext>
          </a:extLst>
        </xdr:cNvPr>
        <xdr:cNvSpPr txBox="1">
          <a:spLocks noChangeArrowheads="1"/>
        </xdr:cNvSpPr>
      </xdr:nvSpPr>
      <xdr:spPr bwMode="auto">
        <a:xfrm>
          <a:off x="552450" y="12858750"/>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6</xdr:col>
      <xdr:colOff>38100</xdr:colOff>
      <xdr:row>59</xdr:row>
      <xdr:rowOff>104775</xdr:rowOff>
    </xdr:from>
    <xdr:to>
      <xdr:col>30</xdr:col>
      <xdr:colOff>28575</xdr:colOff>
      <xdr:row>59</xdr:row>
      <xdr:rowOff>104775</xdr:rowOff>
    </xdr:to>
    <xdr:sp macro="" textlink="">
      <xdr:nvSpPr>
        <xdr:cNvPr id="36043" name="Line 203">
          <a:extLst>
            <a:ext uri="{FF2B5EF4-FFF2-40B4-BE49-F238E27FC236}">
              <a16:creationId xmlns:a16="http://schemas.microsoft.com/office/drawing/2014/main" id="{00000000-0008-0000-1300-0000CB8C0000}"/>
            </a:ext>
          </a:extLst>
        </xdr:cNvPr>
        <xdr:cNvSpPr>
          <a:spLocks noChangeShapeType="1"/>
        </xdr:cNvSpPr>
      </xdr:nvSpPr>
      <xdr:spPr bwMode="auto">
        <a:xfrm>
          <a:off x="495300" y="13420725"/>
          <a:ext cx="1819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123</xdr:col>
      <xdr:colOff>66675</xdr:colOff>
      <xdr:row>56</xdr:row>
      <xdr:rowOff>133350</xdr:rowOff>
    </xdr:from>
    <xdr:to>
      <xdr:col>127</xdr:col>
      <xdr:colOff>38100</xdr:colOff>
      <xdr:row>57</xdr:row>
      <xdr:rowOff>190500</xdr:rowOff>
    </xdr:to>
    <xdr:grpSp>
      <xdr:nvGrpSpPr>
        <xdr:cNvPr id="36044" name="Group 204">
          <a:extLst>
            <a:ext uri="{FF2B5EF4-FFF2-40B4-BE49-F238E27FC236}">
              <a16:creationId xmlns:a16="http://schemas.microsoft.com/office/drawing/2014/main" id="{00000000-0008-0000-1300-0000CC8C0000}"/>
            </a:ext>
          </a:extLst>
        </xdr:cNvPr>
        <xdr:cNvGrpSpPr>
          <a:grpSpLocks/>
        </xdr:cNvGrpSpPr>
      </xdr:nvGrpSpPr>
      <xdr:grpSpPr bwMode="auto">
        <a:xfrm>
          <a:off x="9714940" y="12571879"/>
          <a:ext cx="285189" cy="258856"/>
          <a:chOff x="1067" y="288"/>
          <a:chExt cx="29" cy="27"/>
        </a:xfrm>
      </xdr:grpSpPr>
      <xdr:sp macro="" textlink="">
        <xdr:nvSpPr>
          <xdr:cNvPr id="36045" name="Oval 205">
            <a:extLst>
              <a:ext uri="{FF2B5EF4-FFF2-40B4-BE49-F238E27FC236}">
                <a16:creationId xmlns:a16="http://schemas.microsoft.com/office/drawing/2014/main" id="{00000000-0008-0000-1300-0000CD8C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36046" name="Text Box 206">
            <a:extLst>
              <a:ext uri="{FF2B5EF4-FFF2-40B4-BE49-F238E27FC236}">
                <a16:creationId xmlns:a16="http://schemas.microsoft.com/office/drawing/2014/main" id="{00000000-0008-0000-1300-0000CE8C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mc:AlternateContent xmlns:mc="http://schemas.openxmlformats.org/markup-compatibility/2006">
    <mc:Choice xmlns:a14="http://schemas.microsoft.com/office/drawing/2010/main" Requires="a14">
      <xdr:twoCellAnchor editAs="oneCell">
        <xdr:from>
          <xdr:col>0</xdr:col>
          <xdr:colOff>38100</xdr:colOff>
          <xdr:row>59</xdr:row>
          <xdr:rowOff>142875</xdr:rowOff>
        </xdr:from>
        <xdr:to>
          <xdr:col>12</xdr:col>
          <xdr:colOff>9525</xdr:colOff>
          <xdr:row>59</xdr:row>
          <xdr:rowOff>457200</xdr:rowOff>
        </xdr:to>
        <xdr:sp macro="" textlink="">
          <xdr:nvSpPr>
            <xdr:cNvPr id="36047" name="CommandButton4" hidden="1">
              <a:extLst>
                <a:ext uri="{63B3BB69-23CF-44E3-9099-C40C66FF867C}">
                  <a14:compatExt spid="_x0000_s36047"/>
                </a:ext>
                <a:ext uri="{FF2B5EF4-FFF2-40B4-BE49-F238E27FC236}">
                  <a16:creationId xmlns:a16="http://schemas.microsoft.com/office/drawing/2014/main" id="{00000000-0008-0000-1300-0000CF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59</xdr:row>
          <xdr:rowOff>142875</xdr:rowOff>
        </xdr:from>
        <xdr:to>
          <xdr:col>24</xdr:col>
          <xdr:colOff>28575</xdr:colOff>
          <xdr:row>59</xdr:row>
          <xdr:rowOff>457200</xdr:rowOff>
        </xdr:to>
        <xdr:sp macro="" textlink="">
          <xdr:nvSpPr>
            <xdr:cNvPr id="36048" name="CommandButton5" hidden="1">
              <a:extLst>
                <a:ext uri="{63B3BB69-23CF-44E3-9099-C40C66FF867C}">
                  <a14:compatExt spid="_x0000_s36048"/>
                </a:ext>
                <a:ext uri="{FF2B5EF4-FFF2-40B4-BE49-F238E27FC236}">
                  <a16:creationId xmlns:a16="http://schemas.microsoft.com/office/drawing/2014/main" id="{00000000-0008-0000-1300-0000D0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editAs="oneCell">
    <xdr:from>
      <xdr:col>25</xdr:col>
      <xdr:colOff>0</xdr:colOff>
      <xdr:row>85</xdr:row>
      <xdr:rowOff>76200</xdr:rowOff>
    </xdr:from>
    <xdr:to>
      <xdr:col>26</xdr:col>
      <xdr:colOff>19050</xdr:colOff>
      <xdr:row>86</xdr:row>
      <xdr:rowOff>9525</xdr:rowOff>
    </xdr:to>
    <xdr:sp macro="" textlink="">
      <xdr:nvSpPr>
        <xdr:cNvPr id="36071" name="Text Box 231">
          <a:extLst>
            <a:ext uri="{FF2B5EF4-FFF2-40B4-BE49-F238E27FC236}">
              <a16:creationId xmlns:a16="http://schemas.microsoft.com/office/drawing/2014/main" id="{00000000-0008-0000-1300-0000E78C0000}"/>
            </a:ext>
          </a:extLst>
        </xdr:cNvPr>
        <xdr:cNvSpPr txBox="1">
          <a:spLocks noChangeArrowheads="1"/>
        </xdr:cNvSpPr>
      </xdr:nvSpPr>
      <xdr:spPr bwMode="auto">
        <a:xfrm>
          <a:off x="1905000" y="19164300"/>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oneCellAnchor>
    <xdr:from>
      <xdr:col>30</xdr:col>
      <xdr:colOff>0</xdr:colOff>
      <xdr:row>85</xdr:row>
      <xdr:rowOff>66675</xdr:rowOff>
    </xdr:from>
    <xdr:ext cx="116541" cy="154081"/>
    <xdr:sp macro="" textlink="">
      <xdr:nvSpPr>
        <xdr:cNvPr id="36072" name="Text Box 232">
          <a:extLst>
            <a:ext uri="{FF2B5EF4-FFF2-40B4-BE49-F238E27FC236}">
              <a16:creationId xmlns:a16="http://schemas.microsoft.com/office/drawing/2014/main" id="{00000000-0008-0000-1300-0000E88C0000}"/>
            </a:ext>
          </a:extLst>
        </xdr:cNvPr>
        <xdr:cNvSpPr txBox="1">
          <a:spLocks noChangeArrowheads="1"/>
        </xdr:cNvSpPr>
      </xdr:nvSpPr>
      <xdr:spPr bwMode="auto">
        <a:xfrm>
          <a:off x="2286000" y="19154775"/>
          <a:ext cx="114300" cy="152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editAs="oneCell">
    <xdr:from>
      <xdr:col>7</xdr:col>
      <xdr:colOff>19050</xdr:colOff>
      <xdr:row>85</xdr:row>
      <xdr:rowOff>66675</xdr:rowOff>
    </xdr:from>
    <xdr:to>
      <xdr:col>8</xdr:col>
      <xdr:colOff>38100</xdr:colOff>
      <xdr:row>86</xdr:row>
      <xdr:rowOff>0</xdr:rowOff>
    </xdr:to>
    <xdr:sp macro="" textlink="">
      <xdr:nvSpPr>
        <xdr:cNvPr id="36073" name="Text Box 233">
          <a:extLst>
            <a:ext uri="{FF2B5EF4-FFF2-40B4-BE49-F238E27FC236}">
              <a16:creationId xmlns:a16="http://schemas.microsoft.com/office/drawing/2014/main" id="{00000000-0008-0000-1300-0000E98C0000}"/>
            </a:ext>
          </a:extLst>
        </xdr:cNvPr>
        <xdr:cNvSpPr txBox="1">
          <a:spLocks noChangeArrowheads="1"/>
        </xdr:cNvSpPr>
      </xdr:nvSpPr>
      <xdr:spPr bwMode="auto">
        <a:xfrm>
          <a:off x="552450" y="19154775"/>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6</xdr:col>
      <xdr:colOff>38100</xdr:colOff>
      <xdr:row>87</xdr:row>
      <xdr:rowOff>104775</xdr:rowOff>
    </xdr:from>
    <xdr:to>
      <xdr:col>30</xdr:col>
      <xdr:colOff>28575</xdr:colOff>
      <xdr:row>87</xdr:row>
      <xdr:rowOff>104775</xdr:rowOff>
    </xdr:to>
    <xdr:sp macro="" textlink="">
      <xdr:nvSpPr>
        <xdr:cNvPr id="36074" name="Line 234">
          <a:extLst>
            <a:ext uri="{FF2B5EF4-FFF2-40B4-BE49-F238E27FC236}">
              <a16:creationId xmlns:a16="http://schemas.microsoft.com/office/drawing/2014/main" id="{00000000-0008-0000-1300-0000EA8C0000}"/>
            </a:ext>
          </a:extLst>
        </xdr:cNvPr>
        <xdr:cNvSpPr>
          <a:spLocks noChangeShapeType="1"/>
        </xdr:cNvSpPr>
      </xdr:nvSpPr>
      <xdr:spPr bwMode="auto">
        <a:xfrm>
          <a:off x="495300" y="19716750"/>
          <a:ext cx="1819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123</xdr:col>
      <xdr:colOff>66675</xdr:colOff>
      <xdr:row>84</xdr:row>
      <xdr:rowOff>133350</xdr:rowOff>
    </xdr:from>
    <xdr:to>
      <xdr:col>127</xdr:col>
      <xdr:colOff>38100</xdr:colOff>
      <xdr:row>85</xdr:row>
      <xdr:rowOff>190500</xdr:rowOff>
    </xdr:to>
    <xdr:grpSp>
      <xdr:nvGrpSpPr>
        <xdr:cNvPr id="36075" name="Group 235">
          <a:extLst>
            <a:ext uri="{FF2B5EF4-FFF2-40B4-BE49-F238E27FC236}">
              <a16:creationId xmlns:a16="http://schemas.microsoft.com/office/drawing/2014/main" id="{00000000-0008-0000-1300-0000EB8C0000}"/>
            </a:ext>
          </a:extLst>
        </xdr:cNvPr>
        <xdr:cNvGrpSpPr>
          <a:grpSpLocks/>
        </xdr:cNvGrpSpPr>
      </xdr:nvGrpSpPr>
      <xdr:grpSpPr bwMode="auto">
        <a:xfrm>
          <a:off x="9714940" y="18791144"/>
          <a:ext cx="285189" cy="258856"/>
          <a:chOff x="1067" y="288"/>
          <a:chExt cx="29" cy="27"/>
        </a:xfrm>
      </xdr:grpSpPr>
      <xdr:sp macro="" textlink="">
        <xdr:nvSpPr>
          <xdr:cNvPr id="36076" name="Oval 236">
            <a:extLst>
              <a:ext uri="{FF2B5EF4-FFF2-40B4-BE49-F238E27FC236}">
                <a16:creationId xmlns:a16="http://schemas.microsoft.com/office/drawing/2014/main" id="{00000000-0008-0000-1300-0000EC8C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36077" name="Text Box 237">
            <a:extLst>
              <a:ext uri="{FF2B5EF4-FFF2-40B4-BE49-F238E27FC236}">
                <a16:creationId xmlns:a16="http://schemas.microsoft.com/office/drawing/2014/main" id="{00000000-0008-0000-1300-0000ED8C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mc:AlternateContent xmlns:mc="http://schemas.openxmlformats.org/markup-compatibility/2006">
    <mc:Choice xmlns:a14="http://schemas.microsoft.com/office/drawing/2010/main" Requires="a14">
      <xdr:twoCellAnchor editAs="oneCell">
        <xdr:from>
          <xdr:col>0</xdr:col>
          <xdr:colOff>38100</xdr:colOff>
          <xdr:row>87</xdr:row>
          <xdr:rowOff>142875</xdr:rowOff>
        </xdr:from>
        <xdr:to>
          <xdr:col>12</xdr:col>
          <xdr:colOff>9525</xdr:colOff>
          <xdr:row>87</xdr:row>
          <xdr:rowOff>457200</xdr:rowOff>
        </xdr:to>
        <xdr:sp macro="" textlink="">
          <xdr:nvSpPr>
            <xdr:cNvPr id="36079" name="CommandButton6" hidden="1">
              <a:extLst>
                <a:ext uri="{63B3BB69-23CF-44E3-9099-C40C66FF867C}">
                  <a14:compatExt spid="_x0000_s36079"/>
                </a:ext>
                <a:ext uri="{FF2B5EF4-FFF2-40B4-BE49-F238E27FC236}">
                  <a16:creationId xmlns:a16="http://schemas.microsoft.com/office/drawing/2014/main" id="{00000000-0008-0000-1300-0000EF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xdr:from>
      <xdr:col>22</xdr:col>
      <xdr:colOff>0</xdr:colOff>
      <xdr:row>97</xdr:row>
      <xdr:rowOff>0</xdr:rowOff>
    </xdr:from>
    <xdr:to>
      <xdr:col>23</xdr:col>
      <xdr:colOff>66675</xdr:colOff>
      <xdr:row>97</xdr:row>
      <xdr:rowOff>114300</xdr:rowOff>
    </xdr:to>
    <xdr:sp macro="" textlink="">
      <xdr:nvSpPr>
        <xdr:cNvPr id="36081" name="Text Box 241">
          <a:extLst>
            <a:ext uri="{FF2B5EF4-FFF2-40B4-BE49-F238E27FC236}">
              <a16:creationId xmlns:a16="http://schemas.microsoft.com/office/drawing/2014/main" id="{00000000-0008-0000-1300-0000F18C0000}"/>
            </a:ext>
          </a:extLst>
        </xdr:cNvPr>
        <xdr:cNvSpPr txBox="1">
          <a:spLocks noChangeArrowheads="1"/>
        </xdr:cNvSpPr>
      </xdr:nvSpPr>
      <xdr:spPr bwMode="auto">
        <a:xfrm>
          <a:off x="1676400" y="215931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xdr:from>
      <xdr:col>33</xdr:col>
      <xdr:colOff>0</xdr:colOff>
      <xdr:row>97</xdr:row>
      <xdr:rowOff>0</xdr:rowOff>
    </xdr:from>
    <xdr:to>
      <xdr:col>34</xdr:col>
      <xdr:colOff>66675</xdr:colOff>
      <xdr:row>97</xdr:row>
      <xdr:rowOff>114300</xdr:rowOff>
    </xdr:to>
    <xdr:sp macro="" textlink="">
      <xdr:nvSpPr>
        <xdr:cNvPr id="36082" name="Text Box 242">
          <a:extLst>
            <a:ext uri="{FF2B5EF4-FFF2-40B4-BE49-F238E27FC236}">
              <a16:creationId xmlns:a16="http://schemas.microsoft.com/office/drawing/2014/main" id="{00000000-0008-0000-1300-0000F28C0000}"/>
            </a:ext>
          </a:extLst>
        </xdr:cNvPr>
        <xdr:cNvSpPr txBox="1">
          <a:spLocks noChangeArrowheads="1"/>
        </xdr:cNvSpPr>
      </xdr:nvSpPr>
      <xdr:spPr bwMode="auto">
        <a:xfrm>
          <a:off x="2514600" y="215931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23</a:t>
          </a:r>
        </a:p>
      </xdr:txBody>
    </xdr:sp>
    <xdr:clientData/>
  </xdr:twoCellAnchor>
  <xdr:twoCellAnchor>
    <xdr:from>
      <xdr:col>100</xdr:col>
      <xdr:colOff>0</xdr:colOff>
      <xdr:row>97</xdr:row>
      <xdr:rowOff>0</xdr:rowOff>
    </xdr:from>
    <xdr:to>
      <xdr:col>101</xdr:col>
      <xdr:colOff>66675</xdr:colOff>
      <xdr:row>97</xdr:row>
      <xdr:rowOff>114300</xdr:rowOff>
    </xdr:to>
    <xdr:sp macro="" textlink="">
      <xdr:nvSpPr>
        <xdr:cNvPr id="36083" name="Text Box 243">
          <a:extLst>
            <a:ext uri="{FF2B5EF4-FFF2-40B4-BE49-F238E27FC236}">
              <a16:creationId xmlns:a16="http://schemas.microsoft.com/office/drawing/2014/main" id="{00000000-0008-0000-1300-0000F38C0000}"/>
            </a:ext>
          </a:extLst>
        </xdr:cNvPr>
        <xdr:cNvSpPr txBox="1">
          <a:spLocks noChangeArrowheads="1"/>
        </xdr:cNvSpPr>
      </xdr:nvSpPr>
      <xdr:spPr bwMode="auto">
        <a:xfrm>
          <a:off x="5638800" y="215931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78</a:t>
          </a:r>
          <a:endParaRPr lang="ja-JP" altLang="en-US" sz="600" b="0" i="0" u="none" strike="noStrike" baseline="0">
            <a:solidFill>
              <a:srgbClr val="000000"/>
            </a:solidFill>
            <a:latin typeface="ＭＳ Ｐゴシック"/>
            <a:ea typeface="ＭＳ Ｐゴシック"/>
          </a:endParaRPr>
        </a:p>
      </xdr:txBody>
    </xdr:sp>
    <xdr:clientData/>
  </xdr:twoCellAnchor>
  <xdr:twoCellAnchor>
    <xdr:from>
      <xdr:col>111</xdr:col>
      <xdr:colOff>0</xdr:colOff>
      <xdr:row>97</xdr:row>
      <xdr:rowOff>0</xdr:rowOff>
    </xdr:from>
    <xdr:to>
      <xdr:col>112</xdr:col>
      <xdr:colOff>66675</xdr:colOff>
      <xdr:row>97</xdr:row>
      <xdr:rowOff>114300</xdr:rowOff>
    </xdr:to>
    <xdr:sp macro="" textlink="">
      <xdr:nvSpPr>
        <xdr:cNvPr id="36084" name="Text Box 244">
          <a:extLst>
            <a:ext uri="{FF2B5EF4-FFF2-40B4-BE49-F238E27FC236}">
              <a16:creationId xmlns:a16="http://schemas.microsoft.com/office/drawing/2014/main" id="{00000000-0008-0000-1300-0000F48C0000}"/>
            </a:ext>
          </a:extLst>
        </xdr:cNvPr>
        <xdr:cNvSpPr txBox="1">
          <a:spLocks noChangeArrowheads="1"/>
        </xdr:cNvSpPr>
      </xdr:nvSpPr>
      <xdr:spPr bwMode="auto">
        <a:xfrm>
          <a:off x="6477000" y="215931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89</a:t>
          </a:r>
          <a:endParaRPr lang="ja-JP" altLang="en-US" sz="600" b="0" i="0" u="none" strike="noStrike" baseline="0">
            <a:solidFill>
              <a:srgbClr val="000000"/>
            </a:solidFill>
            <a:latin typeface="ＭＳ Ｐゴシック"/>
            <a:ea typeface="ＭＳ Ｐゴシック"/>
          </a:endParaRPr>
        </a:p>
      </xdr:txBody>
    </xdr:sp>
    <xdr:clientData/>
  </xdr:twoCellAnchor>
  <xdr:twoCellAnchor>
    <xdr:from>
      <xdr:col>124</xdr:col>
      <xdr:colOff>47625</xdr:colOff>
      <xdr:row>97</xdr:row>
      <xdr:rowOff>0</xdr:rowOff>
    </xdr:from>
    <xdr:to>
      <xdr:col>126</xdr:col>
      <xdr:colOff>38100</xdr:colOff>
      <xdr:row>97</xdr:row>
      <xdr:rowOff>114300</xdr:rowOff>
    </xdr:to>
    <xdr:sp macro="" textlink="">
      <xdr:nvSpPr>
        <xdr:cNvPr id="36085" name="Text Box 245">
          <a:extLst>
            <a:ext uri="{FF2B5EF4-FFF2-40B4-BE49-F238E27FC236}">
              <a16:creationId xmlns:a16="http://schemas.microsoft.com/office/drawing/2014/main" id="{00000000-0008-0000-1300-0000F58C0000}"/>
            </a:ext>
          </a:extLst>
        </xdr:cNvPr>
        <xdr:cNvSpPr txBox="1">
          <a:spLocks noChangeArrowheads="1"/>
        </xdr:cNvSpPr>
      </xdr:nvSpPr>
      <xdr:spPr bwMode="auto">
        <a:xfrm>
          <a:off x="7515225" y="215931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99</a:t>
          </a:r>
          <a:endParaRPr lang="ja-JP" altLang="en-US" sz="600" b="0" i="0" u="none" strike="noStrike" baseline="0">
            <a:solidFill>
              <a:srgbClr val="000000"/>
            </a:solidFill>
            <a:latin typeface="ＭＳ Ｐゴシック"/>
            <a:ea typeface="ＭＳ Ｐゴシック"/>
          </a:endParaRPr>
        </a:p>
      </xdr:txBody>
    </xdr:sp>
    <xdr:clientData/>
  </xdr:twoCellAnchor>
  <xdr:twoCellAnchor>
    <xdr:from>
      <xdr:col>13</xdr:col>
      <xdr:colOff>0</xdr:colOff>
      <xdr:row>96</xdr:row>
      <xdr:rowOff>38100</xdr:rowOff>
    </xdr:from>
    <xdr:to>
      <xdr:col>14</xdr:col>
      <xdr:colOff>66675</xdr:colOff>
      <xdr:row>96</xdr:row>
      <xdr:rowOff>152400</xdr:rowOff>
    </xdr:to>
    <xdr:sp macro="" textlink="">
      <xdr:nvSpPr>
        <xdr:cNvPr id="36090" name="Text Box 250">
          <a:extLst>
            <a:ext uri="{FF2B5EF4-FFF2-40B4-BE49-F238E27FC236}">
              <a16:creationId xmlns:a16="http://schemas.microsoft.com/office/drawing/2014/main" id="{00000000-0008-0000-1300-0000FA8C0000}"/>
            </a:ext>
          </a:extLst>
        </xdr:cNvPr>
        <xdr:cNvSpPr txBox="1">
          <a:spLocks noChangeArrowheads="1"/>
        </xdr:cNvSpPr>
      </xdr:nvSpPr>
      <xdr:spPr bwMode="auto">
        <a:xfrm>
          <a:off x="990600" y="2146935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xdr:from>
      <xdr:col>13</xdr:col>
      <xdr:colOff>9525</xdr:colOff>
      <xdr:row>23</xdr:row>
      <xdr:rowOff>28575</xdr:rowOff>
    </xdr:from>
    <xdr:to>
      <xdr:col>126</xdr:col>
      <xdr:colOff>19050</xdr:colOff>
      <xdr:row>24</xdr:row>
      <xdr:rowOff>104775</xdr:rowOff>
    </xdr:to>
    <xdr:grpSp>
      <xdr:nvGrpSpPr>
        <xdr:cNvPr id="36093" name="Group 253">
          <a:extLst>
            <a:ext uri="{FF2B5EF4-FFF2-40B4-BE49-F238E27FC236}">
              <a16:creationId xmlns:a16="http://schemas.microsoft.com/office/drawing/2014/main" id="{00000000-0008-0000-1300-0000FD8C0000}"/>
            </a:ext>
          </a:extLst>
        </xdr:cNvPr>
        <xdr:cNvGrpSpPr>
          <a:grpSpLocks/>
        </xdr:cNvGrpSpPr>
      </xdr:nvGrpSpPr>
      <xdr:grpSpPr bwMode="auto">
        <a:xfrm>
          <a:off x="1029260" y="4880722"/>
          <a:ext cx="8873378" cy="233082"/>
          <a:chOff x="104" y="251"/>
          <a:chExt cx="905" cy="25"/>
        </a:xfrm>
      </xdr:grpSpPr>
      <xdr:sp macro="" textlink="">
        <xdr:nvSpPr>
          <xdr:cNvPr id="36094" name="Text Box 254">
            <a:extLst>
              <a:ext uri="{FF2B5EF4-FFF2-40B4-BE49-F238E27FC236}">
                <a16:creationId xmlns:a16="http://schemas.microsoft.com/office/drawing/2014/main" id="{00000000-0008-0000-1300-0000FE8C0000}"/>
              </a:ext>
            </a:extLst>
          </xdr:cNvPr>
          <xdr:cNvSpPr txBox="1">
            <a:spLocks noChangeArrowheads="1"/>
          </xdr:cNvSpPr>
        </xdr:nvSpPr>
        <xdr:spPr bwMode="auto">
          <a:xfrm>
            <a:off x="176"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sp macro="" textlink="">
        <xdr:nvSpPr>
          <xdr:cNvPr id="36095" name="Text Box 255">
            <a:extLst>
              <a:ext uri="{FF2B5EF4-FFF2-40B4-BE49-F238E27FC236}">
                <a16:creationId xmlns:a16="http://schemas.microsoft.com/office/drawing/2014/main" id="{00000000-0008-0000-1300-0000FF8C0000}"/>
              </a:ext>
            </a:extLst>
          </xdr:cNvPr>
          <xdr:cNvSpPr txBox="1">
            <a:spLocks noChangeArrowheads="1"/>
          </xdr:cNvSpPr>
        </xdr:nvSpPr>
        <xdr:spPr bwMode="auto">
          <a:xfrm>
            <a:off x="264"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23</a:t>
            </a:r>
          </a:p>
        </xdr:txBody>
      </xdr:sp>
      <xdr:sp macro="" textlink="">
        <xdr:nvSpPr>
          <xdr:cNvPr id="36096" name="Text Box 256">
            <a:extLst>
              <a:ext uri="{FF2B5EF4-FFF2-40B4-BE49-F238E27FC236}">
                <a16:creationId xmlns:a16="http://schemas.microsoft.com/office/drawing/2014/main" id="{00000000-0008-0000-1300-0000008D0000}"/>
              </a:ext>
            </a:extLst>
          </xdr:cNvPr>
          <xdr:cNvSpPr txBox="1">
            <a:spLocks noChangeArrowheads="1"/>
          </xdr:cNvSpPr>
        </xdr:nvSpPr>
        <xdr:spPr bwMode="auto">
          <a:xfrm>
            <a:off x="384"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34</a:t>
            </a:r>
          </a:p>
        </xdr:txBody>
      </xdr:sp>
      <xdr:sp macro="" textlink="">
        <xdr:nvSpPr>
          <xdr:cNvPr id="36097" name="Text Box 257">
            <a:extLst>
              <a:ext uri="{FF2B5EF4-FFF2-40B4-BE49-F238E27FC236}">
                <a16:creationId xmlns:a16="http://schemas.microsoft.com/office/drawing/2014/main" id="{00000000-0008-0000-1300-0000018D0000}"/>
              </a:ext>
            </a:extLst>
          </xdr:cNvPr>
          <xdr:cNvSpPr txBox="1">
            <a:spLocks noChangeArrowheads="1"/>
          </xdr:cNvSpPr>
        </xdr:nvSpPr>
        <xdr:spPr bwMode="auto">
          <a:xfrm>
            <a:off x="472"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45</a:t>
            </a:r>
          </a:p>
        </xdr:txBody>
      </xdr:sp>
      <xdr:sp macro="" textlink="">
        <xdr:nvSpPr>
          <xdr:cNvPr id="36098" name="Text Box 258">
            <a:extLst>
              <a:ext uri="{FF2B5EF4-FFF2-40B4-BE49-F238E27FC236}">
                <a16:creationId xmlns:a16="http://schemas.microsoft.com/office/drawing/2014/main" id="{00000000-0008-0000-1300-0000028D0000}"/>
              </a:ext>
            </a:extLst>
          </xdr:cNvPr>
          <xdr:cNvSpPr txBox="1">
            <a:spLocks noChangeArrowheads="1"/>
          </xdr:cNvSpPr>
        </xdr:nvSpPr>
        <xdr:spPr bwMode="auto">
          <a:xfrm>
            <a:off x="593"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56</a:t>
            </a:r>
          </a:p>
        </xdr:txBody>
      </xdr:sp>
      <xdr:sp macro="" textlink="">
        <xdr:nvSpPr>
          <xdr:cNvPr id="36099" name="Text Box 259">
            <a:extLst>
              <a:ext uri="{FF2B5EF4-FFF2-40B4-BE49-F238E27FC236}">
                <a16:creationId xmlns:a16="http://schemas.microsoft.com/office/drawing/2014/main" id="{00000000-0008-0000-1300-0000038D0000}"/>
              </a:ext>
            </a:extLst>
          </xdr:cNvPr>
          <xdr:cNvSpPr txBox="1">
            <a:spLocks noChangeArrowheads="1"/>
          </xdr:cNvSpPr>
        </xdr:nvSpPr>
        <xdr:spPr bwMode="auto">
          <a:xfrm>
            <a:off x="681"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67</a:t>
            </a:r>
          </a:p>
        </xdr:txBody>
      </xdr:sp>
      <xdr:sp macro="" textlink="">
        <xdr:nvSpPr>
          <xdr:cNvPr id="36100" name="Text Box 260">
            <a:extLst>
              <a:ext uri="{FF2B5EF4-FFF2-40B4-BE49-F238E27FC236}">
                <a16:creationId xmlns:a16="http://schemas.microsoft.com/office/drawing/2014/main" id="{00000000-0008-0000-1300-0000048D0000}"/>
              </a:ext>
            </a:extLst>
          </xdr:cNvPr>
          <xdr:cNvSpPr txBox="1">
            <a:spLocks noChangeArrowheads="1"/>
          </xdr:cNvSpPr>
        </xdr:nvSpPr>
        <xdr:spPr bwMode="auto">
          <a:xfrm>
            <a:off x="800"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78</a:t>
            </a:r>
          </a:p>
        </xdr:txBody>
      </xdr:sp>
      <xdr:sp macro="" textlink="">
        <xdr:nvSpPr>
          <xdr:cNvPr id="36101" name="Text Box 261">
            <a:extLst>
              <a:ext uri="{FF2B5EF4-FFF2-40B4-BE49-F238E27FC236}">
                <a16:creationId xmlns:a16="http://schemas.microsoft.com/office/drawing/2014/main" id="{00000000-0008-0000-1300-0000058D0000}"/>
              </a:ext>
            </a:extLst>
          </xdr:cNvPr>
          <xdr:cNvSpPr txBox="1">
            <a:spLocks noChangeArrowheads="1"/>
          </xdr:cNvSpPr>
        </xdr:nvSpPr>
        <xdr:spPr bwMode="auto">
          <a:xfrm>
            <a:off x="889"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89</a:t>
            </a:r>
          </a:p>
        </xdr:txBody>
      </xdr:sp>
      <xdr:sp macro="" textlink="">
        <xdr:nvSpPr>
          <xdr:cNvPr id="36102" name="Text Box 262">
            <a:extLst>
              <a:ext uri="{FF2B5EF4-FFF2-40B4-BE49-F238E27FC236}">
                <a16:creationId xmlns:a16="http://schemas.microsoft.com/office/drawing/2014/main" id="{00000000-0008-0000-1300-0000068D0000}"/>
              </a:ext>
            </a:extLst>
          </xdr:cNvPr>
          <xdr:cNvSpPr txBox="1">
            <a:spLocks noChangeArrowheads="1"/>
          </xdr:cNvSpPr>
        </xdr:nvSpPr>
        <xdr:spPr bwMode="auto">
          <a:xfrm>
            <a:off x="994"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99</a:t>
            </a:r>
          </a:p>
        </xdr:txBody>
      </xdr:sp>
      <xdr:sp macro="" textlink="">
        <xdr:nvSpPr>
          <xdr:cNvPr id="36103" name="Text Box 263">
            <a:extLst>
              <a:ext uri="{FF2B5EF4-FFF2-40B4-BE49-F238E27FC236}">
                <a16:creationId xmlns:a16="http://schemas.microsoft.com/office/drawing/2014/main" id="{00000000-0008-0000-1300-0000078D0000}"/>
              </a:ext>
            </a:extLst>
          </xdr:cNvPr>
          <xdr:cNvSpPr txBox="1">
            <a:spLocks noChangeArrowheads="1"/>
          </xdr:cNvSpPr>
        </xdr:nvSpPr>
        <xdr:spPr bwMode="auto">
          <a:xfrm>
            <a:off x="104" y="251"/>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grpSp>
    <xdr:clientData/>
  </xdr:twoCellAnchor>
  <xdr:twoCellAnchor>
    <xdr:from>
      <xdr:col>13</xdr:col>
      <xdr:colOff>9525</xdr:colOff>
      <xdr:row>40</xdr:row>
      <xdr:rowOff>19050</xdr:rowOff>
    </xdr:from>
    <xdr:to>
      <xdr:col>126</xdr:col>
      <xdr:colOff>19050</xdr:colOff>
      <xdr:row>41</xdr:row>
      <xdr:rowOff>95250</xdr:rowOff>
    </xdr:to>
    <xdr:grpSp>
      <xdr:nvGrpSpPr>
        <xdr:cNvPr id="36105" name="Group 265">
          <a:extLst>
            <a:ext uri="{FF2B5EF4-FFF2-40B4-BE49-F238E27FC236}">
              <a16:creationId xmlns:a16="http://schemas.microsoft.com/office/drawing/2014/main" id="{00000000-0008-0000-1300-0000098D0000}"/>
            </a:ext>
          </a:extLst>
        </xdr:cNvPr>
        <xdr:cNvGrpSpPr>
          <a:grpSpLocks/>
        </xdr:cNvGrpSpPr>
      </xdr:nvGrpSpPr>
      <xdr:grpSpPr bwMode="auto">
        <a:xfrm>
          <a:off x="1029260" y="8759638"/>
          <a:ext cx="8873378" cy="233083"/>
          <a:chOff x="104" y="251"/>
          <a:chExt cx="905" cy="25"/>
        </a:xfrm>
      </xdr:grpSpPr>
      <xdr:sp macro="" textlink="">
        <xdr:nvSpPr>
          <xdr:cNvPr id="36106" name="Text Box 266">
            <a:extLst>
              <a:ext uri="{FF2B5EF4-FFF2-40B4-BE49-F238E27FC236}">
                <a16:creationId xmlns:a16="http://schemas.microsoft.com/office/drawing/2014/main" id="{00000000-0008-0000-1300-00000A8D0000}"/>
              </a:ext>
            </a:extLst>
          </xdr:cNvPr>
          <xdr:cNvSpPr txBox="1">
            <a:spLocks noChangeArrowheads="1"/>
          </xdr:cNvSpPr>
        </xdr:nvSpPr>
        <xdr:spPr bwMode="auto">
          <a:xfrm>
            <a:off x="176"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sp macro="" textlink="">
        <xdr:nvSpPr>
          <xdr:cNvPr id="36107" name="Text Box 267">
            <a:extLst>
              <a:ext uri="{FF2B5EF4-FFF2-40B4-BE49-F238E27FC236}">
                <a16:creationId xmlns:a16="http://schemas.microsoft.com/office/drawing/2014/main" id="{00000000-0008-0000-1300-00000B8D0000}"/>
              </a:ext>
            </a:extLst>
          </xdr:cNvPr>
          <xdr:cNvSpPr txBox="1">
            <a:spLocks noChangeArrowheads="1"/>
          </xdr:cNvSpPr>
        </xdr:nvSpPr>
        <xdr:spPr bwMode="auto">
          <a:xfrm>
            <a:off x="264"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23</a:t>
            </a:r>
          </a:p>
        </xdr:txBody>
      </xdr:sp>
      <xdr:sp macro="" textlink="">
        <xdr:nvSpPr>
          <xdr:cNvPr id="36108" name="Text Box 268">
            <a:extLst>
              <a:ext uri="{FF2B5EF4-FFF2-40B4-BE49-F238E27FC236}">
                <a16:creationId xmlns:a16="http://schemas.microsoft.com/office/drawing/2014/main" id="{00000000-0008-0000-1300-00000C8D0000}"/>
              </a:ext>
            </a:extLst>
          </xdr:cNvPr>
          <xdr:cNvSpPr txBox="1">
            <a:spLocks noChangeArrowheads="1"/>
          </xdr:cNvSpPr>
        </xdr:nvSpPr>
        <xdr:spPr bwMode="auto">
          <a:xfrm>
            <a:off x="384"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34</a:t>
            </a:r>
          </a:p>
        </xdr:txBody>
      </xdr:sp>
      <xdr:sp macro="" textlink="">
        <xdr:nvSpPr>
          <xdr:cNvPr id="36109" name="Text Box 269">
            <a:extLst>
              <a:ext uri="{FF2B5EF4-FFF2-40B4-BE49-F238E27FC236}">
                <a16:creationId xmlns:a16="http://schemas.microsoft.com/office/drawing/2014/main" id="{00000000-0008-0000-1300-00000D8D0000}"/>
              </a:ext>
            </a:extLst>
          </xdr:cNvPr>
          <xdr:cNvSpPr txBox="1">
            <a:spLocks noChangeArrowheads="1"/>
          </xdr:cNvSpPr>
        </xdr:nvSpPr>
        <xdr:spPr bwMode="auto">
          <a:xfrm>
            <a:off x="472"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45</a:t>
            </a:r>
          </a:p>
        </xdr:txBody>
      </xdr:sp>
      <xdr:sp macro="" textlink="">
        <xdr:nvSpPr>
          <xdr:cNvPr id="36110" name="Text Box 270">
            <a:extLst>
              <a:ext uri="{FF2B5EF4-FFF2-40B4-BE49-F238E27FC236}">
                <a16:creationId xmlns:a16="http://schemas.microsoft.com/office/drawing/2014/main" id="{00000000-0008-0000-1300-00000E8D0000}"/>
              </a:ext>
            </a:extLst>
          </xdr:cNvPr>
          <xdr:cNvSpPr txBox="1">
            <a:spLocks noChangeArrowheads="1"/>
          </xdr:cNvSpPr>
        </xdr:nvSpPr>
        <xdr:spPr bwMode="auto">
          <a:xfrm>
            <a:off x="593"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56</a:t>
            </a:r>
          </a:p>
        </xdr:txBody>
      </xdr:sp>
      <xdr:sp macro="" textlink="">
        <xdr:nvSpPr>
          <xdr:cNvPr id="36111" name="Text Box 271">
            <a:extLst>
              <a:ext uri="{FF2B5EF4-FFF2-40B4-BE49-F238E27FC236}">
                <a16:creationId xmlns:a16="http://schemas.microsoft.com/office/drawing/2014/main" id="{00000000-0008-0000-1300-00000F8D0000}"/>
              </a:ext>
            </a:extLst>
          </xdr:cNvPr>
          <xdr:cNvSpPr txBox="1">
            <a:spLocks noChangeArrowheads="1"/>
          </xdr:cNvSpPr>
        </xdr:nvSpPr>
        <xdr:spPr bwMode="auto">
          <a:xfrm>
            <a:off x="681"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67</a:t>
            </a:r>
          </a:p>
        </xdr:txBody>
      </xdr:sp>
      <xdr:sp macro="" textlink="">
        <xdr:nvSpPr>
          <xdr:cNvPr id="36112" name="Text Box 272">
            <a:extLst>
              <a:ext uri="{FF2B5EF4-FFF2-40B4-BE49-F238E27FC236}">
                <a16:creationId xmlns:a16="http://schemas.microsoft.com/office/drawing/2014/main" id="{00000000-0008-0000-1300-0000108D0000}"/>
              </a:ext>
            </a:extLst>
          </xdr:cNvPr>
          <xdr:cNvSpPr txBox="1">
            <a:spLocks noChangeArrowheads="1"/>
          </xdr:cNvSpPr>
        </xdr:nvSpPr>
        <xdr:spPr bwMode="auto">
          <a:xfrm>
            <a:off x="800"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78</a:t>
            </a:r>
          </a:p>
        </xdr:txBody>
      </xdr:sp>
      <xdr:sp macro="" textlink="">
        <xdr:nvSpPr>
          <xdr:cNvPr id="36113" name="Text Box 273">
            <a:extLst>
              <a:ext uri="{FF2B5EF4-FFF2-40B4-BE49-F238E27FC236}">
                <a16:creationId xmlns:a16="http://schemas.microsoft.com/office/drawing/2014/main" id="{00000000-0008-0000-1300-0000118D0000}"/>
              </a:ext>
            </a:extLst>
          </xdr:cNvPr>
          <xdr:cNvSpPr txBox="1">
            <a:spLocks noChangeArrowheads="1"/>
          </xdr:cNvSpPr>
        </xdr:nvSpPr>
        <xdr:spPr bwMode="auto">
          <a:xfrm>
            <a:off x="889"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89</a:t>
            </a:r>
          </a:p>
        </xdr:txBody>
      </xdr:sp>
      <xdr:sp macro="" textlink="">
        <xdr:nvSpPr>
          <xdr:cNvPr id="36114" name="Text Box 274">
            <a:extLst>
              <a:ext uri="{FF2B5EF4-FFF2-40B4-BE49-F238E27FC236}">
                <a16:creationId xmlns:a16="http://schemas.microsoft.com/office/drawing/2014/main" id="{00000000-0008-0000-1300-0000128D0000}"/>
              </a:ext>
            </a:extLst>
          </xdr:cNvPr>
          <xdr:cNvSpPr txBox="1">
            <a:spLocks noChangeArrowheads="1"/>
          </xdr:cNvSpPr>
        </xdr:nvSpPr>
        <xdr:spPr bwMode="auto">
          <a:xfrm>
            <a:off x="994"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99</a:t>
            </a:r>
          </a:p>
        </xdr:txBody>
      </xdr:sp>
      <xdr:sp macro="" textlink="">
        <xdr:nvSpPr>
          <xdr:cNvPr id="36115" name="Text Box 275">
            <a:extLst>
              <a:ext uri="{FF2B5EF4-FFF2-40B4-BE49-F238E27FC236}">
                <a16:creationId xmlns:a16="http://schemas.microsoft.com/office/drawing/2014/main" id="{00000000-0008-0000-1300-0000138D0000}"/>
              </a:ext>
            </a:extLst>
          </xdr:cNvPr>
          <xdr:cNvSpPr txBox="1">
            <a:spLocks noChangeArrowheads="1"/>
          </xdr:cNvSpPr>
        </xdr:nvSpPr>
        <xdr:spPr bwMode="auto">
          <a:xfrm>
            <a:off x="104" y="251"/>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grpSp>
    <xdr:clientData/>
  </xdr:twoCellAnchor>
  <xdr:twoCellAnchor>
    <xdr:from>
      <xdr:col>13</xdr:col>
      <xdr:colOff>9525</xdr:colOff>
      <xdr:row>51</xdr:row>
      <xdr:rowOff>19050</xdr:rowOff>
    </xdr:from>
    <xdr:to>
      <xdr:col>126</xdr:col>
      <xdr:colOff>19050</xdr:colOff>
      <xdr:row>52</xdr:row>
      <xdr:rowOff>95250</xdr:rowOff>
    </xdr:to>
    <xdr:grpSp>
      <xdr:nvGrpSpPr>
        <xdr:cNvPr id="36116" name="Group 276">
          <a:extLst>
            <a:ext uri="{FF2B5EF4-FFF2-40B4-BE49-F238E27FC236}">
              <a16:creationId xmlns:a16="http://schemas.microsoft.com/office/drawing/2014/main" id="{00000000-0008-0000-1300-0000148D0000}"/>
            </a:ext>
          </a:extLst>
        </xdr:cNvPr>
        <xdr:cNvGrpSpPr>
          <a:grpSpLocks/>
        </xdr:cNvGrpSpPr>
      </xdr:nvGrpSpPr>
      <xdr:grpSpPr bwMode="auto">
        <a:xfrm>
          <a:off x="1029260" y="11090462"/>
          <a:ext cx="8873378" cy="233082"/>
          <a:chOff x="104" y="251"/>
          <a:chExt cx="905" cy="25"/>
        </a:xfrm>
      </xdr:grpSpPr>
      <xdr:sp macro="" textlink="">
        <xdr:nvSpPr>
          <xdr:cNvPr id="36117" name="Text Box 277">
            <a:extLst>
              <a:ext uri="{FF2B5EF4-FFF2-40B4-BE49-F238E27FC236}">
                <a16:creationId xmlns:a16="http://schemas.microsoft.com/office/drawing/2014/main" id="{00000000-0008-0000-1300-0000158D0000}"/>
              </a:ext>
            </a:extLst>
          </xdr:cNvPr>
          <xdr:cNvSpPr txBox="1">
            <a:spLocks noChangeArrowheads="1"/>
          </xdr:cNvSpPr>
        </xdr:nvSpPr>
        <xdr:spPr bwMode="auto">
          <a:xfrm>
            <a:off x="176"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sp macro="" textlink="">
        <xdr:nvSpPr>
          <xdr:cNvPr id="36118" name="Text Box 278">
            <a:extLst>
              <a:ext uri="{FF2B5EF4-FFF2-40B4-BE49-F238E27FC236}">
                <a16:creationId xmlns:a16="http://schemas.microsoft.com/office/drawing/2014/main" id="{00000000-0008-0000-1300-0000168D0000}"/>
              </a:ext>
            </a:extLst>
          </xdr:cNvPr>
          <xdr:cNvSpPr txBox="1">
            <a:spLocks noChangeArrowheads="1"/>
          </xdr:cNvSpPr>
        </xdr:nvSpPr>
        <xdr:spPr bwMode="auto">
          <a:xfrm>
            <a:off x="264"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23</a:t>
            </a:r>
          </a:p>
        </xdr:txBody>
      </xdr:sp>
      <xdr:sp macro="" textlink="">
        <xdr:nvSpPr>
          <xdr:cNvPr id="36119" name="Text Box 279">
            <a:extLst>
              <a:ext uri="{FF2B5EF4-FFF2-40B4-BE49-F238E27FC236}">
                <a16:creationId xmlns:a16="http://schemas.microsoft.com/office/drawing/2014/main" id="{00000000-0008-0000-1300-0000178D0000}"/>
              </a:ext>
            </a:extLst>
          </xdr:cNvPr>
          <xdr:cNvSpPr txBox="1">
            <a:spLocks noChangeArrowheads="1"/>
          </xdr:cNvSpPr>
        </xdr:nvSpPr>
        <xdr:spPr bwMode="auto">
          <a:xfrm>
            <a:off x="384"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34</a:t>
            </a:r>
          </a:p>
        </xdr:txBody>
      </xdr:sp>
      <xdr:sp macro="" textlink="">
        <xdr:nvSpPr>
          <xdr:cNvPr id="36120" name="Text Box 280">
            <a:extLst>
              <a:ext uri="{FF2B5EF4-FFF2-40B4-BE49-F238E27FC236}">
                <a16:creationId xmlns:a16="http://schemas.microsoft.com/office/drawing/2014/main" id="{00000000-0008-0000-1300-0000188D0000}"/>
              </a:ext>
            </a:extLst>
          </xdr:cNvPr>
          <xdr:cNvSpPr txBox="1">
            <a:spLocks noChangeArrowheads="1"/>
          </xdr:cNvSpPr>
        </xdr:nvSpPr>
        <xdr:spPr bwMode="auto">
          <a:xfrm>
            <a:off x="472"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45</a:t>
            </a:r>
          </a:p>
        </xdr:txBody>
      </xdr:sp>
      <xdr:sp macro="" textlink="">
        <xdr:nvSpPr>
          <xdr:cNvPr id="36121" name="Text Box 281">
            <a:extLst>
              <a:ext uri="{FF2B5EF4-FFF2-40B4-BE49-F238E27FC236}">
                <a16:creationId xmlns:a16="http://schemas.microsoft.com/office/drawing/2014/main" id="{00000000-0008-0000-1300-0000198D0000}"/>
              </a:ext>
            </a:extLst>
          </xdr:cNvPr>
          <xdr:cNvSpPr txBox="1">
            <a:spLocks noChangeArrowheads="1"/>
          </xdr:cNvSpPr>
        </xdr:nvSpPr>
        <xdr:spPr bwMode="auto">
          <a:xfrm>
            <a:off x="593"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56</a:t>
            </a:r>
          </a:p>
        </xdr:txBody>
      </xdr:sp>
      <xdr:sp macro="" textlink="">
        <xdr:nvSpPr>
          <xdr:cNvPr id="36122" name="Text Box 282">
            <a:extLst>
              <a:ext uri="{FF2B5EF4-FFF2-40B4-BE49-F238E27FC236}">
                <a16:creationId xmlns:a16="http://schemas.microsoft.com/office/drawing/2014/main" id="{00000000-0008-0000-1300-00001A8D0000}"/>
              </a:ext>
            </a:extLst>
          </xdr:cNvPr>
          <xdr:cNvSpPr txBox="1">
            <a:spLocks noChangeArrowheads="1"/>
          </xdr:cNvSpPr>
        </xdr:nvSpPr>
        <xdr:spPr bwMode="auto">
          <a:xfrm>
            <a:off x="681"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67</a:t>
            </a:r>
          </a:p>
        </xdr:txBody>
      </xdr:sp>
      <xdr:sp macro="" textlink="">
        <xdr:nvSpPr>
          <xdr:cNvPr id="36123" name="Text Box 283">
            <a:extLst>
              <a:ext uri="{FF2B5EF4-FFF2-40B4-BE49-F238E27FC236}">
                <a16:creationId xmlns:a16="http://schemas.microsoft.com/office/drawing/2014/main" id="{00000000-0008-0000-1300-00001B8D0000}"/>
              </a:ext>
            </a:extLst>
          </xdr:cNvPr>
          <xdr:cNvSpPr txBox="1">
            <a:spLocks noChangeArrowheads="1"/>
          </xdr:cNvSpPr>
        </xdr:nvSpPr>
        <xdr:spPr bwMode="auto">
          <a:xfrm>
            <a:off x="800"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78</a:t>
            </a:r>
          </a:p>
        </xdr:txBody>
      </xdr:sp>
      <xdr:sp macro="" textlink="">
        <xdr:nvSpPr>
          <xdr:cNvPr id="36124" name="Text Box 284">
            <a:extLst>
              <a:ext uri="{FF2B5EF4-FFF2-40B4-BE49-F238E27FC236}">
                <a16:creationId xmlns:a16="http://schemas.microsoft.com/office/drawing/2014/main" id="{00000000-0008-0000-1300-00001C8D0000}"/>
              </a:ext>
            </a:extLst>
          </xdr:cNvPr>
          <xdr:cNvSpPr txBox="1">
            <a:spLocks noChangeArrowheads="1"/>
          </xdr:cNvSpPr>
        </xdr:nvSpPr>
        <xdr:spPr bwMode="auto">
          <a:xfrm>
            <a:off x="889"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89</a:t>
            </a:r>
          </a:p>
        </xdr:txBody>
      </xdr:sp>
      <xdr:sp macro="" textlink="">
        <xdr:nvSpPr>
          <xdr:cNvPr id="36125" name="Text Box 285">
            <a:extLst>
              <a:ext uri="{FF2B5EF4-FFF2-40B4-BE49-F238E27FC236}">
                <a16:creationId xmlns:a16="http://schemas.microsoft.com/office/drawing/2014/main" id="{00000000-0008-0000-1300-00001D8D0000}"/>
              </a:ext>
            </a:extLst>
          </xdr:cNvPr>
          <xdr:cNvSpPr txBox="1">
            <a:spLocks noChangeArrowheads="1"/>
          </xdr:cNvSpPr>
        </xdr:nvSpPr>
        <xdr:spPr bwMode="auto">
          <a:xfrm>
            <a:off x="994"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99</a:t>
            </a:r>
          </a:p>
        </xdr:txBody>
      </xdr:sp>
      <xdr:sp macro="" textlink="">
        <xdr:nvSpPr>
          <xdr:cNvPr id="36126" name="Text Box 286">
            <a:extLst>
              <a:ext uri="{FF2B5EF4-FFF2-40B4-BE49-F238E27FC236}">
                <a16:creationId xmlns:a16="http://schemas.microsoft.com/office/drawing/2014/main" id="{00000000-0008-0000-1300-00001E8D0000}"/>
              </a:ext>
            </a:extLst>
          </xdr:cNvPr>
          <xdr:cNvSpPr txBox="1">
            <a:spLocks noChangeArrowheads="1"/>
          </xdr:cNvSpPr>
        </xdr:nvSpPr>
        <xdr:spPr bwMode="auto">
          <a:xfrm>
            <a:off x="104" y="251"/>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grpSp>
    <xdr:clientData/>
  </xdr:twoCellAnchor>
  <xdr:twoCellAnchor>
    <xdr:from>
      <xdr:col>13</xdr:col>
      <xdr:colOff>0</xdr:colOff>
      <xdr:row>68</xdr:row>
      <xdr:rowOff>28575</xdr:rowOff>
    </xdr:from>
    <xdr:to>
      <xdr:col>126</xdr:col>
      <xdr:colOff>9525</xdr:colOff>
      <xdr:row>69</xdr:row>
      <xdr:rowOff>104775</xdr:rowOff>
    </xdr:to>
    <xdr:grpSp>
      <xdr:nvGrpSpPr>
        <xdr:cNvPr id="36127" name="Group 287">
          <a:extLst>
            <a:ext uri="{FF2B5EF4-FFF2-40B4-BE49-F238E27FC236}">
              <a16:creationId xmlns:a16="http://schemas.microsoft.com/office/drawing/2014/main" id="{00000000-0008-0000-1300-00001F8D0000}"/>
            </a:ext>
          </a:extLst>
        </xdr:cNvPr>
        <xdr:cNvGrpSpPr>
          <a:grpSpLocks/>
        </xdr:cNvGrpSpPr>
      </xdr:nvGrpSpPr>
      <xdr:grpSpPr bwMode="auto">
        <a:xfrm>
          <a:off x="1019735" y="14988428"/>
          <a:ext cx="8873378" cy="233082"/>
          <a:chOff x="104" y="251"/>
          <a:chExt cx="905" cy="25"/>
        </a:xfrm>
      </xdr:grpSpPr>
      <xdr:sp macro="" textlink="">
        <xdr:nvSpPr>
          <xdr:cNvPr id="36128" name="Text Box 288">
            <a:extLst>
              <a:ext uri="{FF2B5EF4-FFF2-40B4-BE49-F238E27FC236}">
                <a16:creationId xmlns:a16="http://schemas.microsoft.com/office/drawing/2014/main" id="{00000000-0008-0000-1300-0000208D0000}"/>
              </a:ext>
            </a:extLst>
          </xdr:cNvPr>
          <xdr:cNvSpPr txBox="1">
            <a:spLocks noChangeArrowheads="1"/>
          </xdr:cNvSpPr>
        </xdr:nvSpPr>
        <xdr:spPr bwMode="auto">
          <a:xfrm>
            <a:off x="176"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sp macro="" textlink="">
        <xdr:nvSpPr>
          <xdr:cNvPr id="36129" name="Text Box 289">
            <a:extLst>
              <a:ext uri="{FF2B5EF4-FFF2-40B4-BE49-F238E27FC236}">
                <a16:creationId xmlns:a16="http://schemas.microsoft.com/office/drawing/2014/main" id="{00000000-0008-0000-1300-0000218D0000}"/>
              </a:ext>
            </a:extLst>
          </xdr:cNvPr>
          <xdr:cNvSpPr txBox="1">
            <a:spLocks noChangeArrowheads="1"/>
          </xdr:cNvSpPr>
        </xdr:nvSpPr>
        <xdr:spPr bwMode="auto">
          <a:xfrm>
            <a:off x="264"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23</a:t>
            </a:r>
          </a:p>
        </xdr:txBody>
      </xdr:sp>
      <xdr:sp macro="" textlink="">
        <xdr:nvSpPr>
          <xdr:cNvPr id="36130" name="Text Box 290">
            <a:extLst>
              <a:ext uri="{FF2B5EF4-FFF2-40B4-BE49-F238E27FC236}">
                <a16:creationId xmlns:a16="http://schemas.microsoft.com/office/drawing/2014/main" id="{00000000-0008-0000-1300-0000228D0000}"/>
              </a:ext>
            </a:extLst>
          </xdr:cNvPr>
          <xdr:cNvSpPr txBox="1">
            <a:spLocks noChangeArrowheads="1"/>
          </xdr:cNvSpPr>
        </xdr:nvSpPr>
        <xdr:spPr bwMode="auto">
          <a:xfrm>
            <a:off x="384"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34</a:t>
            </a:r>
          </a:p>
        </xdr:txBody>
      </xdr:sp>
      <xdr:sp macro="" textlink="">
        <xdr:nvSpPr>
          <xdr:cNvPr id="36131" name="Text Box 291">
            <a:extLst>
              <a:ext uri="{FF2B5EF4-FFF2-40B4-BE49-F238E27FC236}">
                <a16:creationId xmlns:a16="http://schemas.microsoft.com/office/drawing/2014/main" id="{00000000-0008-0000-1300-0000238D0000}"/>
              </a:ext>
            </a:extLst>
          </xdr:cNvPr>
          <xdr:cNvSpPr txBox="1">
            <a:spLocks noChangeArrowheads="1"/>
          </xdr:cNvSpPr>
        </xdr:nvSpPr>
        <xdr:spPr bwMode="auto">
          <a:xfrm>
            <a:off x="472"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45</a:t>
            </a:r>
          </a:p>
        </xdr:txBody>
      </xdr:sp>
      <xdr:sp macro="" textlink="">
        <xdr:nvSpPr>
          <xdr:cNvPr id="36132" name="Text Box 292">
            <a:extLst>
              <a:ext uri="{FF2B5EF4-FFF2-40B4-BE49-F238E27FC236}">
                <a16:creationId xmlns:a16="http://schemas.microsoft.com/office/drawing/2014/main" id="{00000000-0008-0000-1300-0000248D0000}"/>
              </a:ext>
            </a:extLst>
          </xdr:cNvPr>
          <xdr:cNvSpPr txBox="1">
            <a:spLocks noChangeArrowheads="1"/>
          </xdr:cNvSpPr>
        </xdr:nvSpPr>
        <xdr:spPr bwMode="auto">
          <a:xfrm>
            <a:off x="593"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56</a:t>
            </a:r>
          </a:p>
        </xdr:txBody>
      </xdr:sp>
      <xdr:sp macro="" textlink="">
        <xdr:nvSpPr>
          <xdr:cNvPr id="36133" name="Text Box 293">
            <a:extLst>
              <a:ext uri="{FF2B5EF4-FFF2-40B4-BE49-F238E27FC236}">
                <a16:creationId xmlns:a16="http://schemas.microsoft.com/office/drawing/2014/main" id="{00000000-0008-0000-1300-0000258D0000}"/>
              </a:ext>
            </a:extLst>
          </xdr:cNvPr>
          <xdr:cNvSpPr txBox="1">
            <a:spLocks noChangeArrowheads="1"/>
          </xdr:cNvSpPr>
        </xdr:nvSpPr>
        <xdr:spPr bwMode="auto">
          <a:xfrm>
            <a:off x="681"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67</a:t>
            </a:r>
          </a:p>
        </xdr:txBody>
      </xdr:sp>
      <xdr:sp macro="" textlink="">
        <xdr:nvSpPr>
          <xdr:cNvPr id="36134" name="Text Box 294">
            <a:extLst>
              <a:ext uri="{FF2B5EF4-FFF2-40B4-BE49-F238E27FC236}">
                <a16:creationId xmlns:a16="http://schemas.microsoft.com/office/drawing/2014/main" id="{00000000-0008-0000-1300-0000268D0000}"/>
              </a:ext>
            </a:extLst>
          </xdr:cNvPr>
          <xdr:cNvSpPr txBox="1">
            <a:spLocks noChangeArrowheads="1"/>
          </xdr:cNvSpPr>
        </xdr:nvSpPr>
        <xdr:spPr bwMode="auto">
          <a:xfrm>
            <a:off x="800"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78</a:t>
            </a:r>
          </a:p>
        </xdr:txBody>
      </xdr:sp>
      <xdr:sp macro="" textlink="">
        <xdr:nvSpPr>
          <xdr:cNvPr id="36135" name="Text Box 295">
            <a:extLst>
              <a:ext uri="{FF2B5EF4-FFF2-40B4-BE49-F238E27FC236}">
                <a16:creationId xmlns:a16="http://schemas.microsoft.com/office/drawing/2014/main" id="{00000000-0008-0000-1300-0000278D0000}"/>
              </a:ext>
            </a:extLst>
          </xdr:cNvPr>
          <xdr:cNvSpPr txBox="1">
            <a:spLocks noChangeArrowheads="1"/>
          </xdr:cNvSpPr>
        </xdr:nvSpPr>
        <xdr:spPr bwMode="auto">
          <a:xfrm>
            <a:off x="889"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89</a:t>
            </a:r>
          </a:p>
        </xdr:txBody>
      </xdr:sp>
      <xdr:sp macro="" textlink="">
        <xdr:nvSpPr>
          <xdr:cNvPr id="36136" name="Text Box 296">
            <a:extLst>
              <a:ext uri="{FF2B5EF4-FFF2-40B4-BE49-F238E27FC236}">
                <a16:creationId xmlns:a16="http://schemas.microsoft.com/office/drawing/2014/main" id="{00000000-0008-0000-1300-0000288D0000}"/>
              </a:ext>
            </a:extLst>
          </xdr:cNvPr>
          <xdr:cNvSpPr txBox="1">
            <a:spLocks noChangeArrowheads="1"/>
          </xdr:cNvSpPr>
        </xdr:nvSpPr>
        <xdr:spPr bwMode="auto">
          <a:xfrm>
            <a:off x="994"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99</a:t>
            </a:r>
          </a:p>
        </xdr:txBody>
      </xdr:sp>
      <xdr:sp macro="" textlink="">
        <xdr:nvSpPr>
          <xdr:cNvPr id="36137" name="Text Box 297">
            <a:extLst>
              <a:ext uri="{FF2B5EF4-FFF2-40B4-BE49-F238E27FC236}">
                <a16:creationId xmlns:a16="http://schemas.microsoft.com/office/drawing/2014/main" id="{00000000-0008-0000-1300-0000298D0000}"/>
              </a:ext>
            </a:extLst>
          </xdr:cNvPr>
          <xdr:cNvSpPr txBox="1">
            <a:spLocks noChangeArrowheads="1"/>
          </xdr:cNvSpPr>
        </xdr:nvSpPr>
        <xdr:spPr bwMode="auto">
          <a:xfrm>
            <a:off x="104" y="251"/>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grpSp>
    <xdr:clientData/>
  </xdr:twoCellAnchor>
  <xdr:twoCellAnchor>
    <xdr:from>
      <xdr:col>13</xdr:col>
      <xdr:colOff>0</xdr:colOff>
      <xdr:row>79</xdr:row>
      <xdr:rowOff>28575</xdr:rowOff>
    </xdr:from>
    <xdr:to>
      <xdr:col>126</xdr:col>
      <xdr:colOff>9525</xdr:colOff>
      <xdr:row>80</xdr:row>
      <xdr:rowOff>104775</xdr:rowOff>
    </xdr:to>
    <xdr:grpSp>
      <xdr:nvGrpSpPr>
        <xdr:cNvPr id="36138" name="Group 298">
          <a:extLst>
            <a:ext uri="{FF2B5EF4-FFF2-40B4-BE49-F238E27FC236}">
              <a16:creationId xmlns:a16="http://schemas.microsoft.com/office/drawing/2014/main" id="{00000000-0008-0000-1300-00002A8D0000}"/>
            </a:ext>
          </a:extLst>
        </xdr:cNvPr>
        <xdr:cNvGrpSpPr>
          <a:grpSpLocks/>
        </xdr:cNvGrpSpPr>
      </xdr:nvGrpSpPr>
      <xdr:grpSpPr bwMode="auto">
        <a:xfrm>
          <a:off x="1019735" y="17319251"/>
          <a:ext cx="8873378" cy="233083"/>
          <a:chOff x="104" y="251"/>
          <a:chExt cx="905" cy="25"/>
        </a:xfrm>
      </xdr:grpSpPr>
      <xdr:sp macro="" textlink="">
        <xdr:nvSpPr>
          <xdr:cNvPr id="36139" name="Text Box 299">
            <a:extLst>
              <a:ext uri="{FF2B5EF4-FFF2-40B4-BE49-F238E27FC236}">
                <a16:creationId xmlns:a16="http://schemas.microsoft.com/office/drawing/2014/main" id="{00000000-0008-0000-1300-00002B8D0000}"/>
              </a:ext>
            </a:extLst>
          </xdr:cNvPr>
          <xdr:cNvSpPr txBox="1">
            <a:spLocks noChangeArrowheads="1"/>
          </xdr:cNvSpPr>
        </xdr:nvSpPr>
        <xdr:spPr bwMode="auto">
          <a:xfrm>
            <a:off x="176"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sp macro="" textlink="">
        <xdr:nvSpPr>
          <xdr:cNvPr id="36140" name="Text Box 300">
            <a:extLst>
              <a:ext uri="{FF2B5EF4-FFF2-40B4-BE49-F238E27FC236}">
                <a16:creationId xmlns:a16="http://schemas.microsoft.com/office/drawing/2014/main" id="{00000000-0008-0000-1300-00002C8D0000}"/>
              </a:ext>
            </a:extLst>
          </xdr:cNvPr>
          <xdr:cNvSpPr txBox="1">
            <a:spLocks noChangeArrowheads="1"/>
          </xdr:cNvSpPr>
        </xdr:nvSpPr>
        <xdr:spPr bwMode="auto">
          <a:xfrm>
            <a:off x="264"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23</a:t>
            </a:r>
          </a:p>
        </xdr:txBody>
      </xdr:sp>
      <xdr:sp macro="" textlink="">
        <xdr:nvSpPr>
          <xdr:cNvPr id="36141" name="Text Box 301">
            <a:extLst>
              <a:ext uri="{FF2B5EF4-FFF2-40B4-BE49-F238E27FC236}">
                <a16:creationId xmlns:a16="http://schemas.microsoft.com/office/drawing/2014/main" id="{00000000-0008-0000-1300-00002D8D0000}"/>
              </a:ext>
            </a:extLst>
          </xdr:cNvPr>
          <xdr:cNvSpPr txBox="1">
            <a:spLocks noChangeArrowheads="1"/>
          </xdr:cNvSpPr>
        </xdr:nvSpPr>
        <xdr:spPr bwMode="auto">
          <a:xfrm>
            <a:off x="384"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34</a:t>
            </a:r>
          </a:p>
        </xdr:txBody>
      </xdr:sp>
      <xdr:sp macro="" textlink="">
        <xdr:nvSpPr>
          <xdr:cNvPr id="36142" name="Text Box 302">
            <a:extLst>
              <a:ext uri="{FF2B5EF4-FFF2-40B4-BE49-F238E27FC236}">
                <a16:creationId xmlns:a16="http://schemas.microsoft.com/office/drawing/2014/main" id="{00000000-0008-0000-1300-00002E8D0000}"/>
              </a:ext>
            </a:extLst>
          </xdr:cNvPr>
          <xdr:cNvSpPr txBox="1">
            <a:spLocks noChangeArrowheads="1"/>
          </xdr:cNvSpPr>
        </xdr:nvSpPr>
        <xdr:spPr bwMode="auto">
          <a:xfrm>
            <a:off x="472"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45</a:t>
            </a:r>
          </a:p>
        </xdr:txBody>
      </xdr:sp>
      <xdr:sp macro="" textlink="">
        <xdr:nvSpPr>
          <xdr:cNvPr id="36143" name="Text Box 303">
            <a:extLst>
              <a:ext uri="{FF2B5EF4-FFF2-40B4-BE49-F238E27FC236}">
                <a16:creationId xmlns:a16="http://schemas.microsoft.com/office/drawing/2014/main" id="{00000000-0008-0000-1300-00002F8D0000}"/>
              </a:ext>
            </a:extLst>
          </xdr:cNvPr>
          <xdr:cNvSpPr txBox="1">
            <a:spLocks noChangeArrowheads="1"/>
          </xdr:cNvSpPr>
        </xdr:nvSpPr>
        <xdr:spPr bwMode="auto">
          <a:xfrm>
            <a:off x="593"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56</a:t>
            </a:r>
          </a:p>
        </xdr:txBody>
      </xdr:sp>
      <xdr:sp macro="" textlink="">
        <xdr:nvSpPr>
          <xdr:cNvPr id="36144" name="Text Box 304">
            <a:extLst>
              <a:ext uri="{FF2B5EF4-FFF2-40B4-BE49-F238E27FC236}">
                <a16:creationId xmlns:a16="http://schemas.microsoft.com/office/drawing/2014/main" id="{00000000-0008-0000-1300-0000308D0000}"/>
              </a:ext>
            </a:extLst>
          </xdr:cNvPr>
          <xdr:cNvSpPr txBox="1">
            <a:spLocks noChangeArrowheads="1"/>
          </xdr:cNvSpPr>
        </xdr:nvSpPr>
        <xdr:spPr bwMode="auto">
          <a:xfrm>
            <a:off x="681"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67</a:t>
            </a:r>
          </a:p>
        </xdr:txBody>
      </xdr:sp>
      <xdr:sp macro="" textlink="">
        <xdr:nvSpPr>
          <xdr:cNvPr id="36145" name="Text Box 305">
            <a:extLst>
              <a:ext uri="{FF2B5EF4-FFF2-40B4-BE49-F238E27FC236}">
                <a16:creationId xmlns:a16="http://schemas.microsoft.com/office/drawing/2014/main" id="{00000000-0008-0000-1300-0000318D0000}"/>
              </a:ext>
            </a:extLst>
          </xdr:cNvPr>
          <xdr:cNvSpPr txBox="1">
            <a:spLocks noChangeArrowheads="1"/>
          </xdr:cNvSpPr>
        </xdr:nvSpPr>
        <xdr:spPr bwMode="auto">
          <a:xfrm>
            <a:off x="800"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78</a:t>
            </a:r>
          </a:p>
        </xdr:txBody>
      </xdr:sp>
      <xdr:sp macro="" textlink="">
        <xdr:nvSpPr>
          <xdr:cNvPr id="36146" name="Text Box 306">
            <a:extLst>
              <a:ext uri="{FF2B5EF4-FFF2-40B4-BE49-F238E27FC236}">
                <a16:creationId xmlns:a16="http://schemas.microsoft.com/office/drawing/2014/main" id="{00000000-0008-0000-1300-0000328D0000}"/>
              </a:ext>
            </a:extLst>
          </xdr:cNvPr>
          <xdr:cNvSpPr txBox="1">
            <a:spLocks noChangeArrowheads="1"/>
          </xdr:cNvSpPr>
        </xdr:nvSpPr>
        <xdr:spPr bwMode="auto">
          <a:xfrm>
            <a:off x="889"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89</a:t>
            </a:r>
          </a:p>
        </xdr:txBody>
      </xdr:sp>
      <xdr:sp macro="" textlink="">
        <xdr:nvSpPr>
          <xdr:cNvPr id="36147" name="Text Box 307">
            <a:extLst>
              <a:ext uri="{FF2B5EF4-FFF2-40B4-BE49-F238E27FC236}">
                <a16:creationId xmlns:a16="http://schemas.microsoft.com/office/drawing/2014/main" id="{00000000-0008-0000-1300-0000338D0000}"/>
              </a:ext>
            </a:extLst>
          </xdr:cNvPr>
          <xdr:cNvSpPr txBox="1">
            <a:spLocks noChangeArrowheads="1"/>
          </xdr:cNvSpPr>
        </xdr:nvSpPr>
        <xdr:spPr bwMode="auto">
          <a:xfrm>
            <a:off x="994" y="264"/>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99</a:t>
            </a:r>
          </a:p>
        </xdr:txBody>
      </xdr:sp>
      <xdr:sp macro="" textlink="">
        <xdr:nvSpPr>
          <xdr:cNvPr id="36148" name="Text Box 308">
            <a:extLst>
              <a:ext uri="{FF2B5EF4-FFF2-40B4-BE49-F238E27FC236}">
                <a16:creationId xmlns:a16="http://schemas.microsoft.com/office/drawing/2014/main" id="{00000000-0008-0000-1300-0000348D0000}"/>
              </a:ext>
            </a:extLst>
          </xdr:cNvPr>
          <xdr:cNvSpPr txBox="1">
            <a:spLocks noChangeArrowheads="1"/>
          </xdr:cNvSpPr>
        </xdr:nvSpPr>
        <xdr:spPr bwMode="auto">
          <a:xfrm>
            <a:off x="104" y="251"/>
            <a:ext cx="15" cy="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grpSp>
    <xdr:clientData/>
  </xdr:twoCellAnchor>
  <xdr:twoCellAnchor>
    <xdr:from>
      <xdr:col>74</xdr:col>
      <xdr:colOff>0</xdr:colOff>
      <xdr:row>97</xdr:row>
      <xdr:rowOff>0</xdr:rowOff>
    </xdr:from>
    <xdr:to>
      <xdr:col>75</xdr:col>
      <xdr:colOff>66675</xdr:colOff>
      <xdr:row>97</xdr:row>
      <xdr:rowOff>114300</xdr:rowOff>
    </xdr:to>
    <xdr:sp macro="" textlink="">
      <xdr:nvSpPr>
        <xdr:cNvPr id="36149" name="Text Box 309">
          <a:extLst>
            <a:ext uri="{FF2B5EF4-FFF2-40B4-BE49-F238E27FC236}">
              <a16:creationId xmlns:a16="http://schemas.microsoft.com/office/drawing/2014/main" id="{00000000-0008-0000-1300-0000358D0000}"/>
            </a:ext>
          </a:extLst>
        </xdr:cNvPr>
        <xdr:cNvSpPr txBox="1">
          <a:spLocks noChangeArrowheads="1"/>
        </xdr:cNvSpPr>
      </xdr:nvSpPr>
      <xdr:spPr bwMode="auto">
        <a:xfrm>
          <a:off x="3657600" y="215931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56</a:t>
          </a:r>
          <a:endParaRPr lang="ja-JP" altLang="en-US" sz="600" b="0" i="0" u="none" strike="noStrike" baseline="0">
            <a:solidFill>
              <a:srgbClr val="000000"/>
            </a:solidFill>
            <a:latin typeface="ＭＳ Ｐゴシック"/>
            <a:ea typeface="ＭＳ Ｐゴシック"/>
          </a:endParaRPr>
        </a:p>
      </xdr:txBody>
    </xdr:sp>
    <xdr:clientData/>
  </xdr:twoCellAnchor>
  <xdr:twoCellAnchor>
    <xdr:from>
      <xdr:col>85</xdr:col>
      <xdr:colOff>0</xdr:colOff>
      <xdr:row>97</xdr:row>
      <xdr:rowOff>0</xdr:rowOff>
    </xdr:from>
    <xdr:to>
      <xdr:col>86</xdr:col>
      <xdr:colOff>66675</xdr:colOff>
      <xdr:row>97</xdr:row>
      <xdr:rowOff>114300</xdr:rowOff>
    </xdr:to>
    <xdr:sp macro="" textlink="">
      <xdr:nvSpPr>
        <xdr:cNvPr id="36150" name="Text Box 310">
          <a:extLst>
            <a:ext uri="{FF2B5EF4-FFF2-40B4-BE49-F238E27FC236}">
              <a16:creationId xmlns:a16="http://schemas.microsoft.com/office/drawing/2014/main" id="{00000000-0008-0000-1300-0000368D0000}"/>
            </a:ext>
          </a:extLst>
        </xdr:cNvPr>
        <xdr:cNvSpPr txBox="1">
          <a:spLocks noChangeArrowheads="1"/>
        </xdr:cNvSpPr>
      </xdr:nvSpPr>
      <xdr:spPr bwMode="auto">
        <a:xfrm>
          <a:off x="4495800" y="215931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67</a:t>
          </a:r>
          <a:endParaRPr lang="ja-JP" altLang="en-US" sz="600" b="0" i="0" u="none" strike="noStrike" baseline="0">
            <a:solidFill>
              <a:srgbClr val="000000"/>
            </a:solidFill>
            <a:latin typeface="ＭＳ Ｐゴシック"/>
            <a:ea typeface="ＭＳ Ｐゴシック"/>
          </a:endParaRPr>
        </a:p>
      </xdr:txBody>
    </xdr:sp>
    <xdr:clientData/>
  </xdr:twoCellAnchor>
  <xdr:twoCellAnchor>
    <xdr:from>
      <xdr:col>48</xdr:col>
      <xdr:colOff>0</xdr:colOff>
      <xdr:row>97</xdr:row>
      <xdr:rowOff>0</xdr:rowOff>
    </xdr:from>
    <xdr:to>
      <xdr:col>49</xdr:col>
      <xdr:colOff>66675</xdr:colOff>
      <xdr:row>97</xdr:row>
      <xdr:rowOff>114300</xdr:rowOff>
    </xdr:to>
    <xdr:sp macro="" textlink="">
      <xdr:nvSpPr>
        <xdr:cNvPr id="110" name="Text Box 309">
          <a:extLst>
            <a:ext uri="{FF2B5EF4-FFF2-40B4-BE49-F238E27FC236}">
              <a16:creationId xmlns:a16="http://schemas.microsoft.com/office/drawing/2014/main" id="{00000000-0008-0000-1300-00006E000000}"/>
            </a:ext>
          </a:extLst>
        </xdr:cNvPr>
        <xdr:cNvSpPr txBox="1">
          <a:spLocks noChangeArrowheads="1"/>
        </xdr:cNvSpPr>
      </xdr:nvSpPr>
      <xdr:spPr bwMode="auto">
        <a:xfrm>
          <a:off x="5804647" y="21336000"/>
          <a:ext cx="145116"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34</a:t>
          </a:r>
        </a:p>
      </xdr:txBody>
    </xdr:sp>
    <xdr:clientData/>
  </xdr:twoCellAnchor>
  <xdr:twoCellAnchor>
    <xdr:from>
      <xdr:col>59</xdr:col>
      <xdr:colOff>0</xdr:colOff>
      <xdr:row>97</xdr:row>
      <xdr:rowOff>0</xdr:rowOff>
    </xdr:from>
    <xdr:to>
      <xdr:col>60</xdr:col>
      <xdr:colOff>66675</xdr:colOff>
      <xdr:row>97</xdr:row>
      <xdr:rowOff>114300</xdr:rowOff>
    </xdr:to>
    <xdr:sp macro="" textlink="">
      <xdr:nvSpPr>
        <xdr:cNvPr id="111" name="Text Box 310">
          <a:extLst>
            <a:ext uri="{FF2B5EF4-FFF2-40B4-BE49-F238E27FC236}">
              <a16:creationId xmlns:a16="http://schemas.microsoft.com/office/drawing/2014/main" id="{00000000-0008-0000-1300-00006F000000}"/>
            </a:ext>
          </a:extLst>
        </xdr:cNvPr>
        <xdr:cNvSpPr txBox="1">
          <a:spLocks noChangeArrowheads="1"/>
        </xdr:cNvSpPr>
      </xdr:nvSpPr>
      <xdr:spPr bwMode="auto">
        <a:xfrm>
          <a:off x="6667500" y="21336000"/>
          <a:ext cx="145116"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45</a:t>
          </a:r>
          <a:endParaRPr lang="ja-JP" altLang="en-US" sz="600" b="0" i="0" u="none" strike="noStrike" baseline="0">
            <a:solidFill>
              <a:srgbClr val="000000"/>
            </a:solidFill>
            <a:latin typeface="ＭＳ Ｐゴシック"/>
            <a:ea typeface="ＭＳ Ｐゴシック"/>
          </a:endParaRPr>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25</xdr:col>
      <xdr:colOff>19050</xdr:colOff>
      <xdr:row>1</xdr:row>
      <xdr:rowOff>76200</xdr:rowOff>
    </xdr:from>
    <xdr:to>
      <xdr:col>26</xdr:col>
      <xdr:colOff>38100</xdr:colOff>
      <xdr:row>2</xdr:row>
      <xdr:rowOff>9525</xdr:rowOff>
    </xdr:to>
    <xdr:sp macro="" textlink="">
      <xdr:nvSpPr>
        <xdr:cNvPr id="14337" name="Text Box 1">
          <a:extLst>
            <a:ext uri="{FF2B5EF4-FFF2-40B4-BE49-F238E27FC236}">
              <a16:creationId xmlns:a16="http://schemas.microsoft.com/office/drawing/2014/main" id="{00000000-0008-0000-1400-000001380000}"/>
            </a:ext>
          </a:extLst>
        </xdr:cNvPr>
        <xdr:cNvSpPr txBox="1">
          <a:spLocks noChangeArrowheads="1"/>
        </xdr:cNvSpPr>
      </xdr:nvSpPr>
      <xdr:spPr bwMode="auto">
        <a:xfrm>
          <a:off x="1924050" y="276225"/>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oneCellAnchor>
    <xdr:from>
      <xdr:col>29</xdr:col>
      <xdr:colOff>66675</xdr:colOff>
      <xdr:row>1</xdr:row>
      <xdr:rowOff>76200</xdr:rowOff>
    </xdr:from>
    <xdr:ext cx="109257" cy="163606"/>
    <xdr:sp macro="" textlink="">
      <xdr:nvSpPr>
        <xdr:cNvPr id="14338" name="Text Box 2">
          <a:extLst>
            <a:ext uri="{FF2B5EF4-FFF2-40B4-BE49-F238E27FC236}">
              <a16:creationId xmlns:a16="http://schemas.microsoft.com/office/drawing/2014/main" id="{00000000-0008-0000-1400-000002380000}"/>
            </a:ext>
          </a:extLst>
        </xdr:cNvPr>
        <xdr:cNvSpPr txBox="1">
          <a:spLocks noChangeArrowheads="1"/>
        </xdr:cNvSpPr>
      </xdr:nvSpPr>
      <xdr:spPr bwMode="auto">
        <a:xfrm>
          <a:off x="2276475" y="276225"/>
          <a:ext cx="1047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editAs="oneCell">
    <xdr:from>
      <xdr:col>7</xdr:col>
      <xdr:colOff>0</xdr:colOff>
      <xdr:row>1</xdr:row>
      <xdr:rowOff>76200</xdr:rowOff>
    </xdr:from>
    <xdr:to>
      <xdr:col>9</xdr:col>
      <xdr:colOff>0</xdr:colOff>
      <xdr:row>2</xdr:row>
      <xdr:rowOff>19050</xdr:rowOff>
    </xdr:to>
    <xdr:sp macro="" textlink="">
      <xdr:nvSpPr>
        <xdr:cNvPr id="14339" name="Text Box 3">
          <a:extLst>
            <a:ext uri="{FF2B5EF4-FFF2-40B4-BE49-F238E27FC236}">
              <a16:creationId xmlns:a16="http://schemas.microsoft.com/office/drawing/2014/main" id="{00000000-0008-0000-1400-000003380000}"/>
            </a:ext>
          </a:extLst>
        </xdr:cNvPr>
        <xdr:cNvSpPr txBox="1">
          <a:spLocks noChangeArrowheads="1"/>
        </xdr:cNvSpPr>
      </xdr:nvSpPr>
      <xdr:spPr bwMode="auto">
        <a:xfrm>
          <a:off x="533400" y="276225"/>
          <a:ext cx="152400"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6</xdr:col>
      <xdr:colOff>38100</xdr:colOff>
      <xdr:row>3</xdr:row>
      <xdr:rowOff>104775</xdr:rowOff>
    </xdr:from>
    <xdr:to>
      <xdr:col>30</xdr:col>
      <xdr:colOff>28575</xdr:colOff>
      <xdr:row>3</xdr:row>
      <xdr:rowOff>104775</xdr:rowOff>
    </xdr:to>
    <xdr:sp macro="" textlink="">
      <xdr:nvSpPr>
        <xdr:cNvPr id="14340" name="Line 4">
          <a:extLst>
            <a:ext uri="{FF2B5EF4-FFF2-40B4-BE49-F238E27FC236}">
              <a16:creationId xmlns:a16="http://schemas.microsoft.com/office/drawing/2014/main" id="{00000000-0008-0000-1400-000004380000}"/>
            </a:ext>
          </a:extLst>
        </xdr:cNvPr>
        <xdr:cNvSpPr>
          <a:spLocks noChangeShapeType="1"/>
        </xdr:cNvSpPr>
      </xdr:nvSpPr>
      <xdr:spPr bwMode="auto">
        <a:xfrm>
          <a:off x="495300" y="828675"/>
          <a:ext cx="1819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41</xdr:col>
      <xdr:colOff>9525</xdr:colOff>
      <xdr:row>6</xdr:row>
      <xdr:rowOff>0</xdr:rowOff>
    </xdr:from>
    <xdr:to>
      <xdr:col>43</xdr:col>
      <xdr:colOff>0</xdr:colOff>
      <xdr:row>6</xdr:row>
      <xdr:rowOff>114300</xdr:rowOff>
    </xdr:to>
    <xdr:sp macro="" textlink="">
      <xdr:nvSpPr>
        <xdr:cNvPr id="14341" name="Text Box 5">
          <a:extLst>
            <a:ext uri="{FF2B5EF4-FFF2-40B4-BE49-F238E27FC236}">
              <a16:creationId xmlns:a16="http://schemas.microsoft.com/office/drawing/2014/main" id="{00000000-0008-0000-1400-000005380000}"/>
            </a:ext>
          </a:extLst>
        </xdr:cNvPr>
        <xdr:cNvSpPr txBox="1">
          <a:spLocks noChangeArrowheads="1"/>
        </xdr:cNvSpPr>
      </xdr:nvSpPr>
      <xdr:spPr bwMode="auto">
        <a:xfrm>
          <a:off x="3133725" y="15240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60</xdr:col>
      <xdr:colOff>9525</xdr:colOff>
      <xdr:row>6</xdr:row>
      <xdr:rowOff>0</xdr:rowOff>
    </xdr:from>
    <xdr:to>
      <xdr:col>62</xdr:col>
      <xdr:colOff>0</xdr:colOff>
      <xdr:row>6</xdr:row>
      <xdr:rowOff>114300</xdr:rowOff>
    </xdr:to>
    <xdr:sp macro="" textlink="">
      <xdr:nvSpPr>
        <xdr:cNvPr id="14342" name="Text Box 6">
          <a:extLst>
            <a:ext uri="{FF2B5EF4-FFF2-40B4-BE49-F238E27FC236}">
              <a16:creationId xmlns:a16="http://schemas.microsoft.com/office/drawing/2014/main" id="{00000000-0008-0000-1400-000006380000}"/>
            </a:ext>
          </a:extLst>
        </xdr:cNvPr>
        <xdr:cNvSpPr txBox="1">
          <a:spLocks noChangeArrowheads="1"/>
        </xdr:cNvSpPr>
      </xdr:nvSpPr>
      <xdr:spPr bwMode="auto">
        <a:xfrm>
          <a:off x="4581525" y="15240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19</a:t>
          </a:r>
        </a:p>
      </xdr:txBody>
    </xdr:sp>
    <xdr:clientData/>
  </xdr:twoCellAnchor>
  <xdr:twoCellAnchor editAs="oneCell">
    <xdr:from>
      <xdr:col>79</xdr:col>
      <xdr:colOff>9525</xdr:colOff>
      <xdr:row>6</xdr:row>
      <xdr:rowOff>0</xdr:rowOff>
    </xdr:from>
    <xdr:to>
      <xdr:col>81</xdr:col>
      <xdr:colOff>0</xdr:colOff>
      <xdr:row>6</xdr:row>
      <xdr:rowOff>114300</xdr:rowOff>
    </xdr:to>
    <xdr:sp macro="" textlink="">
      <xdr:nvSpPr>
        <xdr:cNvPr id="14343" name="Text Box 7">
          <a:extLst>
            <a:ext uri="{FF2B5EF4-FFF2-40B4-BE49-F238E27FC236}">
              <a16:creationId xmlns:a16="http://schemas.microsoft.com/office/drawing/2014/main" id="{00000000-0008-0000-1400-000007380000}"/>
            </a:ext>
          </a:extLst>
        </xdr:cNvPr>
        <xdr:cNvSpPr txBox="1">
          <a:spLocks noChangeArrowheads="1"/>
        </xdr:cNvSpPr>
      </xdr:nvSpPr>
      <xdr:spPr bwMode="auto">
        <a:xfrm>
          <a:off x="6029325" y="15240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29</a:t>
          </a:r>
        </a:p>
      </xdr:txBody>
    </xdr:sp>
    <xdr:clientData/>
  </xdr:twoCellAnchor>
  <xdr:twoCellAnchor editAs="oneCell">
    <xdr:from>
      <xdr:col>32</xdr:col>
      <xdr:colOff>28575</xdr:colOff>
      <xdr:row>5</xdr:row>
      <xdr:rowOff>219075</xdr:rowOff>
    </xdr:from>
    <xdr:to>
      <xdr:col>34</xdr:col>
      <xdr:colOff>19050</xdr:colOff>
      <xdr:row>5</xdr:row>
      <xdr:rowOff>333375</xdr:rowOff>
    </xdr:to>
    <xdr:sp macro="" textlink="">
      <xdr:nvSpPr>
        <xdr:cNvPr id="14349" name="Text Box 13">
          <a:extLst>
            <a:ext uri="{FF2B5EF4-FFF2-40B4-BE49-F238E27FC236}">
              <a16:creationId xmlns:a16="http://schemas.microsoft.com/office/drawing/2014/main" id="{00000000-0008-0000-1400-00000D380000}"/>
            </a:ext>
          </a:extLst>
        </xdr:cNvPr>
        <xdr:cNvSpPr txBox="1">
          <a:spLocks noChangeArrowheads="1"/>
        </xdr:cNvSpPr>
      </xdr:nvSpPr>
      <xdr:spPr bwMode="auto">
        <a:xfrm>
          <a:off x="2466975" y="14001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xdr:from>
      <xdr:col>120</xdr:col>
      <xdr:colOff>57150</xdr:colOff>
      <xdr:row>0</xdr:row>
      <xdr:rowOff>133350</xdr:rowOff>
    </xdr:from>
    <xdr:to>
      <xdr:col>124</xdr:col>
      <xdr:colOff>28575</xdr:colOff>
      <xdr:row>1</xdr:row>
      <xdr:rowOff>190500</xdr:rowOff>
    </xdr:to>
    <xdr:grpSp>
      <xdr:nvGrpSpPr>
        <xdr:cNvPr id="14353" name="Group 17">
          <a:extLst>
            <a:ext uri="{FF2B5EF4-FFF2-40B4-BE49-F238E27FC236}">
              <a16:creationId xmlns:a16="http://schemas.microsoft.com/office/drawing/2014/main" id="{00000000-0008-0000-1400-000011380000}"/>
            </a:ext>
          </a:extLst>
        </xdr:cNvPr>
        <xdr:cNvGrpSpPr>
          <a:grpSpLocks/>
        </xdr:cNvGrpSpPr>
      </xdr:nvGrpSpPr>
      <xdr:grpSpPr bwMode="auto">
        <a:xfrm>
          <a:off x="9470091" y="133350"/>
          <a:ext cx="285190" cy="258856"/>
          <a:chOff x="1067" y="288"/>
          <a:chExt cx="29" cy="27"/>
        </a:xfrm>
      </xdr:grpSpPr>
      <xdr:sp macro="" textlink="">
        <xdr:nvSpPr>
          <xdr:cNvPr id="14354" name="Oval 18">
            <a:extLst>
              <a:ext uri="{FF2B5EF4-FFF2-40B4-BE49-F238E27FC236}">
                <a16:creationId xmlns:a16="http://schemas.microsoft.com/office/drawing/2014/main" id="{00000000-0008-0000-1400-00001238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4355" name="Text Box 19">
            <a:extLst>
              <a:ext uri="{FF2B5EF4-FFF2-40B4-BE49-F238E27FC236}">
                <a16:creationId xmlns:a16="http://schemas.microsoft.com/office/drawing/2014/main" id="{00000000-0008-0000-1400-00001338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twoCellAnchor editAs="oneCell">
    <xdr:from>
      <xdr:col>96</xdr:col>
      <xdr:colOff>9525</xdr:colOff>
      <xdr:row>6</xdr:row>
      <xdr:rowOff>0</xdr:rowOff>
    </xdr:from>
    <xdr:to>
      <xdr:col>98</xdr:col>
      <xdr:colOff>0</xdr:colOff>
      <xdr:row>6</xdr:row>
      <xdr:rowOff>114300</xdr:rowOff>
    </xdr:to>
    <xdr:sp macro="" textlink="">
      <xdr:nvSpPr>
        <xdr:cNvPr id="14356" name="Text Box 20">
          <a:extLst>
            <a:ext uri="{FF2B5EF4-FFF2-40B4-BE49-F238E27FC236}">
              <a16:creationId xmlns:a16="http://schemas.microsoft.com/office/drawing/2014/main" id="{00000000-0008-0000-1400-000014380000}"/>
            </a:ext>
          </a:extLst>
        </xdr:cNvPr>
        <xdr:cNvSpPr txBox="1">
          <a:spLocks noChangeArrowheads="1"/>
        </xdr:cNvSpPr>
      </xdr:nvSpPr>
      <xdr:spPr bwMode="auto">
        <a:xfrm>
          <a:off x="7324725" y="15240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37</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19050</xdr:colOff>
          <xdr:row>7</xdr:row>
          <xdr:rowOff>0</xdr:rowOff>
        </xdr:from>
        <xdr:to>
          <xdr:col>38</xdr:col>
          <xdr:colOff>66675</xdr:colOff>
          <xdr:row>8</xdr:row>
          <xdr:rowOff>28575</xdr:rowOff>
        </xdr:to>
        <xdr:sp macro="" textlink="">
          <xdr:nvSpPr>
            <xdr:cNvPr id="1025" name="btDantaiSet" hidden="1">
              <a:extLst>
                <a:ext uri="{63B3BB69-23CF-44E3-9099-C40C66FF867C}">
                  <a14:compatExt spid="_x0000_s1025"/>
                </a:ext>
                <a:ext uri="{FF2B5EF4-FFF2-40B4-BE49-F238E27FC236}">
                  <a16:creationId xmlns:a16="http://schemas.microsoft.com/office/drawing/2014/main" id="{00000000-0008-0000-03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editAs="oneCell">
    <xdr:from>
      <xdr:col>0</xdr:col>
      <xdr:colOff>0</xdr:colOff>
      <xdr:row>6</xdr:row>
      <xdr:rowOff>276225</xdr:rowOff>
    </xdr:from>
    <xdr:to>
      <xdr:col>1</xdr:col>
      <xdr:colOff>28575</xdr:colOff>
      <xdr:row>7</xdr:row>
      <xdr:rowOff>200025</xdr:rowOff>
    </xdr:to>
    <xdr:sp macro="" textlink="">
      <xdr:nvSpPr>
        <xdr:cNvPr id="1033" name="Text Box 9">
          <a:extLst>
            <a:ext uri="{FF2B5EF4-FFF2-40B4-BE49-F238E27FC236}">
              <a16:creationId xmlns:a16="http://schemas.microsoft.com/office/drawing/2014/main" id="{00000000-0008-0000-0300-000009040000}"/>
            </a:ext>
          </a:extLst>
        </xdr:cNvPr>
        <xdr:cNvSpPr txBox="1">
          <a:spLocks noChangeArrowheads="1"/>
        </xdr:cNvSpPr>
      </xdr:nvSpPr>
      <xdr:spPr bwMode="auto">
        <a:xfrm>
          <a:off x="0" y="1552575"/>
          <a:ext cx="1047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editAs="oneCell">
    <xdr:from>
      <xdr:col>18</xdr:col>
      <xdr:colOff>0</xdr:colOff>
      <xdr:row>7</xdr:row>
      <xdr:rowOff>0</xdr:rowOff>
    </xdr:from>
    <xdr:to>
      <xdr:col>19</xdr:col>
      <xdr:colOff>66675</xdr:colOff>
      <xdr:row>7</xdr:row>
      <xdr:rowOff>209550</xdr:rowOff>
    </xdr:to>
    <xdr:sp macro="" textlink="">
      <xdr:nvSpPr>
        <xdr:cNvPr id="1034" name="Text Box 10">
          <a:extLst>
            <a:ext uri="{FF2B5EF4-FFF2-40B4-BE49-F238E27FC236}">
              <a16:creationId xmlns:a16="http://schemas.microsoft.com/office/drawing/2014/main" id="{00000000-0008-0000-0300-00000A040000}"/>
            </a:ext>
          </a:extLst>
        </xdr:cNvPr>
        <xdr:cNvSpPr txBox="1">
          <a:spLocks noChangeArrowheads="1"/>
        </xdr:cNvSpPr>
      </xdr:nvSpPr>
      <xdr:spPr bwMode="auto">
        <a:xfrm>
          <a:off x="1371600" y="1562100"/>
          <a:ext cx="1428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twoCellAnchor editAs="oneCell">
    <xdr:from>
      <xdr:col>22</xdr:col>
      <xdr:colOff>66675</xdr:colOff>
      <xdr:row>7</xdr:row>
      <xdr:rowOff>0</xdr:rowOff>
    </xdr:from>
    <xdr:to>
      <xdr:col>24</xdr:col>
      <xdr:colOff>57150</xdr:colOff>
      <xdr:row>7</xdr:row>
      <xdr:rowOff>209550</xdr:rowOff>
    </xdr:to>
    <xdr:sp macro="" textlink="">
      <xdr:nvSpPr>
        <xdr:cNvPr id="1035" name="Text Box 11">
          <a:extLst>
            <a:ext uri="{FF2B5EF4-FFF2-40B4-BE49-F238E27FC236}">
              <a16:creationId xmlns:a16="http://schemas.microsoft.com/office/drawing/2014/main" id="{00000000-0008-0000-0300-00000B040000}"/>
            </a:ext>
          </a:extLst>
        </xdr:cNvPr>
        <xdr:cNvSpPr txBox="1">
          <a:spLocks noChangeArrowheads="1"/>
        </xdr:cNvSpPr>
      </xdr:nvSpPr>
      <xdr:spPr bwMode="auto">
        <a:xfrm>
          <a:off x="1743075" y="1562100"/>
          <a:ext cx="1428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twoCellAnchor>
  <xdr:twoCellAnchor>
    <xdr:from>
      <xdr:col>129</xdr:col>
      <xdr:colOff>9525</xdr:colOff>
      <xdr:row>0</xdr:row>
      <xdr:rowOff>38100</xdr:rowOff>
    </xdr:from>
    <xdr:to>
      <xdr:col>132</xdr:col>
      <xdr:colOff>47625</xdr:colOff>
      <xdr:row>1</xdr:row>
      <xdr:rowOff>142875</xdr:rowOff>
    </xdr:to>
    <xdr:grpSp>
      <xdr:nvGrpSpPr>
        <xdr:cNvPr id="1094" name="Group 70">
          <a:extLst>
            <a:ext uri="{FF2B5EF4-FFF2-40B4-BE49-F238E27FC236}">
              <a16:creationId xmlns:a16="http://schemas.microsoft.com/office/drawing/2014/main" id="{00000000-0008-0000-0300-000046040000}"/>
            </a:ext>
          </a:extLst>
        </xdr:cNvPr>
        <xdr:cNvGrpSpPr>
          <a:grpSpLocks/>
        </xdr:cNvGrpSpPr>
      </xdr:nvGrpSpPr>
      <xdr:grpSpPr bwMode="auto">
        <a:xfrm>
          <a:off x="10128437" y="38100"/>
          <a:ext cx="273423" cy="261657"/>
          <a:chOff x="1067" y="288"/>
          <a:chExt cx="29" cy="27"/>
        </a:xfrm>
      </xdr:grpSpPr>
      <xdr:sp macro="" textlink="">
        <xdr:nvSpPr>
          <xdr:cNvPr id="1095" name="Oval 71">
            <a:extLst>
              <a:ext uri="{FF2B5EF4-FFF2-40B4-BE49-F238E27FC236}">
                <a16:creationId xmlns:a16="http://schemas.microsoft.com/office/drawing/2014/main" id="{00000000-0008-0000-0300-00004704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096" name="Text Box 72">
            <a:extLst>
              <a:ext uri="{FF2B5EF4-FFF2-40B4-BE49-F238E27FC236}">
                <a16:creationId xmlns:a16="http://schemas.microsoft.com/office/drawing/2014/main" id="{00000000-0008-0000-0300-00004804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3</xdr:row>
          <xdr:rowOff>123825</xdr:rowOff>
        </xdr:from>
        <xdr:to>
          <xdr:col>24</xdr:col>
          <xdr:colOff>28575</xdr:colOff>
          <xdr:row>3</xdr:row>
          <xdr:rowOff>438150</xdr:rowOff>
        </xdr:to>
        <xdr:sp macro="" textlink="">
          <xdr:nvSpPr>
            <xdr:cNvPr id="16385" name="CommandButton1" hidden="1">
              <a:extLst>
                <a:ext uri="{63B3BB69-23CF-44E3-9099-C40C66FF867C}">
                  <a14:compatExt spid="_x0000_s16385"/>
                </a:ext>
                <a:ext uri="{FF2B5EF4-FFF2-40B4-BE49-F238E27FC236}">
                  <a16:creationId xmlns:a16="http://schemas.microsoft.com/office/drawing/2014/main" id="{00000000-0008-0000-1500-0000014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editAs="oneCell">
    <xdr:from>
      <xdr:col>7</xdr:col>
      <xdr:colOff>57150</xdr:colOff>
      <xdr:row>1</xdr:row>
      <xdr:rowOff>66675</xdr:rowOff>
    </xdr:from>
    <xdr:to>
      <xdr:col>9</xdr:col>
      <xdr:colOff>0</xdr:colOff>
      <xdr:row>2</xdr:row>
      <xdr:rowOff>0</xdr:rowOff>
    </xdr:to>
    <xdr:sp macro="" textlink="">
      <xdr:nvSpPr>
        <xdr:cNvPr id="16387" name="Text Box 3">
          <a:extLst>
            <a:ext uri="{FF2B5EF4-FFF2-40B4-BE49-F238E27FC236}">
              <a16:creationId xmlns:a16="http://schemas.microsoft.com/office/drawing/2014/main" id="{00000000-0008-0000-1500-000003400000}"/>
            </a:ext>
          </a:extLst>
        </xdr:cNvPr>
        <xdr:cNvSpPr txBox="1">
          <a:spLocks noChangeArrowheads="1"/>
        </xdr:cNvSpPr>
      </xdr:nvSpPr>
      <xdr:spPr bwMode="auto">
        <a:xfrm>
          <a:off x="590550" y="266700"/>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6</xdr:col>
      <xdr:colOff>9525</xdr:colOff>
      <xdr:row>3</xdr:row>
      <xdr:rowOff>85725</xdr:rowOff>
    </xdr:from>
    <xdr:to>
      <xdr:col>30</xdr:col>
      <xdr:colOff>0</xdr:colOff>
      <xdr:row>3</xdr:row>
      <xdr:rowOff>85725</xdr:rowOff>
    </xdr:to>
    <xdr:sp macro="" textlink="">
      <xdr:nvSpPr>
        <xdr:cNvPr id="16388" name="Line 4">
          <a:extLst>
            <a:ext uri="{FF2B5EF4-FFF2-40B4-BE49-F238E27FC236}">
              <a16:creationId xmlns:a16="http://schemas.microsoft.com/office/drawing/2014/main" id="{00000000-0008-0000-1500-000004400000}"/>
            </a:ext>
          </a:extLst>
        </xdr:cNvPr>
        <xdr:cNvSpPr>
          <a:spLocks noChangeShapeType="1"/>
        </xdr:cNvSpPr>
      </xdr:nvSpPr>
      <xdr:spPr bwMode="auto">
        <a:xfrm>
          <a:off x="466725" y="809625"/>
          <a:ext cx="1819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113</xdr:col>
      <xdr:colOff>19050</xdr:colOff>
      <xdr:row>12</xdr:row>
      <xdr:rowOff>0</xdr:rowOff>
    </xdr:from>
    <xdr:to>
      <xdr:col>115</xdr:col>
      <xdr:colOff>9525</xdr:colOff>
      <xdr:row>12</xdr:row>
      <xdr:rowOff>114300</xdr:rowOff>
    </xdr:to>
    <xdr:sp macro="" textlink="">
      <xdr:nvSpPr>
        <xdr:cNvPr id="16398" name="Text Box 14">
          <a:extLst>
            <a:ext uri="{FF2B5EF4-FFF2-40B4-BE49-F238E27FC236}">
              <a16:creationId xmlns:a16="http://schemas.microsoft.com/office/drawing/2014/main" id="{00000000-0008-0000-1500-00000E400000}"/>
            </a:ext>
          </a:extLst>
        </xdr:cNvPr>
        <xdr:cNvSpPr txBox="1">
          <a:spLocks noChangeArrowheads="1"/>
        </xdr:cNvSpPr>
      </xdr:nvSpPr>
      <xdr:spPr bwMode="auto">
        <a:xfrm>
          <a:off x="8629650" y="24479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71</a:t>
          </a:r>
        </a:p>
      </xdr:txBody>
    </xdr:sp>
    <xdr:clientData/>
  </xdr:twoCellAnchor>
  <xdr:twoCellAnchor editAs="oneCell">
    <xdr:from>
      <xdr:col>22</xdr:col>
      <xdr:colOff>28575</xdr:colOff>
      <xdr:row>12</xdr:row>
      <xdr:rowOff>0</xdr:rowOff>
    </xdr:from>
    <xdr:to>
      <xdr:col>24</xdr:col>
      <xdr:colOff>19050</xdr:colOff>
      <xdr:row>12</xdr:row>
      <xdr:rowOff>114300</xdr:rowOff>
    </xdr:to>
    <xdr:sp macro="" textlink="">
      <xdr:nvSpPr>
        <xdr:cNvPr id="16399" name="Text Box 15">
          <a:extLst>
            <a:ext uri="{FF2B5EF4-FFF2-40B4-BE49-F238E27FC236}">
              <a16:creationId xmlns:a16="http://schemas.microsoft.com/office/drawing/2014/main" id="{00000000-0008-0000-1500-00000F400000}"/>
            </a:ext>
          </a:extLst>
        </xdr:cNvPr>
        <xdr:cNvSpPr txBox="1">
          <a:spLocks noChangeArrowheads="1"/>
        </xdr:cNvSpPr>
      </xdr:nvSpPr>
      <xdr:spPr bwMode="auto">
        <a:xfrm>
          <a:off x="1704975" y="24479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35</xdr:col>
      <xdr:colOff>28575</xdr:colOff>
      <xdr:row>12</xdr:row>
      <xdr:rowOff>0</xdr:rowOff>
    </xdr:from>
    <xdr:to>
      <xdr:col>37</xdr:col>
      <xdr:colOff>19050</xdr:colOff>
      <xdr:row>12</xdr:row>
      <xdr:rowOff>114300</xdr:rowOff>
    </xdr:to>
    <xdr:sp macro="" textlink="">
      <xdr:nvSpPr>
        <xdr:cNvPr id="16400" name="Text Box 16">
          <a:extLst>
            <a:ext uri="{FF2B5EF4-FFF2-40B4-BE49-F238E27FC236}">
              <a16:creationId xmlns:a16="http://schemas.microsoft.com/office/drawing/2014/main" id="{00000000-0008-0000-1500-000010400000}"/>
            </a:ext>
          </a:extLst>
        </xdr:cNvPr>
        <xdr:cNvSpPr txBox="1">
          <a:spLocks noChangeArrowheads="1"/>
        </xdr:cNvSpPr>
      </xdr:nvSpPr>
      <xdr:spPr bwMode="auto">
        <a:xfrm>
          <a:off x="2695575" y="24479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22</a:t>
          </a:r>
        </a:p>
      </xdr:txBody>
    </xdr:sp>
    <xdr:clientData/>
  </xdr:twoCellAnchor>
  <xdr:twoCellAnchor editAs="oneCell">
    <xdr:from>
      <xdr:col>48</xdr:col>
      <xdr:colOff>28575</xdr:colOff>
      <xdr:row>12</xdr:row>
      <xdr:rowOff>0</xdr:rowOff>
    </xdr:from>
    <xdr:to>
      <xdr:col>50</xdr:col>
      <xdr:colOff>19050</xdr:colOff>
      <xdr:row>12</xdr:row>
      <xdr:rowOff>114300</xdr:rowOff>
    </xdr:to>
    <xdr:sp macro="" textlink="">
      <xdr:nvSpPr>
        <xdr:cNvPr id="16401" name="Text Box 17">
          <a:extLst>
            <a:ext uri="{FF2B5EF4-FFF2-40B4-BE49-F238E27FC236}">
              <a16:creationId xmlns:a16="http://schemas.microsoft.com/office/drawing/2014/main" id="{00000000-0008-0000-1500-000011400000}"/>
            </a:ext>
          </a:extLst>
        </xdr:cNvPr>
        <xdr:cNvSpPr txBox="1">
          <a:spLocks noChangeArrowheads="1"/>
        </xdr:cNvSpPr>
      </xdr:nvSpPr>
      <xdr:spPr bwMode="auto">
        <a:xfrm>
          <a:off x="3686175" y="24479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31</a:t>
          </a:r>
        </a:p>
      </xdr:txBody>
    </xdr:sp>
    <xdr:clientData/>
  </xdr:twoCellAnchor>
  <xdr:twoCellAnchor editAs="oneCell">
    <xdr:from>
      <xdr:col>61</xdr:col>
      <xdr:colOff>28575</xdr:colOff>
      <xdr:row>12</xdr:row>
      <xdr:rowOff>0</xdr:rowOff>
    </xdr:from>
    <xdr:to>
      <xdr:col>63</xdr:col>
      <xdr:colOff>19050</xdr:colOff>
      <xdr:row>12</xdr:row>
      <xdr:rowOff>114300</xdr:rowOff>
    </xdr:to>
    <xdr:sp macro="" textlink="">
      <xdr:nvSpPr>
        <xdr:cNvPr id="16402" name="Text Box 18">
          <a:extLst>
            <a:ext uri="{FF2B5EF4-FFF2-40B4-BE49-F238E27FC236}">
              <a16:creationId xmlns:a16="http://schemas.microsoft.com/office/drawing/2014/main" id="{00000000-0008-0000-1500-000012400000}"/>
            </a:ext>
          </a:extLst>
        </xdr:cNvPr>
        <xdr:cNvSpPr txBox="1">
          <a:spLocks noChangeArrowheads="1"/>
        </xdr:cNvSpPr>
      </xdr:nvSpPr>
      <xdr:spPr bwMode="auto">
        <a:xfrm>
          <a:off x="4676775" y="24479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41</a:t>
          </a:r>
        </a:p>
      </xdr:txBody>
    </xdr:sp>
    <xdr:clientData/>
  </xdr:twoCellAnchor>
  <xdr:twoCellAnchor editAs="oneCell">
    <xdr:from>
      <xdr:col>74</xdr:col>
      <xdr:colOff>38100</xdr:colOff>
      <xdr:row>12</xdr:row>
      <xdr:rowOff>0</xdr:rowOff>
    </xdr:from>
    <xdr:to>
      <xdr:col>76</xdr:col>
      <xdr:colOff>28575</xdr:colOff>
      <xdr:row>12</xdr:row>
      <xdr:rowOff>114300</xdr:rowOff>
    </xdr:to>
    <xdr:sp macro="" textlink="">
      <xdr:nvSpPr>
        <xdr:cNvPr id="16403" name="Text Box 19">
          <a:extLst>
            <a:ext uri="{FF2B5EF4-FFF2-40B4-BE49-F238E27FC236}">
              <a16:creationId xmlns:a16="http://schemas.microsoft.com/office/drawing/2014/main" id="{00000000-0008-0000-1500-000013400000}"/>
            </a:ext>
          </a:extLst>
        </xdr:cNvPr>
        <xdr:cNvSpPr txBox="1">
          <a:spLocks noChangeArrowheads="1"/>
        </xdr:cNvSpPr>
      </xdr:nvSpPr>
      <xdr:spPr bwMode="auto">
        <a:xfrm>
          <a:off x="5676900" y="24479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49</a:t>
          </a:r>
        </a:p>
      </xdr:txBody>
    </xdr:sp>
    <xdr:clientData/>
  </xdr:twoCellAnchor>
  <xdr:twoCellAnchor editAs="oneCell">
    <xdr:from>
      <xdr:col>87</xdr:col>
      <xdr:colOff>28575</xdr:colOff>
      <xdr:row>12</xdr:row>
      <xdr:rowOff>0</xdr:rowOff>
    </xdr:from>
    <xdr:to>
      <xdr:col>89</xdr:col>
      <xdr:colOff>19050</xdr:colOff>
      <xdr:row>12</xdr:row>
      <xdr:rowOff>114300</xdr:rowOff>
    </xdr:to>
    <xdr:sp macro="" textlink="">
      <xdr:nvSpPr>
        <xdr:cNvPr id="16404" name="Text Box 20">
          <a:extLst>
            <a:ext uri="{FF2B5EF4-FFF2-40B4-BE49-F238E27FC236}">
              <a16:creationId xmlns:a16="http://schemas.microsoft.com/office/drawing/2014/main" id="{00000000-0008-0000-1500-000014400000}"/>
            </a:ext>
          </a:extLst>
        </xdr:cNvPr>
        <xdr:cNvSpPr txBox="1">
          <a:spLocks noChangeArrowheads="1"/>
        </xdr:cNvSpPr>
      </xdr:nvSpPr>
      <xdr:spPr bwMode="auto">
        <a:xfrm>
          <a:off x="6657975" y="24479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56</a:t>
          </a:r>
        </a:p>
      </xdr:txBody>
    </xdr:sp>
    <xdr:clientData/>
  </xdr:twoCellAnchor>
  <xdr:twoCellAnchor editAs="oneCell">
    <xdr:from>
      <xdr:col>100</xdr:col>
      <xdr:colOff>28575</xdr:colOff>
      <xdr:row>12</xdr:row>
      <xdr:rowOff>0</xdr:rowOff>
    </xdr:from>
    <xdr:to>
      <xdr:col>102</xdr:col>
      <xdr:colOff>19050</xdr:colOff>
      <xdr:row>12</xdr:row>
      <xdr:rowOff>114300</xdr:rowOff>
    </xdr:to>
    <xdr:sp macro="" textlink="">
      <xdr:nvSpPr>
        <xdr:cNvPr id="16405" name="Text Box 21">
          <a:extLst>
            <a:ext uri="{FF2B5EF4-FFF2-40B4-BE49-F238E27FC236}">
              <a16:creationId xmlns:a16="http://schemas.microsoft.com/office/drawing/2014/main" id="{00000000-0008-0000-1500-000015400000}"/>
            </a:ext>
          </a:extLst>
        </xdr:cNvPr>
        <xdr:cNvSpPr txBox="1">
          <a:spLocks noChangeArrowheads="1"/>
        </xdr:cNvSpPr>
      </xdr:nvSpPr>
      <xdr:spPr bwMode="auto">
        <a:xfrm>
          <a:off x="7648575" y="24479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63</a:t>
          </a:r>
        </a:p>
      </xdr:txBody>
    </xdr:sp>
    <xdr:clientData/>
  </xdr:twoCellAnchor>
  <xdr:twoCellAnchor editAs="oneCell">
    <xdr:from>
      <xdr:col>125</xdr:col>
      <xdr:colOff>19050</xdr:colOff>
      <xdr:row>11</xdr:row>
      <xdr:rowOff>142875</xdr:rowOff>
    </xdr:from>
    <xdr:to>
      <xdr:col>127</xdr:col>
      <xdr:colOff>9525</xdr:colOff>
      <xdr:row>12</xdr:row>
      <xdr:rowOff>104775</xdr:rowOff>
    </xdr:to>
    <xdr:sp macro="" textlink="">
      <xdr:nvSpPr>
        <xdr:cNvPr id="16406" name="Text Box 22">
          <a:extLst>
            <a:ext uri="{FF2B5EF4-FFF2-40B4-BE49-F238E27FC236}">
              <a16:creationId xmlns:a16="http://schemas.microsoft.com/office/drawing/2014/main" id="{00000000-0008-0000-1500-000016400000}"/>
            </a:ext>
          </a:extLst>
        </xdr:cNvPr>
        <xdr:cNvSpPr txBox="1">
          <a:spLocks noChangeArrowheads="1"/>
        </xdr:cNvSpPr>
      </xdr:nvSpPr>
      <xdr:spPr bwMode="auto">
        <a:xfrm>
          <a:off x="9544050" y="24384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78</a:t>
          </a:r>
        </a:p>
      </xdr:txBody>
    </xdr:sp>
    <xdr:clientData/>
  </xdr:twoCellAnchor>
  <xdr:twoCellAnchor editAs="oneCell">
    <xdr:from>
      <xdr:col>13</xdr:col>
      <xdr:colOff>19050</xdr:colOff>
      <xdr:row>11</xdr:row>
      <xdr:rowOff>38100</xdr:rowOff>
    </xdr:from>
    <xdr:to>
      <xdr:col>15</xdr:col>
      <xdr:colOff>9525</xdr:colOff>
      <xdr:row>12</xdr:row>
      <xdr:rowOff>0</xdr:rowOff>
    </xdr:to>
    <xdr:sp macro="" textlink="">
      <xdr:nvSpPr>
        <xdr:cNvPr id="16407" name="Text Box 23">
          <a:extLst>
            <a:ext uri="{FF2B5EF4-FFF2-40B4-BE49-F238E27FC236}">
              <a16:creationId xmlns:a16="http://schemas.microsoft.com/office/drawing/2014/main" id="{00000000-0008-0000-1500-000017400000}"/>
            </a:ext>
          </a:extLst>
        </xdr:cNvPr>
        <xdr:cNvSpPr txBox="1">
          <a:spLocks noChangeArrowheads="1"/>
        </xdr:cNvSpPr>
      </xdr:nvSpPr>
      <xdr:spPr bwMode="auto">
        <a:xfrm>
          <a:off x="1009650" y="23336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editAs="oneCell">
    <xdr:from>
      <xdr:col>48</xdr:col>
      <xdr:colOff>28575</xdr:colOff>
      <xdr:row>21</xdr:row>
      <xdr:rowOff>0</xdr:rowOff>
    </xdr:from>
    <xdr:to>
      <xdr:col>50</xdr:col>
      <xdr:colOff>28574</xdr:colOff>
      <xdr:row>21</xdr:row>
      <xdr:rowOff>123825</xdr:rowOff>
    </xdr:to>
    <xdr:sp macro="" textlink="">
      <xdr:nvSpPr>
        <xdr:cNvPr id="16420" name="Text Box 36">
          <a:extLst>
            <a:ext uri="{FF2B5EF4-FFF2-40B4-BE49-F238E27FC236}">
              <a16:creationId xmlns:a16="http://schemas.microsoft.com/office/drawing/2014/main" id="{00000000-0008-0000-1500-000024400000}"/>
            </a:ext>
          </a:extLst>
        </xdr:cNvPr>
        <xdr:cNvSpPr txBox="1">
          <a:spLocks noChangeArrowheads="1"/>
        </xdr:cNvSpPr>
      </xdr:nvSpPr>
      <xdr:spPr bwMode="auto">
        <a:xfrm>
          <a:off x="4676775" y="4495800"/>
          <a:ext cx="152400"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28</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61</xdr:col>
      <xdr:colOff>28575</xdr:colOff>
      <xdr:row>21</xdr:row>
      <xdr:rowOff>0</xdr:rowOff>
    </xdr:from>
    <xdr:to>
      <xdr:col>63</xdr:col>
      <xdr:colOff>28575</xdr:colOff>
      <xdr:row>21</xdr:row>
      <xdr:rowOff>123825</xdr:rowOff>
    </xdr:to>
    <xdr:sp macro="" textlink="">
      <xdr:nvSpPr>
        <xdr:cNvPr id="16421" name="Text Box 37">
          <a:extLst>
            <a:ext uri="{FF2B5EF4-FFF2-40B4-BE49-F238E27FC236}">
              <a16:creationId xmlns:a16="http://schemas.microsoft.com/office/drawing/2014/main" id="{00000000-0008-0000-1500-000025400000}"/>
            </a:ext>
          </a:extLst>
        </xdr:cNvPr>
        <xdr:cNvSpPr txBox="1">
          <a:spLocks noChangeArrowheads="1"/>
        </xdr:cNvSpPr>
      </xdr:nvSpPr>
      <xdr:spPr bwMode="auto">
        <a:xfrm>
          <a:off x="5667375" y="4495800"/>
          <a:ext cx="152400"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37</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70</xdr:col>
      <xdr:colOff>0</xdr:colOff>
      <xdr:row>21</xdr:row>
      <xdr:rowOff>0</xdr:rowOff>
    </xdr:from>
    <xdr:to>
      <xdr:col>72</xdr:col>
      <xdr:colOff>4357</xdr:colOff>
      <xdr:row>21</xdr:row>
      <xdr:rowOff>123825</xdr:rowOff>
    </xdr:to>
    <xdr:sp macro="" textlink="">
      <xdr:nvSpPr>
        <xdr:cNvPr id="16422" name="Text Box 38">
          <a:extLst>
            <a:ext uri="{FF2B5EF4-FFF2-40B4-BE49-F238E27FC236}">
              <a16:creationId xmlns:a16="http://schemas.microsoft.com/office/drawing/2014/main" id="{00000000-0008-0000-1500-000026400000}"/>
            </a:ext>
          </a:extLst>
        </xdr:cNvPr>
        <xdr:cNvSpPr txBox="1">
          <a:spLocks noChangeArrowheads="1"/>
        </xdr:cNvSpPr>
      </xdr:nvSpPr>
      <xdr:spPr bwMode="auto">
        <a:xfrm>
          <a:off x="6353175" y="4495800"/>
          <a:ext cx="152400"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44</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79</xdr:col>
      <xdr:colOff>28575</xdr:colOff>
      <xdr:row>21</xdr:row>
      <xdr:rowOff>0</xdr:rowOff>
    </xdr:from>
    <xdr:to>
      <xdr:col>81</xdr:col>
      <xdr:colOff>28575</xdr:colOff>
      <xdr:row>21</xdr:row>
      <xdr:rowOff>123825</xdr:rowOff>
    </xdr:to>
    <xdr:sp macro="" textlink="">
      <xdr:nvSpPr>
        <xdr:cNvPr id="16424" name="Text Box 40">
          <a:extLst>
            <a:ext uri="{FF2B5EF4-FFF2-40B4-BE49-F238E27FC236}">
              <a16:creationId xmlns:a16="http://schemas.microsoft.com/office/drawing/2014/main" id="{00000000-0008-0000-1500-000028400000}"/>
            </a:ext>
          </a:extLst>
        </xdr:cNvPr>
        <xdr:cNvSpPr txBox="1">
          <a:spLocks noChangeArrowheads="1"/>
        </xdr:cNvSpPr>
      </xdr:nvSpPr>
      <xdr:spPr bwMode="auto">
        <a:xfrm>
          <a:off x="7724775" y="4495800"/>
          <a:ext cx="152400"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52</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13</xdr:col>
      <xdr:colOff>19050</xdr:colOff>
      <xdr:row>20</xdr:row>
      <xdr:rowOff>85725</xdr:rowOff>
    </xdr:from>
    <xdr:to>
      <xdr:col>15</xdr:col>
      <xdr:colOff>47625</xdr:colOff>
      <xdr:row>21</xdr:row>
      <xdr:rowOff>47625</xdr:rowOff>
    </xdr:to>
    <xdr:sp macro="" textlink="">
      <xdr:nvSpPr>
        <xdr:cNvPr id="16425" name="Text Box 41">
          <a:extLst>
            <a:ext uri="{FF2B5EF4-FFF2-40B4-BE49-F238E27FC236}">
              <a16:creationId xmlns:a16="http://schemas.microsoft.com/office/drawing/2014/main" id="{00000000-0008-0000-1500-000029400000}"/>
            </a:ext>
          </a:extLst>
        </xdr:cNvPr>
        <xdr:cNvSpPr txBox="1">
          <a:spLocks noChangeArrowheads="1"/>
        </xdr:cNvSpPr>
      </xdr:nvSpPr>
      <xdr:spPr bwMode="auto">
        <a:xfrm>
          <a:off x="1009650" y="4371975"/>
          <a:ext cx="1809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editAs="oneCell">
    <xdr:from>
      <xdr:col>86</xdr:col>
      <xdr:colOff>9525</xdr:colOff>
      <xdr:row>21</xdr:row>
      <xdr:rowOff>0</xdr:rowOff>
    </xdr:from>
    <xdr:to>
      <xdr:col>87</xdr:col>
      <xdr:colOff>74082</xdr:colOff>
      <xdr:row>21</xdr:row>
      <xdr:rowOff>123825</xdr:rowOff>
    </xdr:to>
    <xdr:sp macro="" textlink="">
      <xdr:nvSpPr>
        <xdr:cNvPr id="16426" name="Text Box 42">
          <a:extLst>
            <a:ext uri="{FF2B5EF4-FFF2-40B4-BE49-F238E27FC236}">
              <a16:creationId xmlns:a16="http://schemas.microsoft.com/office/drawing/2014/main" id="{00000000-0008-0000-1500-00002A400000}"/>
            </a:ext>
          </a:extLst>
        </xdr:cNvPr>
        <xdr:cNvSpPr txBox="1">
          <a:spLocks noChangeArrowheads="1"/>
        </xdr:cNvSpPr>
      </xdr:nvSpPr>
      <xdr:spPr bwMode="auto">
        <a:xfrm>
          <a:off x="8239125" y="4495800"/>
          <a:ext cx="14287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60</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94</xdr:col>
      <xdr:colOff>28575</xdr:colOff>
      <xdr:row>31</xdr:row>
      <xdr:rowOff>0</xdr:rowOff>
    </xdr:from>
    <xdr:to>
      <xdr:col>96</xdr:col>
      <xdr:colOff>19050</xdr:colOff>
      <xdr:row>31</xdr:row>
      <xdr:rowOff>114300</xdr:rowOff>
    </xdr:to>
    <xdr:sp macro="" textlink="">
      <xdr:nvSpPr>
        <xdr:cNvPr id="16432" name="Text Box 48">
          <a:extLst>
            <a:ext uri="{FF2B5EF4-FFF2-40B4-BE49-F238E27FC236}">
              <a16:creationId xmlns:a16="http://schemas.microsoft.com/office/drawing/2014/main" id="{00000000-0008-0000-1500-000030400000}"/>
            </a:ext>
          </a:extLst>
        </xdr:cNvPr>
        <xdr:cNvSpPr txBox="1">
          <a:spLocks noChangeArrowheads="1"/>
        </xdr:cNvSpPr>
      </xdr:nvSpPr>
      <xdr:spPr bwMode="auto">
        <a:xfrm>
          <a:off x="7191375" y="66008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71</a:t>
          </a:r>
        </a:p>
      </xdr:txBody>
    </xdr:sp>
    <xdr:clientData/>
  </xdr:twoCellAnchor>
  <xdr:twoCellAnchor editAs="oneCell">
    <xdr:from>
      <xdr:col>85</xdr:col>
      <xdr:colOff>28575</xdr:colOff>
      <xdr:row>31</xdr:row>
      <xdr:rowOff>0</xdr:rowOff>
    </xdr:from>
    <xdr:to>
      <xdr:col>87</xdr:col>
      <xdr:colOff>19050</xdr:colOff>
      <xdr:row>31</xdr:row>
      <xdr:rowOff>114300</xdr:rowOff>
    </xdr:to>
    <xdr:sp macro="" textlink="">
      <xdr:nvSpPr>
        <xdr:cNvPr id="16433" name="Text Box 49">
          <a:extLst>
            <a:ext uri="{FF2B5EF4-FFF2-40B4-BE49-F238E27FC236}">
              <a16:creationId xmlns:a16="http://schemas.microsoft.com/office/drawing/2014/main" id="{00000000-0008-0000-1500-000031400000}"/>
            </a:ext>
          </a:extLst>
        </xdr:cNvPr>
        <xdr:cNvSpPr txBox="1">
          <a:spLocks noChangeArrowheads="1"/>
        </xdr:cNvSpPr>
      </xdr:nvSpPr>
      <xdr:spPr bwMode="auto">
        <a:xfrm>
          <a:off x="6505575" y="66008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64</a:t>
          </a:r>
        </a:p>
      </xdr:txBody>
    </xdr:sp>
    <xdr:clientData/>
  </xdr:twoCellAnchor>
  <xdr:twoCellAnchor editAs="oneCell">
    <xdr:from>
      <xdr:col>104</xdr:col>
      <xdr:colOff>47625</xdr:colOff>
      <xdr:row>31</xdr:row>
      <xdr:rowOff>0</xdr:rowOff>
    </xdr:from>
    <xdr:to>
      <xdr:col>106</xdr:col>
      <xdr:colOff>38100</xdr:colOff>
      <xdr:row>31</xdr:row>
      <xdr:rowOff>114300</xdr:rowOff>
    </xdr:to>
    <xdr:sp macro="" textlink="">
      <xdr:nvSpPr>
        <xdr:cNvPr id="16436" name="Text Box 52">
          <a:extLst>
            <a:ext uri="{FF2B5EF4-FFF2-40B4-BE49-F238E27FC236}">
              <a16:creationId xmlns:a16="http://schemas.microsoft.com/office/drawing/2014/main" id="{00000000-0008-0000-1500-000034400000}"/>
            </a:ext>
          </a:extLst>
        </xdr:cNvPr>
        <xdr:cNvSpPr txBox="1">
          <a:spLocks noChangeArrowheads="1"/>
        </xdr:cNvSpPr>
      </xdr:nvSpPr>
      <xdr:spPr bwMode="auto">
        <a:xfrm>
          <a:off x="7972425" y="66008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80</a:t>
          </a:r>
        </a:p>
      </xdr:txBody>
    </xdr:sp>
    <xdr:clientData/>
  </xdr:twoCellAnchor>
  <xdr:twoCellAnchor>
    <xdr:from>
      <xdr:col>125</xdr:col>
      <xdr:colOff>19050</xdr:colOff>
      <xdr:row>0</xdr:row>
      <xdr:rowOff>133350</xdr:rowOff>
    </xdr:from>
    <xdr:to>
      <xdr:col>128</xdr:col>
      <xdr:colOff>66675</xdr:colOff>
      <xdr:row>1</xdr:row>
      <xdr:rowOff>190500</xdr:rowOff>
    </xdr:to>
    <xdr:grpSp>
      <xdr:nvGrpSpPr>
        <xdr:cNvPr id="16437" name="Group 53">
          <a:extLst>
            <a:ext uri="{FF2B5EF4-FFF2-40B4-BE49-F238E27FC236}">
              <a16:creationId xmlns:a16="http://schemas.microsoft.com/office/drawing/2014/main" id="{00000000-0008-0000-1500-000035400000}"/>
            </a:ext>
          </a:extLst>
        </xdr:cNvPr>
        <xdr:cNvGrpSpPr>
          <a:grpSpLocks/>
        </xdr:cNvGrpSpPr>
      </xdr:nvGrpSpPr>
      <xdr:grpSpPr bwMode="auto">
        <a:xfrm>
          <a:off x="9279467" y="133350"/>
          <a:ext cx="269875" cy="258233"/>
          <a:chOff x="1067" y="288"/>
          <a:chExt cx="29" cy="27"/>
        </a:xfrm>
      </xdr:grpSpPr>
      <xdr:sp macro="" textlink="">
        <xdr:nvSpPr>
          <xdr:cNvPr id="16438" name="Oval 54">
            <a:extLst>
              <a:ext uri="{FF2B5EF4-FFF2-40B4-BE49-F238E27FC236}">
                <a16:creationId xmlns:a16="http://schemas.microsoft.com/office/drawing/2014/main" id="{00000000-0008-0000-1500-00003640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6439" name="Text Box 55">
            <a:extLst>
              <a:ext uri="{FF2B5EF4-FFF2-40B4-BE49-F238E27FC236}">
                <a16:creationId xmlns:a16="http://schemas.microsoft.com/office/drawing/2014/main" id="{00000000-0008-0000-1500-00003740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twoCellAnchor editAs="oneCell">
    <xdr:from>
      <xdr:col>25</xdr:col>
      <xdr:colOff>0</xdr:colOff>
      <xdr:row>1</xdr:row>
      <xdr:rowOff>76200</xdr:rowOff>
    </xdr:from>
    <xdr:to>
      <xdr:col>26</xdr:col>
      <xdr:colOff>19050</xdr:colOff>
      <xdr:row>2</xdr:row>
      <xdr:rowOff>9525</xdr:rowOff>
    </xdr:to>
    <xdr:sp macro="" textlink="">
      <xdr:nvSpPr>
        <xdr:cNvPr id="16440" name="Text Box 56">
          <a:extLst>
            <a:ext uri="{FF2B5EF4-FFF2-40B4-BE49-F238E27FC236}">
              <a16:creationId xmlns:a16="http://schemas.microsoft.com/office/drawing/2014/main" id="{00000000-0008-0000-1500-000038400000}"/>
            </a:ext>
          </a:extLst>
        </xdr:cNvPr>
        <xdr:cNvSpPr txBox="1">
          <a:spLocks noChangeArrowheads="1"/>
        </xdr:cNvSpPr>
      </xdr:nvSpPr>
      <xdr:spPr bwMode="auto">
        <a:xfrm>
          <a:off x="1905000" y="276225"/>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oneCellAnchor>
    <xdr:from>
      <xdr:col>30</xdr:col>
      <xdr:colOff>0</xdr:colOff>
      <xdr:row>1</xdr:row>
      <xdr:rowOff>76200</xdr:rowOff>
    </xdr:from>
    <xdr:ext cx="116541" cy="163606"/>
    <xdr:sp macro="" textlink="">
      <xdr:nvSpPr>
        <xdr:cNvPr id="16441" name="Text Box 57">
          <a:extLst>
            <a:ext uri="{FF2B5EF4-FFF2-40B4-BE49-F238E27FC236}">
              <a16:creationId xmlns:a16="http://schemas.microsoft.com/office/drawing/2014/main" id="{00000000-0008-0000-1500-000039400000}"/>
            </a:ext>
          </a:extLst>
        </xdr:cNvPr>
        <xdr:cNvSpPr txBox="1">
          <a:spLocks noChangeArrowheads="1"/>
        </xdr:cNvSpPr>
      </xdr:nvSpPr>
      <xdr:spPr bwMode="auto">
        <a:xfrm>
          <a:off x="2286000" y="276225"/>
          <a:ext cx="11430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editAs="oneCell">
    <xdr:from>
      <xdr:col>49</xdr:col>
      <xdr:colOff>19050</xdr:colOff>
      <xdr:row>31</xdr:row>
      <xdr:rowOff>0</xdr:rowOff>
    </xdr:from>
    <xdr:to>
      <xdr:col>51</xdr:col>
      <xdr:colOff>9525</xdr:colOff>
      <xdr:row>31</xdr:row>
      <xdr:rowOff>114300</xdr:rowOff>
    </xdr:to>
    <xdr:sp macro="" textlink="">
      <xdr:nvSpPr>
        <xdr:cNvPr id="16442" name="Text Box 58">
          <a:extLst>
            <a:ext uri="{FF2B5EF4-FFF2-40B4-BE49-F238E27FC236}">
              <a16:creationId xmlns:a16="http://schemas.microsoft.com/office/drawing/2014/main" id="{00000000-0008-0000-1500-00003A400000}"/>
            </a:ext>
          </a:extLst>
        </xdr:cNvPr>
        <xdr:cNvSpPr txBox="1">
          <a:spLocks noChangeArrowheads="1"/>
        </xdr:cNvSpPr>
      </xdr:nvSpPr>
      <xdr:spPr bwMode="auto">
        <a:xfrm>
          <a:off x="3752850" y="66008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35</a:t>
          </a:r>
        </a:p>
      </xdr:txBody>
    </xdr:sp>
    <xdr:clientData/>
  </xdr:twoCellAnchor>
  <xdr:twoCellAnchor editAs="oneCell">
    <xdr:from>
      <xdr:col>22</xdr:col>
      <xdr:colOff>28575</xdr:colOff>
      <xdr:row>31</xdr:row>
      <xdr:rowOff>0</xdr:rowOff>
    </xdr:from>
    <xdr:to>
      <xdr:col>24</xdr:col>
      <xdr:colOff>19050</xdr:colOff>
      <xdr:row>31</xdr:row>
      <xdr:rowOff>114300</xdr:rowOff>
    </xdr:to>
    <xdr:sp macro="" textlink="">
      <xdr:nvSpPr>
        <xdr:cNvPr id="16443" name="Text Box 59">
          <a:extLst>
            <a:ext uri="{FF2B5EF4-FFF2-40B4-BE49-F238E27FC236}">
              <a16:creationId xmlns:a16="http://schemas.microsoft.com/office/drawing/2014/main" id="{00000000-0008-0000-1500-00003B400000}"/>
            </a:ext>
          </a:extLst>
        </xdr:cNvPr>
        <xdr:cNvSpPr txBox="1">
          <a:spLocks noChangeArrowheads="1"/>
        </xdr:cNvSpPr>
      </xdr:nvSpPr>
      <xdr:spPr bwMode="auto">
        <a:xfrm>
          <a:off x="1704975" y="66008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40</xdr:col>
      <xdr:colOff>28575</xdr:colOff>
      <xdr:row>31</xdr:row>
      <xdr:rowOff>0</xdr:rowOff>
    </xdr:from>
    <xdr:to>
      <xdr:col>42</xdr:col>
      <xdr:colOff>19050</xdr:colOff>
      <xdr:row>31</xdr:row>
      <xdr:rowOff>114300</xdr:rowOff>
    </xdr:to>
    <xdr:sp macro="" textlink="">
      <xdr:nvSpPr>
        <xdr:cNvPr id="16444" name="Text Box 60">
          <a:extLst>
            <a:ext uri="{FF2B5EF4-FFF2-40B4-BE49-F238E27FC236}">
              <a16:creationId xmlns:a16="http://schemas.microsoft.com/office/drawing/2014/main" id="{00000000-0008-0000-1500-00003C400000}"/>
            </a:ext>
          </a:extLst>
        </xdr:cNvPr>
        <xdr:cNvSpPr txBox="1">
          <a:spLocks noChangeArrowheads="1"/>
        </xdr:cNvSpPr>
      </xdr:nvSpPr>
      <xdr:spPr bwMode="auto">
        <a:xfrm>
          <a:off x="3076575" y="66008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27</a:t>
          </a:r>
        </a:p>
      </xdr:txBody>
    </xdr:sp>
    <xdr:clientData/>
  </xdr:twoCellAnchor>
  <xdr:twoCellAnchor editAs="oneCell">
    <xdr:from>
      <xdr:col>58</xdr:col>
      <xdr:colOff>19050</xdr:colOff>
      <xdr:row>31</xdr:row>
      <xdr:rowOff>0</xdr:rowOff>
    </xdr:from>
    <xdr:to>
      <xdr:col>60</xdr:col>
      <xdr:colOff>9525</xdr:colOff>
      <xdr:row>31</xdr:row>
      <xdr:rowOff>114300</xdr:rowOff>
    </xdr:to>
    <xdr:sp macro="" textlink="">
      <xdr:nvSpPr>
        <xdr:cNvPr id="16445" name="Text Box 61">
          <a:extLst>
            <a:ext uri="{FF2B5EF4-FFF2-40B4-BE49-F238E27FC236}">
              <a16:creationId xmlns:a16="http://schemas.microsoft.com/office/drawing/2014/main" id="{00000000-0008-0000-1500-00003D400000}"/>
            </a:ext>
          </a:extLst>
        </xdr:cNvPr>
        <xdr:cNvSpPr txBox="1">
          <a:spLocks noChangeArrowheads="1"/>
        </xdr:cNvSpPr>
      </xdr:nvSpPr>
      <xdr:spPr bwMode="auto">
        <a:xfrm>
          <a:off x="4438650" y="66008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42</a:t>
          </a:r>
        </a:p>
      </xdr:txBody>
    </xdr:sp>
    <xdr:clientData/>
  </xdr:twoCellAnchor>
  <xdr:twoCellAnchor editAs="oneCell">
    <xdr:from>
      <xdr:col>67</xdr:col>
      <xdr:colOff>47625</xdr:colOff>
      <xdr:row>31</xdr:row>
      <xdr:rowOff>0</xdr:rowOff>
    </xdr:from>
    <xdr:to>
      <xdr:col>69</xdr:col>
      <xdr:colOff>38100</xdr:colOff>
      <xdr:row>31</xdr:row>
      <xdr:rowOff>114300</xdr:rowOff>
    </xdr:to>
    <xdr:sp macro="" textlink="">
      <xdr:nvSpPr>
        <xdr:cNvPr id="16446" name="Text Box 62">
          <a:extLst>
            <a:ext uri="{FF2B5EF4-FFF2-40B4-BE49-F238E27FC236}">
              <a16:creationId xmlns:a16="http://schemas.microsoft.com/office/drawing/2014/main" id="{00000000-0008-0000-1500-00003E400000}"/>
            </a:ext>
          </a:extLst>
        </xdr:cNvPr>
        <xdr:cNvSpPr txBox="1">
          <a:spLocks noChangeArrowheads="1"/>
        </xdr:cNvSpPr>
      </xdr:nvSpPr>
      <xdr:spPr bwMode="auto">
        <a:xfrm>
          <a:off x="5153025" y="66008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49</a:t>
          </a:r>
        </a:p>
      </xdr:txBody>
    </xdr:sp>
    <xdr:clientData/>
  </xdr:twoCellAnchor>
  <xdr:twoCellAnchor editAs="oneCell">
    <xdr:from>
      <xdr:col>13</xdr:col>
      <xdr:colOff>9525</xdr:colOff>
      <xdr:row>30</xdr:row>
      <xdr:rowOff>28575</xdr:rowOff>
    </xdr:from>
    <xdr:to>
      <xdr:col>15</xdr:col>
      <xdr:colOff>0</xdr:colOff>
      <xdr:row>30</xdr:row>
      <xdr:rowOff>142875</xdr:rowOff>
    </xdr:to>
    <xdr:sp macro="" textlink="">
      <xdr:nvSpPr>
        <xdr:cNvPr id="16447" name="Text Box 63">
          <a:extLst>
            <a:ext uri="{FF2B5EF4-FFF2-40B4-BE49-F238E27FC236}">
              <a16:creationId xmlns:a16="http://schemas.microsoft.com/office/drawing/2014/main" id="{00000000-0008-0000-1500-00003F400000}"/>
            </a:ext>
          </a:extLst>
        </xdr:cNvPr>
        <xdr:cNvSpPr txBox="1">
          <a:spLocks noChangeArrowheads="1"/>
        </xdr:cNvSpPr>
      </xdr:nvSpPr>
      <xdr:spPr bwMode="auto">
        <a:xfrm>
          <a:off x="1000125" y="64103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editAs="oneCell">
    <xdr:from>
      <xdr:col>31</xdr:col>
      <xdr:colOff>28575</xdr:colOff>
      <xdr:row>31</xdr:row>
      <xdr:rowOff>0</xdr:rowOff>
    </xdr:from>
    <xdr:to>
      <xdr:col>33</xdr:col>
      <xdr:colOff>19050</xdr:colOff>
      <xdr:row>31</xdr:row>
      <xdr:rowOff>114300</xdr:rowOff>
    </xdr:to>
    <xdr:sp macro="" textlink="">
      <xdr:nvSpPr>
        <xdr:cNvPr id="16448" name="Text Box 64">
          <a:extLst>
            <a:ext uri="{FF2B5EF4-FFF2-40B4-BE49-F238E27FC236}">
              <a16:creationId xmlns:a16="http://schemas.microsoft.com/office/drawing/2014/main" id="{00000000-0008-0000-1500-000040400000}"/>
            </a:ext>
          </a:extLst>
        </xdr:cNvPr>
        <xdr:cNvSpPr txBox="1">
          <a:spLocks noChangeArrowheads="1"/>
        </xdr:cNvSpPr>
      </xdr:nvSpPr>
      <xdr:spPr bwMode="auto">
        <a:xfrm>
          <a:off x="2390775" y="66008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19</a:t>
          </a:r>
        </a:p>
      </xdr:txBody>
    </xdr:sp>
    <xdr:clientData/>
  </xdr:twoCellAnchor>
  <xdr:twoCellAnchor editAs="oneCell">
    <xdr:from>
      <xdr:col>76</xdr:col>
      <xdr:colOff>47625</xdr:colOff>
      <xdr:row>31</xdr:row>
      <xdr:rowOff>0</xdr:rowOff>
    </xdr:from>
    <xdr:to>
      <xdr:col>78</xdr:col>
      <xdr:colOff>38100</xdr:colOff>
      <xdr:row>31</xdr:row>
      <xdr:rowOff>114300</xdr:rowOff>
    </xdr:to>
    <xdr:sp macro="" textlink="">
      <xdr:nvSpPr>
        <xdr:cNvPr id="16449" name="Text Box 65">
          <a:extLst>
            <a:ext uri="{FF2B5EF4-FFF2-40B4-BE49-F238E27FC236}">
              <a16:creationId xmlns:a16="http://schemas.microsoft.com/office/drawing/2014/main" id="{00000000-0008-0000-1500-000041400000}"/>
            </a:ext>
          </a:extLst>
        </xdr:cNvPr>
        <xdr:cNvSpPr txBox="1">
          <a:spLocks noChangeArrowheads="1"/>
        </xdr:cNvSpPr>
      </xdr:nvSpPr>
      <xdr:spPr bwMode="auto">
        <a:xfrm>
          <a:off x="5838825" y="66008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56</a:t>
          </a:r>
        </a:p>
      </xdr:txBody>
    </xdr:sp>
    <xdr:clientData/>
  </xdr:twoCellAnchor>
  <xdr:twoCellAnchor editAs="oneCell">
    <xdr:from>
      <xdr:col>13</xdr:col>
      <xdr:colOff>19050</xdr:colOff>
      <xdr:row>44</xdr:row>
      <xdr:rowOff>66675</xdr:rowOff>
    </xdr:from>
    <xdr:to>
      <xdr:col>15</xdr:col>
      <xdr:colOff>19050</xdr:colOff>
      <xdr:row>46</xdr:row>
      <xdr:rowOff>57150</xdr:rowOff>
    </xdr:to>
    <xdr:sp macro="" textlink="">
      <xdr:nvSpPr>
        <xdr:cNvPr id="16450" name="Text Box 66">
          <a:extLst>
            <a:ext uri="{FF2B5EF4-FFF2-40B4-BE49-F238E27FC236}">
              <a16:creationId xmlns:a16="http://schemas.microsoft.com/office/drawing/2014/main" id="{00000000-0008-0000-1500-000042400000}"/>
            </a:ext>
          </a:extLst>
        </xdr:cNvPr>
        <xdr:cNvSpPr txBox="1">
          <a:spLocks noChangeArrowheads="1"/>
        </xdr:cNvSpPr>
      </xdr:nvSpPr>
      <xdr:spPr bwMode="auto">
        <a:xfrm>
          <a:off x="1009650" y="9829800"/>
          <a:ext cx="1524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oneCellAnchor>
    <xdr:from>
      <xdr:col>22</xdr:col>
      <xdr:colOff>19050</xdr:colOff>
      <xdr:row>46</xdr:row>
      <xdr:rowOff>0</xdr:rowOff>
    </xdr:from>
    <xdr:ext cx="156882" cy="152400"/>
    <xdr:sp macro="" textlink="">
      <xdr:nvSpPr>
        <xdr:cNvPr id="16451" name="Text Box 67">
          <a:extLst>
            <a:ext uri="{FF2B5EF4-FFF2-40B4-BE49-F238E27FC236}">
              <a16:creationId xmlns:a16="http://schemas.microsoft.com/office/drawing/2014/main" id="{00000000-0008-0000-1500-000043400000}"/>
            </a:ext>
          </a:extLst>
        </xdr:cNvPr>
        <xdr:cNvSpPr txBox="1">
          <a:spLocks noChangeArrowheads="1"/>
        </xdr:cNvSpPr>
      </xdr:nvSpPr>
      <xdr:spPr bwMode="auto">
        <a:xfrm>
          <a:off x="1695450" y="9972675"/>
          <a:ext cx="152400" cy="152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oneCellAnchor>
  <xdr:oneCellAnchor>
    <xdr:from>
      <xdr:col>32</xdr:col>
      <xdr:colOff>19050</xdr:colOff>
      <xdr:row>46</xdr:row>
      <xdr:rowOff>0</xdr:rowOff>
    </xdr:from>
    <xdr:ext cx="156882" cy="152400"/>
    <xdr:sp macro="" textlink="">
      <xdr:nvSpPr>
        <xdr:cNvPr id="16457" name="Text Box 73">
          <a:extLst>
            <a:ext uri="{FF2B5EF4-FFF2-40B4-BE49-F238E27FC236}">
              <a16:creationId xmlns:a16="http://schemas.microsoft.com/office/drawing/2014/main" id="{00000000-0008-0000-1500-000049400000}"/>
            </a:ext>
          </a:extLst>
        </xdr:cNvPr>
        <xdr:cNvSpPr txBox="1">
          <a:spLocks noChangeArrowheads="1"/>
        </xdr:cNvSpPr>
      </xdr:nvSpPr>
      <xdr:spPr bwMode="auto">
        <a:xfrm>
          <a:off x="2457450" y="9972675"/>
          <a:ext cx="152400" cy="152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20</a:t>
          </a:r>
        </a:p>
      </xdr:txBody>
    </xdr:sp>
    <xdr:clientData/>
  </xdr:oneCellAnchor>
  <xdr:oneCellAnchor>
    <xdr:from>
      <xdr:col>42</xdr:col>
      <xdr:colOff>19050</xdr:colOff>
      <xdr:row>46</xdr:row>
      <xdr:rowOff>0</xdr:rowOff>
    </xdr:from>
    <xdr:ext cx="156883" cy="152400"/>
    <xdr:sp macro="" textlink="">
      <xdr:nvSpPr>
        <xdr:cNvPr id="16458" name="Text Box 74">
          <a:extLst>
            <a:ext uri="{FF2B5EF4-FFF2-40B4-BE49-F238E27FC236}">
              <a16:creationId xmlns:a16="http://schemas.microsoft.com/office/drawing/2014/main" id="{00000000-0008-0000-1500-00004A400000}"/>
            </a:ext>
          </a:extLst>
        </xdr:cNvPr>
        <xdr:cNvSpPr txBox="1">
          <a:spLocks noChangeArrowheads="1"/>
        </xdr:cNvSpPr>
      </xdr:nvSpPr>
      <xdr:spPr bwMode="auto">
        <a:xfrm>
          <a:off x="3219450" y="9972675"/>
          <a:ext cx="152400" cy="152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28</a:t>
          </a:r>
        </a:p>
      </xdr:txBody>
    </xdr:sp>
    <xdr:clientData/>
  </xdr:oneCellAnchor>
  <xdr:oneCellAnchor>
    <xdr:from>
      <xdr:col>52</xdr:col>
      <xdr:colOff>19050</xdr:colOff>
      <xdr:row>45</xdr:row>
      <xdr:rowOff>47625</xdr:rowOff>
    </xdr:from>
    <xdr:ext cx="156883" cy="151279"/>
    <xdr:sp macro="" textlink="">
      <xdr:nvSpPr>
        <xdr:cNvPr id="16459" name="Text Box 75">
          <a:extLst>
            <a:ext uri="{FF2B5EF4-FFF2-40B4-BE49-F238E27FC236}">
              <a16:creationId xmlns:a16="http://schemas.microsoft.com/office/drawing/2014/main" id="{00000000-0008-0000-1500-00004B400000}"/>
            </a:ext>
          </a:extLst>
        </xdr:cNvPr>
        <xdr:cNvSpPr txBox="1">
          <a:spLocks noChangeArrowheads="1"/>
        </xdr:cNvSpPr>
      </xdr:nvSpPr>
      <xdr:spPr bwMode="auto">
        <a:xfrm>
          <a:off x="3981450" y="9963150"/>
          <a:ext cx="152400" cy="152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36</a:t>
          </a:r>
        </a:p>
      </xdr:txBody>
    </xdr:sp>
    <xdr:clientData/>
  </xdr:oneCellAnchor>
  <xdr:oneCellAnchor>
    <xdr:from>
      <xdr:col>60</xdr:col>
      <xdr:colOff>47625</xdr:colOff>
      <xdr:row>45</xdr:row>
      <xdr:rowOff>47625</xdr:rowOff>
    </xdr:from>
    <xdr:ext cx="156882" cy="151279"/>
    <xdr:sp macro="" textlink="">
      <xdr:nvSpPr>
        <xdr:cNvPr id="16460" name="Text Box 76">
          <a:extLst>
            <a:ext uri="{FF2B5EF4-FFF2-40B4-BE49-F238E27FC236}">
              <a16:creationId xmlns:a16="http://schemas.microsoft.com/office/drawing/2014/main" id="{00000000-0008-0000-1500-00004C400000}"/>
            </a:ext>
          </a:extLst>
        </xdr:cNvPr>
        <xdr:cNvSpPr txBox="1">
          <a:spLocks noChangeArrowheads="1"/>
        </xdr:cNvSpPr>
      </xdr:nvSpPr>
      <xdr:spPr bwMode="auto">
        <a:xfrm>
          <a:off x="4619625" y="9963150"/>
          <a:ext cx="152400" cy="152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45</a:t>
          </a:r>
        </a:p>
      </xdr:txBody>
    </xdr:sp>
    <xdr:clientData/>
  </xdr:oneCellAnchor>
  <xdr:oneCellAnchor>
    <xdr:from>
      <xdr:col>8</xdr:col>
      <xdr:colOff>0</xdr:colOff>
      <xdr:row>35</xdr:row>
      <xdr:rowOff>76200</xdr:rowOff>
    </xdr:from>
    <xdr:ext cx="116542" cy="163606"/>
    <xdr:sp macro="" textlink="">
      <xdr:nvSpPr>
        <xdr:cNvPr id="16462" name="Text Box 78">
          <a:extLst>
            <a:ext uri="{FF2B5EF4-FFF2-40B4-BE49-F238E27FC236}">
              <a16:creationId xmlns:a16="http://schemas.microsoft.com/office/drawing/2014/main" id="{00000000-0008-0000-1500-00004E400000}"/>
            </a:ext>
          </a:extLst>
        </xdr:cNvPr>
        <xdr:cNvSpPr txBox="1">
          <a:spLocks noChangeArrowheads="1"/>
        </xdr:cNvSpPr>
      </xdr:nvSpPr>
      <xdr:spPr bwMode="auto">
        <a:xfrm>
          <a:off x="609600" y="7791450"/>
          <a:ext cx="11430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oneCellAnchor>
  <xdr:twoCellAnchor>
    <xdr:from>
      <xdr:col>0</xdr:col>
      <xdr:colOff>38100</xdr:colOff>
      <xdr:row>39</xdr:row>
      <xdr:rowOff>0</xdr:rowOff>
    </xdr:from>
    <xdr:to>
      <xdr:col>27</xdr:col>
      <xdr:colOff>0</xdr:colOff>
      <xdr:row>39</xdr:row>
      <xdr:rowOff>0</xdr:rowOff>
    </xdr:to>
    <xdr:sp macro="" textlink="">
      <xdr:nvSpPr>
        <xdr:cNvPr id="16465" name="Line 81">
          <a:extLst>
            <a:ext uri="{FF2B5EF4-FFF2-40B4-BE49-F238E27FC236}">
              <a16:creationId xmlns:a16="http://schemas.microsoft.com/office/drawing/2014/main" id="{00000000-0008-0000-1500-000051400000}"/>
            </a:ext>
          </a:extLst>
        </xdr:cNvPr>
        <xdr:cNvSpPr>
          <a:spLocks noChangeShapeType="1"/>
        </xdr:cNvSpPr>
      </xdr:nvSpPr>
      <xdr:spPr bwMode="auto">
        <a:xfrm flipV="1">
          <a:off x="38100" y="8620125"/>
          <a:ext cx="2019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13</xdr:col>
      <xdr:colOff>19050</xdr:colOff>
      <xdr:row>54</xdr:row>
      <xdr:rowOff>28575</xdr:rowOff>
    </xdr:from>
    <xdr:to>
      <xdr:col>15</xdr:col>
      <xdr:colOff>19050</xdr:colOff>
      <xdr:row>55</xdr:row>
      <xdr:rowOff>57150</xdr:rowOff>
    </xdr:to>
    <xdr:sp macro="" textlink="">
      <xdr:nvSpPr>
        <xdr:cNvPr id="16466" name="Text Box 82">
          <a:extLst>
            <a:ext uri="{FF2B5EF4-FFF2-40B4-BE49-F238E27FC236}">
              <a16:creationId xmlns:a16="http://schemas.microsoft.com/office/drawing/2014/main" id="{00000000-0008-0000-1500-000052400000}"/>
            </a:ext>
          </a:extLst>
        </xdr:cNvPr>
        <xdr:cNvSpPr txBox="1">
          <a:spLocks noChangeArrowheads="1"/>
        </xdr:cNvSpPr>
      </xdr:nvSpPr>
      <xdr:spPr bwMode="auto">
        <a:xfrm>
          <a:off x="1009650" y="11544300"/>
          <a:ext cx="1524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oneCellAnchor>
    <xdr:from>
      <xdr:col>34</xdr:col>
      <xdr:colOff>19050</xdr:colOff>
      <xdr:row>55</xdr:row>
      <xdr:rowOff>19050</xdr:rowOff>
    </xdr:from>
    <xdr:ext cx="156882" cy="161925"/>
    <xdr:sp macro="" textlink="">
      <xdr:nvSpPr>
        <xdr:cNvPr id="16468" name="Text Box 84">
          <a:extLst>
            <a:ext uri="{FF2B5EF4-FFF2-40B4-BE49-F238E27FC236}">
              <a16:creationId xmlns:a16="http://schemas.microsoft.com/office/drawing/2014/main" id="{00000000-0008-0000-1500-000054400000}"/>
            </a:ext>
          </a:extLst>
        </xdr:cNvPr>
        <xdr:cNvSpPr txBox="1">
          <a:spLocks noChangeArrowheads="1"/>
        </xdr:cNvSpPr>
      </xdr:nvSpPr>
      <xdr:spPr bwMode="auto">
        <a:xfrm>
          <a:off x="2609850" y="11706225"/>
          <a:ext cx="15240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18</a:t>
          </a:r>
        </a:p>
      </xdr:txBody>
    </xdr:sp>
    <xdr:clientData/>
  </xdr:oneCellAnchor>
  <xdr:oneCellAnchor>
    <xdr:from>
      <xdr:col>22</xdr:col>
      <xdr:colOff>19050</xdr:colOff>
      <xdr:row>55</xdr:row>
      <xdr:rowOff>19050</xdr:rowOff>
    </xdr:from>
    <xdr:ext cx="156882" cy="161925"/>
    <xdr:sp macro="" textlink="">
      <xdr:nvSpPr>
        <xdr:cNvPr id="16469" name="Text Box 85">
          <a:extLst>
            <a:ext uri="{FF2B5EF4-FFF2-40B4-BE49-F238E27FC236}">
              <a16:creationId xmlns:a16="http://schemas.microsoft.com/office/drawing/2014/main" id="{00000000-0008-0000-1500-000055400000}"/>
            </a:ext>
          </a:extLst>
        </xdr:cNvPr>
        <xdr:cNvSpPr txBox="1">
          <a:spLocks noChangeArrowheads="1"/>
        </xdr:cNvSpPr>
      </xdr:nvSpPr>
      <xdr:spPr bwMode="auto">
        <a:xfrm>
          <a:off x="1695450" y="11706225"/>
          <a:ext cx="15240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oneCellAnchor>
  <xdr:oneCellAnchor>
    <xdr:from>
      <xdr:col>46</xdr:col>
      <xdr:colOff>19050</xdr:colOff>
      <xdr:row>55</xdr:row>
      <xdr:rowOff>19050</xdr:rowOff>
    </xdr:from>
    <xdr:ext cx="156882" cy="161925"/>
    <xdr:sp macro="" textlink="">
      <xdr:nvSpPr>
        <xdr:cNvPr id="16470" name="Text Box 86">
          <a:extLst>
            <a:ext uri="{FF2B5EF4-FFF2-40B4-BE49-F238E27FC236}">
              <a16:creationId xmlns:a16="http://schemas.microsoft.com/office/drawing/2014/main" id="{00000000-0008-0000-1500-000056400000}"/>
            </a:ext>
          </a:extLst>
        </xdr:cNvPr>
        <xdr:cNvSpPr txBox="1">
          <a:spLocks noChangeArrowheads="1"/>
        </xdr:cNvSpPr>
      </xdr:nvSpPr>
      <xdr:spPr bwMode="auto">
        <a:xfrm>
          <a:off x="3524250" y="11706225"/>
          <a:ext cx="15240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24</a:t>
          </a:r>
        </a:p>
      </xdr:txBody>
    </xdr:sp>
    <xdr:clientData/>
  </xdr:oneCellAnchor>
  <xdr:oneCellAnchor>
    <xdr:from>
      <xdr:col>70</xdr:col>
      <xdr:colOff>19050</xdr:colOff>
      <xdr:row>55</xdr:row>
      <xdr:rowOff>19050</xdr:rowOff>
    </xdr:from>
    <xdr:ext cx="156883" cy="161925"/>
    <xdr:sp macro="" textlink="">
      <xdr:nvSpPr>
        <xdr:cNvPr id="16474" name="Text Box 90">
          <a:extLst>
            <a:ext uri="{FF2B5EF4-FFF2-40B4-BE49-F238E27FC236}">
              <a16:creationId xmlns:a16="http://schemas.microsoft.com/office/drawing/2014/main" id="{00000000-0008-0000-1500-00005A400000}"/>
            </a:ext>
          </a:extLst>
        </xdr:cNvPr>
        <xdr:cNvSpPr txBox="1">
          <a:spLocks noChangeArrowheads="1"/>
        </xdr:cNvSpPr>
      </xdr:nvSpPr>
      <xdr:spPr bwMode="auto">
        <a:xfrm>
          <a:off x="5353050" y="11706225"/>
          <a:ext cx="15240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36</a:t>
          </a:r>
        </a:p>
      </xdr:txBody>
    </xdr:sp>
    <xdr:clientData/>
  </xdr:oneCellAnchor>
  <xdr:oneCellAnchor>
    <xdr:from>
      <xdr:col>58</xdr:col>
      <xdr:colOff>19050</xdr:colOff>
      <xdr:row>55</xdr:row>
      <xdr:rowOff>19050</xdr:rowOff>
    </xdr:from>
    <xdr:ext cx="156883" cy="161925"/>
    <xdr:sp macro="" textlink="">
      <xdr:nvSpPr>
        <xdr:cNvPr id="16475" name="Text Box 91">
          <a:extLst>
            <a:ext uri="{FF2B5EF4-FFF2-40B4-BE49-F238E27FC236}">
              <a16:creationId xmlns:a16="http://schemas.microsoft.com/office/drawing/2014/main" id="{00000000-0008-0000-1500-00005B400000}"/>
            </a:ext>
          </a:extLst>
        </xdr:cNvPr>
        <xdr:cNvSpPr txBox="1">
          <a:spLocks noChangeArrowheads="1"/>
        </xdr:cNvSpPr>
      </xdr:nvSpPr>
      <xdr:spPr bwMode="auto">
        <a:xfrm>
          <a:off x="4438650" y="11706225"/>
          <a:ext cx="15240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30</a:t>
          </a:r>
        </a:p>
      </xdr:txBody>
    </xdr:sp>
    <xdr:clientData/>
  </xdr:oneCellAnchor>
  <xdr:oneCellAnchor>
    <xdr:from>
      <xdr:col>80</xdr:col>
      <xdr:colOff>38100</xdr:colOff>
      <xdr:row>55</xdr:row>
      <xdr:rowOff>19050</xdr:rowOff>
    </xdr:from>
    <xdr:ext cx="156882" cy="161925"/>
    <xdr:sp macro="" textlink="">
      <xdr:nvSpPr>
        <xdr:cNvPr id="16476" name="Text Box 92">
          <a:extLst>
            <a:ext uri="{FF2B5EF4-FFF2-40B4-BE49-F238E27FC236}">
              <a16:creationId xmlns:a16="http://schemas.microsoft.com/office/drawing/2014/main" id="{00000000-0008-0000-1500-00005C400000}"/>
            </a:ext>
          </a:extLst>
        </xdr:cNvPr>
        <xdr:cNvSpPr txBox="1">
          <a:spLocks noChangeArrowheads="1"/>
        </xdr:cNvSpPr>
      </xdr:nvSpPr>
      <xdr:spPr bwMode="auto">
        <a:xfrm>
          <a:off x="6134100" y="11706225"/>
          <a:ext cx="15240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40</a:t>
          </a:r>
        </a:p>
      </xdr:txBody>
    </xdr:sp>
    <xdr:clientData/>
  </xdr:oneCellAnchor>
  <mc:AlternateContent xmlns:mc="http://schemas.openxmlformats.org/markup-compatibility/2006">
    <mc:Choice xmlns:a14="http://schemas.microsoft.com/office/drawing/2010/main" Requires="a14">
      <xdr:twoCellAnchor editAs="oneCell">
        <xdr:from>
          <xdr:col>0</xdr:col>
          <xdr:colOff>0</xdr:colOff>
          <xdr:row>37</xdr:row>
          <xdr:rowOff>28575</xdr:rowOff>
        </xdr:from>
        <xdr:to>
          <xdr:col>11</xdr:col>
          <xdr:colOff>47625</xdr:colOff>
          <xdr:row>38</xdr:row>
          <xdr:rowOff>190500</xdr:rowOff>
        </xdr:to>
        <xdr:sp macro="" textlink="">
          <xdr:nvSpPr>
            <xdr:cNvPr id="16479" name="CommandButton2" hidden="1">
              <a:extLst>
                <a:ext uri="{63B3BB69-23CF-44E3-9099-C40C66FF867C}">
                  <a14:compatExt spid="_x0000_s16479"/>
                </a:ext>
                <a:ext uri="{FF2B5EF4-FFF2-40B4-BE49-F238E27FC236}">
                  <a16:creationId xmlns:a16="http://schemas.microsoft.com/office/drawing/2014/main" id="{00000000-0008-0000-1500-00005F4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xdr:from>
      <xdr:col>129</xdr:col>
      <xdr:colOff>57150</xdr:colOff>
      <xdr:row>34</xdr:row>
      <xdr:rowOff>123825</xdr:rowOff>
    </xdr:from>
    <xdr:to>
      <xdr:col>133</xdr:col>
      <xdr:colOff>28575</xdr:colOff>
      <xdr:row>35</xdr:row>
      <xdr:rowOff>180975</xdr:rowOff>
    </xdr:to>
    <xdr:grpSp>
      <xdr:nvGrpSpPr>
        <xdr:cNvPr id="16481" name="Group 97">
          <a:extLst>
            <a:ext uri="{FF2B5EF4-FFF2-40B4-BE49-F238E27FC236}">
              <a16:creationId xmlns:a16="http://schemas.microsoft.com/office/drawing/2014/main" id="{00000000-0008-0000-1500-000061400000}"/>
            </a:ext>
          </a:extLst>
        </xdr:cNvPr>
        <xdr:cNvGrpSpPr>
          <a:grpSpLocks/>
        </xdr:cNvGrpSpPr>
      </xdr:nvGrpSpPr>
      <xdr:grpSpPr bwMode="auto">
        <a:xfrm>
          <a:off x="9613900" y="7616825"/>
          <a:ext cx="267758" cy="258233"/>
          <a:chOff x="1067" y="288"/>
          <a:chExt cx="29" cy="27"/>
        </a:xfrm>
      </xdr:grpSpPr>
      <xdr:sp macro="" textlink="">
        <xdr:nvSpPr>
          <xdr:cNvPr id="16482" name="Oval 98">
            <a:extLst>
              <a:ext uri="{FF2B5EF4-FFF2-40B4-BE49-F238E27FC236}">
                <a16:creationId xmlns:a16="http://schemas.microsoft.com/office/drawing/2014/main" id="{00000000-0008-0000-1500-00006240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6483" name="Text Box 99">
            <a:extLst>
              <a:ext uri="{FF2B5EF4-FFF2-40B4-BE49-F238E27FC236}">
                <a16:creationId xmlns:a16="http://schemas.microsoft.com/office/drawing/2014/main" id="{00000000-0008-0000-1500-00006340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oneCellAnchor>
    <xdr:from>
      <xdr:col>30</xdr:col>
      <xdr:colOff>0</xdr:colOff>
      <xdr:row>35</xdr:row>
      <xdr:rowOff>76200</xdr:rowOff>
    </xdr:from>
    <xdr:ext cx="116541" cy="163606"/>
    <xdr:sp macro="" textlink="">
      <xdr:nvSpPr>
        <xdr:cNvPr id="16484" name="Text Box 100">
          <a:extLst>
            <a:ext uri="{FF2B5EF4-FFF2-40B4-BE49-F238E27FC236}">
              <a16:creationId xmlns:a16="http://schemas.microsoft.com/office/drawing/2014/main" id="{00000000-0008-0000-1500-000064400000}"/>
            </a:ext>
          </a:extLst>
        </xdr:cNvPr>
        <xdr:cNvSpPr txBox="1">
          <a:spLocks noChangeArrowheads="1"/>
        </xdr:cNvSpPr>
      </xdr:nvSpPr>
      <xdr:spPr bwMode="auto">
        <a:xfrm>
          <a:off x="2286000" y="7791450"/>
          <a:ext cx="11430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editAs="oneCell">
    <xdr:from>
      <xdr:col>25</xdr:col>
      <xdr:colOff>0</xdr:colOff>
      <xdr:row>35</xdr:row>
      <xdr:rowOff>76200</xdr:rowOff>
    </xdr:from>
    <xdr:to>
      <xdr:col>26</xdr:col>
      <xdr:colOff>19050</xdr:colOff>
      <xdr:row>36</xdr:row>
      <xdr:rowOff>9525</xdr:rowOff>
    </xdr:to>
    <xdr:sp macro="" textlink="">
      <xdr:nvSpPr>
        <xdr:cNvPr id="16485" name="Text Box 101">
          <a:extLst>
            <a:ext uri="{FF2B5EF4-FFF2-40B4-BE49-F238E27FC236}">
              <a16:creationId xmlns:a16="http://schemas.microsoft.com/office/drawing/2014/main" id="{00000000-0008-0000-1500-000065400000}"/>
            </a:ext>
          </a:extLst>
        </xdr:cNvPr>
        <xdr:cNvSpPr txBox="1">
          <a:spLocks noChangeArrowheads="1"/>
        </xdr:cNvSpPr>
      </xdr:nvSpPr>
      <xdr:spPr bwMode="auto">
        <a:xfrm>
          <a:off x="1905000" y="7791450"/>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twoCellAnchor editAs="oneCell">
    <xdr:from>
      <xdr:col>35</xdr:col>
      <xdr:colOff>28575</xdr:colOff>
      <xdr:row>21</xdr:row>
      <xdr:rowOff>0</xdr:rowOff>
    </xdr:from>
    <xdr:to>
      <xdr:col>37</xdr:col>
      <xdr:colOff>38100</xdr:colOff>
      <xdr:row>21</xdr:row>
      <xdr:rowOff>123825</xdr:rowOff>
    </xdr:to>
    <xdr:sp macro="" textlink="">
      <xdr:nvSpPr>
        <xdr:cNvPr id="16489" name="Text Box 105">
          <a:extLst>
            <a:ext uri="{FF2B5EF4-FFF2-40B4-BE49-F238E27FC236}">
              <a16:creationId xmlns:a16="http://schemas.microsoft.com/office/drawing/2014/main" id="{00000000-0008-0000-1500-000069400000}"/>
            </a:ext>
          </a:extLst>
        </xdr:cNvPr>
        <xdr:cNvSpPr txBox="1">
          <a:spLocks noChangeArrowheads="1"/>
        </xdr:cNvSpPr>
      </xdr:nvSpPr>
      <xdr:spPr bwMode="auto">
        <a:xfrm>
          <a:off x="3686175" y="4495800"/>
          <a:ext cx="16192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a:t>
          </a:r>
          <a:r>
            <a:rPr lang="en-US" altLang="ja-JP" sz="600" b="0" i="0" u="none" strike="noStrike" baseline="0">
              <a:solidFill>
                <a:srgbClr val="000000"/>
              </a:solidFill>
              <a:latin typeface="ＭＳ Ｐゴシック"/>
              <a:ea typeface="ＭＳ Ｐゴシック"/>
            </a:rPr>
            <a:t>0</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22</xdr:col>
      <xdr:colOff>28575</xdr:colOff>
      <xdr:row>21</xdr:row>
      <xdr:rowOff>0</xdr:rowOff>
    </xdr:from>
    <xdr:to>
      <xdr:col>24</xdr:col>
      <xdr:colOff>38101</xdr:colOff>
      <xdr:row>21</xdr:row>
      <xdr:rowOff>123825</xdr:rowOff>
    </xdr:to>
    <xdr:sp macro="" textlink="">
      <xdr:nvSpPr>
        <xdr:cNvPr id="16491" name="Text Box 107">
          <a:extLst>
            <a:ext uri="{FF2B5EF4-FFF2-40B4-BE49-F238E27FC236}">
              <a16:creationId xmlns:a16="http://schemas.microsoft.com/office/drawing/2014/main" id="{00000000-0008-0000-1500-00006B400000}"/>
            </a:ext>
          </a:extLst>
        </xdr:cNvPr>
        <xdr:cNvSpPr txBox="1">
          <a:spLocks noChangeArrowheads="1"/>
        </xdr:cNvSpPr>
      </xdr:nvSpPr>
      <xdr:spPr bwMode="auto">
        <a:xfrm>
          <a:off x="2695575" y="4495800"/>
          <a:ext cx="16192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12</a:t>
          </a:r>
          <a:endParaRPr lang="ja-JP" altLang="en-US" sz="600" b="0" i="0" u="none" strike="noStrike" baseline="0">
            <a:solidFill>
              <a:srgbClr val="000000"/>
            </a:solidFill>
            <a:latin typeface="ＭＳ Ｐゴシック"/>
            <a:ea typeface="ＭＳ Ｐゴシック"/>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19050</xdr:colOff>
      <xdr:row>5</xdr:row>
      <xdr:rowOff>76200</xdr:rowOff>
    </xdr:from>
    <xdr:to>
      <xdr:col>36</xdr:col>
      <xdr:colOff>0</xdr:colOff>
      <xdr:row>5</xdr:row>
      <xdr:rowOff>76200</xdr:rowOff>
    </xdr:to>
    <xdr:sp macro="" textlink="">
      <xdr:nvSpPr>
        <xdr:cNvPr id="31747" name="Line 3">
          <a:extLst>
            <a:ext uri="{FF2B5EF4-FFF2-40B4-BE49-F238E27FC236}">
              <a16:creationId xmlns:a16="http://schemas.microsoft.com/office/drawing/2014/main" id="{00000000-0008-0000-1600-0000037C0000}"/>
            </a:ext>
          </a:extLst>
        </xdr:cNvPr>
        <xdr:cNvSpPr>
          <a:spLocks noChangeShapeType="1"/>
        </xdr:cNvSpPr>
      </xdr:nvSpPr>
      <xdr:spPr bwMode="auto">
        <a:xfrm>
          <a:off x="19050" y="1066800"/>
          <a:ext cx="27241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10</xdr:col>
      <xdr:colOff>9525</xdr:colOff>
      <xdr:row>11</xdr:row>
      <xdr:rowOff>228600</xdr:rowOff>
    </xdr:from>
    <xdr:to>
      <xdr:col>11</xdr:col>
      <xdr:colOff>66675</xdr:colOff>
      <xdr:row>12</xdr:row>
      <xdr:rowOff>152400</xdr:rowOff>
    </xdr:to>
    <xdr:sp macro="" textlink="">
      <xdr:nvSpPr>
        <xdr:cNvPr id="31748" name="Text Box 4">
          <a:extLst>
            <a:ext uri="{FF2B5EF4-FFF2-40B4-BE49-F238E27FC236}">
              <a16:creationId xmlns:a16="http://schemas.microsoft.com/office/drawing/2014/main" id="{00000000-0008-0000-1600-0000047C0000}"/>
            </a:ext>
          </a:extLst>
        </xdr:cNvPr>
        <xdr:cNvSpPr txBox="1">
          <a:spLocks noChangeArrowheads="1"/>
        </xdr:cNvSpPr>
      </xdr:nvSpPr>
      <xdr:spPr bwMode="auto">
        <a:xfrm>
          <a:off x="771525" y="2800350"/>
          <a:ext cx="133350" cy="152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editAs="oneCell">
    <xdr:from>
      <xdr:col>19</xdr:col>
      <xdr:colOff>0</xdr:colOff>
      <xdr:row>11</xdr:row>
      <xdr:rowOff>371475</xdr:rowOff>
    </xdr:from>
    <xdr:to>
      <xdr:col>21</xdr:col>
      <xdr:colOff>47625</xdr:colOff>
      <xdr:row>12</xdr:row>
      <xdr:rowOff>180975</xdr:rowOff>
    </xdr:to>
    <xdr:sp macro="" textlink="">
      <xdr:nvSpPr>
        <xdr:cNvPr id="31763" name="Text Box 19">
          <a:extLst>
            <a:ext uri="{FF2B5EF4-FFF2-40B4-BE49-F238E27FC236}">
              <a16:creationId xmlns:a16="http://schemas.microsoft.com/office/drawing/2014/main" id="{00000000-0008-0000-1600-0000137C0000}"/>
            </a:ext>
          </a:extLst>
        </xdr:cNvPr>
        <xdr:cNvSpPr txBox="1">
          <a:spLocks noChangeArrowheads="1"/>
        </xdr:cNvSpPr>
      </xdr:nvSpPr>
      <xdr:spPr bwMode="auto">
        <a:xfrm>
          <a:off x="1447800" y="28003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29</xdr:col>
      <xdr:colOff>9525</xdr:colOff>
      <xdr:row>11</xdr:row>
      <xdr:rowOff>371475</xdr:rowOff>
    </xdr:from>
    <xdr:to>
      <xdr:col>31</xdr:col>
      <xdr:colOff>57150</xdr:colOff>
      <xdr:row>12</xdr:row>
      <xdr:rowOff>180975</xdr:rowOff>
    </xdr:to>
    <xdr:sp macro="" textlink="">
      <xdr:nvSpPr>
        <xdr:cNvPr id="31764" name="Text Box 20">
          <a:extLst>
            <a:ext uri="{FF2B5EF4-FFF2-40B4-BE49-F238E27FC236}">
              <a16:creationId xmlns:a16="http://schemas.microsoft.com/office/drawing/2014/main" id="{00000000-0008-0000-1600-0000147C0000}"/>
            </a:ext>
          </a:extLst>
        </xdr:cNvPr>
        <xdr:cNvSpPr txBox="1">
          <a:spLocks noChangeArrowheads="1"/>
        </xdr:cNvSpPr>
      </xdr:nvSpPr>
      <xdr:spPr bwMode="auto">
        <a:xfrm>
          <a:off x="2219325" y="28003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r>
            <a:rPr lang="en-US" altLang="ja-JP" sz="600" b="0" i="0" u="none" strike="noStrike" baseline="0">
              <a:solidFill>
                <a:srgbClr val="000000"/>
              </a:solidFill>
              <a:latin typeface="ＭＳ Ｐゴシック"/>
              <a:ea typeface="ＭＳ Ｐゴシック"/>
            </a:rPr>
            <a:t>9</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39</xdr:col>
      <xdr:colOff>9525</xdr:colOff>
      <xdr:row>11</xdr:row>
      <xdr:rowOff>371475</xdr:rowOff>
    </xdr:from>
    <xdr:to>
      <xdr:col>41</xdr:col>
      <xdr:colOff>57150</xdr:colOff>
      <xdr:row>12</xdr:row>
      <xdr:rowOff>180975</xdr:rowOff>
    </xdr:to>
    <xdr:sp macro="" textlink="">
      <xdr:nvSpPr>
        <xdr:cNvPr id="31766" name="Text Box 22">
          <a:extLst>
            <a:ext uri="{FF2B5EF4-FFF2-40B4-BE49-F238E27FC236}">
              <a16:creationId xmlns:a16="http://schemas.microsoft.com/office/drawing/2014/main" id="{00000000-0008-0000-1600-0000167C0000}"/>
            </a:ext>
          </a:extLst>
        </xdr:cNvPr>
        <xdr:cNvSpPr txBox="1">
          <a:spLocks noChangeArrowheads="1"/>
        </xdr:cNvSpPr>
      </xdr:nvSpPr>
      <xdr:spPr bwMode="auto">
        <a:xfrm>
          <a:off x="2981325" y="28003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a:t>
          </a:r>
          <a:r>
            <a:rPr lang="en-US" altLang="ja-JP" sz="600" b="0" i="0" u="none" strike="noStrike" baseline="0">
              <a:solidFill>
                <a:srgbClr val="000000"/>
              </a:solidFill>
              <a:latin typeface="ＭＳ Ｐゴシック"/>
              <a:ea typeface="ＭＳ Ｐゴシック"/>
            </a:rPr>
            <a:t>7</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49</xdr:col>
      <xdr:colOff>9525</xdr:colOff>
      <xdr:row>12</xdr:row>
      <xdr:rowOff>0</xdr:rowOff>
    </xdr:from>
    <xdr:to>
      <xdr:col>51</xdr:col>
      <xdr:colOff>57150</xdr:colOff>
      <xdr:row>12</xdr:row>
      <xdr:rowOff>180975</xdr:rowOff>
    </xdr:to>
    <xdr:sp macro="" textlink="">
      <xdr:nvSpPr>
        <xdr:cNvPr id="31767" name="Text Box 23">
          <a:extLst>
            <a:ext uri="{FF2B5EF4-FFF2-40B4-BE49-F238E27FC236}">
              <a16:creationId xmlns:a16="http://schemas.microsoft.com/office/drawing/2014/main" id="{00000000-0008-0000-1600-0000177C0000}"/>
            </a:ext>
          </a:extLst>
        </xdr:cNvPr>
        <xdr:cNvSpPr txBox="1">
          <a:spLocks noChangeArrowheads="1"/>
        </xdr:cNvSpPr>
      </xdr:nvSpPr>
      <xdr:spPr bwMode="auto">
        <a:xfrm>
          <a:off x="3743325" y="30099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35</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69</xdr:col>
      <xdr:colOff>0</xdr:colOff>
      <xdr:row>12</xdr:row>
      <xdr:rowOff>0</xdr:rowOff>
    </xdr:from>
    <xdr:to>
      <xdr:col>71</xdr:col>
      <xdr:colOff>47625</xdr:colOff>
      <xdr:row>12</xdr:row>
      <xdr:rowOff>180975</xdr:rowOff>
    </xdr:to>
    <xdr:sp macro="" textlink="">
      <xdr:nvSpPr>
        <xdr:cNvPr id="31768" name="Text Box 24">
          <a:extLst>
            <a:ext uri="{FF2B5EF4-FFF2-40B4-BE49-F238E27FC236}">
              <a16:creationId xmlns:a16="http://schemas.microsoft.com/office/drawing/2014/main" id="{00000000-0008-0000-1600-0000187C0000}"/>
            </a:ext>
          </a:extLst>
        </xdr:cNvPr>
        <xdr:cNvSpPr txBox="1">
          <a:spLocks noChangeArrowheads="1"/>
        </xdr:cNvSpPr>
      </xdr:nvSpPr>
      <xdr:spPr bwMode="auto">
        <a:xfrm>
          <a:off x="5257800" y="30099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50</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99</xdr:col>
      <xdr:colOff>0</xdr:colOff>
      <xdr:row>12</xdr:row>
      <xdr:rowOff>0</xdr:rowOff>
    </xdr:from>
    <xdr:to>
      <xdr:col>101</xdr:col>
      <xdr:colOff>47626</xdr:colOff>
      <xdr:row>12</xdr:row>
      <xdr:rowOff>180975</xdr:rowOff>
    </xdr:to>
    <xdr:sp macro="" textlink="">
      <xdr:nvSpPr>
        <xdr:cNvPr id="31769" name="Text Box 25">
          <a:extLst>
            <a:ext uri="{FF2B5EF4-FFF2-40B4-BE49-F238E27FC236}">
              <a16:creationId xmlns:a16="http://schemas.microsoft.com/office/drawing/2014/main" id="{00000000-0008-0000-1600-0000197C0000}"/>
            </a:ext>
          </a:extLst>
        </xdr:cNvPr>
        <xdr:cNvSpPr txBox="1">
          <a:spLocks noChangeArrowheads="1"/>
        </xdr:cNvSpPr>
      </xdr:nvSpPr>
      <xdr:spPr bwMode="auto">
        <a:xfrm>
          <a:off x="7543800" y="3009900"/>
          <a:ext cx="200026"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71</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10</xdr:col>
      <xdr:colOff>9525</xdr:colOff>
      <xdr:row>21</xdr:row>
      <xdr:rowOff>0</xdr:rowOff>
    </xdr:from>
    <xdr:to>
      <xdr:col>11</xdr:col>
      <xdr:colOff>66675</xdr:colOff>
      <xdr:row>21</xdr:row>
      <xdr:rowOff>152400</xdr:rowOff>
    </xdr:to>
    <xdr:sp macro="" textlink="">
      <xdr:nvSpPr>
        <xdr:cNvPr id="31801" name="Text Box 57">
          <a:extLst>
            <a:ext uri="{FF2B5EF4-FFF2-40B4-BE49-F238E27FC236}">
              <a16:creationId xmlns:a16="http://schemas.microsoft.com/office/drawing/2014/main" id="{00000000-0008-0000-1600-0000397C0000}"/>
            </a:ext>
          </a:extLst>
        </xdr:cNvPr>
        <xdr:cNvSpPr txBox="1">
          <a:spLocks noChangeArrowheads="1"/>
        </xdr:cNvSpPr>
      </xdr:nvSpPr>
      <xdr:spPr bwMode="auto">
        <a:xfrm>
          <a:off x="771525" y="5619750"/>
          <a:ext cx="133350" cy="152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editAs="oneCell">
    <xdr:from>
      <xdr:col>59</xdr:col>
      <xdr:colOff>19050</xdr:colOff>
      <xdr:row>12</xdr:row>
      <xdr:rowOff>0</xdr:rowOff>
    </xdr:from>
    <xdr:to>
      <xdr:col>61</xdr:col>
      <xdr:colOff>66675</xdr:colOff>
      <xdr:row>12</xdr:row>
      <xdr:rowOff>180975</xdr:rowOff>
    </xdr:to>
    <xdr:sp macro="" textlink="">
      <xdr:nvSpPr>
        <xdr:cNvPr id="31819" name="Text Box 75">
          <a:extLst>
            <a:ext uri="{FF2B5EF4-FFF2-40B4-BE49-F238E27FC236}">
              <a16:creationId xmlns:a16="http://schemas.microsoft.com/office/drawing/2014/main" id="{00000000-0008-0000-1600-00004B7C0000}"/>
            </a:ext>
          </a:extLst>
        </xdr:cNvPr>
        <xdr:cNvSpPr txBox="1">
          <a:spLocks noChangeArrowheads="1"/>
        </xdr:cNvSpPr>
      </xdr:nvSpPr>
      <xdr:spPr bwMode="auto">
        <a:xfrm>
          <a:off x="4514850" y="30099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42</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79</xdr:col>
      <xdr:colOff>0</xdr:colOff>
      <xdr:row>12</xdr:row>
      <xdr:rowOff>0</xdr:rowOff>
    </xdr:from>
    <xdr:to>
      <xdr:col>81</xdr:col>
      <xdr:colOff>47625</xdr:colOff>
      <xdr:row>12</xdr:row>
      <xdr:rowOff>180975</xdr:rowOff>
    </xdr:to>
    <xdr:sp macro="" textlink="">
      <xdr:nvSpPr>
        <xdr:cNvPr id="31820" name="Text Box 76">
          <a:extLst>
            <a:ext uri="{FF2B5EF4-FFF2-40B4-BE49-F238E27FC236}">
              <a16:creationId xmlns:a16="http://schemas.microsoft.com/office/drawing/2014/main" id="{00000000-0008-0000-1600-00004C7C0000}"/>
            </a:ext>
          </a:extLst>
        </xdr:cNvPr>
        <xdr:cNvSpPr txBox="1">
          <a:spLocks noChangeArrowheads="1"/>
        </xdr:cNvSpPr>
      </xdr:nvSpPr>
      <xdr:spPr bwMode="auto">
        <a:xfrm>
          <a:off x="6019800" y="30099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a:t>
          </a:r>
          <a:r>
            <a:rPr lang="en-US" altLang="ja-JP" sz="600" b="0" i="0" u="none" strike="noStrike" baseline="0">
              <a:solidFill>
                <a:srgbClr val="000000"/>
              </a:solidFill>
              <a:latin typeface="ＭＳ Ｐゴシック"/>
              <a:ea typeface="ＭＳ Ｐゴシック"/>
            </a:rPr>
            <a:t>8</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89</xdr:col>
      <xdr:colOff>9525</xdr:colOff>
      <xdr:row>12</xdr:row>
      <xdr:rowOff>0</xdr:rowOff>
    </xdr:from>
    <xdr:to>
      <xdr:col>91</xdr:col>
      <xdr:colOff>57150</xdr:colOff>
      <xdr:row>12</xdr:row>
      <xdr:rowOff>180975</xdr:rowOff>
    </xdr:to>
    <xdr:sp macro="" textlink="">
      <xdr:nvSpPr>
        <xdr:cNvPr id="31821" name="Text Box 77">
          <a:extLst>
            <a:ext uri="{FF2B5EF4-FFF2-40B4-BE49-F238E27FC236}">
              <a16:creationId xmlns:a16="http://schemas.microsoft.com/office/drawing/2014/main" id="{00000000-0008-0000-1600-00004D7C0000}"/>
            </a:ext>
          </a:extLst>
        </xdr:cNvPr>
        <xdr:cNvSpPr txBox="1">
          <a:spLocks noChangeArrowheads="1"/>
        </xdr:cNvSpPr>
      </xdr:nvSpPr>
      <xdr:spPr bwMode="auto">
        <a:xfrm>
          <a:off x="6791325" y="30099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66</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89</xdr:col>
      <xdr:colOff>9525</xdr:colOff>
      <xdr:row>21</xdr:row>
      <xdr:rowOff>0</xdr:rowOff>
    </xdr:from>
    <xdr:to>
      <xdr:col>91</xdr:col>
      <xdr:colOff>57150</xdr:colOff>
      <xdr:row>21</xdr:row>
      <xdr:rowOff>180975</xdr:rowOff>
    </xdr:to>
    <xdr:sp macro="" textlink="">
      <xdr:nvSpPr>
        <xdr:cNvPr id="31822" name="Text Box 78">
          <a:extLst>
            <a:ext uri="{FF2B5EF4-FFF2-40B4-BE49-F238E27FC236}">
              <a16:creationId xmlns:a16="http://schemas.microsoft.com/office/drawing/2014/main" id="{00000000-0008-0000-1600-00004E7C0000}"/>
            </a:ext>
          </a:extLst>
        </xdr:cNvPr>
        <xdr:cNvSpPr txBox="1">
          <a:spLocks noChangeArrowheads="1"/>
        </xdr:cNvSpPr>
      </xdr:nvSpPr>
      <xdr:spPr bwMode="auto">
        <a:xfrm>
          <a:off x="6791325" y="5619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a:t>
          </a:r>
          <a:r>
            <a:rPr lang="en-US" altLang="ja-JP" sz="600" b="0" i="0" u="none" strike="noStrike" baseline="0">
              <a:solidFill>
                <a:srgbClr val="000000"/>
              </a:solidFill>
              <a:latin typeface="ＭＳ Ｐゴシック"/>
              <a:ea typeface="ＭＳ Ｐゴシック"/>
            </a:rPr>
            <a:t>7</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19</xdr:col>
      <xdr:colOff>0</xdr:colOff>
      <xdr:row>21</xdr:row>
      <xdr:rowOff>0</xdr:rowOff>
    </xdr:from>
    <xdr:to>
      <xdr:col>21</xdr:col>
      <xdr:colOff>47625</xdr:colOff>
      <xdr:row>21</xdr:row>
      <xdr:rowOff>180975</xdr:rowOff>
    </xdr:to>
    <xdr:sp macro="" textlink="">
      <xdr:nvSpPr>
        <xdr:cNvPr id="31839" name="Text Box 95">
          <a:extLst>
            <a:ext uri="{FF2B5EF4-FFF2-40B4-BE49-F238E27FC236}">
              <a16:creationId xmlns:a16="http://schemas.microsoft.com/office/drawing/2014/main" id="{00000000-0008-0000-1600-00005F7C0000}"/>
            </a:ext>
          </a:extLst>
        </xdr:cNvPr>
        <xdr:cNvSpPr txBox="1">
          <a:spLocks noChangeArrowheads="1"/>
        </xdr:cNvSpPr>
      </xdr:nvSpPr>
      <xdr:spPr bwMode="auto">
        <a:xfrm>
          <a:off x="1447800" y="5619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29</xdr:col>
      <xdr:colOff>9525</xdr:colOff>
      <xdr:row>20</xdr:row>
      <xdr:rowOff>371475</xdr:rowOff>
    </xdr:from>
    <xdr:to>
      <xdr:col>31</xdr:col>
      <xdr:colOff>57150</xdr:colOff>
      <xdr:row>21</xdr:row>
      <xdr:rowOff>180975</xdr:rowOff>
    </xdr:to>
    <xdr:sp macro="" textlink="">
      <xdr:nvSpPr>
        <xdr:cNvPr id="31840" name="Text Box 96">
          <a:extLst>
            <a:ext uri="{FF2B5EF4-FFF2-40B4-BE49-F238E27FC236}">
              <a16:creationId xmlns:a16="http://schemas.microsoft.com/office/drawing/2014/main" id="{00000000-0008-0000-1600-0000607C0000}"/>
            </a:ext>
          </a:extLst>
        </xdr:cNvPr>
        <xdr:cNvSpPr txBox="1">
          <a:spLocks noChangeArrowheads="1"/>
        </xdr:cNvSpPr>
      </xdr:nvSpPr>
      <xdr:spPr bwMode="auto">
        <a:xfrm>
          <a:off x="2219325" y="5619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17</a:t>
          </a:r>
        </a:p>
      </xdr:txBody>
    </xdr:sp>
    <xdr:clientData/>
  </xdr:twoCellAnchor>
  <xdr:twoCellAnchor editAs="oneCell">
    <xdr:from>
      <xdr:col>39</xdr:col>
      <xdr:colOff>9525</xdr:colOff>
      <xdr:row>20</xdr:row>
      <xdr:rowOff>371475</xdr:rowOff>
    </xdr:from>
    <xdr:to>
      <xdr:col>41</xdr:col>
      <xdr:colOff>57150</xdr:colOff>
      <xdr:row>21</xdr:row>
      <xdr:rowOff>180975</xdr:rowOff>
    </xdr:to>
    <xdr:sp macro="" textlink="">
      <xdr:nvSpPr>
        <xdr:cNvPr id="31841" name="Text Box 97">
          <a:extLst>
            <a:ext uri="{FF2B5EF4-FFF2-40B4-BE49-F238E27FC236}">
              <a16:creationId xmlns:a16="http://schemas.microsoft.com/office/drawing/2014/main" id="{00000000-0008-0000-1600-0000617C0000}"/>
            </a:ext>
          </a:extLst>
        </xdr:cNvPr>
        <xdr:cNvSpPr txBox="1">
          <a:spLocks noChangeArrowheads="1"/>
        </xdr:cNvSpPr>
      </xdr:nvSpPr>
      <xdr:spPr bwMode="auto">
        <a:xfrm>
          <a:off x="2981325" y="5619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a:t>
          </a:r>
          <a:r>
            <a:rPr lang="en-US" altLang="ja-JP" sz="600" b="0" i="0" u="none" strike="noStrike" baseline="0">
              <a:solidFill>
                <a:srgbClr val="000000"/>
              </a:solidFill>
              <a:latin typeface="ＭＳ Ｐゴシック"/>
              <a:ea typeface="ＭＳ Ｐゴシック"/>
            </a:rPr>
            <a:t>6</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26</xdr:col>
      <xdr:colOff>9525</xdr:colOff>
      <xdr:row>1</xdr:row>
      <xdr:rowOff>47625</xdr:rowOff>
    </xdr:from>
    <xdr:to>
      <xdr:col>28</xdr:col>
      <xdr:colOff>19050</xdr:colOff>
      <xdr:row>2</xdr:row>
      <xdr:rowOff>57150</xdr:rowOff>
    </xdr:to>
    <xdr:sp macro="" textlink="">
      <xdr:nvSpPr>
        <xdr:cNvPr id="31863" name="Text Box 119">
          <a:extLst>
            <a:ext uri="{FF2B5EF4-FFF2-40B4-BE49-F238E27FC236}">
              <a16:creationId xmlns:a16="http://schemas.microsoft.com/office/drawing/2014/main" id="{00000000-0008-0000-1600-0000777C0000}"/>
            </a:ext>
          </a:extLst>
        </xdr:cNvPr>
        <xdr:cNvSpPr txBox="1">
          <a:spLocks noChangeArrowheads="1"/>
        </xdr:cNvSpPr>
      </xdr:nvSpPr>
      <xdr:spPr bwMode="auto">
        <a:xfrm>
          <a:off x="1990725" y="209550"/>
          <a:ext cx="16192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twoCellAnchor editAs="oneCell">
    <xdr:from>
      <xdr:col>31</xdr:col>
      <xdr:colOff>0</xdr:colOff>
      <xdr:row>1</xdr:row>
      <xdr:rowOff>47625</xdr:rowOff>
    </xdr:from>
    <xdr:to>
      <xdr:col>33</xdr:col>
      <xdr:colOff>9525</xdr:colOff>
      <xdr:row>2</xdr:row>
      <xdr:rowOff>57150</xdr:rowOff>
    </xdr:to>
    <xdr:sp macro="" textlink="">
      <xdr:nvSpPr>
        <xdr:cNvPr id="31864" name="Text Box 120">
          <a:extLst>
            <a:ext uri="{FF2B5EF4-FFF2-40B4-BE49-F238E27FC236}">
              <a16:creationId xmlns:a16="http://schemas.microsoft.com/office/drawing/2014/main" id="{00000000-0008-0000-1600-0000787C0000}"/>
            </a:ext>
          </a:extLst>
        </xdr:cNvPr>
        <xdr:cNvSpPr txBox="1">
          <a:spLocks noChangeArrowheads="1"/>
        </xdr:cNvSpPr>
      </xdr:nvSpPr>
      <xdr:spPr bwMode="auto">
        <a:xfrm>
          <a:off x="2362200" y="209550"/>
          <a:ext cx="16192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twoCellAnchor>
  <xdr:twoCellAnchor editAs="oneCell">
    <xdr:from>
      <xdr:col>8</xdr:col>
      <xdr:colOff>9525</xdr:colOff>
      <xdr:row>1</xdr:row>
      <xdr:rowOff>47625</xdr:rowOff>
    </xdr:from>
    <xdr:to>
      <xdr:col>10</xdr:col>
      <xdr:colOff>19050</xdr:colOff>
      <xdr:row>2</xdr:row>
      <xdr:rowOff>57150</xdr:rowOff>
    </xdr:to>
    <xdr:sp macro="" textlink="">
      <xdr:nvSpPr>
        <xdr:cNvPr id="31865" name="Text Box 121">
          <a:extLst>
            <a:ext uri="{FF2B5EF4-FFF2-40B4-BE49-F238E27FC236}">
              <a16:creationId xmlns:a16="http://schemas.microsoft.com/office/drawing/2014/main" id="{00000000-0008-0000-1600-0000797C0000}"/>
            </a:ext>
          </a:extLst>
        </xdr:cNvPr>
        <xdr:cNvSpPr txBox="1">
          <a:spLocks noChangeArrowheads="1"/>
        </xdr:cNvSpPr>
      </xdr:nvSpPr>
      <xdr:spPr bwMode="auto">
        <a:xfrm>
          <a:off x="619125" y="209550"/>
          <a:ext cx="16192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131</xdr:col>
      <xdr:colOff>66675</xdr:colOff>
      <xdr:row>0</xdr:row>
      <xdr:rowOff>47625</xdr:rowOff>
    </xdr:from>
    <xdr:to>
      <xdr:col>135</xdr:col>
      <xdr:colOff>38100</xdr:colOff>
      <xdr:row>1</xdr:row>
      <xdr:rowOff>142875</xdr:rowOff>
    </xdr:to>
    <xdr:grpSp>
      <xdr:nvGrpSpPr>
        <xdr:cNvPr id="31866" name="Group 122">
          <a:extLst>
            <a:ext uri="{FF2B5EF4-FFF2-40B4-BE49-F238E27FC236}">
              <a16:creationId xmlns:a16="http://schemas.microsoft.com/office/drawing/2014/main" id="{00000000-0008-0000-1600-00007A7C0000}"/>
            </a:ext>
          </a:extLst>
        </xdr:cNvPr>
        <xdr:cNvGrpSpPr>
          <a:grpSpLocks/>
        </xdr:cNvGrpSpPr>
      </xdr:nvGrpSpPr>
      <xdr:grpSpPr bwMode="auto">
        <a:xfrm>
          <a:off x="10342469" y="47625"/>
          <a:ext cx="285190" cy="252132"/>
          <a:chOff x="1067" y="288"/>
          <a:chExt cx="29" cy="27"/>
        </a:xfrm>
      </xdr:grpSpPr>
      <xdr:sp macro="" textlink="">
        <xdr:nvSpPr>
          <xdr:cNvPr id="31867" name="Oval 123">
            <a:extLst>
              <a:ext uri="{FF2B5EF4-FFF2-40B4-BE49-F238E27FC236}">
                <a16:creationId xmlns:a16="http://schemas.microsoft.com/office/drawing/2014/main" id="{00000000-0008-0000-1600-00007B7C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31868" name="Text Box 124">
            <a:extLst>
              <a:ext uri="{FF2B5EF4-FFF2-40B4-BE49-F238E27FC236}">
                <a16:creationId xmlns:a16="http://schemas.microsoft.com/office/drawing/2014/main" id="{00000000-0008-0000-1600-00007C7C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twoCellAnchor editAs="oneCell">
    <xdr:from>
      <xdr:col>137</xdr:col>
      <xdr:colOff>28575</xdr:colOff>
      <xdr:row>21</xdr:row>
      <xdr:rowOff>0</xdr:rowOff>
    </xdr:from>
    <xdr:to>
      <xdr:col>140</xdr:col>
      <xdr:colOff>0</xdr:colOff>
      <xdr:row>21</xdr:row>
      <xdr:rowOff>180975</xdr:rowOff>
    </xdr:to>
    <xdr:sp macro="" textlink="">
      <xdr:nvSpPr>
        <xdr:cNvPr id="31916" name="Text Box 172">
          <a:extLst>
            <a:ext uri="{FF2B5EF4-FFF2-40B4-BE49-F238E27FC236}">
              <a16:creationId xmlns:a16="http://schemas.microsoft.com/office/drawing/2014/main" id="{00000000-0008-0000-1600-0000AC7C0000}"/>
            </a:ext>
          </a:extLst>
        </xdr:cNvPr>
        <xdr:cNvSpPr txBox="1">
          <a:spLocks noChangeArrowheads="1"/>
        </xdr:cNvSpPr>
      </xdr:nvSpPr>
      <xdr:spPr bwMode="auto">
        <a:xfrm>
          <a:off x="10467975" y="5619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90</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109</xdr:col>
      <xdr:colOff>0</xdr:colOff>
      <xdr:row>21</xdr:row>
      <xdr:rowOff>0</xdr:rowOff>
    </xdr:from>
    <xdr:to>
      <xdr:col>111</xdr:col>
      <xdr:colOff>47625</xdr:colOff>
      <xdr:row>21</xdr:row>
      <xdr:rowOff>180975</xdr:rowOff>
    </xdr:to>
    <xdr:sp macro="" textlink="">
      <xdr:nvSpPr>
        <xdr:cNvPr id="31917" name="Text Box 173">
          <a:extLst>
            <a:ext uri="{FF2B5EF4-FFF2-40B4-BE49-F238E27FC236}">
              <a16:creationId xmlns:a16="http://schemas.microsoft.com/office/drawing/2014/main" id="{00000000-0008-0000-1600-0000AD7C0000}"/>
            </a:ext>
          </a:extLst>
        </xdr:cNvPr>
        <xdr:cNvSpPr txBox="1">
          <a:spLocks noChangeArrowheads="1"/>
        </xdr:cNvSpPr>
      </xdr:nvSpPr>
      <xdr:spPr bwMode="auto">
        <a:xfrm>
          <a:off x="8305800" y="5619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70</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119</xdr:col>
      <xdr:colOff>9525</xdr:colOff>
      <xdr:row>21</xdr:row>
      <xdr:rowOff>0</xdr:rowOff>
    </xdr:from>
    <xdr:to>
      <xdr:col>121</xdr:col>
      <xdr:colOff>57150</xdr:colOff>
      <xdr:row>21</xdr:row>
      <xdr:rowOff>180975</xdr:rowOff>
    </xdr:to>
    <xdr:sp macro="" textlink="">
      <xdr:nvSpPr>
        <xdr:cNvPr id="31918" name="Text Box 174">
          <a:extLst>
            <a:ext uri="{FF2B5EF4-FFF2-40B4-BE49-F238E27FC236}">
              <a16:creationId xmlns:a16="http://schemas.microsoft.com/office/drawing/2014/main" id="{00000000-0008-0000-1600-0000AE7C0000}"/>
            </a:ext>
          </a:extLst>
        </xdr:cNvPr>
        <xdr:cNvSpPr txBox="1">
          <a:spLocks noChangeArrowheads="1"/>
        </xdr:cNvSpPr>
      </xdr:nvSpPr>
      <xdr:spPr bwMode="auto">
        <a:xfrm>
          <a:off x="9077325" y="5619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r>
            <a:rPr lang="en-US" altLang="ja-JP" sz="600" b="0" i="0" u="none" strike="noStrike" baseline="0">
              <a:solidFill>
                <a:srgbClr val="000000"/>
              </a:solidFill>
              <a:latin typeface="ＭＳ Ｐゴシック"/>
              <a:ea typeface="ＭＳ Ｐゴシック"/>
            </a:rPr>
            <a:t>5</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129</xdr:col>
      <xdr:colOff>9525</xdr:colOff>
      <xdr:row>21</xdr:row>
      <xdr:rowOff>0</xdr:rowOff>
    </xdr:from>
    <xdr:to>
      <xdr:col>131</xdr:col>
      <xdr:colOff>57150</xdr:colOff>
      <xdr:row>21</xdr:row>
      <xdr:rowOff>180975</xdr:rowOff>
    </xdr:to>
    <xdr:sp macro="" textlink="">
      <xdr:nvSpPr>
        <xdr:cNvPr id="31919" name="Text Box 175">
          <a:extLst>
            <a:ext uri="{FF2B5EF4-FFF2-40B4-BE49-F238E27FC236}">
              <a16:creationId xmlns:a16="http://schemas.microsoft.com/office/drawing/2014/main" id="{00000000-0008-0000-1600-0000AF7C0000}"/>
            </a:ext>
          </a:extLst>
        </xdr:cNvPr>
        <xdr:cNvSpPr txBox="1">
          <a:spLocks noChangeArrowheads="1"/>
        </xdr:cNvSpPr>
      </xdr:nvSpPr>
      <xdr:spPr bwMode="auto">
        <a:xfrm>
          <a:off x="9839325" y="5619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a:t>
          </a:r>
          <a:r>
            <a:rPr lang="en-US" altLang="ja-JP" sz="600" b="0" i="0" u="none" strike="noStrike" baseline="0">
              <a:solidFill>
                <a:srgbClr val="000000"/>
              </a:solidFill>
              <a:latin typeface="ＭＳ Ｐゴシック"/>
              <a:ea typeface="ＭＳ Ｐゴシック"/>
            </a:rPr>
            <a:t>4</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79</xdr:col>
      <xdr:colOff>15688</xdr:colOff>
      <xdr:row>20</xdr:row>
      <xdr:rowOff>166968</xdr:rowOff>
    </xdr:from>
    <xdr:to>
      <xdr:col>81</xdr:col>
      <xdr:colOff>56157</xdr:colOff>
      <xdr:row>21</xdr:row>
      <xdr:rowOff>170024</xdr:rowOff>
    </xdr:to>
    <xdr:sp macro="" textlink="">
      <xdr:nvSpPr>
        <xdr:cNvPr id="14" name="Text Box 78">
          <a:extLst>
            <a:ext uri="{FF2B5EF4-FFF2-40B4-BE49-F238E27FC236}">
              <a16:creationId xmlns:a16="http://schemas.microsoft.com/office/drawing/2014/main" id="{00000000-0008-0000-1600-00000E000000}"/>
            </a:ext>
          </a:extLst>
        </xdr:cNvPr>
        <xdr:cNvSpPr txBox="1">
          <a:spLocks noChangeArrowheads="1"/>
        </xdr:cNvSpPr>
      </xdr:nvSpPr>
      <xdr:spPr bwMode="auto">
        <a:xfrm>
          <a:off x="10467975" y="28003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50</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49</xdr:col>
      <xdr:colOff>1120</xdr:colOff>
      <xdr:row>20</xdr:row>
      <xdr:rowOff>166968</xdr:rowOff>
    </xdr:from>
    <xdr:to>
      <xdr:col>51</xdr:col>
      <xdr:colOff>48746</xdr:colOff>
      <xdr:row>21</xdr:row>
      <xdr:rowOff>170024</xdr:rowOff>
    </xdr:to>
    <xdr:sp macro="" textlink="">
      <xdr:nvSpPr>
        <xdr:cNvPr id="18" name="Text Box 95">
          <a:extLst>
            <a:ext uri="{FF2B5EF4-FFF2-40B4-BE49-F238E27FC236}">
              <a16:creationId xmlns:a16="http://schemas.microsoft.com/office/drawing/2014/main" id="{00000000-0008-0000-1600-000012000000}"/>
            </a:ext>
          </a:extLst>
        </xdr:cNvPr>
        <xdr:cNvSpPr txBox="1">
          <a:spLocks noChangeArrowheads="1"/>
        </xdr:cNvSpPr>
      </xdr:nvSpPr>
      <xdr:spPr bwMode="auto">
        <a:xfrm>
          <a:off x="8305800" y="28003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a:t>
          </a:r>
          <a:r>
            <a:rPr lang="en-US" altLang="ja-JP" sz="600" b="0" i="0" u="none" strike="noStrike" baseline="0">
              <a:solidFill>
                <a:srgbClr val="000000"/>
              </a:solidFill>
              <a:latin typeface="ＭＳ Ｐゴシック"/>
              <a:ea typeface="ＭＳ Ｐゴシック"/>
            </a:rPr>
            <a:t>3</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59</xdr:col>
      <xdr:colOff>10646</xdr:colOff>
      <xdr:row>20</xdr:row>
      <xdr:rowOff>166968</xdr:rowOff>
    </xdr:from>
    <xdr:to>
      <xdr:col>61</xdr:col>
      <xdr:colOff>58270</xdr:colOff>
      <xdr:row>21</xdr:row>
      <xdr:rowOff>170024</xdr:rowOff>
    </xdr:to>
    <xdr:sp macro="" textlink="">
      <xdr:nvSpPr>
        <xdr:cNvPr id="19" name="Text Box 96">
          <a:extLst>
            <a:ext uri="{FF2B5EF4-FFF2-40B4-BE49-F238E27FC236}">
              <a16:creationId xmlns:a16="http://schemas.microsoft.com/office/drawing/2014/main" id="{00000000-0008-0000-1600-000013000000}"/>
            </a:ext>
          </a:extLst>
        </xdr:cNvPr>
        <xdr:cNvSpPr txBox="1">
          <a:spLocks noChangeArrowheads="1"/>
        </xdr:cNvSpPr>
      </xdr:nvSpPr>
      <xdr:spPr bwMode="auto">
        <a:xfrm>
          <a:off x="9077325" y="28003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a:t>
          </a:r>
          <a:r>
            <a:rPr lang="en-US" altLang="ja-JP" sz="600" b="0" i="0" u="none" strike="noStrike" baseline="0">
              <a:solidFill>
                <a:srgbClr val="000000"/>
              </a:solidFill>
              <a:latin typeface="ＭＳ Ｐゴシック"/>
              <a:ea typeface="ＭＳ Ｐゴシック"/>
            </a:rPr>
            <a:t>8</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69</xdr:col>
      <xdr:colOff>10646</xdr:colOff>
      <xdr:row>20</xdr:row>
      <xdr:rowOff>166968</xdr:rowOff>
    </xdr:from>
    <xdr:to>
      <xdr:col>71</xdr:col>
      <xdr:colOff>58270</xdr:colOff>
      <xdr:row>21</xdr:row>
      <xdr:rowOff>170024</xdr:rowOff>
    </xdr:to>
    <xdr:sp macro="" textlink="">
      <xdr:nvSpPr>
        <xdr:cNvPr id="20" name="Text Box 97">
          <a:extLst>
            <a:ext uri="{FF2B5EF4-FFF2-40B4-BE49-F238E27FC236}">
              <a16:creationId xmlns:a16="http://schemas.microsoft.com/office/drawing/2014/main" id="{00000000-0008-0000-1600-000014000000}"/>
            </a:ext>
          </a:extLst>
        </xdr:cNvPr>
        <xdr:cNvSpPr txBox="1">
          <a:spLocks noChangeArrowheads="1"/>
        </xdr:cNvSpPr>
      </xdr:nvSpPr>
      <xdr:spPr bwMode="auto">
        <a:xfrm>
          <a:off x="9839325" y="28003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a:t>
          </a:r>
          <a:r>
            <a:rPr lang="en-US" altLang="ja-JP" sz="600" b="0" i="0" u="none" strike="noStrike" baseline="0">
              <a:solidFill>
                <a:srgbClr val="000000"/>
              </a:solidFill>
              <a:latin typeface="ＭＳ Ｐゴシック"/>
              <a:ea typeface="ＭＳ Ｐゴシック"/>
            </a:rPr>
            <a:t>5</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99</xdr:col>
      <xdr:colOff>0</xdr:colOff>
      <xdr:row>21</xdr:row>
      <xdr:rowOff>0</xdr:rowOff>
    </xdr:from>
    <xdr:to>
      <xdr:col>101</xdr:col>
      <xdr:colOff>47625</xdr:colOff>
      <xdr:row>21</xdr:row>
      <xdr:rowOff>180975</xdr:rowOff>
    </xdr:to>
    <xdr:sp macro="" textlink="">
      <xdr:nvSpPr>
        <xdr:cNvPr id="31925" name="Text Box 181">
          <a:extLst>
            <a:ext uri="{FF2B5EF4-FFF2-40B4-BE49-F238E27FC236}">
              <a16:creationId xmlns:a16="http://schemas.microsoft.com/office/drawing/2014/main" id="{00000000-0008-0000-1600-0000B57C0000}"/>
            </a:ext>
          </a:extLst>
        </xdr:cNvPr>
        <xdr:cNvSpPr txBox="1">
          <a:spLocks noChangeArrowheads="1"/>
        </xdr:cNvSpPr>
      </xdr:nvSpPr>
      <xdr:spPr bwMode="auto">
        <a:xfrm>
          <a:off x="7543800" y="5619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a:t>
          </a:r>
          <a:r>
            <a:rPr lang="en-US" altLang="ja-JP" sz="600" b="0" i="0" u="none" strike="noStrike" baseline="0">
              <a:solidFill>
                <a:srgbClr val="000000"/>
              </a:solidFill>
              <a:latin typeface="ＭＳ Ｐゴシック"/>
              <a:ea typeface="ＭＳ Ｐゴシック"/>
            </a:rPr>
            <a:t>2</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109</xdr:col>
      <xdr:colOff>9525</xdr:colOff>
      <xdr:row>12</xdr:row>
      <xdr:rowOff>0</xdr:rowOff>
    </xdr:from>
    <xdr:to>
      <xdr:col>111</xdr:col>
      <xdr:colOff>57150</xdr:colOff>
      <xdr:row>12</xdr:row>
      <xdr:rowOff>180975</xdr:rowOff>
    </xdr:to>
    <xdr:sp macro="" textlink="">
      <xdr:nvSpPr>
        <xdr:cNvPr id="31927" name="Text Box 183">
          <a:extLst>
            <a:ext uri="{FF2B5EF4-FFF2-40B4-BE49-F238E27FC236}">
              <a16:creationId xmlns:a16="http://schemas.microsoft.com/office/drawing/2014/main" id="{00000000-0008-0000-1600-0000B77C0000}"/>
            </a:ext>
          </a:extLst>
        </xdr:cNvPr>
        <xdr:cNvSpPr txBox="1">
          <a:spLocks noChangeArrowheads="1"/>
        </xdr:cNvSpPr>
      </xdr:nvSpPr>
      <xdr:spPr bwMode="auto">
        <a:xfrm>
          <a:off x="8315325" y="30226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78</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129</xdr:col>
      <xdr:colOff>0</xdr:colOff>
      <xdr:row>12</xdr:row>
      <xdr:rowOff>0</xdr:rowOff>
    </xdr:from>
    <xdr:to>
      <xdr:col>131</xdr:col>
      <xdr:colOff>47626</xdr:colOff>
      <xdr:row>12</xdr:row>
      <xdr:rowOff>180975</xdr:rowOff>
    </xdr:to>
    <xdr:sp macro="" textlink="">
      <xdr:nvSpPr>
        <xdr:cNvPr id="44" name="Text Box 25">
          <a:extLst>
            <a:ext uri="{FF2B5EF4-FFF2-40B4-BE49-F238E27FC236}">
              <a16:creationId xmlns:a16="http://schemas.microsoft.com/office/drawing/2014/main" id="{00000000-0008-0000-1600-00002C000000}"/>
            </a:ext>
          </a:extLst>
        </xdr:cNvPr>
        <xdr:cNvSpPr txBox="1">
          <a:spLocks noChangeArrowheads="1"/>
        </xdr:cNvSpPr>
      </xdr:nvSpPr>
      <xdr:spPr bwMode="auto">
        <a:xfrm>
          <a:off x="9829800" y="3022600"/>
          <a:ext cx="200026"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90</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119</xdr:col>
      <xdr:colOff>9525</xdr:colOff>
      <xdr:row>12</xdr:row>
      <xdr:rowOff>0</xdr:rowOff>
    </xdr:from>
    <xdr:to>
      <xdr:col>121</xdr:col>
      <xdr:colOff>57150</xdr:colOff>
      <xdr:row>12</xdr:row>
      <xdr:rowOff>180975</xdr:rowOff>
    </xdr:to>
    <xdr:sp macro="" textlink="">
      <xdr:nvSpPr>
        <xdr:cNvPr id="45" name="Text Box 77">
          <a:extLst>
            <a:ext uri="{FF2B5EF4-FFF2-40B4-BE49-F238E27FC236}">
              <a16:creationId xmlns:a16="http://schemas.microsoft.com/office/drawing/2014/main" id="{00000000-0008-0000-1600-00002D000000}"/>
            </a:ext>
          </a:extLst>
        </xdr:cNvPr>
        <xdr:cNvSpPr txBox="1">
          <a:spLocks noChangeArrowheads="1"/>
        </xdr:cNvSpPr>
      </xdr:nvSpPr>
      <xdr:spPr bwMode="auto">
        <a:xfrm>
          <a:off x="9077325" y="30226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85	</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139</xdr:col>
      <xdr:colOff>9525</xdr:colOff>
      <xdr:row>12</xdr:row>
      <xdr:rowOff>0</xdr:rowOff>
    </xdr:from>
    <xdr:to>
      <xdr:col>141</xdr:col>
      <xdr:colOff>57150</xdr:colOff>
      <xdr:row>12</xdr:row>
      <xdr:rowOff>180975</xdr:rowOff>
    </xdr:to>
    <xdr:sp macro="" textlink="">
      <xdr:nvSpPr>
        <xdr:cNvPr id="46" name="Text Box 183">
          <a:extLst>
            <a:ext uri="{FF2B5EF4-FFF2-40B4-BE49-F238E27FC236}">
              <a16:creationId xmlns:a16="http://schemas.microsoft.com/office/drawing/2014/main" id="{00000000-0008-0000-1600-00002E000000}"/>
            </a:ext>
          </a:extLst>
        </xdr:cNvPr>
        <xdr:cNvSpPr txBox="1">
          <a:spLocks noChangeArrowheads="1"/>
        </xdr:cNvSpPr>
      </xdr:nvSpPr>
      <xdr:spPr bwMode="auto">
        <a:xfrm>
          <a:off x="10601325" y="30226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98</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146</xdr:col>
      <xdr:colOff>55842</xdr:colOff>
      <xdr:row>12</xdr:row>
      <xdr:rowOff>0</xdr:rowOff>
    </xdr:from>
    <xdr:to>
      <xdr:col>149</xdr:col>
      <xdr:colOff>25026</xdr:colOff>
      <xdr:row>12</xdr:row>
      <xdr:rowOff>180975</xdr:rowOff>
    </xdr:to>
    <xdr:sp macro="" textlink="">
      <xdr:nvSpPr>
        <xdr:cNvPr id="47" name="Text Box 183">
          <a:extLst>
            <a:ext uri="{FF2B5EF4-FFF2-40B4-BE49-F238E27FC236}">
              <a16:creationId xmlns:a16="http://schemas.microsoft.com/office/drawing/2014/main" id="{00000000-0008-0000-1600-00002F000000}"/>
            </a:ext>
          </a:extLst>
        </xdr:cNvPr>
        <xdr:cNvSpPr txBox="1">
          <a:spLocks noChangeArrowheads="1"/>
        </xdr:cNvSpPr>
      </xdr:nvSpPr>
      <xdr:spPr bwMode="auto">
        <a:xfrm>
          <a:off x="11508254" y="2991971"/>
          <a:ext cx="204507"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104</a:t>
          </a:r>
          <a:endParaRPr lang="ja-JP" altLang="en-US" sz="600" b="0" i="0" u="none" strike="noStrike" baseline="0">
            <a:solidFill>
              <a:srgbClr val="000000"/>
            </a:solidFill>
            <a:latin typeface="ＭＳ Ｐゴシック"/>
            <a:ea typeface="ＭＳ Ｐゴシック"/>
          </a:endParaRPr>
        </a:p>
      </xdr:txBody>
    </xdr:sp>
    <xdr:clientData/>
  </xdr:twoCellAnchor>
</xdr:wsDr>
</file>

<file path=xl/drawings/drawing22.xml><?xml version="1.0" encoding="utf-8"?>
<xdr:wsDr xmlns:xdr="http://schemas.openxmlformats.org/drawingml/2006/spreadsheetDrawing" xmlns:a="http://schemas.openxmlformats.org/drawingml/2006/main">
  <xdr:twoCellAnchor editAs="oneCell">
    <xdr:from>
      <xdr:col>25</xdr:col>
      <xdr:colOff>9525</xdr:colOff>
      <xdr:row>1</xdr:row>
      <xdr:rowOff>57150</xdr:rowOff>
    </xdr:from>
    <xdr:to>
      <xdr:col>27</xdr:col>
      <xdr:colOff>19050</xdr:colOff>
      <xdr:row>2</xdr:row>
      <xdr:rowOff>57150</xdr:rowOff>
    </xdr:to>
    <xdr:sp macro="" textlink="">
      <xdr:nvSpPr>
        <xdr:cNvPr id="20509" name="Text Box 29">
          <a:extLst>
            <a:ext uri="{FF2B5EF4-FFF2-40B4-BE49-F238E27FC236}">
              <a16:creationId xmlns:a16="http://schemas.microsoft.com/office/drawing/2014/main" id="{00000000-0008-0000-1700-00001D500000}"/>
            </a:ext>
          </a:extLst>
        </xdr:cNvPr>
        <xdr:cNvSpPr txBox="1">
          <a:spLocks noChangeArrowheads="1"/>
        </xdr:cNvSpPr>
      </xdr:nvSpPr>
      <xdr:spPr bwMode="auto">
        <a:xfrm>
          <a:off x="1914525" y="228600"/>
          <a:ext cx="16192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twoCellAnchor editAs="oneCell">
    <xdr:from>
      <xdr:col>30</xdr:col>
      <xdr:colOff>0</xdr:colOff>
      <xdr:row>1</xdr:row>
      <xdr:rowOff>57150</xdr:rowOff>
    </xdr:from>
    <xdr:to>
      <xdr:col>32</xdr:col>
      <xdr:colOff>9525</xdr:colOff>
      <xdr:row>2</xdr:row>
      <xdr:rowOff>57150</xdr:rowOff>
    </xdr:to>
    <xdr:sp macro="" textlink="">
      <xdr:nvSpPr>
        <xdr:cNvPr id="20510" name="Text Box 30">
          <a:extLst>
            <a:ext uri="{FF2B5EF4-FFF2-40B4-BE49-F238E27FC236}">
              <a16:creationId xmlns:a16="http://schemas.microsoft.com/office/drawing/2014/main" id="{00000000-0008-0000-1700-00001E500000}"/>
            </a:ext>
          </a:extLst>
        </xdr:cNvPr>
        <xdr:cNvSpPr txBox="1">
          <a:spLocks noChangeArrowheads="1"/>
        </xdr:cNvSpPr>
      </xdr:nvSpPr>
      <xdr:spPr bwMode="auto">
        <a:xfrm>
          <a:off x="2286000" y="228600"/>
          <a:ext cx="16192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twoCellAnchor>
  <xdr:twoCellAnchor editAs="oneCell">
    <xdr:from>
      <xdr:col>7</xdr:col>
      <xdr:colOff>9525</xdr:colOff>
      <xdr:row>1</xdr:row>
      <xdr:rowOff>57150</xdr:rowOff>
    </xdr:from>
    <xdr:to>
      <xdr:col>9</xdr:col>
      <xdr:colOff>19050</xdr:colOff>
      <xdr:row>2</xdr:row>
      <xdr:rowOff>57150</xdr:rowOff>
    </xdr:to>
    <xdr:sp macro="" textlink="">
      <xdr:nvSpPr>
        <xdr:cNvPr id="20511" name="Text Box 31">
          <a:extLst>
            <a:ext uri="{FF2B5EF4-FFF2-40B4-BE49-F238E27FC236}">
              <a16:creationId xmlns:a16="http://schemas.microsoft.com/office/drawing/2014/main" id="{00000000-0008-0000-1700-00001F500000}"/>
            </a:ext>
          </a:extLst>
        </xdr:cNvPr>
        <xdr:cNvSpPr txBox="1">
          <a:spLocks noChangeArrowheads="1"/>
        </xdr:cNvSpPr>
      </xdr:nvSpPr>
      <xdr:spPr bwMode="auto">
        <a:xfrm>
          <a:off x="542925" y="228600"/>
          <a:ext cx="16192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132</xdr:col>
      <xdr:colOff>0</xdr:colOff>
      <xdr:row>0</xdr:row>
      <xdr:rowOff>66675</xdr:rowOff>
    </xdr:from>
    <xdr:to>
      <xdr:col>135</xdr:col>
      <xdr:colOff>47625</xdr:colOff>
      <xdr:row>1</xdr:row>
      <xdr:rowOff>152400</xdr:rowOff>
    </xdr:to>
    <xdr:grpSp>
      <xdr:nvGrpSpPr>
        <xdr:cNvPr id="20512" name="Group 32">
          <a:extLst>
            <a:ext uri="{FF2B5EF4-FFF2-40B4-BE49-F238E27FC236}">
              <a16:creationId xmlns:a16="http://schemas.microsoft.com/office/drawing/2014/main" id="{00000000-0008-0000-1700-000020500000}"/>
            </a:ext>
          </a:extLst>
        </xdr:cNvPr>
        <xdr:cNvGrpSpPr>
          <a:grpSpLocks/>
        </xdr:cNvGrpSpPr>
      </xdr:nvGrpSpPr>
      <xdr:grpSpPr bwMode="auto">
        <a:xfrm>
          <a:off x="10354235" y="66675"/>
          <a:ext cx="282949" cy="253813"/>
          <a:chOff x="1067" y="288"/>
          <a:chExt cx="29" cy="27"/>
        </a:xfrm>
      </xdr:grpSpPr>
      <xdr:sp macro="" textlink="">
        <xdr:nvSpPr>
          <xdr:cNvPr id="20513" name="Oval 33">
            <a:extLst>
              <a:ext uri="{FF2B5EF4-FFF2-40B4-BE49-F238E27FC236}">
                <a16:creationId xmlns:a16="http://schemas.microsoft.com/office/drawing/2014/main" id="{00000000-0008-0000-1700-00002150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0514" name="Text Box 34">
            <a:extLst>
              <a:ext uri="{FF2B5EF4-FFF2-40B4-BE49-F238E27FC236}">
                <a16:creationId xmlns:a16="http://schemas.microsoft.com/office/drawing/2014/main" id="{00000000-0008-0000-1700-00002250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twoCellAnchor>
    <xdr:from>
      <xdr:col>0</xdr:col>
      <xdr:colOff>19050</xdr:colOff>
      <xdr:row>4</xdr:row>
      <xdr:rowOff>76200</xdr:rowOff>
    </xdr:from>
    <xdr:to>
      <xdr:col>25</xdr:col>
      <xdr:colOff>0</xdr:colOff>
      <xdr:row>4</xdr:row>
      <xdr:rowOff>76200</xdr:rowOff>
    </xdr:to>
    <xdr:sp macro="" textlink="">
      <xdr:nvSpPr>
        <xdr:cNvPr id="20515" name="Line 35">
          <a:extLst>
            <a:ext uri="{FF2B5EF4-FFF2-40B4-BE49-F238E27FC236}">
              <a16:creationId xmlns:a16="http://schemas.microsoft.com/office/drawing/2014/main" id="{00000000-0008-0000-1700-000023500000}"/>
            </a:ext>
          </a:extLst>
        </xdr:cNvPr>
        <xdr:cNvSpPr>
          <a:spLocks noChangeShapeType="1"/>
        </xdr:cNvSpPr>
      </xdr:nvSpPr>
      <xdr:spPr bwMode="auto">
        <a:xfrm>
          <a:off x="19050" y="1009650"/>
          <a:ext cx="1885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41</xdr:col>
      <xdr:colOff>9525</xdr:colOff>
      <xdr:row>9</xdr:row>
      <xdr:rowOff>38100</xdr:rowOff>
    </xdr:from>
    <xdr:to>
      <xdr:col>42</xdr:col>
      <xdr:colOff>66675</xdr:colOff>
      <xdr:row>10</xdr:row>
      <xdr:rowOff>47625</xdr:rowOff>
    </xdr:to>
    <xdr:sp macro="" textlink="">
      <xdr:nvSpPr>
        <xdr:cNvPr id="20516" name="Text Box 36">
          <a:extLst>
            <a:ext uri="{FF2B5EF4-FFF2-40B4-BE49-F238E27FC236}">
              <a16:creationId xmlns:a16="http://schemas.microsoft.com/office/drawing/2014/main" id="{00000000-0008-0000-1700-000024500000}"/>
            </a:ext>
          </a:extLst>
        </xdr:cNvPr>
        <xdr:cNvSpPr txBox="1">
          <a:spLocks noChangeArrowheads="1"/>
        </xdr:cNvSpPr>
      </xdr:nvSpPr>
      <xdr:spPr bwMode="auto">
        <a:xfrm>
          <a:off x="3133725" y="2076450"/>
          <a:ext cx="13335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xdr:from>
      <xdr:col>147</xdr:col>
      <xdr:colOff>57150</xdr:colOff>
      <xdr:row>13</xdr:row>
      <xdr:rowOff>238125</xdr:rowOff>
    </xdr:from>
    <xdr:to>
      <xdr:col>152</xdr:col>
      <xdr:colOff>9525</xdr:colOff>
      <xdr:row>13</xdr:row>
      <xdr:rowOff>238125</xdr:rowOff>
    </xdr:to>
    <xdr:sp macro="" textlink="">
      <xdr:nvSpPr>
        <xdr:cNvPr id="20517" name="Line 37">
          <a:extLst>
            <a:ext uri="{FF2B5EF4-FFF2-40B4-BE49-F238E27FC236}">
              <a16:creationId xmlns:a16="http://schemas.microsoft.com/office/drawing/2014/main" id="{00000000-0008-0000-1700-000025500000}"/>
            </a:ext>
          </a:extLst>
        </xdr:cNvPr>
        <xdr:cNvSpPr>
          <a:spLocks noChangeShapeType="1"/>
        </xdr:cNvSpPr>
      </xdr:nvSpPr>
      <xdr:spPr bwMode="auto">
        <a:xfrm>
          <a:off x="11258550" y="3571875"/>
          <a:ext cx="333375" cy="0"/>
        </a:xfrm>
        <a:prstGeom prst="line">
          <a:avLst/>
        </a:prstGeom>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135</xdr:col>
      <xdr:colOff>0</xdr:colOff>
      <xdr:row>13</xdr:row>
      <xdr:rowOff>238125</xdr:rowOff>
    </xdr:from>
    <xdr:to>
      <xdr:col>137</xdr:col>
      <xdr:colOff>9525</xdr:colOff>
      <xdr:row>13</xdr:row>
      <xdr:rowOff>238125</xdr:rowOff>
    </xdr:to>
    <xdr:sp macro="" textlink="">
      <xdr:nvSpPr>
        <xdr:cNvPr id="20518" name="Line 38">
          <a:extLst>
            <a:ext uri="{FF2B5EF4-FFF2-40B4-BE49-F238E27FC236}">
              <a16:creationId xmlns:a16="http://schemas.microsoft.com/office/drawing/2014/main" id="{00000000-0008-0000-1700-000026500000}"/>
            </a:ext>
          </a:extLst>
        </xdr:cNvPr>
        <xdr:cNvSpPr>
          <a:spLocks noChangeShapeType="1"/>
        </xdr:cNvSpPr>
      </xdr:nvSpPr>
      <xdr:spPr bwMode="auto">
        <a:xfrm>
          <a:off x="10287000" y="3571875"/>
          <a:ext cx="161925" cy="0"/>
        </a:xfrm>
        <a:prstGeom prst="line">
          <a:avLst/>
        </a:prstGeom>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50</xdr:col>
      <xdr:colOff>19050</xdr:colOff>
      <xdr:row>10</xdr:row>
      <xdr:rowOff>0</xdr:rowOff>
    </xdr:from>
    <xdr:to>
      <xdr:col>52</xdr:col>
      <xdr:colOff>66675</xdr:colOff>
      <xdr:row>10</xdr:row>
      <xdr:rowOff>180975</xdr:rowOff>
    </xdr:to>
    <xdr:sp macro="" textlink="">
      <xdr:nvSpPr>
        <xdr:cNvPr id="20519" name="Text Box 39">
          <a:extLst>
            <a:ext uri="{FF2B5EF4-FFF2-40B4-BE49-F238E27FC236}">
              <a16:creationId xmlns:a16="http://schemas.microsoft.com/office/drawing/2014/main" id="{00000000-0008-0000-1700-000027500000}"/>
            </a:ext>
          </a:extLst>
        </xdr:cNvPr>
        <xdr:cNvSpPr txBox="1">
          <a:spLocks noChangeArrowheads="1"/>
        </xdr:cNvSpPr>
      </xdr:nvSpPr>
      <xdr:spPr bwMode="auto">
        <a:xfrm>
          <a:off x="38290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57</xdr:col>
      <xdr:colOff>19050</xdr:colOff>
      <xdr:row>10</xdr:row>
      <xdr:rowOff>0</xdr:rowOff>
    </xdr:from>
    <xdr:to>
      <xdr:col>59</xdr:col>
      <xdr:colOff>66675</xdr:colOff>
      <xdr:row>10</xdr:row>
      <xdr:rowOff>180975</xdr:rowOff>
    </xdr:to>
    <xdr:sp macro="" textlink="">
      <xdr:nvSpPr>
        <xdr:cNvPr id="20520" name="Text Box 40">
          <a:extLst>
            <a:ext uri="{FF2B5EF4-FFF2-40B4-BE49-F238E27FC236}">
              <a16:creationId xmlns:a16="http://schemas.microsoft.com/office/drawing/2014/main" id="{00000000-0008-0000-1700-000028500000}"/>
            </a:ext>
          </a:extLst>
        </xdr:cNvPr>
        <xdr:cNvSpPr txBox="1">
          <a:spLocks noChangeArrowheads="1"/>
        </xdr:cNvSpPr>
      </xdr:nvSpPr>
      <xdr:spPr bwMode="auto">
        <a:xfrm>
          <a:off x="43624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21</a:t>
          </a:r>
        </a:p>
      </xdr:txBody>
    </xdr:sp>
    <xdr:clientData/>
  </xdr:twoCellAnchor>
  <xdr:twoCellAnchor editAs="oneCell">
    <xdr:from>
      <xdr:col>63</xdr:col>
      <xdr:colOff>19050</xdr:colOff>
      <xdr:row>10</xdr:row>
      <xdr:rowOff>0</xdr:rowOff>
    </xdr:from>
    <xdr:to>
      <xdr:col>65</xdr:col>
      <xdr:colOff>66675</xdr:colOff>
      <xdr:row>10</xdr:row>
      <xdr:rowOff>180975</xdr:rowOff>
    </xdr:to>
    <xdr:sp macro="" textlink="">
      <xdr:nvSpPr>
        <xdr:cNvPr id="20521" name="Text Box 41">
          <a:extLst>
            <a:ext uri="{FF2B5EF4-FFF2-40B4-BE49-F238E27FC236}">
              <a16:creationId xmlns:a16="http://schemas.microsoft.com/office/drawing/2014/main" id="{00000000-0008-0000-1700-000029500000}"/>
            </a:ext>
          </a:extLst>
        </xdr:cNvPr>
        <xdr:cNvSpPr txBox="1">
          <a:spLocks noChangeArrowheads="1"/>
        </xdr:cNvSpPr>
      </xdr:nvSpPr>
      <xdr:spPr bwMode="auto">
        <a:xfrm>
          <a:off x="48196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30</a:t>
          </a:r>
        </a:p>
      </xdr:txBody>
    </xdr:sp>
    <xdr:clientData/>
  </xdr:twoCellAnchor>
  <xdr:twoCellAnchor editAs="oneCell">
    <xdr:from>
      <xdr:col>70</xdr:col>
      <xdr:colOff>19050</xdr:colOff>
      <xdr:row>10</xdr:row>
      <xdr:rowOff>0</xdr:rowOff>
    </xdr:from>
    <xdr:to>
      <xdr:col>72</xdr:col>
      <xdr:colOff>66675</xdr:colOff>
      <xdr:row>10</xdr:row>
      <xdr:rowOff>180975</xdr:rowOff>
    </xdr:to>
    <xdr:sp macro="" textlink="">
      <xdr:nvSpPr>
        <xdr:cNvPr id="20522" name="Text Box 42">
          <a:extLst>
            <a:ext uri="{FF2B5EF4-FFF2-40B4-BE49-F238E27FC236}">
              <a16:creationId xmlns:a16="http://schemas.microsoft.com/office/drawing/2014/main" id="{00000000-0008-0000-1700-00002A500000}"/>
            </a:ext>
          </a:extLst>
        </xdr:cNvPr>
        <xdr:cNvSpPr txBox="1">
          <a:spLocks noChangeArrowheads="1"/>
        </xdr:cNvSpPr>
      </xdr:nvSpPr>
      <xdr:spPr bwMode="auto">
        <a:xfrm>
          <a:off x="53530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39</a:t>
          </a:r>
        </a:p>
      </xdr:txBody>
    </xdr:sp>
    <xdr:clientData/>
  </xdr:twoCellAnchor>
  <xdr:twoCellAnchor editAs="oneCell">
    <xdr:from>
      <xdr:col>77</xdr:col>
      <xdr:colOff>19050</xdr:colOff>
      <xdr:row>10</xdr:row>
      <xdr:rowOff>0</xdr:rowOff>
    </xdr:from>
    <xdr:to>
      <xdr:col>79</xdr:col>
      <xdr:colOff>66675</xdr:colOff>
      <xdr:row>10</xdr:row>
      <xdr:rowOff>180975</xdr:rowOff>
    </xdr:to>
    <xdr:sp macro="" textlink="">
      <xdr:nvSpPr>
        <xdr:cNvPr id="20523" name="Text Box 43">
          <a:extLst>
            <a:ext uri="{FF2B5EF4-FFF2-40B4-BE49-F238E27FC236}">
              <a16:creationId xmlns:a16="http://schemas.microsoft.com/office/drawing/2014/main" id="{00000000-0008-0000-1700-00002B500000}"/>
            </a:ext>
          </a:extLst>
        </xdr:cNvPr>
        <xdr:cNvSpPr txBox="1">
          <a:spLocks noChangeArrowheads="1"/>
        </xdr:cNvSpPr>
      </xdr:nvSpPr>
      <xdr:spPr bwMode="auto">
        <a:xfrm>
          <a:off x="58864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48</a:t>
          </a:r>
        </a:p>
      </xdr:txBody>
    </xdr:sp>
    <xdr:clientData/>
  </xdr:twoCellAnchor>
  <xdr:twoCellAnchor editAs="oneCell">
    <xdr:from>
      <xdr:col>83</xdr:col>
      <xdr:colOff>19050</xdr:colOff>
      <xdr:row>10</xdr:row>
      <xdr:rowOff>0</xdr:rowOff>
    </xdr:from>
    <xdr:to>
      <xdr:col>85</xdr:col>
      <xdr:colOff>66675</xdr:colOff>
      <xdr:row>10</xdr:row>
      <xdr:rowOff>180975</xdr:rowOff>
    </xdr:to>
    <xdr:sp macro="" textlink="">
      <xdr:nvSpPr>
        <xdr:cNvPr id="20524" name="Text Box 44">
          <a:extLst>
            <a:ext uri="{FF2B5EF4-FFF2-40B4-BE49-F238E27FC236}">
              <a16:creationId xmlns:a16="http://schemas.microsoft.com/office/drawing/2014/main" id="{00000000-0008-0000-1700-00002C500000}"/>
            </a:ext>
          </a:extLst>
        </xdr:cNvPr>
        <xdr:cNvSpPr txBox="1">
          <a:spLocks noChangeArrowheads="1"/>
        </xdr:cNvSpPr>
      </xdr:nvSpPr>
      <xdr:spPr bwMode="auto">
        <a:xfrm>
          <a:off x="63436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57</a:t>
          </a:r>
        </a:p>
      </xdr:txBody>
    </xdr:sp>
    <xdr:clientData/>
  </xdr:twoCellAnchor>
  <xdr:twoCellAnchor editAs="oneCell">
    <xdr:from>
      <xdr:col>90</xdr:col>
      <xdr:colOff>19050</xdr:colOff>
      <xdr:row>10</xdr:row>
      <xdr:rowOff>0</xdr:rowOff>
    </xdr:from>
    <xdr:to>
      <xdr:col>92</xdr:col>
      <xdr:colOff>66675</xdr:colOff>
      <xdr:row>10</xdr:row>
      <xdr:rowOff>180975</xdr:rowOff>
    </xdr:to>
    <xdr:sp macro="" textlink="">
      <xdr:nvSpPr>
        <xdr:cNvPr id="20525" name="Text Box 45">
          <a:extLst>
            <a:ext uri="{FF2B5EF4-FFF2-40B4-BE49-F238E27FC236}">
              <a16:creationId xmlns:a16="http://schemas.microsoft.com/office/drawing/2014/main" id="{00000000-0008-0000-1700-00002D500000}"/>
            </a:ext>
          </a:extLst>
        </xdr:cNvPr>
        <xdr:cNvSpPr txBox="1">
          <a:spLocks noChangeArrowheads="1"/>
        </xdr:cNvSpPr>
      </xdr:nvSpPr>
      <xdr:spPr bwMode="auto">
        <a:xfrm>
          <a:off x="68770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66</a:t>
          </a:r>
        </a:p>
      </xdr:txBody>
    </xdr:sp>
    <xdr:clientData/>
  </xdr:twoCellAnchor>
  <xdr:twoCellAnchor editAs="oneCell">
    <xdr:from>
      <xdr:col>97</xdr:col>
      <xdr:colOff>19050</xdr:colOff>
      <xdr:row>10</xdr:row>
      <xdr:rowOff>0</xdr:rowOff>
    </xdr:from>
    <xdr:to>
      <xdr:col>99</xdr:col>
      <xdr:colOff>66675</xdr:colOff>
      <xdr:row>10</xdr:row>
      <xdr:rowOff>180975</xdr:rowOff>
    </xdr:to>
    <xdr:sp macro="" textlink="">
      <xdr:nvSpPr>
        <xdr:cNvPr id="20526" name="Text Box 46">
          <a:extLst>
            <a:ext uri="{FF2B5EF4-FFF2-40B4-BE49-F238E27FC236}">
              <a16:creationId xmlns:a16="http://schemas.microsoft.com/office/drawing/2014/main" id="{00000000-0008-0000-1700-00002E500000}"/>
            </a:ext>
          </a:extLst>
        </xdr:cNvPr>
        <xdr:cNvSpPr txBox="1">
          <a:spLocks noChangeArrowheads="1"/>
        </xdr:cNvSpPr>
      </xdr:nvSpPr>
      <xdr:spPr bwMode="auto">
        <a:xfrm>
          <a:off x="74104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75</a:t>
          </a:r>
        </a:p>
      </xdr:txBody>
    </xdr:sp>
    <xdr:clientData/>
  </xdr:twoCellAnchor>
  <xdr:twoCellAnchor editAs="oneCell">
    <xdr:from>
      <xdr:col>103</xdr:col>
      <xdr:colOff>19050</xdr:colOff>
      <xdr:row>10</xdr:row>
      <xdr:rowOff>0</xdr:rowOff>
    </xdr:from>
    <xdr:to>
      <xdr:col>105</xdr:col>
      <xdr:colOff>66675</xdr:colOff>
      <xdr:row>10</xdr:row>
      <xdr:rowOff>180975</xdr:rowOff>
    </xdr:to>
    <xdr:sp macro="" textlink="">
      <xdr:nvSpPr>
        <xdr:cNvPr id="20527" name="Text Box 47">
          <a:extLst>
            <a:ext uri="{FF2B5EF4-FFF2-40B4-BE49-F238E27FC236}">
              <a16:creationId xmlns:a16="http://schemas.microsoft.com/office/drawing/2014/main" id="{00000000-0008-0000-1700-00002F500000}"/>
            </a:ext>
          </a:extLst>
        </xdr:cNvPr>
        <xdr:cNvSpPr txBox="1">
          <a:spLocks noChangeArrowheads="1"/>
        </xdr:cNvSpPr>
      </xdr:nvSpPr>
      <xdr:spPr bwMode="auto">
        <a:xfrm>
          <a:off x="78676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84</a:t>
          </a:r>
        </a:p>
      </xdr:txBody>
    </xdr:sp>
    <xdr:clientData/>
  </xdr:twoCellAnchor>
  <xdr:twoCellAnchor editAs="oneCell">
    <xdr:from>
      <xdr:col>110</xdr:col>
      <xdr:colOff>19050</xdr:colOff>
      <xdr:row>10</xdr:row>
      <xdr:rowOff>0</xdr:rowOff>
    </xdr:from>
    <xdr:to>
      <xdr:col>112</xdr:col>
      <xdr:colOff>66675</xdr:colOff>
      <xdr:row>10</xdr:row>
      <xdr:rowOff>180975</xdr:rowOff>
    </xdr:to>
    <xdr:sp macro="" textlink="">
      <xdr:nvSpPr>
        <xdr:cNvPr id="20528" name="Text Box 48">
          <a:extLst>
            <a:ext uri="{FF2B5EF4-FFF2-40B4-BE49-F238E27FC236}">
              <a16:creationId xmlns:a16="http://schemas.microsoft.com/office/drawing/2014/main" id="{00000000-0008-0000-1700-000030500000}"/>
            </a:ext>
          </a:extLst>
        </xdr:cNvPr>
        <xdr:cNvSpPr txBox="1">
          <a:spLocks noChangeArrowheads="1"/>
        </xdr:cNvSpPr>
      </xdr:nvSpPr>
      <xdr:spPr bwMode="auto">
        <a:xfrm>
          <a:off x="84010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93</a:t>
          </a:r>
        </a:p>
      </xdr:txBody>
    </xdr:sp>
    <xdr:clientData/>
  </xdr:twoCellAnchor>
  <xdr:twoCellAnchor editAs="oneCell">
    <xdr:from>
      <xdr:col>117</xdr:col>
      <xdr:colOff>19050</xdr:colOff>
      <xdr:row>10</xdr:row>
      <xdr:rowOff>0</xdr:rowOff>
    </xdr:from>
    <xdr:to>
      <xdr:col>119</xdr:col>
      <xdr:colOff>66675</xdr:colOff>
      <xdr:row>10</xdr:row>
      <xdr:rowOff>180975</xdr:rowOff>
    </xdr:to>
    <xdr:sp macro="" textlink="">
      <xdr:nvSpPr>
        <xdr:cNvPr id="20529" name="Text Box 49">
          <a:extLst>
            <a:ext uri="{FF2B5EF4-FFF2-40B4-BE49-F238E27FC236}">
              <a16:creationId xmlns:a16="http://schemas.microsoft.com/office/drawing/2014/main" id="{00000000-0008-0000-1700-000031500000}"/>
            </a:ext>
          </a:extLst>
        </xdr:cNvPr>
        <xdr:cNvSpPr txBox="1">
          <a:spLocks noChangeArrowheads="1"/>
        </xdr:cNvSpPr>
      </xdr:nvSpPr>
      <xdr:spPr bwMode="auto">
        <a:xfrm>
          <a:off x="89344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102</a:t>
          </a:r>
        </a:p>
      </xdr:txBody>
    </xdr:sp>
    <xdr:clientData/>
  </xdr:twoCellAnchor>
  <xdr:twoCellAnchor editAs="oneCell">
    <xdr:from>
      <xdr:col>123</xdr:col>
      <xdr:colOff>19050</xdr:colOff>
      <xdr:row>10</xdr:row>
      <xdr:rowOff>0</xdr:rowOff>
    </xdr:from>
    <xdr:to>
      <xdr:col>125</xdr:col>
      <xdr:colOff>66675</xdr:colOff>
      <xdr:row>10</xdr:row>
      <xdr:rowOff>180975</xdr:rowOff>
    </xdr:to>
    <xdr:sp macro="" textlink="">
      <xdr:nvSpPr>
        <xdr:cNvPr id="20530" name="Text Box 50">
          <a:extLst>
            <a:ext uri="{FF2B5EF4-FFF2-40B4-BE49-F238E27FC236}">
              <a16:creationId xmlns:a16="http://schemas.microsoft.com/office/drawing/2014/main" id="{00000000-0008-0000-1700-000032500000}"/>
            </a:ext>
          </a:extLst>
        </xdr:cNvPr>
        <xdr:cNvSpPr txBox="1">
          <a:spLocks noChangeArrowheads="1"/>
        </xdr:cNvSpPr>
      </xdr:nvSpPr>
      <xdr:spPr bwMode="auto">
        <a:xfrm>
          <a:off x="93916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111</a:t>
          </a:r>
        </a:p>
      </xdr:txBody>
    </xdr:sp>
    <xdr:clientData/>
  </xdr:twoCellAnchor>
  <xdr:twoCellAnchor editAs="oneCell">
    <xdr:from>
      <xdr:col>127</xdr:col>
      <xdr:colOff>66675</xdr:colOff>
      <xdr:row>10</xdr:row>
      <xdr:rowOff>0</xdr:rowOff>
    </xdr:from>
    <xdr:to>
      <xdr:col>130</xdr:col>
      <xdr:colOff>38100</xdr:colOff>
      <xdr:row>10</xdr:row>
      <xdr:rowOff>180975</xdr:rowOff>
    </xdr:to>
    <xdr:sp macro="" textlink="">
      <xdr:nvSpPr>
        <xdr:cNvPr id="20531" name="Text Box 51">
          <a:extLst>
            <a:ext uri="{FF2B5EF4-FFF2-40B4-BE49-F238E27FC236}">
              <a16:creationId xmlns:a16="http://schemas.microsoft.com/office/drawing/2014/main" id="{00000000-0008-0000-1700-000033500000}"/>
            </a:ext>
          </a:extLst>
        </xdr:cNvPr>
        <xdr:cNvSpPr txBox="1">
          <a:spLocks noChangeArrowheads="1"/>
        </xdr:cNvSpPr>
      </xdr:nvSpPr>
      <xdr:spPr bwMode="auto">
        <a:xfrm>
          <a:off x="9744075"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119</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132</xdr:col>
      <xdr:colOff>0</xdr:colOff>
      <xdr:row>0</xdr:row>
      <xdr:rowOff>66675</xdr:rowOff>
    </xdr:from>
    <xdr:to>
      <xdr:col>135</xdr:col>
      <xdr:colOff>47625</xdr:colOff>
      <xdr:row>1</xdr:row>
      <xdr:rowOff>152400</xdr:rowOff>
    </xdr:to>
    <xdr:grpSp>
      <xdr:nvGrpSpPr>
        <xdr:cNvPr id="21518" name="Group 14">
          <a:extLst>
            <a:ext uri="{FF2B5EF4-FFF2-40B4-BE49-F238E27FC236}">
              <a16:creationId xmlns:a16="http://schemas.microsoft.com/office/drawing/2014/main" id="{00000000-0008-0000-1800-00000E540000}"/>
            </a:ext>
          </a:extLst>
        </xdr:cNvPr>
        <xdr:cNvGrpSpPr>
          <a:grpSpLocks/>
        </xdr:cNvGrpSpPr>
      </xdr:nvGrpSpPr>
      <xdr:grpSpPr bwMode="auto">
        <a:xfrm>
          <a:off x="10354235" y="66675"/>
          <a:ext cx="282949" cy="253813"/>
          <a:chOff x="1067" y="288"/>
          <a:chExt cx="29" cy="27"/>
        </a:xfrm>
      </xdr:grpSpPr>
      <xdr:sp macro="" textlink="">
        <xdr:nvSpPr>
          <xdr:cNvPr id="21519" name="Oval 15">
            <a:extLst>
              <a:ext uri="{FF2B5EF4-FFF2-40B4-BE49-F238E27FC236}">
                <a16:creationId xmlns:a16="http://schemas.microsoft.com/office/drawing/2014/main" id="{00000000-0008-0000-1800-00000F54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1520" name="Text Box 16">
            <a:extLst>
              <a:ext uri="{FF2B5EF4-FFF2-40B4-BE49-F238E27FC236}">
                <a16:creationId xmlns:a16="http://schemas.microsoft.com/office/drawing/2014/main" id="{00000000-0008-0000-1800-00001054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twoCellAnchor editAs="oneCell">
    <xdr:from>
      <xdr:col>25</xdr:col>
      <xdr:colOff>0</xdr:colOff>
      <xdr:row>1</xdr:row>
      <xdr:rowOff>57150</xdr:rowOff>
    </xdr:from>
    <xdr:to>
      <xdr:col>27</xdr:col>
      <xdr:colOff>9525</xdr:colOff>
      <xdr:row>2</xdr:row>
      <xdr:rowOff>57150</xdr:rowOff>
    </xdr:to>
    <xdr:sp macro="" textlink="">
      <xdr:nvSpPr>
        <xdr:cNvPr id="21523" name="Text Box 19">
          <a:extLst>
            <a:ext uri="{FF2B5EF4-FFF2-40B4-BE49-F238E27FC236}">
              <a16:creationId xmlns:a16="http://schemas.microsoft.com/office/drawing/2014/main" id="{00000000-0008-0000-1800-000013540000}"/>
            </a:ext>
          </a:extLst>
        </xdr:cNvPr>
        <xdr:cNvSpPr txBox="1">
          <a:spLocks noChangeArrowheads="1"/>
        </xdr:cNvSpPr>
      </xdr:nvSpPr>
      <xdr:spPr bwMode="auto">
        <a:xfrm>
          <a:off x="1905000" y="228600"/>
          <a:ext cx="16192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twoCellAnchor editAs="oneCell">
    <xdr:from>
      <xdr:col>29</xdr:col>
      <xdr:colOff>66675</xdr:colOff>
      <xdr:row>1</xdr:row>
      <xdr:rowOff>57150</xdr:rowOff>
    </xdr:from>
    <xdr:to>
      <xdr:col>32</xdr:col>
      <xdr:colOff>0</xdr:colOff>
      <xdr:row>2</xdr:row>
      <xdr:rowOff>57150</xdr:rowOff>
    </xdr:to>
    <xdr:sp macro="" textlink="">
      <xdr:nvSpPr>
        <xdr:cNvPr id="21524" name="Text Box 20">
          <a:extLst>
            <a:ext uri="{FF2B5EF4-FFF2-40B4-BE49-F238E27FC236}">
              <a16:creationId xmlns:a16="http://schemas.microsoft.com/office/drawing/2014/main" id="{00000000-0008-0000-1800-000014540000}"/>
            </a:ext>
          </a:extLst>
        </xdr:cNvPr>
        <xdr:cNvSpPr txBox="1">
          <a:spLocks noChangeArrowheads="1"/>
        </xdr:cNvSpPr>
      </xdr:nvSpPr>
      <xdr:spPr bwMode="auto">
        <a:xfrm>
          <a:off x="2276475" y="228600"/>
          <a:ext cx="16192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twoCellAnchor>
  <xdr:twoCellAnchor editAs="oneCell">
    <xdr:from>
      <xdr:col>7</xdr:col>
      <xdr:colOff>0</xdr:colOff>
      <xdr:row>1</xdr:row>
      <xdr:rowOff>57150</xdr:rowOff>
    </xdr:from>
    <xdr:to>
      <xdr:col>9</xdr:col>
      <xdr:colOff>9525</xdr:colOff>
      <xdr:row>2</xdr:row>
      <xdr:rowOff>57150</xdr:rowOff>
    </xdr:to>
    <xdr:sp macro="" textlink="">
      <xdr:nvSpPr>
        <xdr:cNvPr id="21525" name="Text Box 21">
          <a:extLst>
            <a:ext uri="{FF2B5EF4-FFF2-40B4-BE49-F238E27FC236}">
              <a16:creationId xmlns:a16="http://schemas.microsoft.com/office/drawing/2014/main" id="{00000000-0008-0000-1800-000015540000}"/>
            </a:ext>
          </a:extLst>
        </xdr:cNvPr>
        <xdr:cNvSpPr txBox="1">
          <a:spLocks noChangeArrowheads="1"/>
        </xdr:cNvSpPr>
      </xdr:nvSpPr>
      <xdr:spPr bwMode="auto">
        <a:xfrm>
          <a:off x="533400" y="228600"/>
          <a:ext cx="16192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0</xdr:col>
      <xdr:colOff>19050</xdr:colOff>
      <xdr:row>4</xdr:row>
      <xdr:rowOff>76200</xdr:rowOff>
    </xdr:from>
    <xdr:to>
      <xdr:col>25</xdr:col>
      <xdr:colOff>0</xdr:colOff>
      <xdr:row>4</xdr:row>
      <xdr:rowOff>76200</xdr:rowOff>
    </xdr:to>
    <xdr:sp macro="" textlink="">
      <xdr:nvSpPr>
        <xdr:cNvPr id="21538" name="Line 34">
          <a:extLst>
            <a:ext uri="{FF2B5EF4-FFF2-40B4-BE49-F238E27FC236}">
              <a16:creationId xmlns:a16="http://schemas.microsoft.com/office/drawing/2014/main" id="{00000000-0008-0000-1800-000022540000}"/>
            </a:ext>
          </a:extLst>
        </xdr:cNvPr>
        <xdr:cNvSpPr>
          <a:spLocks noChangeShapeType="1"/>
        </xdr:cNvSpPr>
      </xdr:nvSpPr>
      <xdr:spPr bwMode="auto">
        <a:xfrm>
          <a:off x="19050" y="1009650"/>
          <a:ext cx="1885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41</xdr:col>
      <xdr:colOff>9525</xdr:colOff>
      <xdr:row>9</xdr:row>
      <xdr:rowOff>38100</xdr:rowOff>
    </xdr:from>
    <xdr:to>
      <xdr:col>42</xdr:col>
      <xdr:colOff>66675</xdr:colOff>
      <xdr:row>10</xdr:row>
      <xdr:rowOff>47625</xdr:rowOff>
    </xdr:to>
    <xdr:sp macro="" textlink="">
      <xdr:nvSpPr>
        <xdr:cNvPr id="21539" name="Text Box 35">
          <a:extLst>
            <a:ext uri="{FF2B5EF4-FFF2-40B4-BE49-F238E27FC236}">
              <a16:creationId xmlns:a16="http://schemas.microsoft.com/office/drawing/2014/main" id="{00000000-0008-0000-1800-000023540000}"/>
            </a:ext>
          </a:extLst>
        </xdr:cNvPr>
        <xdr:cNvSpPr txBox="1">
          <a:spLocks noChangeArrowheads="1"/>
        </xdr:cNvSpPr>
      </xdr:nvSpPr>
      <xdr:spPr bwMode="auto">
        <a:xfrm>
          <a:off x="3133725" y="2076450"/>
          <a:ext cx="13335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editAs="oneCell">
    <xdr:from>
      <xdr:col>50</xdr:col>
      <xdr:colOff>19050</xdr:colOff>
      <xdr:row>10</xdr:row>
      <xdr:rowOff>0</xdr:rowOff>
    </xdr:from>
    <xdr:to>
      <xdr:col>52</xdr:col>
      <xdr:colOff>66675</xdr:colOff>
      <xdr:row>10</xdr:row>
      <xdr:rowOff>180975</xdr:rowOff>
    </xdr:to>
    <xdr:sp macro="" textlink="">
      <xdr:nvSpPr>
        <xdr:cNvPr id="21540" name="Text Box 36">
          <a:extLst>
            <a:ext uri="{FF2B5EF4-FFF2-40B4-BE49-F238E27FC236}">
              <a16:creationId xmlns:a16="http://schemas.microsoft.com/office/drawing/2014/main" id="{00000000-0008-0000-1800-000024540000}"/>
            </a:ext>
          </a:extLst>
        </xdr:cNvPr>
        <xdr:cNvSpPr txBox="1">
          <a:spLocks noChangeArrowheads="1"/>
        </xdr:cNvSpPr>
      </xdr:nvSpPr>
      <xdr:spPr bwMode="auto">
        <a:xfrm>
          <a:off x="38290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57</xdr:col>
      <xdr:colOff>19050</xdr:colOff>
      <xdr:row>10</xdr:row>
      <xdr:rowOff>0</xdr:rowOff>
    </xdr:from>
    <xdr:to>
      <xdr:col>59</xdr:col>
      <xdr:colOff>66675</xdr:colOff>
      <xdr:row>10</xdr:row>
      <xdr:rowOff>180975</xdr:rowOff>
    </xdr:to>
    <xdr:sp macro="" textlink="">
      <xdr:nvSpPr>
        <xdr:cNvPr id="21541" name="Text Box 37">
          <a:extLst>
            <a:ext uri="{FF2B5EF4-FFF2-40B4-BE49-F238E27FC236}">
              <a16:creationId xmlns:a16="http://schemas.microsoft.com/office/drawing/2014/main" id="{00000000-0008-0000-1800-000025540000}"/>
            </a:ext>
          </a:extLst>
        </xdr:cNvPr>
        <xdr:cNvSpPr txBox="1">
          <a:spLocks noChangeArrowheads="1"/>
        </xdr:cNvSpPr>
      </xdr:nvSpPr>
      <xdr:spPr bwMode="auto">
        <a:xfrm>
          <a:off x="43624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21</a:t>
          </a:r>
        </a:p>
      </xdr:txBody>
    </xdr:sp>
    <xdr:clientData/>
  </xdr:twoCellAnchor>
  <xdr:twoCellAnchor editAs="oneCell">
    <xdr:from>
      <xdr:col>63</xdr:col>
      <xdr:colOff>19050</xdr:colOff>
      <xdr:row>10</xdr:row>
      <xdr:rowOff>0</xdr:rowOff>
    </xdr:from>
    <xdr:to>
      <xdr:col>65</xdr:col>
      <xdr:colOff>66675</xdr:colOff>
      <xdr:row>10</xdr:row>
      <xdr:rowOff>180975</xdr:rowOff>
    </xdr:to>
    <xdr:sp macro="" textlink="">
      <xdr:nvSpPr>
        <xdr:cNvPr id="21542" name="Text Box 38">
          <a:extLst>
            <a:ext uri="{FF2B5EF4-FFF2-40B4-BE49-F238E27FC236}">
              <a16:creationId xmlns:a16="http://schemas.microsoft.com/office/drawing/2014/main" id="{00000000-0008-0000-1800-000026540000}"/>
            </a:ext>
          </a:extLst>
        </xdr:cNvPr>
        <xdr:cNvSpPr txBox="1">
          <a:spLocks noChangeArrowheads="1"/>
        </xdr:cNvSpPr>
      </xdr:nvSpPr>
      <xdr:spPr bwMode="auto">
        <a:xfrm>
          <a:off x="48196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30</a:t>
          </a:r>
        </a:p>
      </xdr:txBody>
    </xdr:sp>
    <xdr:clientData/>
  </xdr:twoCellAnchor>
  <xdr:twoCellAnchor editAs="oneCell">
    <xdr:from>
      <xdr:col>70</xdr:col>
      <xdr:colOff>19050</xdr:colOff>
      <xdr:row>10</xdr:row>
      <xdr:rowOff>0</xdr:rowOff>
    </xdr:from>
    <xdr:to>
      <xdr:col>72</xdr:col>
      <xdr:colOff>66675</xdr:colOff>
      <xdr:row>10</xdr:row>
      <xdr:rowOff>180975</xdr:rowOff>
    </xdr:to>
    <xdr:sp macro="" textlink="">
      <xdr:nvSpPr>
        <xdr:cNvPr id="21543" name="Text Box 39">
          <a:extLst>
            <a:ext uri="{FF2B5EF4-FFF2-40B4-BE49-F238E27FC236}">
              <a16:creationId xmlns:a16="http://schemas.microsoft.com/office/drawing/2014/main" id="{00000000-0008-0000-1800-000027540000}"/>
            </a:ext>
          </a:extLst>
        </xdr:cNvPr>
        <xdr:cNvSpPr txBox="1">
          <a:spLocks noChangeArrowheads="1"/>
        </xdr:cNvSpPr>
      </xdr:nvSpPr>
      <xdr:spPr bwMode="auto">
        <a:xfrm>
          <a:off x="53530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39</a:t>
          </a:r>
        </a:p>
      </xdr:txBody>
    </xdr:sp>
    <xdr:clientData/>
  </xdr:twoCellAnchor>
  <xdr:twoCellAnchor editAs="oneCell">
    <xdr:from>
      <xdr:col>77</xdr:col>
      <xdr:colOff>19050</xdr:colOff>
      <xdr:row>10</xdr:row>
      <xdr:rowOff>0</xdr:rowOff>
    </xdr:from>
    <xdr:to>
      <xdr:col>79</xdr:col>
      <xdr:colOff>66675</xdr:colOff>
      <xdr:row>10</xdr:row>
      <xdr:rowOff>180975</xdr:rowOff>
    </xdr:to>
    <xdr:sp macro="" textlink="">
      <xdr:nvSpPr>
        <xdr:cNvPr id="21544" name="Text Box 40">
          <a:extLst>
            <a:ext uri="{FF2B5EF4-FFF2-40B4-BE49-F238E27FC236}">
              <a16:creationId xmlns:a16="http://schemas.microsoft.com/office/drawing/2014/main" id="{00000000-0008-0000-1800-000028540000}"/>
            </a:ext>
          </a:extLst>
        </xdr:cNvPr>
        <xdr:cNvSpPr txBox="1">
          <a:spLocks noChangeArrowheads="1"/>
        </xdr:cNvSpPr>
      </xdr:nvSpPr>
      <xdr:spPr bwMode="auto">
        <a:xfrm>
          <a:off x="58864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48</a:t>
          </a:r>
        </a:p>
      </xdr:txBody>
    </xdr:sp>
    <xdr:clientData/>
  </xdr:twoCellAnchor>
  <xdr:twoCellAnchor editAs="oneCell">
    <xdr:from>
      <xdr:col>83</xdr:col>
      <xdr:colOff>19050</xdr:colOff>
      <xdr:row>10</xdr:row>
      <xdr:rowOff>0</xdr:rowOff>
    </xdr:from>
    <xdr:to>
      <xdr:col>85</xdr:col>
      <xdr:colOff>66675</xdr:colOff>
      <xdr:row>10</xdr:row>
      <xdr:rowOff>180975</xdr:rowOff>
    </xdr:to>
    <xdr:sp macro="" textlink="">
      <xdr:nvSpPr>
        <xdr:cNvPr id="21545" name="Text Box 41">
          <a:extLst>
            <a:ext uri="{FF2B5EF4-FFF2-40B4-BE49-F238E27FC236}">
              <a16:creationId xmlns:a16="http://schemas.microsoft.com/office/drawing/2014/main" id="{00000000-0008-0000-1800-000029540000}"/>
            </a:ext>
          </a:extLst>
        </xdr:cNvPr>
        <xdr:cNvSpPr txBox="1">
          <a:spLocks noChangeArrowheads="1"/>
        </xdr:cNvSpPr>
      </xdr:nvSpPr>
      <xdr:spPr bwMode="auto">
        <a:xfrm>
          <a:off x="63436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57</a:t>
          </a:r>
        </a:p>
      </xdr:txBody>
    </xdr:sp>
    <xdr:clientData/>
  </xdr:twoCellAnchor>
  <xdr:twoCellAnchor editAs="oneCell">
    <xdr:from>
      <xdr:col>90</xdr:col>
      <xdr:colOff>19050</xdr:colOff>
      <xdr:row>10</xdr:row>
      <xdr:rowOff>0</xdr:rowOff>
    </xdr:from>
    <xdr:to>
      <xdr:col>92</xdr:col>
      <xdr:colOff>66675</xdr:colOff>
      <xdr:row>10</xdr:row>
      <xdr:rowOff>180975</xdr:rowOff>
    </xdr:to>
    <xdr:sp macro="" textlink="">
      <xdr:nvSpPr>
        <xdr:cNvPr id="21546" name="Text Box 42">
          <a:extLst>
            <a:ext uri="{FF2B5EF4-FFF2-40B4-BE49-F238E27FC236}">
              <a16:creationId xmlns:a16="http://schemas.microsoft.com/office/drawing/2014/main" id="{00000000-0008-0000-1800-00002A540000}"/>
            </a:ext>
          </a:extLst>
        </xdr:cNvPr>
        <xdr:cNvSpPr txBox="1">
          <a:spLocks noChangeArrowheads="1"/>
        </xdr:cNvSpPr>
      </xdr:nvSpPr>
      <xdr:spPr bwMode="auto">
        <a:xfrm>
          <a:off x="68770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66</a:t>
          </a:r>
        </a:p>
      </xdr:txBody>
    </xdr:sp>
    <xdr:clientData/>
  </xdr:twoCellAnchor>
  <xdr:twoCellAnchor editAs="oneCell">
    <xdr:from>
      <xdr:col>97</xdr:col>
      <xdr:colOff>19050</xdr:colOff>
      <xdr:row>10</xdr:row>
      <xdr:rowOff>0</xdr:rowOff>
    </xdr:from>
    <xdr:to>
      <xdr:col>99</xdr:col>
      <xdr:colOff>66675</xdr:colOff>
      <xdr:row>10</xdr:row>
      <xdr:rowOff>180975</xdr:rowOff>
    </xdr:to>
    <xdr:sp macro="" textlink="">
      <xdr:nvSpPr>
        <xdr:cNvPr id="21547" name="Text Box 43">
          <a:extLst>
            <a:ext uri="{FF2B5EF4-FFF2-40B4-BE49-F238E27FC236}">
              <a16:creationId xmlns:a16="http://schemas.microsoft.com/office/drawing/2014/main" id="{00000000-0008-0000-1800-00002B540000}"/>
            </a:ext>
          </a:extLst>
        </xdr:cNvPr>
        <xdr:cNvSpPr txBox="1">
          <a:spLocks noChangeArrowheads="1"/>
        </xdr:cNvSpPr>
      </xdr:nvSpPr>
      <xdr:spPr bwMode="auto">
        <a:xfrm>
          <a:off x="74104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75</a:t>
          </a:r>
        </a:p>
      </xdr:txBody>
    </xdr:sp>
    <xdr:clientData/>
  </xdr:twoCellAnchor>
  <xdr:twoCellAnchor editAs="oneCell">
    <xdr:from>
      <xdr:col>103</xdr:col>
      <xdr:colOff>19050</xdr:colOff>
      <xdr:row>10</xdr:row>
      <xdr:rowOff>0</xdr:rowOff>
    </xdr:from>
    <xdr:to>
      <xdr:col>105</xdr:col>
      <xdr:colOff>66675</xdr:colOff>
      <xdr:row>10</xdr:row>
      <xdr:rowOff>180975</xdr:rowOff>
    </xdr:to>
    <xdr:sp macro="" textlink="">
      <xdr:nvSpPr>
        <xdr:cNvPr id="21548" name="Text Box 44">
          <a:extLst>
            <a:ext uri="{FF2B5EF4-FFF2-40B4-BE49-F238E27FC236}">
              <a16:creationId xmlns:a16="http://schemas.microsoft.com/office/drawing/2014/main" id="{00000000-0008-0000-1800-00002C540000}"/>
            </a:ext>
          </a:extLst>
        </xdr:cNvPr>
        <xdr:cNvSpPr txBox="1">
          <a:spLocks noChangeArrowheads="1"/>
        </xdr:cNvSpPr>
      </xdr:nvSpPr>
      <xdr:spPr bwMode="auto">
        <a:xfrm>
          <a:off x="78676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84</a:t>
          </a:r>
        </a:p>
      </xdr:txBody>
    </xdr:sp>
    <xdr:clientData/>
  </xdr:twoCellAnchor>
  <xdr:twoCellAnchor editAs="oneCell">
    <xdr:from>
      <xdr:col>110</xdr:col>
      <xdr:colOff>19050</xdr:colOff>
      <xdr:row>10</xdr:row>
      <xdr:rowOff>0</xdr:rowOff>
    </xdr:from>
    <xdr:to>
      <xdr:col>112</xdr:col>
      <xdr:colOff>66675</xdr:colOff>
      <xdr:row>10</xdr:row>
      <xdr:rowOff>180975</xdr:rowOff>
    </xdr:to>
    <xdr:sp macro="" textlink="">
      <xdr:nvSpPr>
        <xdr:cNvPr id="21549" name="Text Box 45">
          <a:extLst>
            <a:ext uri="{FF2B5EF4-FFF2-40B4-BE49-F238E27FC236}">
              <a16:creationId xmlns:a16="http://schemas.microsoft.com/office/drawing/2014/main" id="{00000000-0008-0000-1800-00002D540000}"/>
            </a:ext>
          </a:extLst>
        </xdr:cNvPr>
        <xdr:cNvSpPr txBox="1">
          <a:spLocks noChangeArrowheads="1"/>
        </xdr:cNvSpPr>
      </xdr:nvSpPr>
      <xdr:spPr bwMode="auto">
        <a:xfrm>
          <a:off x="84010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93</a:t>
          </a:r>
        </a:p>
      </xdr:txBody>
    </xdr:sp>
    <xdr:clientData/>
  </xdr:twoCellAnchor>
  <xdr:twoCellAnchor editAs="oneCell">
    <xdr:from>
      <xdr:col>117</xdr:col>
      <xdr:colOff>19050</xdr:colOff>
      <xdr:row>10</xdr:row>
      <xdr:rowOff>0</xdr:rowOff>
    </xdr:from>
    <xdr:to>
      <xdr:col>119</xdr:col>
      <xdr:colOff>66675</xdr:colOff>
      <xdr:row>10</xdr:row>
      <xdr:rowOff>180975</xdr:rowOff>
    </xdr:to>
    <xdr:sp macro="" textlink="">
      <xdr:nvSpPr>
        <xdr:cNvPr id="21550" name="Text Box 46">
          <a:extLst>
            <a:ext uri="{FF2B5EF4-FFF2-40B4-BE49-F238E27FC236}">
              <a16:creationId xmlns:a16="http://schemas.microsoft.com/office/drawing/2014/main" id="{00000000-0008-0000-1800-00002E540000}"/>
            </a:ext>
          </a:extLst>
        </xdr:cNvPr>
        <xdr:cNvSpPr txBox="1">
          <a:spLocks noChangeArrowheads="1"/>
        </xdr:cNvSpPr>
      </xdr:nvSpPr>
      <xdr:spPr bwMode="auto">
        <a:xfrm>
          <a:off x="89344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102</a:t>
          </a:r>
        </a:p>
      </xdr:txBody>
    </xdr:sp>
    <xdr:clientData/>
  </xdr:twoCellAnchor>
  <xdr:twoCellAnchor editAs="oneCell">
    <xdr:from>
      <xdr:col>123</xdr:col>
      <xdr:colOff>19050</xdr:colOff>
      <xdr:row>10</xdr:row>
      <xdr:rowOff>0</xdr:rowOff>
    </xdr:from>
    <xdr:to>
      <xdr:col>125</xdr:col>
      <xdr:colOff>66675</xdr:colOff>
      <xdr:row>10</xdr:row>
      <xdr:rowOff>180975</xdr:rowOff>
    </xdr:to>
    <xdr:sp macro="" textlink="">
      <xdr:nvSpPr>
        <xdr:cNvPr id="21551" name="Text Box 47">
          <a:extLst>
            <a:ext uri="{FF2B5EF4-FFF2-40B4-BE49-F238E27FC236}">
              <a16:creationId xmlns:a16="http://schemas.microsoft.com/office/drawing/2014/main" id="{00000000-0008-0000-1800-00002F540000}"/>
            </a:ext>
          </a:extLst>
        </xdr:cNvPr>
        <xdr:cNvSpPr txBox="1">
          <a:spLocks noChangeArrowheads="1"/>
        </xdr:cNvSpPr>
      </xdr:nvSpPr>
      <xdr:spPr bwMode="auto">
        <a:xfrm>
          <a:off x="9391650"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111</a:t>
          </a:r>
        </a:p>
      </xdr:txBody>
    </xdr:sp>
    <xdr:clientData/>
  </xdr:twoCellAnchor>
  <xdr:twoCellAnchor editAs="oneCell">
    <xdr:from>
      <xdr:col>127</xdr:col>
      <xdr:colOff>66675</xdr:colOff>
      <xdr:row>10</xdr:row>
      <xdr:rowOff>0</xdr:rowOff>
    </xdr:from>
    <xdr:to>
      <xdr:col>130</xdr:col>
      <xdr:colOff>38100</xdr:colOff>
      <xdr:row>10</xdr:row>
      <xdr:rowOff>180975</xdr:rowOff>
    </xdr:to>
    <xdr:sp macro="" textlink="">
      <xdr:nvSpPr>
        <xdr:cNvPr id="21552" name="Text Box 48">
          <a:extLst>
            <a:ext uri="{FF2B5EF4-FFF2-40B4-BE49-F238E27FC236}">
              <a16:creationId xmlns:a16="http://schemas.microsoft.com/office/drawing/2014/main" id="{00000000-0008-0000-1800-000030540000}"/>
            </a:ext>
          </a:extLst>
        </xdr:cNvPr>
        <xdr:cNvSpPr txBox="1">
          <a:spLocks noChangeArrowheads="1"/>
        </xdr:cNvSpPr>
      </xdr:nvSpPr>
      <xdr:spPr bwMode="auto">
        <a:xfrm>
          <a:off x="9744075" y="219075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119</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140</xdr:col>
      <xdr:colOff>0</xdr:colOff>
      <xdr:row>0</xdr:row>
      <xdr:rowOff>133350</xdr:rowOff>
    </xdr:from>
    <xdr:to>
      <xdr:col>143</xdr:col>
      <xdr:colOff>47625</xdr:colOff>
      <xdr:row>1</xdr:row>
      <xdr:rowOff>190500</xdr:rowOff>
    </xdr:to>
    <xdr:grpSp>
      <xdr:nvGrpSpPr>
        <xdr:cNvPr id="22537" name="Group 9">
          <a:extLst>
            <a:ext uri="{FF2B5EF4-FFF2-40B4-BE49-F238E27FC236}">
              <a16:creationId xmlns:a16="http://schemas.microsoft.com/office/drawing/2014/main" id="{00000000-0008-0000-1900-000009580000}"/>
            </a:ext>
          </a:extLst>
        </xdr:cNvPr>
        <xdr:cNvGrpSpPr>
          <a:grpSpLocks/>
        </xdr:cNvGrpSpPr>
      </xdr:nvGrpSpPr>
      <xdr:grpSpPr bwMode="auto">
        <a:xfrm>
          <a:off x="10981765" y="133350"/>
          <a:ext cx="282948" cy="258856"/>
          <a:chOff x="1067" y="288"/>
          <a:chExt cx="29" cy="27"/>
        </a:xfrm>
      </xdr:grpSpPr>
      <xdr:sp macro="" textlink="">
        <xdr:nvSpPr>
          <xdr:cNvPr id="22538" name="Oval 10">
            <a:extLst>
              <a:ext uri="{FF2B5EF4-FFF2-40B4-BE49-F238E27FC236}">
                <a16:creationId xmlns:a16="http://schemas.microsoft.com/office/drawing/2014/main" id="{00000000-0008-0000-1900-00000A58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2539" name="Text Box 11">
            <a:extLst>
              <a:ext uri="{FF2B5EF4-FFF2-40B4-BE49-F238E27FC236}">
                <a16:creationId xmlns:a16="http://schemas.microsoft.com/office/drawing/2014/main" id="{00000000-0008-0000-1900-00000B58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twoCellAnchor editAs="oneCell">
    <xdr:from>
      <xdr:col>25</xdr:col>
      <xdr:colOff>9525</xdr:colOff>
      <xdr:row>1</xdr:row>
      <xdr:rowOff>76200</xdr:rowOff>
    </xdr:from>
    <xdr:to>
      <xdr:col>27</xdr:col>
      <xdr:colOff>19050</xdr:colOff>
      <xdr:row>2</xdr:row>
      <xdr:rowOff>47625</xdr:rowOff>
    </xdr:to>
    <xdr:sp macro="" textlink="">
      <xdr:nvSpPr>
        <xdr:cNvPr id="22540" name="Text Box 12">
          <a:extLst>
            <a:ext uri="{FF2B5EF4-FFF2-40B4-BE49-F238E27FC236}">
              <a16:creationId xmlns:a16="http://schemas.microsoft.com/office/drawing/2014/main" id="{00000000-0008-0000-1900-00000C580000}"/>
            </a:ext>
          </a:extLst>
        </xdr:cNvPr>
        <xdr:cNvSpPr txBox="1">
          <a:spLocks noChangeArrowheads="1"/>
        </xdr:cNvSpPr>
      </xdr:nvSpPr>
      <xdr:spPr bwMode="auto">
        <a:xfrm>
          <a:off x="1914525" y="276225"/>
          <a:ext cx="16192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twoCellAnchor editAs="oneCell">
    <xdr:from>
      <xdr:col>30</xdr:col>
      <xdr:colOff>0</xdr:colOff>
      <xdr:row>1</xdr:row>
      <xdr:rowOff>76200</xdr:rowOff>
    </xdr:from>
    <xdr:to>
      <xdr:col>32</xdr:col>
      <xdr:colOff>9525</xdr:colOff>
      <xdr:row>2</xdr:row>
      <xdr:rowOff>47625</xdr:rowOff>
    </xdr:to>
    <xdr:sp macro="" textlink="">
      <xdr:nvSpPr>
        <xdr:cNvPr id="22541" name="Text Box 13">
          <a:extLst>
            <a:ext uri="{FF2B5EF4-FFF2-40B4-BE49-F238E27FC236}">
              <a16:creationId xmlns:a16="http://schemas.microsoft.com/office/drawing/2014/main" id="{00000000-0008-0000-1900-00000D580000}"/>
            </a:ext>
          </a:extLst>
        </xdr:cNvPr>
        <xdr:cNvSpPr txBox="1">
          <a:spLocks noChangeArrowheads="1"/>
        </xdr:cNvSpPr>
      </xdr:nvSpPr>
      <xdr:spPr bwMode="auto">
        <a:xfrm>
          <a:off x="2286000" y="276225"/>
          <a:ext cx="16192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twoCellAnchor>
  <xdr:twoCellAnchor editAs="oneCell">
    <xdr:from>
      <xdr:col>7</xdr:col>
      <xdr:colOff>9525</xdr:colOff>
      <xdr:row>1</xdr:row>
      <xdr:rowOff>76200</xdr:rowOff>
    </xdr:from>
    <xdr:to>
      <xdr:col>9</xdr:col>
      <xdr:colOff>19050</xdr:colOff>
      <xdr:row>2</xdr:row>
      <xdr:rowOff>47625</xdr:rowOff>
    </xdr:to>
    <xdr:sp macro="" textlink="">
      <xdr:nvSpPr>
        <xdr:cNvPr id="22542" name="Text Box 14">
          <a:extLst>
            <a:ext uri="{FF2B5EF4-FFF2-40B4-BE49-F238E27FC236}">
              <a16:creationId xmlns:a16="http://schemas.microsoft.com/office/drawing/2014/main" id="{00000000-0008-0000-1900-00000E580000}"/>
            </a:ext>
          </a:extLst>
        </xdr:cNvPr>
        <xdr:cNvSpPr txBox="1">
          <a:spLocks noChangeArrowheads="1"/>
        </xdr:cNvSpPr>
      </xdr:nvSpPr>
      <xdr:spPr bwMode="auto">
        <a:xfrm>
          <a:off x="542925" y="276225"/>
          <a:ext cx="16192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0</xdr:col>
      <xdr:colOff>19050</xdr:colOff>
      <xdr:row>4</xdr:row>
      <xdr:rowOff>9525</xdr:rowOff>
    </xdr:from>
    <xdr:to>
      <xdr:col>25</xdr:col>
      <xdr:colOff>0</xdr:colOff>
      <xdr:row>4</xdr:row>
      <xdr:rowOff>9525</xdr:rowOff>
    </xdr:to>
    <xdr:sp macro="" textlink="">
      <xdr:nvSpPr>
        <xdr:cNvPr id="22551" name="Line 23">
          <a:extLst>
            <a:ext uri="{FF2B5EF4-FFF2-40B4-BE49-F238E27FC236}">
              <a16:creationId xmlns:a16="http://schemas.microsoft.com/office/drawing/2014/main" id="{00000000-0008-0000-1900-000017580000}"/>
            </a:ext>
          </a:extLst>
        </xdr:cNvPr>
        <xdr:cNvSpPr>
          <a:spLocks noChangeShapeType="1"/>
        </xdr:cNvSpPr>
      </xdr:nvSpPr>
      <xdr:spPr bwMode="auto">
        <a:xfrm>
          <a:off x="19050" y="914400"/>
          <a:ext cx="1885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77</xdr:col>
      <xdr:colOff>19050</xdr:colOff>
      <xdr:row>7</xdr:row>
      <xdr:rowOff>57150</xdr:rowOff>
    </xdr:from>
    <xdr:to>
      <xdr:col>79</xdr:col>
      <xdr:colOff>1</xdr:colOff>
      <xdr:row>8</xdr:row>
      <xdr:rowOff>38100</xdr:rowOff>
    </xdr:to>
    <xdr:sp macro="" textlink="">
      <xdr:nvSpPr>
        <xdr:cNvPr id="22552" name="Text Box 24">
          <a:extLst>
            <a:ext uri="{FF2B5EF4-FFF2-40B4-BE49-F238E27FC236}">
              <a16:creationId xmlns:a16="http://schemas.microsoft.com/office/drawing/2014/main" id="{00000000-0008-0000-1900-000018580000}"/>
            </a:ext>
          </a:extLst>
        </xdr:cNvPr>
        <xdr:cNvSpPr txBox="1">
          <a:spLocks noChangeArrowheads="1"/>
        </xdr:cNvSpPr>
      </xdr:nvSpPr>
      <xdr:spPr bwMode="auto">
        <a:xfrm>
          <a:off x="5276850" y="1619250"/>
          <a:ext cx="1333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editAs="oneCell">
    <xdr:from>
      <xdr:col>86</xdr:col>
      <xdr:colOff>19050</xdr:colOff>
      <xdr:row>8</xdr:row>
      <xdr:rowOff>0</xdr:rowOff>
    </xdr:from>
    <xdr:to>
      <xdr:col>88</xdr:col>
      <xdr:colOff>66674</xdr:colOff>
      <xdr:row>8</xdr:row>
      <xdr:rowOff>180975</xdr:rowOff>
    </xdr:to>
    <xdr:sp macro="" textlink="">
      <xdr:nvSpPr>
        <xdr:cNvPr id="22553" name="Text Box 25">
          <a:extLst>
            <a:ext uri="{FF2B5EF4-FFF2-40B4-BE49-F238E27FC236}">
              <a16:creationId xmlns:a16="http://schemas.microsoft.com/office/drawing/2014/main" id="{00000000-0008-0000-1900-000019580000}"/>
            </a:ext>
          </a:extLst>
        </xdr:cNvPr>
        <xdr:cNvSpPr txBox="1">
          <a:spLocks noChangeArrowheads="1"/>
        </xdr:cNvSpPr>
      </xdr:nvSpPr>
      <xdr:spPr bwMode="auto">
        <a:xfrm>
          <a:off x="5962650" y="17526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97</xdr:col>
      <xdr:colOff>19050</xdr:colOff>
      <xdr:row>7</xdr:row>
      <xdr:rowOff>266700</xdr:rowOff>
    </xdr:from>
    <xdr:to>
      <xdr:col>99</xdr:col>
      <xdr:colOff>66675</xdr:colOff>
      <xdr:row>8</xdr:row>
      <xdr:rowOff>180975</xdr:rowOff>
    </xdr:to>
    <xdr:sp macro="" textlink="">
      <xdr:nvSpPr>
        <xdr:cNvPr id="22554" name="Text Box 26">
          <a:extLst>
            <a:ext uri="{FF2B5EF4-FFF2-40B4-BE49-F238E27FC236}">
              <a16:creationId xmlns:a16="http://schemas.microsoft.com/office/drawing/2014/main" id="{00000000-0008-0000-1900-00001A580000}"/>
            </a:ext>
          </a:extLst>
        </xdr:cNvPr>
        <xdr:cNvSpPr txBox="1">
          <a:spLocks noChangeArrowheads="1"/>
        </xdr:cNvSpPr>
      </xdr:nvSpPr>
      <xdr:spPr bwMode="auto">
        <a:xfrm>
          <a:off x="6800850" y="17526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19</a:t>
          </a:r>
        </a:p>
      </xdr:txBody>
    </xdr:sp>
    <xdr:clientData/>
  </xdr:twoCellAnchor>
  <xdr:twoCellAnchor editAs="oneCell">
    <xdr:from>
      <xdr:col>108</xdr:col>
      <xdr:colOff>19050</xdr:colOff>
      <xdr:row>7</xdr:row>
      <xdr:rowOff>266700</xdr:rowOff>
    </xdr:from>
    <xdr:to>
      <xdr:col>110</xdr:col>
      <xdr:colOff>66675</xdr:colOff>
      <xdr:row>8</xdr:row>
      <xdr:rowOff>180975</xdr:rowOff>
    </xdr:to>
    <xdr:sp macro="" textlink="">
      <xdr:nvSpPr>
        <xdr:cNvPr id="22555" name="Text Box 27">
          <a:extLst>
            <a:ext uri="{FF2B5EF4-FFF2-40B4-BE49-F238E27FC236}">
              <a16:creationId xmlns:a16="http://schemas.microsoft.com/office/drawing/2014/main" id="{00000000-0008-0000-1900-00001B580000}"/>
            </a:ext>
          </a:extLst>
        </xdr:cNvPr>
        <xdr:cNvSpPr txBox="1">
          <a:spLocks noChangeArrowheads="1"/>
        </xdr:cNvSpPr>
      </xdr:nvSpPr>
      <xdr:spPr bwMode="auto">
        <a:xfrm>
          <a:off x="7639050" y="17526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26</a:t>
          </a:r>
        </a:p>
      </xdr:txBody>
    </xdr:sp>
    <xdr:clientData/>
  </xdr:twoCellAnchor>
  <xdr:twoCellAnchor editAs="oneCell">
    <xdr:from>
      <xdr:col>119</xdr:col>
      <xdr:colOff>19050</xdr:colOff>
      <xdr:row>7</xdr:row>
      <xdr:rowOff>266700</xdr:rowOff>
    </xdr:from>
    <xdr:to>
      <xdr:col>121</xdr:col>
      <xdr:colOff>66675</xdr:colOff>
      <xdr:row>8</xdr:row>
      <xdr:rowOff>180975</xdr:rowOff>
    </xdr:to>
    <xdr:sp macro="" textlink="">
      <xdr:nvSpPr>
        <xdr:cNvPr id="22556" name="Text Box 28">
          <a:extLst>
            <a:ext uri="{FF2B5EF4-FFF2-40B4-BE49-F238E27FC236}">
              <a16:creationId xmlns:a16="http://schemas.microsoft.com/office/drawing/2014/main" id="{00000000-0008-0000-1900-00001C580000}"/>
            </a:ext>
          </a:extLst>
        </xdr:cNvPr>
        <xdr:cNvSpPr txBox="1">
          <a:spLocks noChangeArrowheads="1"/>
        </xdr:cNvSpPr>
      </xdr:nvSpPr>
      <xdr:spPr bwMode="auto">
        <a:xfrm>
          <a:off x="8477250" y="17526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33</a:t>
          </a:r>
        </a:p>
      </xdr:txBody>
    </xdr:sp>
    <xdr:clientData/>
  </xdr:twoCellAnchor>
  <xdr:twoCellAnchor editAs="oneCell">
    <xdr:from>
      <xdr:col>130</xdr:col>
      <xdr:colOff>19050</xdr:colOff>
      <xdr:row>7</xdr:row>
      <xdr:rowOff>266700</xdr:rowOff>
    </xdr:from>
    <xdr:to>
      <xdr:col>132</xdr:col>
      <xdr:colOff>66675</xdr:colOff>
      <xdr:row>8</xdr:row>
      <xdr:rowOff>180975</xdr:rowOff>
    </xdr:to>
    <xdr:sp macro="" textlink="">
      <xdr:nvSpPr>
        <xdr:cNvPr id="22557" name="Text Box 29">
          <a:extLst>
            <a:ext uri="{FF2B5EF4-FFF2-40B4-BE49-F238E27FC236}">
              <a16:creationId xmlns:a16="http://schemas.microsoft.com/office/drawing/2014/main" id="{00000000-0008-0000-1900-00001D580000}"/>
            </a:ext>
          </a:extLst>
        </xdr:cNvPr>
        <xdr:cNvSpPr txBox="1">
          <a:spLocks noChangeArrowheads="1"/>
        </xdr:cNvSpPr>
      </xdr:nvSpPr>
      <xdr:spPr bwMode="auto">
        <a:xfrm>
          <a:off x="9315450" y="17526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40</a:t>
          </a:r>
        </a:p>
      </xdr:txBody>
    </xdr:sp>
    <xdr:clientData/>
  </xdr:twoCellAnchor>
  <xdr:twoCellAnchor editAs="oneCell">
    <xdr:from>
      <xdr:col>141</xdr:col>
      <xdr:colOff>19050</xdr:colOff>
      <xdr:row>8</xdr:row>
      <xdr:rowOff>0</xdr:rowOff>
    </xdr:from>
    <xdr:to>
      <xdr:col>143</xdr:col>
      <xdr:colOff>66676</xdr:colOff>
      <xdr:row>8</xdr:row>
      <xdr:rowOff>180975</xdr:rowOff>
    </xdr:to>
    <xdr:sp macro="" textlink="">
      <xdr:nvSpPr>
        <xdr:cNvPr id="22558" name="Text Box 30">
          <a:extLst>
            <a:ext uri="{FF2B5EF4-FFF2-40B4-BE49-F238E27FC236}">
              <a16:creationId xmlns:a16="http://schemas.microsoft.com/office/drawing/2014/main" id="{00000000-0008-0000-1900-00001E580000}"/>
            </a:ext>
          </a:extLst>
        </xdr:cNvPr>
        <xdr:cNvSpPr txBox="1">
          <a:spLocks noChangeArrowheads="1"/>
        </xdr:cNvSpPr>
      </xdr:nvSpPr>
      <xdr:spPr bwMode="auto">
        <a:xfrm>
          <a:off x="10153650" y="17526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47</a:t>
          </a:r>
        </a:p>
      </xdr:txBody>
    </xdr:sp>
    <xdr:clientData/>
  </xdr:twoCellAnchor>
  <xdr:twoCellAnchor editAs="oneCell">
    <xdr:from>
      <xdr:col>150</xdr:col>
      <xdr:colOff>38100</xdr:colOff>
      <xdr:row>8</xdr:row>
      <xdr:rowOff>0</xdr:rowOff>
    </xdr:from>
    <xdr:to>
      <xdr:col>153</xdr:col>
      <xdr:colOff>9525</xdr:colOff>
      <xdr:row>8</xdr:row>
      <xdr:rowOff>190500</xdr:rowOff>
    </xdr:to>
    <xdr:sp macro="" textlink="">
      <xdr:nvSpPr>
        <xdr:cNvPr id="22559" name="Text Box 31">
          <a:extLst>
            <a:ext uri="{FF2B5EF4-FFF2-40B4-BE49-F238E27FC236}">
              <a16:creationId xmlns:a16="http://schemas.microsoft.com/office/drawing/2014/main" id="{00000000-0008-0000-1900-00001F580000}"/>
            </a:ext>
          </a:extLst>
        </xdr:cNvPr>
        <xdr:cNvSpPr txBox="1">
          <a:spLocks noChangeArrowheads="1"/>
        </xdr:cNvSpPr>
      </xdr:nvSpPr>
      <xdr:spPr bwMode="auto">
        <a:xfrm>
          <a:off x="10858500" y="1752600"/>
          <a:ext cx="2000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53</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132</xdr:col>
      <xdr:colOff>0</xdr:colOff>
      <xdr:row>0</xdr:row>
      <xdr:rowOff>85725</xdr:rowOff>
    </xdr:from>
    <xdr:to>
      <xdr:col>135</xdr:col>
      <xdr:colOff>47625</xdr:colOff>
      <xdr:row>1</xdr:row>
      <xdr:rowOff>171450</xdr:rowOff>
    </xdr:to>
    <xdr:grpSp>
      <xdr:nvGrpSpPr>
        <xdr:cNvPr id="23556" name="Group 4">
          <a:extLst>
            <a:ext uri="{FF2B5EF4-FFF2-40B4-BE49-F238E27FC236}">
              <a16:creationId xmlns:a16="http://schemas.microsoft.com/office/drawing/2014/main" id="{00000000-0008-0000-1A00-0000045C0000}"/>
            </a:ext>
          </a:extLst>
        </xdr:cNvPr>
        <xdr:cNvGrpSpPr>
          <a:grpSpLocks/>
        </xdr:cNvGrpSpPr>
      </xdr:nvGrpSpPr>
      <xdr:grpSpPr bwMode="auto">
        <a:xfrm>
          <a:off x="10354235" y="85725"/>
          <a:ext cx="282949" cy="253813"/>
          <a:chOff x="1067" y="288"/>
          <a:chExt cx="29" cy="27"/>
        </a:xfrm>
      </xdr:grpSpPr>
      <xdr:sp macro="" textlink="">
        <xdr:nvSpPr>
          <xdr:cNvPr id="23557" name="Oval 5">
            <a:extLst>
              <a:ext uri="{FF2B5EF4-FFF2-40B4-BE49-F238E27FC236}">
                <a16:creationId xmlns:a16="http://schemas.microsoft.com/office/drawing/2014/main" id="{00000000-0008-0000-1A00-0000055C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3558" name="Text Box 6">
            <a:extLst>
              <a:ext uri="{FF2B5EF4-FFF2-40B4-BE49-F238E27FC236}">
                <a16:creationId xmlns:a16="http://schemas.microsoft.com/office/drawing/2014/main" id="{00000000-0008-0000-1A00-0000065C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twoCellAnchor editAs="oneCell">
    <xdr:from>
      <xdr:col>25</xdr:col>
      <xdr:colOff>9525</xdr:colOff>
      <xdr:row>1</xdr:row>
      <xdr:rowOff>66675</xdr:rowOff>
    </xdr:from>
    <xdr:to>
      <xdr:col>27</xdr:col>
      <xdr:colOff>19050</xdr:colOff>
      <xdr:row>2</xdr:row>
      <xdr:rowOff>57150</xdr:rowOff>
    </xdr:to>
    <xdr:sp macro="" textlink="">
      <xdr:nvSpPr>
        <xdr:cNvPr id="23559" name="Text Box 7">
          <a:extLst>
            <a:ext uri="{FF2B5EF4-FFF2-40B4-BE49-F238E27FC236}">
              <a16:creationId xmlns:a16="http://schemas.microsoft.com/office/drawing/2014/main" id="{00000000-0008-0000-1A00-0000075C0000}"/>
            </a:ext>
          </a:extLst>
        </xdr:cNvPr>
        <xdr:cNvSpPr txBox="1">
          <a:spLocks noChangeArrowheads="1"/>
        </xdr:cNvSpPr>
      </xdr:nvSpPr>
      <xdr:spPr bwMode="auto">
        <a:xfrm>
          <a:off x="1914525" y="238125"/>
          <a:ext cx="16192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twoCellAnchor editAs="oneCell">
    <xdr:from>
      <xdr:col>30</xdr:col>
      <xdr:colOff>0</xdr:colOff>
      <xdr:row>1</xdr:row>
      <xdr:rowOff>66675</xdr:rowOff>
    </xdr:from>
    <xdr:to>
      <xdr:col>32</xdr:col>
      <xdr:colOff>9525</xdr:colOff>
      <xdr:row>2</xdr:row>
      <xdr:rowOff>57150</xdr:rowOff>
    </xdr:to>
    <xdr:sp macro="" textlink="">
      <xdr:nvSpPr>
        <xdr:cNvPr id="23560" name="Text Box 8">
          <a:extLst>
            <a:ext uri="{FF2B5EF4-FFF2-40B4-BE49-F238E27FC236}">
              <a16:creationId xmlns:a16="http://schemas.microsoft.com/office/drawing/2014/main" id="{00000000-0008-0000-1A00-0000085C0000}"/>
            </a:ext>
          </a:extLst>
        </xdr:cNvPr>
        <xdr:cNvSpPr txBox="1">
          <a:spLocks noChangeArrowheads="1"/>
        </xdr:cNvSpPr>
      </xdr:nvSpPr>
      <xdr:spPr bwMode="auto">
        <a:xfrm>
          <a:off x="2286000" y="238125"/>
          <a:ext cx="16192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twoCellAnchor>
  <xdr:twoCellAnchor editAs="oneCell">
    <xdr:from>
      <xdr:col>7</xdr:col>
      <xdr:colOff>9525</xdr:colOff>
      <xdr:row>1</xdr:row>
      <xdr:rowOff>66675</xdr:rowOff>
    </xdr:from>
    <xdr:to>
      <xdr:col>9</xdr:col>
      <xdr:colOff>19050</xdr:colOff>
      <xdr:row>2</xdr:row>
      <xdr:rowOff>57150</xdr:rowOff>
    </xdr:to>
    <xdr:sp macro="" textlink="">
      <xdr:nvSpPr>
        <xdr:cNvPr id="23561" name="Text Box 9">
          <a:extLst>
            <a:ext uri="{FF2B5EF4-FFF2-40B4-BE49-F238E27FC236}">
              <a16:creationId xmlns:a16="http://schemas.microsoft.com/office/drawing/2014/main" id="{00000000-0008-0000-1A00-0000095C0000}"/>
            </a:ext>
          </a:extLst>
        </xdr:cNvPr>
        <xdr:cNvSpPr txBox="1">
          <a:spLocks noChangeArrowheads="1"/>
        </xdr:cNvSpPr>
      </xdr:nvSpPr>
      <xdr:spPr bwMode="auto">
        <a:xfrm>
          <a:off x="542925" y="238125"/>
          <a:ext cx="16192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0</xdr:col>
      <xdr:colOff>19050</xdr:colOff>
      <xdr:row>4</xdr:row>
      <xdr:rowOff>114300</xdr:rowOff>
    </xdr:from>
    <xdr:to>
      <xdr:col>25</xdr:col>
      <xdr:colOff>0</xdr:colOff>
      <xdr:row>4</xdr:row>
      <xdr:rowOff>114300</xdr:rowOff>
    </xdr:to>
    <xdr:sp macro="" textlink="">
      <xdr:nvSpPr>
        <xdr:cNvPr id="23574" name="Line 22">
          <a:extLst>
            <a:ext uri="{FF2B5EF4-FFF2-40B4-BE49-F238E27FC236}">
              <a16:creationId xmlns:a16="http://schemas.microsoft.com/office/drawing/2014/main" id="{00000000-0008-0000-1A00-0000165C0000}"/>
            </a:ext>
          </a:extLst>
        </xdr:cNvPr>
        <xdr:cNvSpPr>
          <a:spLocks noChangeShapeType="1"/>
        </xdr:cNvSpPr>
      </xdr:nvSpPr>
      <xdr:spPr bwMode="auto">
        <a:xfrm>
          <a:off x="19050" y="1095375"/>
          <a:ext cx="1885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20</xdr:col>
      <xdr:colOff>0</xdr:colOff>
      <xdr:row>6</xdr:row>
      <xdr:rowOff>247650</xdr:rowOff>
    </xdr:from>
    <xdr:to>
      <xdr:col>21</xdr:col>
      <xdr:colOff>57150</xdr:colOff>
      <xdr:row>7</xdr:row>
      <xdr:rowOff>47625</xdr:rowOff>
    </xdr:to>
    <xdr:sp macro="" textlink="">
      <xdr:nvSpPr>
        <xdr:cNvPr id="23575" name="Text Box 23">
          <a:extLst>
            <a:ext uri="{FF2B5EF4-FFF2-40B4-BE49-F238E27FC236}">
              <a16:creationId xmlns:a16="http://schemas.microsoft.com/office/drawing/2014/main" id="{00000000-0008-0000-1A00-0000175C0000}"/>
            </a:ext>
          </a:extLst>
        </xdr:cNvPr>
        <xdr:cNvSpPr txBox="1">
          <a:spLocks noChangeArrowheads="1"/>
        </xdr:cNvSpPr>
      </xdr:nvSpPr>
      <xdr:spPr bwMode="auto">
        <a:xfrm>
          <a:off x="1524000" y="1781175"/>
          <a:ext cx="13335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editAs="oneCell">
    <xdr:from>
      <xdr:col>29</xdr:col>
      <xdr:colOff>19050</xdr:colOff>
      <xdr:row>7</xdr:row>
      <xdr:rowOff>0</xdr:rowOff>
    </xdr:from>
    <xdr:to>
      <xdr:col>31</xdr:col>
      <xdr:colOff>66675</xdr:colOff>
      <xdr:row>7</xdr:row>
      <xdr:rowOff>180975</xdr:rowOff>
    </xdr:to>
    <xdr:sp macro="" textlink="">
      <xdr:nvSpPr>
        <xdr:cNvPr id="23576" name="Text Box 24">
          <a:extLst>
            <a:ext uri="{FF2B5EF4-FFF2-40B4-BE49-F238E27FC236}">
              <a16:creationId xmlns:a16="http://schemas.microsoft.com/office/drawing/2014/main" id="{00000000-0008-0000-1A00-0000185C0000}"/>
            </a:ext>
          </a:extLst>
        </xdr:cNvPr>
        <xdr:cNvSpPr txBox="1">
          <a:spLocks noChangeArrowheads="1"/>
        </xdr:cNvSpPr>
      </xdr:nvSpPr>
      <xdr:spPr bwMode="auto">
        <a:xfrm>
          <a:off x="2228850" y="1895475"/>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38</xdr:col>
      <xdr:colOff>19050</xdr:colOff>
      <xdr:row>7</xdr:row>
      <xdr:rowOff>0</xdr:rowOff>
    </xdr:from>
    <xdr:to>
      <xdr:col>40</xdr:col>
      <xdr:colOff>66675</xdr:colOff>
      <xdr:row>7</xdr:row>
      <xdr:rowOff>180975</xdr:rowOff>
    </xdr:to>
    <xdr:sp macro="" textlink="">
      <xdr:nvSpPr>
        <xdr:cNvPr id="23577" name="Text Box 25">
          <a:extLst>
            <a:ext uri="{FF2B5EF4-FFF2-40B4-BE49-F238E27FC236}">
              <a16:creationId xmlns:a16="http://schemas.microsoft.com/office/drawing/2014/main" id="{00000000-0008-0000-1A00-0000195C0000}"/>
            </a:ext>
          </a:extLst>
        </xdr:cNvPr>
        <xdr:cNvSpPr txBox="1">
          <a:spLocks noChangeArrowheads="1"/>
        </xdr:cNvSpPr>
      </xdr:nvSpPr>
      <xdr:spPr bwMode="auto">
        <a:xfrm>
          <a:off x="2914650" y="1895475"/>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16</a:t>
          </a:r>
        </a:p>
      </xdr:txBody>
    </xdr:sp>
    <xdr:clientData/>
  </xdr:twoCellAnchor>
  <xdr:twoCellAnchor editAs="oneCell">
    <xdr:from>
      <xdr:col>47</xdr:col>
      <xdr:colOff>19050</xdr:colOff>
      <xdr:row>7</xdr:row>
      <xdr:rowOff>0</xdr:rowOff>
    </xdr:from>
    <xdr:to>
      <xdr:col>49</xdr:col>
      <xdr:colOff>66675</xdr:colOff>
      <xdr:row>7</xdr:row>
      <xdr:rowOff>180975</xdr:rowOff>
    </xdr:to>
    <xdr:sp macro="" textlink="">
      <xdr:nvSpPr>
        <xdr:cNvPr id="23578" name="Text Box 26">
          <a:extLst>
            <a:ext uri="{FF2B5EF4-FFF2-40B4-BE49-F238E27FC236}">
              <a16:creationId xmlns:a16="http://schemas.microsoft.com/office/drawing/2014/main" id="{00000000-0008-0000-1A00-00001A5C0000}"/>
            </a:ext>
          </a:extLst>
        </xdr:cNvPr>
        <xdr:cNvSpPr txBox="1">
          <a:spLocks noChangeArrowheads="1"/>
        </xdr:cNvSpPr>
      </xdr:nvSpPr>
      <xdr:spPr bwMode="auto">
        <a:xfrm>
          <a:off x="3600450" y="1895475"/>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20</a:t>
          </a:r>
        </a:p>
      </xdr:txBody>
    </xdr:sp>
    <xdr:clientData/>
  </xdr:twoCellAnchor>
  <xdr:twoCellAnchor editAs="oneCell">
    <xdr:from>
      <xdr:col>56</xdr:col>
      <xdr:colOff>19050</xdr:colOff>
      <xdr:row>7</xdr:row>
      <xdr:rowOff>0</xdr:rowOff>
    </xdr:from>
    <xdr:to>
      <xdr:col>58</xdr:col>
      <xdr:colOff>66675</xdr:colOff>
      <xdr:row>7</xdr:row>
      <xdr:rowOff>180975</xdr:rowOff>
    </xdr:to>
    <xdr:sp macro="" textlink="">
      <xdr:nvSpPr>
        <xdr:cNvPr id="23579" name="Text Box 27">
          <a:extLst>
            <a:ext uri="{FF2B5EF4-FFF2-40B4-BE49-F238E27FC236}">
              <a16:creationId xmlns:a16="http://schemas.microsoft.com/office/drawing/2014/main" id="{00000000-0008-0000-1A00-00001B5C0000}"/>
            </a:ext>
          </a:extLst>
        </xdr:cNvPr>
        <xdr:cNvSpPr txBox="1">
          <a:spLocks noChangeArrowheads="1"/>
        </xdr:cNvSpPr>
      </xdr:nvSpPr>
      <xdr:spPr bwMode="auto">
        <a:xfrm>
          <a:off x="4286250" y="1895475"/>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24</a:t>
          </a:r>
        </a:p>
      </xdr:txBody>
    </xdr:sp>
    <xdr:clientData/>
  </xdr:twoCellAnchor>
  <xdr:twoCellAnchor editAs="oneCell">
    <xdr:from>
      <xdr:col>65</xdr:col>
      <xdr:colOff>19050</xdr:colOff>
      <xdr:row>7</xdr:row>
      <xdr:rowOff>0</xdr:rowOff>
    </xdr:from>
    <xdr:to>
      <xdr:col>67</xdr:col>
      <xdr:colOff>66675</xdr:colOff>
      <xdr:row>7</xdr:row>
      <xdr:rowOff>180975</xdr:rowOff>
    </xdr:to>
    <xdr:sp macro="" textlink="">
      <xdr:nvSpPr>
        <xdr:cNvPr id="23580" name="Text Box 28">
          <a:extLst>
            <a:ext uri="{FF2B5EF4-FFF2-40B4-BE49-F238E27FC236}">
              <a16:creationId xmlns:a16="http://schemas.microsoft.com/office/drawing/2014/main" id="{00000000-0008-0000-1A00-00001C5C0000}"/>
            </a:ext>
          </a:extLst>
        </xdr:cNvPr>
        <xdr:cNvSpPr txBox="1">
          <a:spLocks noChangeArrowheads="1"/>
        </xdr:cNvSpPr>
      </xdr:nvSpPr>
      <xdr:spPr bwMode="auto">
        <a:xfrm>
          <a:off x="4972050" y="1895475"/>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28</a:t>
          </a:r>
        </a:p>
      </xdr:txBody>
    </xdr:sp>
    <xdr:clientData/>
  </xdr:twoCellAnchor>
  <xdr:twoCellAnchor editAs="oneCell">
    <xdr:from>
      <xdr:col>74</xdr:col>
      <xdr:colOff>19050</xdr:colOff>
      <xdr:row>7</xdr:row>
      <xdr:rowOff>0</xdr:rowOff>
    </xdr:from>
    <xdr:to>
      <xdr:col>76</xdr:col>
      <xdr:colOff>66675</xdr:colOff>
      <xdr:row>7</xdr:row>
      <xdr:rowOff>180975</xdr:rowOff>
    </xdr:to>
    <xdr:sp macro="" textlink="">
      <xdr:nvSpPr>
        <xdr:cNvPr id="23581" name="Text Box 29">
          <a:extLst>
            <a:ext uri="{FF2B5EF4-FFF2-40B4-BE49-F238E27FC236}">
              <a16:creationId xmlns:a16="http://schemas.microsoft.com/office/drawing/2014/main" id="{00000000-0008-0000-1A00-00001D5C0000}"/>
            </a:ext>
          </a:extLst>
        </xdr:cNvPr>
        <xdr:cNvSpPr txBox="1">
          <a:spLocks noChangeArrowheads="1"/>
        </xdr:cNvSpPr>
      </xdr:nvSpPr>
      <xdr:spPr bwMode="auto">
        <a:xfrm>
          <a:off x="5657850" y="1895475"/>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32</a:t>
          </a:r>
        </a:p>
      </xdr:txBody>
    </xdr:sp>
    <xdr:clientData/>
  </xdr:twoCellAnchor>
  <xdr:twoCellAnchor editAs="oneCell">
    <xdr:from>
      <xdr:col>83</xdr:col>
      <xdr:colOff>19050</xdr:colOff>
      <xdr:row>7</xdr:row>
      <xdr:rowOff>0</xdr:rowOff>
    </xdr:from>
    <xdr:to>
      <xdr:col>85</xdr:col>
      <xdr:colOff>66675</xdr:colOff>
      <xdr:row>7</xdr:row>
      <xdr:rowOff>180975</xdr:rowOff>
    </xdr:to>
    <xdr:sp macro="" textlink="">
      <xdr:nvSpPr>
        <xdr:cNvPr id="23582" name="Text Box 30">
          <a:extLst>
            <a:ext uri="{FF2B5EF4-FFF2-40B4-BE49-F238E27FC236}">
              <a16:creationId xmlns:a16="http://schemas.microsoft.com/office/drawing/2014/main" id="{00000000-0008-0000-1A00-00001E5C0000}"/>
            </a:ext>
          </a:extLst>
        </xdr:cNvPr>
        <xdr:cNvSpPr txBox="1">
          <a:spLocks noChangeArrowheads="1"/>
        </xdr:cNvSpPr>
      </xdr:nvSpPr>
      <xdr:spPr bwMode="auto">
        <a:xfrm>
          <a:off x="6343650" y="1895475"/>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36</a:t>
          </a:r>
        </a:p>
      </xdr:txBody>
    </xdr:sp>
    <xdr:clientData/>
  </xdr:twoCellAnchor>
  <xdr:twoCellAnchor editAs="oneCell">
    <xdr:from>
      <xdr:col>92</xdr:col>
      <xdr:colOff>19050</xdr:colOff>
      <xdr:row>7</xdr:row>
      <xdr:rowOff>0</xdr:rowOff>
    </xdr:from>
    <xdr:to>
      <xdr:col>94</xdr:col>
      <xdr:colOff>66675</xdr:colOff>
      <xdr:row>7</xdr:row>
      <xdr:rowOff>180975</xdr:rowOff>
    </xdr:to>
    <xdr:sp macro="" textlink="">
      <xdr:nvSpPr>
        <xdr:cNvPr id="23583" name="Text Box 31">
          <a:extLst>
            <a:ext uri="{FF2B5EF4-FFF2-40B4-BE49-F238E27FC236}">
              <a16:creationId xmlns:a16="http://schemas.microsoft.com/office/drawing/2014/main" id="{00000000-0008-0000-1A00-00001F5C0000}"/>
            </a:ext>
          </a:extLst>
        </xdr:cNvPr>
        <xdr:cNvSpPr txBox="1">
          <a:spLocks noChangeArrowheads="1"/>
        </xdr:cNvSpPr>
      </xdr:nvSpPr>
      <xdr:spPr bwMode="auto">
        <a:xfrm>
          <a:off x="7029450" y="1895475"/>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40</a:t>
          </a:r>
        </a:p>
      </xdr:txBody>
    </xdr:sp>
    <xdr:clientData/>
  </xdr:twoCellAnchor>
  <xdr:twoCellAnchor editAs="oneCell">
    <xdr:from>
      <xdr:col>101</xdr:col>
      <xdr:colOff>19050</xdr:colOff>
      <xdr:row>7</xdr:row>
      <xdr:rowOff>0</xdr:rowOff>
    </xdr:from>
    <xdr:to>
      <xdr:col>103</xdr:col>
      <xdr:colOff>66675</xdr:colOff>
      <xdr:row>7</xdr:row>
      <xdr:rowOff>180975</xdr:rowOff>
    </xdr:to>
    <xdr:sp macro="" textlink="">
      <xdr:nvSpPr>
        <xdr:cNvPr id="23584" name="Text Box 32">
          <a:extLst>
            <a:ext uri="{FF2B5EF4-FFF2-40B4-BE49-F238E27FC236}">
              <a16:creationId xmlns:a16="http://schemas.microsoft.com/office/drawing/2014/main" id="{00000000-0008-0000-1A00-0000205C0000}"/>
            </a:ext>
          </a:extLst>
        </xdr:cNvPr>
        <xdr:cNvSpPr txBox="1">
          <a:spLocks noChangeArrowheads="1"/>
        </xdr:cNvSpPr>
      </xdr:nvSpPr>
      <xdr:spPr bwMode="auto">
        <a:xfrm>
          <a:off x="7715250" y="1895475"/>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44</a:t>
          </a:r>
        </a:p>
      </xdr:txBody>
    </xdr:sp>
    <xdr:clientData/>
  </xdr:twoCellAnchor>
  <xdr:twoCellAnchor editAs="oneCell">
    <xdr:from>
      <xdr:col>110</xdr:col>
      <xdr:colOff>19050</xdr:colOff>
      <xdr:row>7</xdr:row>
      <xdr:rowOff>0</xdr:rowOff>
    </xdr:from>
    <xdr:to>
      <xdr:col>112</xdr:col>
      <xdr:colOff>66674</xdr:colOff>
      <xdr:row>7</xdr:row>
      <xdr:rowOff>180975</xdr:rowOff>
    </xdr:to>
    <xdr:sp macro="" textlink="">
      <xdr:nvSpPr>
        <xdr:cNvPr id="23587" name="Text Box 35">
          <a:extLst>
            <a:ext uri="{FF2B5EF4-FFF2-40B4-BE49-F238E27FC236}">
              <a16:creationId xmlns:a16="http://schemas.microsoft.com/office/drawing/2014/main" id="{00000000-0008-0000-1A00-0000235C0000}"/>
            </a:ext>
          </a:extLst>
        </xdr:cNvPr>
        <xdr:cNvSpPr txBox="1">
          <a:spLocks noChangeArrowheads="1"/>
        </xdr:cNvSpPr>
      </xdr:nvSpPr>
      <xdr:spPr bwMode="auto">
        <a:xfrm>
          <a:off x="9772650" y="1895475"/>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Ｐゴシック"/>
              <a:ea typeface="ＭＳ Ｐゴシック"/>
            </a:rPr>
            <a:t>48</a:t>
          </a:r>
          <a:endParaRPr lang="ja-JP" altLang="en-US" sz="600" b="0" i="0" u="none" strike="noStrike" baseline="0">
            <a:solidFill>
              <a:srgbClr val="000000"/>
            </a:solidFill>
            <a:latin typeface="ＭＳ Ｐゴシック"/>
            <a:ea typeface="ＭＳ Ｐゴシック"/>
          </a:endParaRPr>
        </a:p>
      </xdr:txBody>
    </xdr:sp>
    <xdr:clientData/>
  </xdr:twoCellAnchor>
  <xdr:twoCellAnchor editAs="oneCell">
    <xdr:from>
      <xdr:col>117</xdr:col>
      <xdr:colOff>28575</xdr:colOff>
      <xdr:row>7</xdr:row>
      <xdr:rowOff>0</xdr:rowOff>
    </xdr:from>
    <xdr:to>
      <xdr:col>120</xdr:col>
      <xdr:colOff>0</xdr:colOff>
      <xdr:row>7</xdr:row>
      <xdr:rowOff>180975</xdr:rowOff>
    </xdr:to>
    <xdr:sp macro="" textlink="">
      <xdr:nvSpPr>
        <xdr:cNvPr id="23588" name="Text Box 36">
          <a:extLst>
            <a:ext uri="{FF2B5EF4-FFF2-40B4-BE49-F238E27FC236}">
              <a16:creationId xmlns:a16="http://schemas.microsoft.com/office/drawing/2014/main" id="{00000000-0008-0000-1A00-0000245C0000}"/>
            </a:ext>
          </a:extLst>
        </xdr:cNvPr>
        <xdr:cNvSpPr txBox="1">
          <a:spLocks noChangeArrowheads="1"/>
        </xdr:cNvSpPr>
      </xdr:nvSpPr>
      <xdr:spPr bwMode="auto">
        <a:xfrm>
          <a:off x="10315575" y="1895475"/>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a:t>
          </a:r>
          <a:r>
            <a:rPr lang="en-US" altLang="ja-JP" sz="600" b="0" i="0" u="none" strike="noStrike" baseline="0">
              <a:solidFill>
                <a:srgbClr val="000000"/>
              </a:solidFill>
              <a:latin typeface="ＭＳ Ｐゴシック"/>
              <a:ea typeface="ＭＳ Ｐゴシック"/>
            </a:rPr>
            <a:t>1</a:t>
          </a:r>
          <a:endParaRPr lang="ja-JP" altLang="en-US" sz="600" b="0" i="0" u="none" strike="noStrike" baseline="0">
            <a:solidFill>
              <a:srgbClr val="000000"/>
            </a:solidFill>
            <a:latin typeface="ＭＳ Ｐゴシック"/>
            <a:ea typeface="ＭＳ Ｐゴシック"/>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47</xdr:col>
      <xdr:colOff>0</xdr:colOff>
      <xdr:row>22</xdr:row>
      <xdr:rowOff>0</xdr:rowOff>
    </xdr:from>
    <xdr:to>
      <xdr:col>55</xdr:col>
      <xdr:colOff>28575</xdr:colOff>
      <xdr:row>22</xdr:row>
      <xdr:rowOff>0</xdr:rowOff>
    </xdr:to>
    <xdr:sp macro="" textlink="">
      <xdr:nvSpPr>
        <xdr:cNvPr id="24578" name="Text Box 2">
          <a:extLst>
            <a:ext uri="{FF2B5EF4-FFF2-40B4-BE49-F238E27FC236}">
              <a16:creationId xmlns:a16="http://schemas.microsoft.com/office/drawing/2014/main" id="{00000000-0008-0000-1B00-000002600000}"/>
            </a:ext>
          </a:extLst>
        </xdr:cNvPr>
        <xdr:cNvSpPr txBox="1">
          <a:spLocks noChangeArrowheads="1"/>
        </xdr:cNvSpPr>
      </xdr:nvSpPr>
      <xdr:spPr bwMode="auto">
        <a:xfrm>
          <a:off x="3581400" y="6619875"/>
          <a:ext cx="6381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明朝"/>
              <a:ea typeface="ＭＳ Ｐ明朝"/>
            </a:rPr>
            <a:t>（千円）</a:t>
          </a:r>
        </a:p>
      </xdr:txBody>
    </xdr:sp>
    <xdr:clientData/>
  </xdr:twoCellAnchor>
  <xdr:twoCellAnchor>
    <xdr:from>
      <xdr:col>65</xdr:col>
      <xdr:colOff>0</xdr:colOff>
      <xdr:row>22</xdr:row>
      <xdr:rowOff>0</xdr:rowOff>
    </xdr:from>
    <xdr:to>
      <xdr:col>73</xdr:col>
      <xdr:colOff>28575</xdr:colOff>
      <xdr:row>22</xdr:row>
      <xdr:rowOff>0</xdr:rowOff>
    </xdr:to>
    <xdr:sp macro="" textlink="">
      <xdr:nvSpPr>
        <xdr:cNvPr id="24579" name="Text Box 3">
          <a:extLst>
            <a:ext uri="{FF2B5EF4-FFF2-40B4-BE49-F238E27FC236}">
              <a16:creationId xmlns:a16="http://schemas.microsoft.com/office/drawing/2014/main" id="{00000000-0008-0000-1B00-000003600000}"/>
            </a:ext>
          </a:extLst>
        </xdr:cNvPr>
        <xdr:cNvSpPr txBox="1">
          <a:spLocks noChangeArrowheads="1"/>
        </xdr:cNvSpPr>
      </xdr:nvSpPr>
      <xdr:spPr bwMode="auto">
        <a:xfrm>
          <a:off x="4953000" y="6619875"/>
          <a:ext cx="6381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明朝"/>
              <a:ea typeface="ＭＳ Ｐ明朝"/>
            </a:rPr>
            <a:t>（千円）</a:t>
          </a:r>
        </a:p>
      </xdr:txBody>
    </xdr:sp>
    <xdr:clientData/>
  </xdr:twoCellAnchor>
  <xdr:twoCellAnchor>
    <xdr:from>
      <xdr:col>83</xdr:col>
      <xdr:colOff>0</xdr:colOff>
      <xdr:row>22</xdr:row>
      <xdr:rowOff>0</xdr:rowOff>
    </xdr:from>
    <xdr:to>
      <xdr:col>91</xdr:col>
      <xdr:colOff>28575</xdr:colOff>
      <xdr:row>22</xdr:row>
      <xdr:rowOff>0</xdr:rowOff>
    </xdr:to>
    <xdr:sp macro="" textlink="">
      <xdr:nvSpPr>
        <xdr:cNvPr id="24580" name="Text Box 4">
          <a:extLst>
            <a:ext uri="{FF2B5EF4-FFF2-40B4-BE49-F238E27FC236}">
              <a16:creationId xmlns:a16="http://schemas.microsoft.com/office/drawing/2014/main" id="{00000000-0008-0000-1B00-000004600000}"/>
            </a:ext>
          </a:extLst>
        </xdr:cNvPr>
        <xdr:cNvSpPr txBox="1">
          <a:spLocks noChangeArrowheads="1"/>
        </xdr:cNvSpPr>
      </xdr:nvSpPr>
      <xdr:spPr bwMode="auto">
        <a:xfrm>
          <a:off x="6324600" y="6619875"/>
          <a:ext cx="6381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明朝"/>
              <a:ea typeface="ＭＳ Ｐ明朝"/>
            </a:rPr>
            <a:t>（千円）</a:t>
          </a:r>
        </a:p>
      </xdr:txBody>
    </xdr:sp>
    <xdr:clientData/>
  </xdr:twoCellAnchor>
  <xdr:twoCellAnchor>
    <xdr:from>
      <xdr:col>99</xdr:col>
      <xdr:colOff>0</xdr:colOff>
      <xdr:row>22</xdr:row>
      <xdr:rowOff>0</xdr:rowOff>
    </xdr:from>
    <xdr:to>
      <xdr:col>107</xdr:col>
      <xdr:colOff>28575</xdr:colOff>
      <xdr:row>22</xdr:row>
      <xdr:rowOff>0</xdr:rowOff>
    </xdr:to>
    <xdr:sp macro="" textlink="">
      <xdr:nvSpPr>
        <xdr:cNvPr id="24581" name="Text Box 5">
          <a:extLst>
            <a:ext uri="{FF2B5EF4-FFF2-40B4-BE49-F238E27FC236}">
              <a16:creationId xmlns:a16="http://schemas.microsoft.com/office/drawing/2014/main" id="{00000000-0008-0000-1B00-000005600000}"/>
            </a:ext>
          </a:extLst>
        </xdr:cNvPr>
        <xdr:cNvSpPr txBox="1">
          <a:spLocks noChangeArrowheads="1"/>
        </xdr:cNvSpPr>
      </xdr:nvSpPr>
      <xdr:spPr bwMode="auto">
        <a:xfrm>
          <a:off x="7543800" y="6619875"/>
          <a:ext cx="6381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明朝"/>
              <a:ea typeface="ＭＳ Ｐ明朝"/>
            </a:rPr>
            <a:t>（千円）</a:t>
          </a:r>
        </a:p>
      </xdr:txBody>
    </xdr:sp>
    <xdr:clientData/>
  </xdr:twoCellAnchor>
  <xdr:twoCellAnchor>
    <xdr:from>
      <xdr:col>104</xdr:col>
      <xdr:colOff>0</xdr:colOff>
      <xdr:row>22</xdr:row>
      <xdr:rowOff>0</xdr:rowOff>
    </xdr:from>
    <xdr:to>
      <xdr:col>106</xdr:col>
      <xdr:colOff>66675</xdr:colOff>
      <xdr:row>22</xdr:row>
      <xdr:rowOff>0</xdr:rowOff>
    </xdr:to>
    <xdr:sp macro="" textlink="">
      <xdr:nvSpPr>
        <xdr:cNvPr id="24582" name="Text Box 6">
          <a:extLst>
            <a:ext uri="{FF2B5EF4-FFF2-40B4-BE49-F238E27FC236}">
              <a16:creationId xmlns:a16="http://schemas.microsoft.com/office/drawing/2014/main" id="{00000000-0008-0000-1B00-000006600000}"/>
            </a:ext>
          </a:extLst>
        </xdr:cNvPr>
        <xdr:cNvSpPr txBox="1">
          <a:spLocks noChangeArrowheads="1"/>
        </xdr:cNvSpPr>
      </xdr:nvSpPr>
      <xdr:spPr bwMode="auto">
        <a:xfrm>
          <a:off x="7924800" y="6619875"/>
          <a:ext cx="2190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明朝"/>
              <a:ea typeface="ＭＳ Ｐ明朝"/>
            </a:rPr>
            <a:t>Ａ</a:t>
          </a:r>
        </a:p>
      </xdr:txBody>
    </xdr:sp>
    <xdr:clientData/>
  </xdr:twoCellAnchor>
  <xdr:twoCellAnchor>
    <xdr:from>
      <xdr:col>132</xdr:col>
      <xdr:colOff>0</xdr:colOff>
      <xdr:row>0</xdr:row>
      <xdr:rowOff>133350</xdr:rowOff>
    </xdr:from>
    <xdr:to>
      <xdr:col>135</xdr:col>
      <xdr:colOff>47625</xdr:colOff>
      <xdr:row>1</xdr:row>
      <xdr:rowOff>190500</xdr:rowOff>
    </xdr:to>
    <xdr:grpSp>
      <xdr:nvGrpSpPr>
        <xdr:cNvPr id="24590" name="Group 14">
          <a:extLst>
            <a:ext uri="{FF2B5EF4-FFF2-40B4-BE49-F238E27FC236}">
              <a16:creationId xmlns:a16="http://schemas.microsoft.com/office/drawing/2014/main" id="{00000000-0008-0000-1B00-00000E600000}"/>
            </a:ext>
          </a:extLst>
        </xdr:cNvPr>
        <xdr:cNvGrpSpPr>
          <a:grpSpLocks/>
        </xdr:cNvGrpSpPr>
      </xdr:nvGrpSpPr>
      <xdr:grpSpPr bwMode="auto">
        <a:xfrm>
          <a:off x="10354235" y="133350"/>
          <a:ext cx="282949" cy="258856"/>
          <a:chOff x="1067" y="288"/>
          <a:chExt cx="29" cy="27"/>
        </a:xfrm>
      </xdr:grpSpPr>
      <xdr:sp macro="" textlink="">
        <xdr:nvSpPr>
          <xdr:cNvPr id="24591" name="Oval 15">
            <a:extLst>
              <a:ext uri="{FF2B5EF4-FFF2-40B4-BE49-F238E27FC236}">
                <a16:creationId xmlns:a16="http://schemas.microsoft.com/office/drawing/2014/main" id="{00000000-0008-0000-1B00-00000F60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4592" name="Text Box 16">
            <a:extLst>
              <a:ext uri="{FF2B5EF4-FFF2-40B4-BE49-F238E27FC236}">
                <a16:creationId xmlns:a16="http://schemas.microsoft.com/office/drawing/2014/main" id="{00000000-0008-0000-1B00-00001060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twoCellAnchor editAs="oneCell">
    <xdr:from>
      <xdr:col>25</xdr:col>
      <xdr:colOff>9525</xdr:colOff>
      <xdr:row>1</xdr:row>
      <xdr:rowOff>76200</xdr:rowOff>
    </xdr:from>
    <xdr:to>
      <xdr:col>27</xdr:col>
      <xdr:colOff>19050</xdr:colOff>
      <xdr:row>2</xdr:row>
      <xdr:rowOff>47625</xdr:rowOff>
    </xdr:to>
    <xdr:sp macro="" textlink="">
      <xdr:nvSpPr>
        <xdr:cNvPr id="24614" name="Text Box 38">
          <a:extLst>
            <a:ext uri="{FF2B5EF4-FFF2-40B4-BE49-F238E27FC236}">
              <a16:creationId xmlns:a16="http://schemas.microsoft.com/office/drawing/2014/main" id="{00000000-0008-0000-1B00-000026600000}"/>
            </a:ext>
          </a:extLst>
        </xdr:cNvPr>
        <xdr:cNvSpPr txBox="1">
          <a:spLocks noChangeArrowheads="1"/>
        </xdr:cNvSpPr>
      </xdr:nvSpPr>
      <xdr:spPr bwMode="auto">
        <a:xfrm>
          <a:off x="1914525" y="276225"/>
          <a:ext cx="16192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twoCellAnchor editAs="oneCell">
    <xdr:from>
      <xdr:col>30</xdr:col>
      <xdr:colOff>0</xdr:colOff>
      <xdr:row>1</xdr:row>
      <xdr:rowOff>76200</xdr:rowOff>
    </xdr:from>
    <xdr:to>
      <xdr:col>32</xdr:col>
      <xdr:colOff>9525</xdr:colOff>
      <xdr:row>2</xdr:row>
      <xdr:rowOff>47625</xdr:rowOff>
    </xdr:to>
    <xdr:sp macro="" textlink="">
      <xdr:nvSpPr>
        <xdr:cNvPr id="24615" name="Text Box 39">
          <a:extLst>
            <a:ext uri="{FF2B5EF4-FFF2-40B4-BE49-F238E27FC236}">
              <a16:creationId xmlns:a16="http://schemas.microsoft.com/office/drawing/2014/main" id="{00000000-0008-0000-1B00-000027600000}"/>
            </a:ext>
          </a:extLst>
        </xdr:cNvPr>
        <xdr:cNvSpPr txBox="1">
          <a:spLocks noChangeArrowheads="1"/>
        </xdr:cNvSpPr>
      </xdr:nvSpPr>
      <xdr:spPr bwMode="auto">
        <a:xfrm>
          <a:off x="2286000" y="276225"/>
          <a:ext cx="16192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twoCellAnchor>
  <xdr:twoCellAnchor editAs="oneCell">
    <xdr:from>
      <xdr:col>7</xdr:col>
      <xdr:colOff>9525</xdr:colOff>
      <xdr:row>1</xdr:row>
      <xdr:rowOff>76200</xdr:rowOff>
    </xdr:from>
    <xdr:to>
      <xdr:col>9</xdr:col>
      <xdr:colOff>19050</xdr:colOff>
      <xdr:row>2</xdr:row>
      <xdr:rowOff>47625</xdr:rowOff>
    </xdr:to>
    <xdr:sp macro="" textlink="">
      <xdr:nvSpPr>
        <xdr:cNvPr id="24616" name="Text Box 40">
          <a:extLst>
            <a:ext uri="{FF2B5EF4-FFF2-40B4-BE49-F238E27FC236}">
              <a16:creationId xmlns:a16="http://schemas.microsoft.com/office/drawing/2014/main" id="{00000000-0008-0000-1B00-000028600000}"/>
            </a:ext>
          </a:extLst>
        </xdr:cNvPr>
        <xdr:cNvSpPr txBox="1">
          <a:spLocks noChangeArrowheads="1"/>
        </xdr:cNvSpPr>
      </xdr:nvSpPr>
      <xdr:spPr bwMode="auto">
        <a:xfrm>
          <a:off x="542925" y="276225"/>
          <a:ext cx="16192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0</xdr:col>
      <xdr:colOff>19050</xdr:colOff>
      <xdr:row>4</xdr:row>
      <xdr:rowOff>9525</xdr:rowOff>
    </xdr:from>
    <xdr:to>
      <xdr:col>25</xdr:col>
      <xdr:colOff>0</xdr:colOff>
      <xdr:row>4</xdr:row>
      <xdr:rowOff>9525</xdr:rowOff>
    </xdr:to>
    <xdr:sp macro="" textlink="">
      <xdr:nvSpPr>
        <xdr:cNvPr id="24617" name="Line 41">
          <a:extLst>
            <a:ext uri="{FF2B5EF4-FFF2-40B4-BE49-F238E27FC236}">
              <a16:creationId xmlns:a16="http://schemas.microsoft.com/office/drawing/2014/main" id="{00000000-0008-0000-1B00-000029600000}"/>
            </a:ext>
          </a:extLst>
        </xdr:cNvPr>
        <xdr:cNvSpPr>
          <a:spLocks noChangeShapeType="1"/>
        </xdr:cNvSpPr>
      </xdr:nvSpPr>
      <xdr:spPr bwMode="auto">
        <a:xfrm>
          <a:off x="19050" y="914400"/>
          <a:ext cx="1885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14</xdr:col>
      <xdr:colOff>9525</xdr:colOff>
      <xdr:row>6</xdr:row>
      <xdr:rowOff>209550</xdr:rowOff>
    </xdr:from>
    <xdr:to>
      <xdr:col>15</xdr:col>
      <xdr:colOff>66675</xdr:colOff>
      <xdr:row>7</xdr:row>
      <xdr:rowOff>38100</xdr:rowOff>
    </xdr:to>
    <xdr:sp macro="" textlink="">
      <xdr:nvSpPr>
        <xdr:cNvPr id="24618" name="Text Box 42">
          <a:extLst>
            <a:ext uri="{FF2B5EF4-FFF2-40B4-BE49-F238E27FC236}">
              <a16:creationId xmlns:a16="http://schemas.microsoft.com/office/drawing/2014/main" id="{00000000-0008-0000-1B00-00002A600000}"/>
            </a:ext>
          </a:extLst>
        </xdr:cNvPr>
        <xdr:cNvSpPr txBox="1">
          <a:spLocks noChangeArrowheads="1"/>
        </xdr:cNvSpPr>
      </xdr:nvSpPr>
      <xdr:spPr bwMode="auto">
        <a:xfrm>
          <a:off x="1076325" y="1581150"/>
          <a:ext cx="13335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editAs="oneCell">
    <xdr:from>
      <xdr:col>23</xdr:col>
      <xdr:colOff>19050</xdr:colOff>
      <xdr:row>7</xdr:row>
      <xdr:rowOff>9525</xdr:rowOff>
    </xdr:from>
    <xdr:to>
      <xdr:col>25</xdr:col>
      <xdr:colOff>66675</xdr:colOff>
      <xdr:row>7</xdr:row>
      <xdr:rowOff>190500</xdr:rowOff>
    </xdr:to>
    <xdr:sp macro="" textlink="">
      <xdr:nvSpPr>
        <xdr:cNvPr id="24619" name="Text Box 43">
          <a:extLst>
            <a:ext uri="{FF2B5EF4-FFF2-40B4-BE49-F238E27FC236}">
              <a16:creationId xmlns:a16="http://schemas.microsoft.com/office/drawing/2014/main" id="{00000000-0008-0000-1B00-00002B600000}"/>
            </a:ext>
          </a:extLst>
        </xdr:cNvPr>
        <xdr:cNvSpPr txBox="1">
          <a:spLocks noChangeArrowheads="1"/>
        </xdr:cNvSpPr>
      </xdr:nvSpPr>
      <xdr:spPr bwMode="auto">
        <a:xfrm>
          <a:off x="1771650" y="17145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30</xdr:col>
      <xdr:colOff>19050</xdr:colOff>
      <xdr:row>7</xdr:row>
      <xdr:rowOff>9525</xdr:rowOff>
    </xdr:from>
    <xdr:to>
      <xdr:col>32</xdr:col>
      <xdr:colOff>66675</xdr:colOff>
      <xdr:row>7</xdr:row>
      <xdr:rowOff>190500</xdr:rowOff>
    </xdr:to>
    <xdr:sp macro="" textlink="">
      <xdr:nvSpPr>
        <xdr:cNvPr id="24620" name="Text Box 44">
          <a:extLst>
            <a:ext uri="{FF2B5EF4-FFF2-40B4-BE49-F238E27FC236}">
              <a16:creationId xmlns:a16="http://schemas.microsoft.com/office/drawing/2014/main" id="{00000000-0008-0000-1B00-00002C600000}"/>
            </a:ext>
          </a:extLst>
        </xdr:cNvPr>
        <xdr:cNvSpPr txBox="1">
          <a:spLocks noChangeArrowheads="1"/>
        </xdr:cNvSpPr>
      </xdr:nvSpPr>
      <xdr:spPr bwMode="auto">
        <a:xfrm>
          <a:off x="2305050" y="17145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16</a:t>
          </a:r>
        </a:p>
      </xdr:txBody>
    </xdr:sp>
    <xdr:clientData/>
  </xdr:twoCellAnchor>
  <xdr:twoCellAnchor editAs="oneCell">
    <xdr:from>
      <xdr:col>37</xdr:col>
      <xdr:colOff>19050</xdr:colOff>
      <xdr:row>7</xdr:row>
      <xdr:rowOff>9525</xdr:rowOff>
    </xdr:from>
    <xdr:to>
      <xdr:col>39</xdr:col>
      <xdr:colOff>66675</xdr:colOff>
      <xdr:row>7</xdr:row>
      <xdr:rowOff>190500</xdr:rowOff>
    </xdr:to>
    <xdr:sp macro="" textlink="">
      <xdr:nvSpPr>
        <xdr:cNvPr id="24621" name="Text Box 45">
          <a:extLst>
            <a:ext uri="{FF2B5EF4-FFF2-40B4-BE49-F238E27FC236}">
              <a16:creationId xmlns:a16="http://schemas.microsoft.com/office/drawing/2014/main" id="{00000000-0008-0000-1B00-00002D600000}"/>
            </a:ext>
          </a:extLst>
        </xdr:cNvPr>
        <xdr:cNvSpPr txBox="1">
          <a:spLocks noChangeArrowheads="1"/>
        </xdr:cNvSpPr>
      </xdr:nvSpPr>
      <xdr:spPr bwMode="auto">
        <a:xfrm>
          <a:off x="2838450" y="17145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20</a:t>
          </a:r>
        </a:p>
      </xdr:txBody>
    </xdr:sp>
    <xdr:clientData/>
  </xdr:twoCellAnchor>
  <xdr:twoCellAnchor editAs="oneCell">
    <xdr:from>
      <xdr:col>44</xdr:col>
      <xdr:colOff>19050</xdr:colOff>
      <xdr:row>7</xdr:row>
      <xdr:rowOff>9525</xdr:rowOff>
    </xdr:from>
    <xdr:to>
      <xdr:col>46</xdr:col>
      <xdr:colOff>66675</xdr:colOff>
      <xdr:row>7</xdr:row>
      <xdr:rowOff>190500</xdr:rowOff>
    </xdr:to>
    <xdr:sp macro="" textlink="">
      <xdr:nvSpPr>
        <xdr:cNvPr id="24622" name="Text Box 46">
          <a:extLst>
            <a:ext uri="{FF2B5EF4-FFF2-40B4-BE49-F238E27FC236}">
              <a16:creationId xmlns:a16="http://schemas.microsoft.com/office/drawing/2014/main" id="{00000000-0008-0000-1B00-00002E600000}"/>
            </a:ext>
          </a:extLst>
        </xdr:cNvPr>
        <xdr:cNvSpPr txBox="1">
          <a:spLocks noChangeArrowheads="1"/>
        </xdr:cNvSpPr>
      </xdr:nvSpPr>
      <xdr:spPr bwMode="auto">
        <a:xfrm>
          <a:off x="3371850" y="17145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24</a:t>
          </a:r>
        </a:p>
      </xdr:txBody>
    </xdr:sp>
    <xdr:clientData/>
  </xdr:twoCellAnchor>
  <xdr:twoCellAnchor editAs="oneCell">
    <xdr:from>
      <xdr:col>50</xdr:col>
      <xdr:colOff>19050</xdr:colOff>
      <xdr:row>7</xdr:row>
      <xdr:rowOff>9525</xdr:rowOff>
    </xdr:from>
    <xdr:to>
      <xdr:col>52</xdr:col>
      <xdr:colOff>66675</xdr:colOff>
      <xdr:row>7</xdr:row>
      <xdr:rowOff>190500</xdr:rowOff>
    </xdr:to>
    <xdr:sp macro="" textlink="">
      <xdr:nvSpPr>
        <xdr:cNvPr id="24623" name="Text Box 47">
          <a:extLst>
            <a:ext uri="{FF2B5EF4-FFF2-40B4-BE49-F238E27FC236}">
              <a16:creationId xmlns:a16="http://schemas.microsoft.com/office/drawing/2014/main" id="{00000000-0008-0000-1B00-00002F600000}"/>
            </a:ext>
          </a:extLst>
        </xdr:cNvPr>
        <xdr:cNvSpPr txBox="1">
          <a:spLocks noChangeArrowheads="1"/>
        </xdr:cNvSpPr>
      </xdr:nvSpPr>
      <xdr:spPr bwMode="auto">
        <a:xfrm>
          <a:off x="3829050" y="17145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27</a:t>
          </a:r>
        </a:p>
      </xdr:txBody>
    </xdr:sp>
    <xdr:clientData/>
  </xdr:twoCellAnchor>
  <xdr:twoCellAnchor editAs="oneCell">
    <xdr:from>
      <xdr:col>56</xdr:col>
      <xdr:colOff>19050</xdr:colOff>
      <xdr:row>7</xdr:row>
      <xdr:rowOff>9525</xdr:rowOff>
    </xdr:from>
    <xdr:to>
      <xdr:col>58</xdr:col>
      <xdr:colOff>66675</xdr:colOff>
      <xdr:row>7</xdr:row>
      <xdr:rowOff>190500</xdr:rowOff>
    </xdr:to>
    <xdr:sp macro="" textlink="">
      <xdr:nvSpPr>
        <xdr:cNvPr id="24624" name="Text Box 48">
          <a:extLst>
            <a:ext uri="{FF2B5EF4-FFF2-40B4-BE49-F238E27FC236}">
              <a16:creationId xmlns:a16="http://schemas.microsoft.com/office/drawing/2014/main" id="{00000000-0008-0000-1B00-000030600000}"/>
            </a:ext>
          </a:extLst>
        </xdr:cNvPr>
        <xdr:cNvSpPr txBox="1">
          <a:spLocks noChangeArrowheads="1"/>
        </xdr:cNvSpPr>
      </xdr:nvSpPr>
      <xdr:spPr bwMode="auto">
        <a:xfrm>
          <a:off x="4286250" y="17145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30</a:t>
          </a:r>
        </a:p>
      </xdr:txBody>
    </xdr:sp>
    <xdr:clientData/>
  </xdr:twoCellAnchor>
  <xdr:twoCellAnchor editAs="oneCell">
    <xdr:from>
      <xdr:col>62</xdr:col>
      <xdr:colOff>19050</xdr:colOff>
      <xdr:row>7</xdr:row>
      <xdr:rowOff>9525</xdr:rowOff>
    </xdr:from>
    <xdr:to>
      <xdr:col>64</xdr:col>
      <xdr:colOff>66675</xdr:colOff>
      <xdr:row>7</xdr:row>
      <xdr:rowOff>190500</xdr:rowOff>
    </xdr:to>
    <xdr:sp macro="" textlink="">
      <xdr:nvSpPr>
        <xdr:cNvPr id="24625" name="Text Box 49">
          <a:extLst>
            <a:ext uri="{FF2B5EF4-FFF2-40B4-BE49-F238E27FC236}">
              <a16:creationId xmlns:a16="http://schemas.microsoft.com/office/drawing/2014/main" id="{00000000-0008-0000-1B00-000031600000}"/>
            </a:ext>
          </a:extLst>
        </xdr:cNvPr>
        <xdr:cNvSpPr txBox="1">
          <a:spLocks noChangeArrowheads="1"/>
        </xdr:cNvSpPr>
      </xdr:nvSpPr>
      <xdr:spPr bwMode="auto">
        <a:xfrm>
          <a:off x="4743450" y="17145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33</a:t>
          </a:r>
        </a:p>
      </xdr:txBody>
    </xdr:sp>
    <xdr:clientData/>
  </xdr:twoCellAnchor>
  <xdr:twoCellAnchor editAs="oneCell">
    <xdr:from>
      <xdr:col>68</xdr:col>
      <xdr:colOff>19050</xdr:colOff>
      <xdr:row>7</xdr:row>
      <xdr:rowOff>9525</xdr:rowOff>
    </xdr:from>
    <xdr:to>
      <xdr:col>70</xdr:col>
      <xdr:colOff>66675</xdr:colOff>
      <xdr:row>7</xdr:row>
      <xdr:rowOff>190500</xdr:rowOff>
    </xdr:to>
    <xdr:sp macro="" textlink="">
      <xdr:nvSpPr>
        <xdr:cNvPr id="24626" name="Text Box 50">
          <a:extLst>
            <a:ext uri="{FF2B5EF4-FFF2-40B4-BE49-F238E27FC236}">
              <a16:creationId xmlns:a16="http://schemas.microsoft.com/office/drawing/2014/main" id="{00000000-0008-0000-1B00-000032600000}"/>
            </a:ext>
          </a:extLst>
        </xdr:cNvPr>
        <xdr:cNvSpPr txBox="1">
          <a:spLocks noChangeArrowheads="1"/>
        </xdr:cNvSpPr>
      </xdr:nvSpPr>
      <xdr:spPr bwMode="auto">
        <a:xfrm>
          <a:off x="5200650" y="17145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36</a:t>
          </a:r>
        </a:p>
      </xdr:txBody>
    </xdr:sp>
    <xdr:clientData/>
  </xdr:twoCellAnchor>
  <xdr:twoCellAnchor editAs="oneCell">
    <xdr:from>
      <xdr:col>74</xdr:col>
      <xdr:colOff>19050</xdr:colOff>
      <xdr:row>7</xdr:row>
      <xdr:rowOff>9525</xdr:rowOff>
    </xdr:from>
    <xdr:to>
      <xdr:col>76</xdr:col>
      <xdr:colOff>66675</xdr:colOff>
      <xdr:row>7</xdr:row>
      <xdr:rowOff>190500</xdr:rowOff>
    </xdr:to>
    <xdr:sp macro="" textlink="">
      <xdr:nvSpPr>
        <xdr:cNvPr id="24627" name="Text Box 51">
          <a:extLst>
            <a:ext uri="{FF2B5EF4-FFF2-40B4-BE49-F238E27FC236}">
              <a16:creationId xmlns:a16="http://schemas.microsoft.com/office/drawing/2014/main" id="{00000000-0008-0000-1B00-000033600000}"/>
            </a:ext>
          </a:extLst>
        </xdr:cNvPr>
        <xdr:cNvSpPr txBox="1">
          <a:spLocks noChangeArrowheads="1"/>
        </xdr:cNvSpPr>
      </xdr:nvSpPr>
      <xdr:spPr bwMode="auto">
        <a:xfrm>
          <a:off x="5657850" y="17145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39</a:t>
          </a:r>
        </a:p>
      </xdr:txBody>
    </xdr:sp>
    <xdr:clientData/>
  </xdr:twoCellAnchor>
  <xdr:twoCellAnchor editAs="oneCell">
    <xdr:from>
      <xdr:col>80</xdr:col>
      <xdr:colOff>19050</xdr:colOff>
      <xdr:row>7</xdr:row>
      <xdr:rowOff>9525</xdr:rowOff>
    </xdr:from>
    <xdr:to>
      <xdr:col>82</xdr:col>
      <xdr:colOff>66675</xdr:colOff>
      <xdr:row>7</xdr:row>
      <xdr:rowOff>190500</xdr:rowOff>
    </xdr:to>
    <xdr:sp macro="" textlink="">
      <xdr:nvSpPr>
        <xdr:cNvPr id="24628" name="Text Box 52">
          <a:extLst>
            <a:ext uri="{FF2B5EF4-FFF2-40B4-BE49-F238E27FC236}">
              <a16:creationId xmlns:a16="http://schemas.microsoft.com/office/drawing/2014/main" id="{00000000-0008-0000-1B00-000034600000}"/>
            </a:ext>
          </a:extLst>
        </xdr:cNvPr>
        <xdr:cNvSpPr txBox="1">
          <a:spLocks noChangeArrowheads="1"/>
        </xdr:cNvSpPr>
      </xdr:nvSpPr>
      <xdr:spPr bwMode="auto">
        <a:xfrm>
          <a:off x="6115050" y="17145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42</a:t>
          </a:r>
        </a:p>
      </xdr:txBody>
    </xdr:sp>
    <xdr:clientData/>
  </xdr:twoCellAnchor>
  <xdr:twoCellAnchor editAs="oneCell">
    <xdr:from>
      <xdr:col>87</xdr:col>
      <xdr:colOff>19050</xdr:colOff>
      <xdr:row>7</xdr:row>
      <xdr:rowOff>9525</xdr:rowOff>
    </xdr:from>
    <xdr:to>
      <xdr:col>89</xdr:col>
      <xdr:colOff>66675</xdr:colOff>
      <xdr:row>7</xdr:row>
      <xdr:rowOff>190500</xdr:rowOff>
    </xdr:to>
    <xdr:sp macro="" textlink="">
      <xdr:nvSpPr>
        <xdr:cNvPr id="24629" name="Text Box 53">
          <a:extLst>
            <a:ext uri="{FF2B5EF4-FFF2-40B4-BE49-F238E27FC236}">
              <a16:creationId xmlns:a16="http://schemas.microsoft.com/office/drawing/2014/main" id="{00000000-0008-0000-1B00-000035600000}"/>
            </a:ext>
          </a:extLst>
        </xdr:cNvPr>
        <xdr:cNvSpPr txBox="1">
          <a:spLocks noChangeArrowheads="1"/>
        </xdr:cNvSpPr>
      </xdr:nvSpPr>
      <xdr:spPr bwMode="auto">
        <a:xfrm>
          <a:off x="6648450" y="17145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45</a:t>
          </a:r>
        </a:p>
      </xdr:txBody>
    </xdr:sp>
    <xdr:clientData/>
  </xdr:twoCellAnchor>
  <xdr:twoCellAnchor editAs="oneCell">
    <xdr:from>
      <xdr:col>93</xdr:col>
      <xdr:colOff>19050</xdr:colOff>
      <xdr:row>7</xdr:row>
      <xdr:rowOff>9525</xdr:rowOff>
    </xdr:from>
    <xdr:to>
      <xdr:col>95</xdr:col>
      <xdr:colOff>66675</xdr:colOff>
      <xdr:row>7</xdr:row>
      <xdr:rowOff>190500</xdr:rowOff>
    </xdr:to>
    <xdr:sp macro="" textlink="">
      <xdr:nvSpPr>
        <xdr:cNvPr id="24630" name="Text Box 54">
          <a:extLst>
            <a:ext uri="{FF2B5EF4-FFF2-40B4-BE49-F238E27FC236}">
              <a16:creationId xmlns:a16="http://schemas.microsoft.com/office/drawing/2014/main" id="{00000000-0008-0000-1B00-000036600000}"/>
            </a:ext>
          </a:extLst>
        </xdr:cNvPr>
        <xdr:cNvSpPr txBox="1">
          <a:spLocks noChangeArrowheads="1"/>
        </xdr:cNvSpPr>
      </xdr:nvSpPr>
      <xdr:spPr bwMode="auto">
        <a:xfrm>
          <a:off x="7105650" y="17145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48</a:t>
          </a:r>
        </a:p>
      </xdr:txBody>
    </xdr:sp>
    <xdr:clientData/>
  </xdr:twoCellAnchor>
  <xdr:twoCellAnchor editAs="oneCell">
    <xdr:from>
      <xdr:col>105</xdr:col>
      <xdr:colOff>9525</xdr:colOff>
      <xdr:row>7</xdr:row>
      <xdr:rowOff>9525</xdr:rowOff>
    </xdr:from>
    <xdr:to>
      <xdr:col>107</xdr:col>
      <xdr:colOff>57150</xdr:colOff>
      <xdr:row>7</xdr:row>
      <xdr:rowOff>190500</xdr:rowOff>
    </xdr:to>
    <xdr:sp macro="" textlink="">
      <xdr:nvSpPr>
        <xdr:cNvPr id="24631" name="Text Box 55">
          <a:extLst>
            <a:ext uri="{FF2B5EF4-FFF2-40B4-BE49-F238E27FC236}">
              <a16:creationId xmlns:a16="http://schemas.microsoft.com/office/drawing/2014/main" id="{00000000-0008-0000-1B00-000037600000}"/>
            </a:ext>
          </a:extLst>
        </xdr:cNvPr>
        <xdr:cNvSpPr txBox="1">
          <a:spLocks noChangeArrowheads="1"/>
        </xdr:cNvSpPr>
      </xdr:nvSpPr>
      <xdr:spPr bwMode="auto">
        <a:xfrm>
          <a:off x="8010525" y="17145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54</a:t>
          </a:r>
        </a:p>
      </xdr:txBody>
    </xdr:sp>
    <xdr:clientData/>
  </xdr:twoCellAnchor>
  <xdr:twoCellAnchor editAs="oneCell">
    <xdr:from>
      <xdr:col>111</xdr:col>
      <xdr:colOff>9525</xdr:colOff>
      <xdr:row>7</xdr:row>
      <xdr:rowOff>9525</xdr:rowOff>
    </xdr:from>
    <xdr:to>
      <xdr:col>113</xdr:col>
      <xdr:colOff>57150</xdr:colOff>
      <xdr:row>7</xdr:row>
      <xdr:rowOff>190500</xdr:rowOff>
    </xdr:to>
    <xdr:sp macro="" textlink="">
      <xdr:nvSpPr>
        <xdr:cNvPr id="24632" name="Text Box 56">
          <a:extLst>
            <a:ext uri="{FF2B5EF4-FFF2-40B4-BE49-F238E27FC236}">
              <a16:creationId xmlns:a16="http://schemas.microsoft.com/office/drawing/2014/main" id="{00000000-0008-0000-1B00-000038600000}"/>
            </a:ext>
          </a:extLst>
        </xdr:cNvPr>
        <xdr:cNvSpPr txBox="1">
          <a:spLocks noChangeArrowheads="1"/>
        </xdr:cNvSpPr>
      </xdr:nvSpPr>
      <xdr:spPr bwMode="auto">
        <a:xfrm>
          <a:off x="8467725" y="17145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57</a:t>
          </a:r>
        </a:p>
      </xdr:txBody>
    </xdr:sp>
    <xdr:clientData/>
  </xdr:twoCellAnchor>
  <xdr:twoCellAnchor editAs="oneCell">
    <xdr:from>
      <xdr:col>118</xdr:col>
      <xdr:colOff>9525</xdr:colOff>
      <xdr:row>7</xdr:row>
      <xdr:rowOff>9525</xdr:rowOff>
    </xdr:from>
    <xdr:to>
      <xdr:col>120</xdr:col>
      <xdr:colOff>57150</xdr:colOff>
      <xdr:row>7</xdr:row>
      <xdr:rowOff>190500</xdr:rowOff>
    </xdr:to>
    <xdr:sp macro="" textlink="">
      <xdr:nvSpPr>
        <xdr:cNvPr id="24633" name="Text Box 57">
          <a:extLst>
            <a:ext uri="{FF2B5EF4-FFF2-40B4-BE49-F238E27FC236}">
              <a16:creationId xmlns:a16="http://schemas.microsoft.com/office/drawing/2014/main" id="{00000000-0008-0000-1B00-000039600000}"/>
            </a:ext>
          </a:extLst>
        </xdr:cNvPr>
        <xdr:cNvSpPr txBox="1">
          <a:spLocks noChangeArrowheads="1"/>
        </xdr:cNvSpPr>
      </xdr:nvSpPr>
      <xdr:spPr bwMode="auto">
        <a:xfrm>
          <a:off x="9001125" y="17145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60</a:t>
          </a:r>
        </a:p>
      </xdr:txBody>
    </xdr:sp>
    <xdr:clientData/>
  </xdr:twoCellAnchor>
  <xdr:twoCellAnchor editAs="oneCell">
    <xdr:from>
      <xdr:col>124</xdr:col>
      <xdr:colOff>9525</xdr:colOff>
      <xdr:row>7</xdr:row>
      <xdr:rowOff>9525</xdr:rowOff>
    </xdr:from>
    <xdr:to>
      <xdr:col>126</xdr:col>
      <xdr:colOff>57150</xdr:colOff>
      <xdr:row>7</xdr:row>
      <xdr:rowOff>190500</xdr:rowOff>
    </xdr:to>
    <xdr:sp macro="" textlink="">
      <xdr:nvSpPr>
        <xdr:cNvPr id="24634" name="Text Box 58">
          <a:extLst>
            <a:ext uri="{FF2B5EF4-FFF2-40B4-BE49-F238E27FC236}">
              <a16:creationId xmlns:a16="http://schemas.microsoft.com/office/drawing/2014/main" id="{00000000-0008-0000-1B00-00003A600000}"/>
            </a:ext>
          </a:extLst>
        </xdr:cNvPr>
        <xdr:cNvSpPr txBox="1">
          <a:spLocks noChangeArrowheads="1"/>
        </xdr:cNvSpPr>
      </xdr:nvSpPr>
      <xdr:spPr bwMode="auto">
        <a:xfrm>
          <a:off x="9458325" y="17145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63</a:t>
          </a:r>
        </a:p>
      </xdr:txBody>
    </xdr:sp>
    <xdr:clientData/>
  </xdr:twoCellAnchor>
  <xdr:twoCellAnchor editAs="oneCell">
    <xdr:from>
      <xdr:col>132</xdr:col>
      <xdr:colOff>9525</xdr:colOff>
      <xdr:row>7</xdr:row>
      <xdr:rowOff>9525</xdr:rowOff>
    </xdr:from>
    <xdr:to>
      <xdr:col>134</xdr:col>
      <xdr:colOff>57150</xdr:colOff>
      <xdr:row>7</xdr:row>
      <xdr:rowOff>190500</xdr:rowOff>
    </xdr:to>
    <xdr:sp macro="" textlink="">
      <xdr:nvSpPr>
        <xdr:cNvPr id="24635" name="Text Box 59">
          <a:extLst>
            <a:ext uri="{FF2B5EF4-FFF2-40B4-BE49-F238E27FC236}">
              <a16:creationId xmlns:a16="http://schemas.microsoft.com/office/drawing/2014/main" id="{00000000-0008-0000-1B00-00003B600000}"/>
            </a:ext>
          </a:extLst>
        </xdr:cNvPr>
        <xdr:cNvSpPr txBox="1">
          <a:spLocks noChangeArrowheads="1"/>
        </xdr:cNvSpPr>
      </xdr:nvSpPr>
      <xdr:spPr bwMode="auto">
        <a:xfrm>
          <a:off x="10067925" y="17145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66</a:t>
          </a:r>
        </a:p>
      </xdr:txBody>
    </xdr:sp>
    <xdr:clientData/>
  </xdr:twoCellAnchor>
  <xdr:twoCellAnchor editAs="oneCell">
    <xdr:from>
      <xdr:col>138</xdr:col>
      <xdr:colOff>9525</xdr:colOff>
      <xdr:row>7</xdr:row>
      <xdr:rowOff>9525</xdr:rowOff>
    </xdr:from>
    <xdr:to>
      <xdr:col>140</xdr:col>
      <xdr:colOff>57150</xdr:colOff>
      <xdr:row>7</xdr:row>
      <xdr:rowOff>190500</xdr:rowOff>
    </xdr:to>
    <xdr:sp macro="" textlink="">
      <xdr:nvSpPr>
        <xdr:cNvPr id="24636" name="Text Box 60">
          <a:extLst>
            <a:ext uri="{FF2B5EF4-FFF2-40B4-BE49-F238E27FC236}">
              <a16:creationId xmlns:a16="http://schemas.microsoft.com/office/drawing/2014/main" id="{00000000-0008-0000-1B00-00003C600000}"/>
            </a:ext>
          </a:extLst>
        </xdr:cNvPr>
        <xdr:cNvSpPr txBox="1">
          <a:spLocks noChangeArrowheads="1"/>
        </xdr:cNvSpPr>
      </xdr:nvSpPr>
      <xdr:spPr bwMode="auto">
        <a:xfrm>
          <a:off x="10525125" y="17145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69</a:t>
          </a:r>
        </a:p>
      </xdr:txBody>
    </xdr:sp>
    <xdr:clientData/>
  </xdr:twoCellAnchor>
  <xdr:twoCellAnchor editAs="oneCell">
    <xdr:from>
      <xdr:col>144</xdr:col>
      <xdr:colOff>9525</xdr:colOff>
      <xdr:row>7</xdr:row>
      <xdr:rowOff>9525</xdr:rowOff>
    </xdr:from>
    <xdr:to>
      <xdr:col>146</xdr:col>
      <xdr:colOff>57150</xdr:colOff>
      <xdr:row>7</xdr:row>
      <xdr:rowOff>190500</xdr:rowOff>
    </xdr:to>
    <xdr:sp macro="" textlink="">
      <xdr:nvSpPr>
        <xdr:cNvPr id="24637" name="Text Box 61">
          <a:extLst>
            <a:ext uri="{FF2B5EF4-FFF2-40B4-BE49-F238E27FC236}">
              <a16:creationId xmlns:a16="http://schemas.microsoft.com/office/drawing/2014/main" id="{00000000-0008-0000-1B00-00003D600000}"/>
            </a:ext>
          </a:extLst>
        </xdr:cNvPr>
        <xdr:cNvSpPr txBox="1">
          <a:spLocks noChangeArrowheads="1"/>
        </xdr:cNvSpPr>
      </xdr:nvSpPr>
      <xdr:spPr bwMode="auto">
        <a:xfrm>
          <a:off x="10982325" y="17145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72</a:t>
          </a:r>
        </a:p>
      </xdr:txBody>
    </xdr:sp>
    <xdr:clientData/>
  </xdr:twoCellAnchor>
  <xdr:twoCellAnchor editAs="oneCell">
    <xdr:from>
      <xdr:col>148</xdr:col>
      <xdr:colOff>9525</xdr:colOff>
      <xdr:row>7</xdr:row>
      <xdr:rowOff>9525</xdr:rowOff>
    </xdr:from>
    <xdr:to>
      <xdr:col>150</xdr:col>
      <xdr:colOff>57150</xdr:colOff>
      <xdr:row>7</xdr:row>
      <xdr:rowOff>190500</xdr:rowOff>
    </xdr:to>
    <xdr:sp macro="" textlink="">
      <xdr:nvSpPr>
        <xdr:cNvPr id="24638" name="Text Box 62">
          <a:extLst>
            <a:ext uri="{FF2B5EF4-FFF2-40B4-BE49-F238E27FC236}">
              <a16:creationId xmlns:a16="http://schemas.microsoft.com/office/drawing/2014/main" id="{00000000-0008-0000-1B00-00003E600000}"/>
            </a:ext>
          </a:extLst>
        </xdr:cNvPr>
        <xdr:cNvSpPr txBox="1">
          <a:spLocks noChangeArrowheads="1"/>
        </xdr:cNvSpPr>
      </xdr:nvSpPr>
      <xdr:spPr bwMode="auto">
        <a:xfrm>
          <a:off x="11287125" y="17145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74</a:t>
          </a:r>
        </a:p>
      </xdr:txBody>
    </xdr:sp>
    <xdr:clientData/>
  </xdr:twoCellAnchor>
  <xdr:twoCellAnchor editAs="oneCell">
    <xdr:from>
      <xdr:col>99</xdr:col>
      <xdr:colOff>9525</xdr:colOff>
      <xdr:row>7</xdr:row>
      <xdr:rowOff>9525</xdr:rowOff>
    </xdr:from>
    <xdr:to>
      <xdr:col>101</xdr:col>
      <xdr:colOff>57150</xdr:colOff>
      <xdr:row>7</xdr:row>
      <xdr:rowOff>190500</xdr:rowOff>
    </xdr:to>
    <xdr:sp macro="" textlink="">
      <xdr:nvSpPr>
        <xdr:cNvPr id="24639" name="Text Box 63">
          <a:extLst>
            <a:ext uri="{FF2B5EF4-FFF2-40B4-BE49-F238E27FC236}">
              <a16:creationId xmlns:a16="http://schemas.microsoft.com/office/drawing/2014/main" id="{00000000-0008-0000-1B00-00003F600000}"/>
            </a:ext>
          </a:extLst>
        </xdr:cNvPr>
        <xdr:cNvSpPr txBox="1">
          <a:spLocks noChangeArrowheads="1"/>
        </xdr:cNvSpPr>
      </xdr:nvSpPr>
      <xdr:spPr bwMode="auto">
        <a:xfrm>
          <a:off x="7553325" y="1714500"/>
          <a:ext cx="20002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51</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41</xdr:row>
      <xdr:rowOff>0</xdr:rowOff>
    </xdr:from>
    <xdr:to>
      <xdr:col>0</xdr:col>
      <xdr:colOff>0</xdr:colOff>
      <xdr:row>74</xdr:row>
      <xdr:rowOff>0</xdr:rowOff>
    </xdr:to>
    <xdr:sp macro="" textlink="">
      <xdr:nvSpPr>
        <xdr:cNvPr id="26625" name="Line 1">
          <a:extLst>
            <a:ext uri="{FF2B5EF4-FFF2-40B4-BE49-F238E27FC236}">
              <a16:creationId xmlns:a16="http://schemas.microsoft.com/office/drawing/2014/main" id="{00000000-0008-0000-1C00-000001680000}"/>
            </a:ext>
          </a:extLst>
        </xdr:cNvPr>
        <xdr:cNvSpPr>
          <a:spLocks noChangeShapeType="1"/>
        </xdr:cNvSpPr>
      </xdr:nvSpPr>
      <xdr:spPr bwMode="auto">
        <a:xfrm>
          <a:off x="0" y="7010400"/>
          <a:ext cx="0" cy="56578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41</xdr:row>
      <xdr:rowOff>0</xdr:rowOff>
    </xdr:from>
    <xdr:to>
      <xdr:col>0</xdr:col>
      <xdr:colOff>0</xdr:colOff>
      <xdr:row>73</xdr:row>
      <xdr:rowOff>18440400</xdr:rowOff>
    </xdr:to>
    <xdr:sp macro="" textlink="">
      <xdr:nvSpPr>
        <xdr:cNvPr id="26626" name="Line 2">
          <a:extLst>
            <a:ext uri="{FF2B5EF4-FFF2-40B4-BE49-F238E27FC236}">
              <a16:creationId xmlns:a16="http://schemas.microsoft.com/office/drawing/2014/main" id="{00000000-0008-0000-1C00-000002680000}"/>
            </a:ext>
          </a:extLst>
        </xdr:cNvPr>
        <xdr:cNvSpPr>
          <a:spLocks noChangeShapeType="1"/>
        </xdr:cNvSpPr>
      </xdr:nvSpPr>
      <xdr:spPr bwMode="auto">
        <a:xfrm flipH="1">
          <a:off x="0" y="7010400"/>
          <a:ext cx="0" cy="56578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41</xdr:row>
      <xdr:rowOff>0</xdr:rowOff>
    </xdr:from>
    <xdr:to>
      <xdr:col>0</xdr:col>
      <xdr:colOff>0</xdr:colOff>
      <xdr:row>74</xdr:row>
      <xdr:rowOff>0</xdr:rowOff>
    </xdr:to>
    <xdr:sp macro="" textlink="">
      <xdr:nvSpPr>
        <xdr:cNvPr id="26627" name="Line 3">
          <a:extLst>
            <a:ext uri="{FF2B5EF4-FFF2-40B4-BE49-F238E27FC236}">
              <a16:creationId xmlns:a16="http://schemas.microsoft.com/office/drawing/2014/main" id="{00000000-0008-0000-1C00-000003680000}"/>
            </a:ext>
          </a:extLst>
        </xdr:cNvPr>
        <xdr:cNvSpPr>
          <a:spLocks noChangeShapeType="1"/>
        </xdr:cNvSpPr>
      </xdr:nvSpPr>
      <xdr:spPr bwMode="auto">
        <a:xfrm flipH="1">
          <a:off x="0" y="7010400"/>
          <a:ext cx="0" cy="56578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41</xdr:row>
      <xdr:rowOff>0</xdr:rowOff>
    </xdr:from>
    <xdr:to>
      <xdr:col>0</xdr:col>
      <xdr:colOff>0</xdr:colOff>
      <xdr:row>73</xdr:row>
      <xdr:rowOff>19507200</xdr:rowOff>
    </xdr:to>
    <xdr:sp macro="" textlink="">
      <xdr:nvSpPr>
        <xdr:cNvPr id="26628" name="Line 4">
          <a:extLst>
            <a:ext uri="{FF2B5EF4-FFF2-40B4-BE49-F238E27FC236}">
              <a16:creationId xmlns:a16="http://schemas.microsoft.com/office/drawing/2014/main" id="{00000000-0008-0000-1C00-000004680000}"/>
            </a:ext>
          </a:extLst>
        </xdr:cNvPr>
        <xdr:cNvSpPr>
          <a:spLocks noChangeShapeType="1"/>
        </xdr:cNvSpPr>
      </xdr:nvSpPr>
      <xdr:spPr bwMode="auto">
        <a:xfrm flipH="1">
          <a:off x="0" y="7010400"/>
          <a:ext cx="0" cy="56578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41</xdr:row>
      <xdr:rowOff>1066800</xdr:rowOff>
    </xdr:from>
    <xdr:to>
      <xdr:col>0</xdr:col>
      <xdr:colOff>0</xdr:colOff>
      <xdr:row>42</xdr:row>
      <xdr:rowOff>2133600</xdr:rowOff>
    </xdr:to>
    <xdr:sp macro="" textlink="">
      <xdr:nvSpPr>
        <xdr:cNvPr id="26629" name="Text Box 5">
          <a:extLst>
            <a:ext uri="{FF2B5EF4-FFF2-40B4-BE49-F238E27FC236}">
              <a16:creationId xmlns:a16="http://schemas.microsoft.com/office/drawing/2014/main" id="{00000000-0008-0000-1C00-000005680000}"/>
            </a:ext>
          </a:extLst>
        </xdr:cNvPr>
        <xdr:cNvSpPr txBox="1">
          <a:spLocks noChangeArrowheads="1"/>
        </xdr:cNvSpPr>
      </xdr:nvSpPr>
      <xdr:spPr bwMode="auto">
        <a:xfrm>
          <a:off x="0" y="71818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価額</a:t>
          </a:r>
        </a:p>
      </xdr:txBody>
    </xdr:sp>
    <xdr:clientData/>
  </xdr:twoCellAnchor>
  <xdr:twoCellAnchor>
    <xdr:from>
      <xdr:col>0</xdr:col>
      <xdr:colOff>0</xdr:colOff>
      <xdr:row>41</xdr:row>
      <xdr:rowOff>1066800</xdr:rowOff>
    </xdr:from>
    <xdr:to>
      <xdr:col>0</xdr:col>
      <xdr:colOff>0</xdr:colOff>
      <xdr:row>42</xdr:row>
      <xdr:rowOff>2133600</xdr:rowOff>
    </xdr:to>
    <xdr:sp macro="" textlink="">
      <xdr:nvSpPr>
        <xdr:cNvPr id="26630" name="Text Box 6">
          <a:extLst>
            <a:ext uri="{FF2B5EF4-FFF2-40B4-BE49-F238E27FC236}">
              <a16:creationId xmlns:a16="http://schemas.microsoft.com/office/drawing/2014/main" id="{00000000-0008-0000-1C00-000006680000}"/>
            </a:ext>
          </a:extLst>
        </xdr:cNvPr>
        <xdr:cNvSpPr txBox="1">
          <a:spLocks noChangeArrowheads="1"/>
        </xdr:cNvSpPr>
      </xdr:nvSpPr>
      <xdr:spPr bwMode="auto">
        <a:xfrm>
          <a:off x="0" y="71818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地積</a:t>
          </a:r>
        </a:p>
      </xdr:txBody>
    </xdr:sp>
    <xdr:clientData/>
  </xdr:twoCellAnchor>
  <xdr:twoCellAnchor>
    <xdr:from>
      <xdr:col>0</xdr:col>
      <xdr:colOff>0</xdr:colOff>
      <xdr:row>41</xdr:row>
      <xdr:rowOff>3276600</xdr:rowOff>
    </xdr:from>
    <xdr:to>
      <xdr:col>0</xdr:col>
      <xdr:colOff>0</xdr:colOff>
      <xdr:row>42</xdr:row>
      <xdr:rowOff>4343400</xdr:rowOff>
    </xdr:to>
    <xdr:sp macro="" textlink="">
      <xdr:nvSpPr>
        <xdr:cNvPr id="26631" name="Text Box 7">
          <a:extLst>
            <a:ext uri="{FF2B5EF4-FFF2-40B4-BE49-F238E27FC236}">
              <a16:creationId xmlns:a16="http://schemas.microsoft.com/office/drawing/2014/main" id="{00000000-0008-0000-1C00-000007680000}"/>
            </a:ext>
          </a:extLst>
        </xdr:cNvPr>
        <xdr:cNvSpPr txBox="1">
          <a:spLocks noChangeArrowheads="1"/>
        </xdr:cNvSpPr>
      </xdr:nvSpPr>
      <xdr:spPr bwMode="auto">
        <a:xfrm>
          <a:off x="0" y="71818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評価額</a:t>
          </a:r>
        </a:p>
      </xdr:txBody>
    </xdr:sp>
    <xdr:clientData/>
  </xdr:twoCellAnchor>
  <mc:AlternateContent xmlns:mc="http://schemas.openxmlformats.org/markup-compatibility/2006">
    <mc:Choice xmlns:a14="http://schemas.microsoft.com/office/drawing/2010/main" Requires="a14">
      <xdr:twoCellAnchor editAs="oneCell">
        <xdr:from>
          <xdr:col>2</xdr:col>
          <xdr:colOff>180975</xdr:colOff>
          <xdr:row>0</xdr:row>
          <xdr:rowOff>19050</xdr:rowOff>
        </xdr:from>
        <xdr:to>
          <xdr:col>4</xdr:col>
          <xdr:colOff>333375</xdr:colOff>
          <xdr:row>2</xdr:row>
          <xdr:rowOff>9525</xdr:rowOff>
        </xdr:to>
        <xdr:sp macro="" textlink="">
          <xdr:nvSpPr>
            <xdr:cNvPr id="26632" name="CommandButton1" hidden="1">
              <a:extLst>
                <a:ext uri="{63B3BB69-23CF-44E3-9099-C40C66FF867C}">
                  <a14:compatExt spid="_x0000_s26632"/>
                </a:ext>
                <a:ext uri="{FF2B5EF4-FFF2-40B4-BE49-F238E27FC236}">
                  <a16:creationId xmlns:a16="http://schemas.microsoft.com/office/drawing/2014/main" id="{00000000-0008-0000-1C00-000008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28.xml><?xml version="1.0" encoding="utf-8"?>
<xdr:wsDr xmlns:xdr="http://schemas.openxmlformats.org/drawingml/2006/spreadsheetDrawing" xmlns:a="http://schemas.openxmlformats.org/drawingml/2006/main">
  <xdr:twoCellAnchor>
    <xdr:from>
      <xdr:col>0</xdr:col>
      <xdr:colOff>0</xdr:colOff>
      <xdr:row>50</xdr:row>
      <xdr:rowOff>0</xdr:rowOff>
    </xdr:from>
    <xdr:to>
      <xdr:col>0</xdr:col>
      <xdr:colOff>0</xdr:colOff>
      <xdr:row>83</xdr:row>
      <xdr:rowOff>0</xdr:rowOff>
    </xdr:to>
    <xdr:sp macro="" textlink="">
      <xdr:nvSpPr>
        <xdr:cNvPr id="27649" name="Line 1">
          <a:extLst>
            <a:ext uri="{FF2B5EF4-FFF2-40B4-BE49-F238E27FC236}">
              <a16:creationId xmlns:a16="http://schemas.microsoft.com/office/drawing/2014/main" id="{00000000-0008-0000-1D00-0000016C0000}"/>
            </a:ext>
          </a:extLst>
        </xdr:cNvPr>
        <xdr:cNvSpPr>
          <a:spLocks noChangeShapeType="1"/>
        </xdr:cNvSpPr>
      </xdr:nvSpPr>
      <xdr:spPr bwMode="auto">
        <a:xfrm>
          <a:off x="0" y="7219950"/>
          <a:ext cx="0" cy="47148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50</xdr:row>
      <xdr:rowOff>0</xdr:rowOff>
    </xdr:from>
    <xdr:to>
      <xdr:col>0</xdr:col>
      <xdr:colOff>0</xdr:colOff>
      <xdr:row>82</xdr:row>
      <xdr:rowOff>22098000</xdr:rowOff>
    </xdr:to>
    <xdr:sp macro="" textlink="">
      <xdr:nvSpPr>
        <xdr:cNvPr id="27650" name="Line 2">
          <a:extLst>
            <a:ext uri="{FF2B5EF4-FFF2-40B4-BE49-F238E27FC236}">
              <a16:creationId xmlns:a16="http://schemas.microsoft.com/office/drawing/2014/main" id="{00000000-0008-0000-1D00-0000026C0000}"/>
            </a:ext>
          </a:extLst>
        </xdr:cNvPr>
        <xdr:cNvSpPr>
          <a:spLocks noChangeShapeType="1"/>
        </xdr:cNvSpPr>
      </xdr:nvSpPr>
      <xdr:spPr bwMode="auto">
        <a:xfrm flipH="1">
          <a:off x="0" y="7219950"/>
          <a:ext cx="0" cy="47148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50</xdr:row>
      <xdr:rowOff>0</xdr:rowOff>
    </xdr:from>
    <xdr:to>
      <xdr:col>0</xdr:col>
      <xdr:colOff>0</xdr:colOff>
      <xdr:row>83</xdr:row>
      <xdr:rowOff>0</xdr:rowOff>
    </xdr:to>
    <xdr:sp macro="" textlink="">
      <xdr:nvSpPr>
        <xdr:cNvPr id="27651" name="Line 3">
          <a:extLst>
            <a:ext uri="{FF2B5EF4-FFF2-40B4-BE49-F238E27FC236}">
              <a16:creationId xmlns:a16="http://schemas.microsoft.com/office/drawing/2014/main" id="{00000000-0008-0000-1D00-0000036C0000}"/>
            </a:ext>
          </a:extLst>
        </xdr:cNvPr>
        <xdr:cNvSpPr>
          <a:spLocks noChangeShapeType="1"/>
        </xdr:cNvSpPr>
      </xdr:nvSpPr>
      <xdr:spPr bwMode="auto">
        <a:xfrm flipH="1">
          <a:off x="0" y="7219950"/>
          <a:ext cx="0" cy="47148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50</xdr:row>
      <xdr:rowOff>0</xdr:rowOff>
    </xdr:from>
    <xdr:to>
      <xdr:col>0</xdr:col>
      <xdr:colOff>0</xdr:colOff>
      <xdr:row>82</xdr:row>
      <xdr:rowOff>23393400</xdr:rowOff>
    </xdr:to>
    <xdr:sp macro="" textlink="">
      <xdr:nvSpPr>
        <xdr:cNvPr id="27652" name="Line 4">
          <a:extLst>
            <a:ext uri="{FF2B5EF4-FFF2-40B4-BE49-F238E27FC236}">
              <a16:creationId xmlns:a16="http://schemas.microsoft.com/office/drawing/2014/main" id="{00000000-0008-0000-1D00-0000046C0000}"/>
            </a:ext>
          </a:extLst>
        </xdr:cNvPr>
        <xdr:cNvSpPr>
          <a:spLocks noChangeShapeType="1"/>
        </xdr:cNvSpPr>
      </xdr:nvSpPr>
      <xdr:spPr bwMode="auto">
        <a:xfrm flipH="1">
          <a:off x="0" y="7219950"/>
          <a:ext cx="0" cy="47148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50</xdr:row>
      <xdr:rowOff>1295400</xdr:rowOff>
    </xdr:from>
    <xdr:to>
      <xdr:col>0</xdr:col>
      <xdr:colOff>0</xdr:colOff>
      <xdr:row>51</xdr:row>
      <xdr:rowOff>2590800</xdr:rowOff>
    </xdr:to>
    <xdr:sp macro="" textlink="">
      <xdr:nvSpPr>
        <xdr:cNvPr id="27653" name="Text Box 5">
          <a:extLst>
            <a:ext uri="{FF2B5EF4-FFF2-40B4-BE49-F238E27FC236}">
              <a16:creationId xmlns:a16="http://schemas.microsoft.com/office/drawing/2014/main" id="{00000000-0008-0000-1D00-0000056C0000}"/>
            </a:ext>
          </a:extLst>
        </xdr:cNvPr>
        <xdr:cNvSpPr txBox="1">
          <a:spLocks noChangeArrowheads="1"/>
        </xdr:cNvSpPr>
      </xdr:nvSpPr>
      <xdr:spPr bwMode="auto">
        <a:xfrm>
          <a:off x="0" y="7362825"/>
          <a:ext cx="0"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価額</a:t>
          </a:r>
        </a:p>
      </xdr:txBody>
    </xdr:sp>
    <xdr:clientData/>
  </xdr:twoCellAnchor>
  <xdr:twoCellAnchor>
    <xdr:from>
      <xdr:col>0</xdr:col>
      <xdr:colOff>0</xdr:colOff>
      <xdr:row>50</xdr:row>
      <xdr:rowOff>1295400</xdr:rowOff>
    </xdr:from>
    <xdr:to>
      <xdr:col>0</xdr:col>
      <xdr:colOff>0</xdr:colOff>
      <xdr:row>51</xdr:row>
      <xdr:rowOff>2590800</xdr:rowOff>
    </xdr:to>
    <xdr:sp macro="" textlink="">
      <xdr:nvSpPr>
        <xdr:cNvPr id="27654" name="Text Box 6">
          <a:extLst>
            <a:ext uri="{FF2B5EF4-FFF2-40B4-BE49-F238E27FC236}">
              <a16:creationId xmlns:a16="http://schemas.microsoft.com/office/drawing/2014/main" id="{00000000-0008-0000-1D00-0000066C0000}"/>
            </a:ext>
          </a:extLst>
        </xdr:cNvPr>
        <xdr:cNvSpPr txBox="1">
          <a:spLocks noChangeArrowheads="1"/>
        </xdr:cNvSpPr>
      </xdr:nvSpPr>
      <xdr:spPr bwMode="auto">
        <a:xfrm>
          <a:off x="0" y="7362825"/>
          <a:ext cx="0"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地積</a:t>
          </a:r>
        </a:p>
      </xdr:txBody>
    </xdr:sp>
    <xdr:clientData/>
  </xdr:twoCellAnchor>
  <xdr:twoCellAnchor>
    <xdr:from>
      <xdr:col>0</xdr:col>
      <xdr:colOff>0</xdr:colOff>
      <xdr:row>50</xdr:row>
      <xdr:rowOff>3886200</xdr:rowOff>
    </xdr:from>
    <xdr:to>
      <xdr:col>0</xdr:col>
      <xdr:colOff>0</xdr:colOff>
      <xdr:row>51</xdr:row>
      <xdr:rowOff>5181600</xdr:rowOff>
    </xdr:to>
    <xdr:sp macro="" textlink="">
      <xdr:nvSpPr>
        <xdr:cNvPr id="27655" name="Text Box 7">
          <a:extLst>
            <a:ext uri="{FF2B5EF4-FFF2-40B4-BE49-F238E27FC236}">
              <a16:creationId xmlns:a16="http://schemas.microsoft.com/office/drawing/2014/main" id="{00000000-0008-0000-1D00-0000076C0000}"/>
            </a:ext>
          </a:extLst>
        </xdr:cNvPr>
        <xdr:cNvSpPr txBox="1">
          <a:spLocks noChangeArrowheads="1"/>
        </xdr:cNvSpPr>
      </xdr:nvSpPr>
      <xdr:spPr bwMode="auto">
        <a:xfrm>
          <a:off x="0" y="7362825"/>
          <a:ext cx="0"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評価額</a:t>
          </a:r>
        </a:p>
      </xdr:txBody>
    </xdr:sp>
    <xdr:clientData/>
  </xdr:twoCellAnchor>
  <mc:AlternateContent xmlns:mc="http://schemas.openxmlformats.org/markup-compatibility/2006">
    <mc:Choice xmlns:a14="http://schemas.microsoft.com/office/drawing/2010/main" Requires="a14">
      <xdr:twoCellAnchor editAs="oneCell">
        <xdr:from>
          <xdr:col>4</xdr:col>
          <xdr:colOff>104775</xdr:colOff>
          <xdr:row>0</xdr:row>
          <xdr:rowOff>19050</xdr:rowOff>
        </xdr:from>
        <xdr:to>
          <xdr:col>6</xdr:col>
          <xdr:colOff>257175</xdr:colOff>
          <xdr:row>1</xdr:row>
          <xdr:rowOff>152400</xdr:rowOff>
        </xdr:to>
        <xdr:sp macro="" textlink="">
          <xdr:nvSpPr>
            <xdr:cNvPr id="27656" name="CommandButton1" hidden="1">
              <a:extLst>
                <a:ext uri="{63B3BB69-23CF-44E3-9099-C40C66FF867C}">
                  <a14:compatExt spid="_x0000_s27656"/>
                </a:ext>
                <a:ext uri="{FF2B5EF4-FFF2-40B4-BE49-F238E27FC236}">
                  <a16:creationId xmlns:a16="http://schemas.microsoft.com/office/drawing/2014/main" id="{00000000-0008-0000-1D00-0000086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25</xdr:col>
      <xdr:colOff>0</xdr:colOff>
      <xdr:row>1</xdr:row>
      <xdr:rowOff>76200</xdr:rowOff>
    </xdr:from>
    <xdr:to>
      <xdr:col>26</xdr:col>
      <xdr:colOff>19050</xdr:colOff>
      <xdr:row>2</xdr:row>
      <xdr:rowOff>9525</xdr:rowOff>
    </xdr:to>
    <xdr:sp macro="" textlink="">
      <xdr:nvSpPr>
        <xdr:cNvPr id="2049" name="Text Box 1">
          <a:extLst>
            <a:ext uri="{FF2B5EF4-FFF2-40B4-BE49-F238E27FC236}">
              <a16:creationId xmlns:a16="http://schemas.microsoft.com/office/drawing/2014/main" id="{00000000-0008-0000-0400-000001080000}"/>
            </a:ext>
          </a:extLst>
        </xdr:cNvPr>
        <xdr:cNvSpPr txBox="1">
          <a:spLocks noChangeArrowheads="1"/>
        </xdr:cNvSpPr>
      </xdr:nvSpPr>
      <xdr:spPr bwMode="auto">
        <a:xfrm>
          <a:off x="1905000" y="276225"/>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twoCellAnchor editAs="oneCell">
    <xdr:from>
      <xdr:col>7</xdr:col>
      <xdr:colOff>57150</xdr:colOff>
      <xdr:row>1</xdr:row>
      <xdr:rowOff>66675</xdr:rowOff>
    </xdr:from>
    <xdr:to>
      <xdr:col>9</xdr:col>
      <xdr:colOff>0</xdr:colOff>
      <xdr:row>2</xdr:row>
      <xdr:rowOff>0</xdr:rowOff>
    </xdr:to>
    <xdr:sp macro="" textlink="">
      <xdr:nvSpPr>
        <xdr:cNvPr id="2050" name="Text Box 2">
          <a:extLst>
            <a:ext uri="{FF2B5EF4-FFF2-40B4-BE49-F238E27FC236}">
              <a16:creationId xmlns:a16="http://schemas.microsoft.com/office/drawing/2014/main" id="{00000000-0008-0000-0400-000002080000}"/>
            </a:ext>
          </a:extLst>
        </xdr:cNvPr>
        <xdr:cNvSpPr txBox="1">
          <a:spLocks noChangeArrowheads="1"/>
        </xdr:cNvSpPr>
      </xdr:nvSpPr>
      <xdr:spPr bwMode="auto">
        <a:xfrm>
          <a:off x="590550" y="266700"/>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7</xdr:col>
      <xdr:colOff>0</xdr:colOff>
      <xdr:row>3</xdr:row>
      <xdr:rowOff>133350</xdr:rowOff>
    </xdr:from>
    <xdr:to>
      <xdr:col>30</xdr:col>
      <xdr:colOff>66675</xdr:colOff>
      <xdr:row>3</xdr:row>
      <xdr:rowOff>133350</xdr:rowOff>
    </xdr:to>
    <xdr:sp macro="" textlink="">
      <xdr:nvSpPr>
        <xdr:cNvPr id="2051" name="Line 3">
          <a:extLst>
            <a:ext uri="{FF2B5EF4-FFF2-40B4-BE49-F238E27FC236}">
              <a16:creationId xmlns:a16="http://schemas.microsoft.com/office/drawing/2014/main" id="{00000000-0008-0000-0400-000003080000}"/>
            </a:ext>
          </a:extLst>
        </xdr:cNvPr>
        <xdr:cNvSpPr>
          <a:spLocks noChangeShapeType="1"/>
        </xdr:cNvSpPr>
      </xdr:nvSpPr>
      <xdr:spPr bwMode="auto">
        <a:xfrm>
          <a:off x="533400" y="857250"/>
          <a:ext cx="1819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19</xdr:col>
      <xdr:colOff>47625</xdr:colOff>
      <xdr:row>9</xdr:row>
      <xdr:rowOff>38100</xdr:rowOff>
    </xdr:from>
    <xdr:to>
      <xdr:col>21</xdr:col>
      <xdr:colOff>38100</xdr:colOff>
      <xdr:row>9</xdr:row>
      <xdr:rowOff>152400</xdr:rowOff>
    </xdr:to>
    <xdr:sp macro="" textlink="">
      <xdr:nvSpPr>
        <xdr:cNvPr id="2056" name="Text Box 8">
          <a:extLst>
            <a:ext uri="{FF2B5EF4-FFF2-40B4-BE49-F238E27FC236}">
              <a16:creationId xmlns:a16="http://schemas.microsoft.com/office/drawing/2014/main" id="{00000000-0008-0000-0400-000008080000}"/>
            </a:ext>
          </a:extLst>
        </xdr:cNvPr>
        <xdr:cNvSpPr txBox="1">
          <a:spLocks noChangeArrowheads="1"/>
        </xdr:cNvSpPr>
      </xdr:nvSpPr>
      <xdr:spPr bwMode="auto">
        <a:xfrm>
          <a:off x="1495425" y="184785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editAs="oneCell">
    <xdr:from>
      <xdr:col>28</xdr:col>
      <xdr:colOff>38100</xdr:colOff>
      <xdr:row>10</xdr:row>
      <xdr:rowOff>19050</xdr:rowOff>
    </xdr:from>
    <xdr:to>
      <xdr:col>30</xdr:col>
      <xdr:colOff>38100</xdr:colOff>
      <xdr:row>10</xdr:row>
      <xdr:rowOff>133350</xdr:rowOff>
    </xdr:to>
    <xdr:sp macro="" textlink="">
      <xdr:nvSpPr>
        <xdr:cNvPr id="2065" name="Text Box 17">
          <a:extLst>
            <a:ext uri="{FF2B5EF4-FFF2-40B4-BE49-F238E27FC236}">
              <a16:creationId xmlns:a16="http://schemas.microsoft.com/office/drawing/2014/main" id="{00000000-0008-0000-0400-000011080000}"/>
            </a:ext>
          </a:extLst>
        </xdr:cNvPr>
        <xdr:cNvSpPr txBox="1">
          <a:spLocks noChangeArrowheads="1"/>
        </xdr:cNvSpPr>
      </xdr:nvSpPr>
      <xdr:spPr bwMode="auto">
        <a:xfrm>
          <a:off x="2171700" y="2000250"/>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52</xdr:col>
      <xdr:colOff>9525</xdr:colOff>
      <xdr:row>10</xdr:row>
      <xdr:rowOff>0</xdr:rowOff>
    </xdr:from>
    <xdr:to>
      <xdr:col>54</xdr:col>
      <xdr:colOff>0</xdr:colOff>
      <xdr:row>10</xdr:row>
      <xdr:rowOff>114300</xdr:rowOff>
    </xdr:to>
    <xdr:sp macro="" textlink="">
      <xdr:nvSpPr>
        <xdr:cNvPr id="2066" name="Text Box 18">
          <a:extLst>
            <a:ext uri="{FF2B5EF4-FFF2-40B4-BE49-F238E27FC236}">
              <a16:creationId xmlns:a16="http://schemas.microsoft.com/office/drawing/2014/main" id="{00000000-0008-0000-0400-000012080000}"/>
            </a:ext>
          </a:extLst>
        </xdr:cNvPr>
        <xdr:cNvSpPr txBox="1">
          <a:spLocks noChangeArrowheads="1"/>
        </xdr:cNvSpPr>
      </xdr:nvSpPr>
      <xdr:spPr bwMode="auto">
        <a:xfrm>
          <a:off x="3971925" y="19812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29</a:t>
          </a:r>
        </a:p>
      </xdr:txBody>
    </xdr:sp>
    <xdr:clientData/>
  </xdr:twoCellAnchor>
  <xdr:twoCellAnchor editAs="oneCell">
    <xdr:from>
      <xdr:col>60</xdr:col>
      <xdr:colOff>9525</xdr:colOff>
      <xdr:row>10</xdr:row>
      <xdr:rowOff>0</xdr:rowOff>
    </xdr:from>
    <xdr:to>
      <xdr:col>62</xdr:col>
      <xdr:colOff>0</xdr:colOff>
      <xdr:row>10</xdr:row>
      <xdr:rowOff>114300</xdr:rowOff>
    </xdr:to>
    <xdr:sp macro="" textlink="">
      <xdr:nvSpPr>
        <xdr:cNvPr id="2067" name="Text Box 19">
          <a:extLst>
            <a:ext uri="{FF2B5EF4-FFF2-40B4-BE49-F238E27FC236}">
              <a16:creationId xmlns:a16="http://schemas.microsoft.com/office/drawing/2014/main" id="{00000000-0008-0000-0400-000013080000}"/>
            </a:ext>
          </a:extLst>
        </xdr:cNvPr>
        <xdr:cNvSpPr txBox="1">
          <a:spLocks noChangeArrowheads="1"/>
        </xdr:cNvSpPr>
      </xdr:nvSpPr>
      <xdr:spPr bwMode="auto">
        <a:xfrm>
          <a:off x="4581525" y="19812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37</a:t>
          </a:r>
        </a:p>
      </xdr:txBody>
    </xdr:sp>
    <xdr:clientData/>
  </xdr:twoCellAnchor>
  <xdr:twoCellAnchor editAs="oneCell">
    <xdr:from>
      <xdr:col>68</xdr:col>
      <xdr:colOff>9525</xdr:colOff>
      <xdr:row>10</xdr:row>
      <xdr:rowOff>0</xdr:rowOff>
    </xdr:from>
    <xdr:to>
      <xdr:col>70</xdr:col>
      <xdr:colOff>0</xdr:colOff>
      <xdr:row>10</xdr:row>
      <xdr:rowOff>114300</xdr:rowOff>
    </xdr:to>
    <xdr:sp macro="" textlink="">
      <xdr:nvSpPr>
        <xdr:cNvPr id="2068" name="Text Box 20">
          <a:extLst>
            <a:ext uri="{FF2B5EF4-FFF2-40B4-BE49-F238E27FC236}">
              <a16:creationId xmlns:a16="http://schemas.microsoft.com/office/drawing/2014/main" id="{00000000-0008-0000-0400-000014080000}"/>
            </a:ext>
          </a:extLst>
        </xdr:cNvPr>
        <xdr:cNvSpPr txBox="1">
          <a:spLocks noChangeArrowheads="1"/>
        </xdr:cNvSpPr>
      </xdr:nvSpPr>
      <xdr:spPr bwMode="auto">
        <a:xfrm>
          <a:off x="5191125" y="19812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45</a:t>
          </a:r>
        </a:p>
      </xdr:txBody>
    </xdr:sp>
    <xdr:clientData/>
  </xdr:twoCellAnchor>
  <xdr:twoCellAnchor editAs="oneCell">
    <xdr:from>
      <xdr:col>76</xdr:col>
      <xdr:colOff>9525</xdr:colOff>
      <xdr:row>10</xdr:row>
      <xdr:rowOff>0</xdr:rowOff>
    </xdr:from>
    <xdr:to>
      <xdr:col>78</xdr:col>
      <xdr:colOff>0</xdr:colOff>
      <xdr:row>10</xdr:row>
      <xdr:rowOff>114300</xdr:rowOff>
    </xdr:to>
    <xdr:sp macro="" textlink="">
      <xdr:nvSpPr>
        <xdr:cNvPr id="2069" name="Text Box 21">
          <a:extLst>
            <a:ext uri="{FF2B5EF4-FFF2-40B4-BE49-F238E27FC236}">
              <a16:creationId xmlns:a16="http://schemas.microsoft.com/office/drawing/2014/main" id="{00000000-0008-0000-0400-000015080000}"/>
            </a:ext>
          </a:extLst>
        </xdr:cNvPr>
        <xdr:cNvSpPr txBox="1">
          <a:spLocks noChangeArrowheads="1"/>
        </xdr:cNvSpPr>
      </xdr:nvSpPr>
      <xdr:spPr bwMode="auto">
        <a:xfrm>
          <a:off x="5800725" y="19812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53</a:t>
          </a:r>
        </a:p>
      </xdr:txBody>
    </xdr:sp>
    <xdr:clientData/>
  </xdr:twoCellAnchor>
  <xdr:twoCellAnchor editAs="oneCell">
    <xdr:from>
      <xdr:col>84</xdr:col>
      <xdr:colOff>9525</xdr:colOff>
      <xdr:row>10</xdr:row>
      <xdr:rowOff>0</xdr:rowOff>
    </xdr:from>
    <xdr:to>
      <xdr:col>87</xdr:col>
      <xdr:colOff>9525</xdr:colOff>
      <xdr:row>10</xdr:row>
      <xdr:rowOff>114300</xdr:rowOff>
    </xdr:to>
    <xdr:sp macro="" textlink="">
      <xdr:nvSpPr>
        <xdr:cNvPr id="2070" name="Text Box 22">
          <a:extLst>
            <a:ext uri="{FF2B5EF4-FFF2-40B4-BE49-F238E27FC236}">
              <a16:creationId xmlns:a16="http://schemas.microsoft.com/office/drawing/2014/main" id="{00000000-0008-0000-0400-000016080000}"/>
            </a:ext>
          </a:extLst>
        </xdr:cNvPr>
        <xdr:cNvSpPr txBox="1">
          <a:spLocks noChangeArrowheads="1"/>
        </xdr:cNvSpPr>
      </xdr:nvSpPr>
      <xdr:spPr bwMode="auto">
        <a:xfrm>
          <a:off x="6410325" y="1981200"/>
          <a:ext cx="2286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61</a:t>
          </a:r>
        </a:p>
      </xdr:txBody>
    </xdr:sp>
    <xdr:clientData/>
  </xdr:twoCellAnchor>
  <xdr:twoCellAnchor editAs="oneCell">
    <xdr:from>
      <xdr:col>92</xdr:col>
      <xdr:colOff>38100</xdr:colOff>
      <xdr:row>10</xdr:row>
      <xdr:rowOff>0</xdr:rowOff>
    </xdr:from>
    <xdr:to>
      <xdr:col>94</xdr:col>
      <xdr:colOff>38100</xdr:colOff>
      <xdr:row>10</xdr:row>
      <xdr:rowOff>114300</xdr:rowOff>
    </xdr:to>
    <xdr:sp macro="" textlink="">
      <xdr:nvSpPr>
        <xdr:cNvPr id="2071" name="Text Box 23">
          <a:extLst>
            <a:ext uri="{FF2B5EF4-FFF2-40B4-BE49-F238E27FC236}">
              <a16:creationId xmlns:a16="http://schemas.microsoft.com/office/drawing/2014/main" id="{00000000-0008-0000-0400-000017080000}"/>
            </a:ext>
          </a:extLst>
        </xdr:cNvPr>
        <xdr:cNvSpPr txBox="1">
          <a:spLocks noChangeArrowheads="1"/>
        </xdr:cNvSpPr>
      </xdr:nvSpPr>
      <xdr:spPr bwMode="auto">
        <a:xfrm>
          <a:off x="7048500" y="1981200"/>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68</a:t>
          </a:r>
        </a:p>
      </xdr:txBody>
    </xdr:sp>
    <xdr:clientData/>
  </xdr:twoCellAnchor>
  <xdr:twoCellAnchor editAs="oneCell">
    <xdr:from>
      <xdr:col>100</xdr:col>
      <xdr:colOff>38100</xdr:colOff>
      <xdr:row>10</xdr:row>
      <xdr:rowOff>0</xdr:rowOff>
    </xdr:from>
    <xdr:to>
      <xdr:col>102</xdr:col>
      <xdr:colOff>38100</xdr:colOff>
      <xdr:row>10</xdr:row>
      <xdr:rowOff>114300</xdr:rowOff>
    </xdr:to>
    <xdr:sp macro="" textlink="">
      <xdr:nvSpPr>
        <xdr:cNvPr id="2072" name="Text Box 24">
          <a:extLst>
            <a:ext uri="{FF2B5EF4-FFF2-40B4-BE49-F238E27FC236}">
              <a16:creationId xmlns:a16="http://schemas.microsoft.com/office/drawing/2014/main" id="{00000000-0008-0000-0400-000018080000}"/>
            </a:ext>
          </a:extLst>
        </xdr:cNvPr>
        <xdr:cNvSpPr txBox="1">
          <a:spLocks noChangeArrowheads="1"/>
        </xdr:cNvSpPr>
      </xdr:nvSpPr>
      <xdr:spPr bwMode="auto">
        <a:xfrm>
          <a:off x="7658100" y="1981200"/>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74</a:t>
          </a:r>
        </a:p>
      </xdr:txBody>
    </xdr:sp>
    <xdr:clientData/>
  </xdr:twoCellAnchor>
  <xdr:twoCellAnchor editAs="oneCell">
    <xdr:from>
      <xdr:col>108</xdr:col>
      <xdr:colOff>38100</xdr:colOff>
      <xdr:row>10</xdr:row>
      <xdr:rowOff>0</xdr:rowOff>
    </xdr:from>
    <xdr:to>
      <xdr:col>110</xdr:col>
      <xdr:colOff>38100</xdr:colOff>
      <xdr:row>10</xdr:row>
      <xdr:rowOff>114300</xdr:rowOff>
    </xdr:to>
    <xdr:sp macro="" textlink="">
      <xdr:nvSpPr>
        <xdr:cNvPr id="2073" name="Text Box 25">
          <a:extLst>
            <a:ext uri="{FF2B5EF4-FFF2-40B4-BE49-F238E27FC236}">
              <a16:creationId xmlns:a16="http://schemas.microsoft.com/office/drawing/2014/main" id="{00000000-0008-0000-0400-000019080000}"/>
            </a:ext>
          </a:extLst>
        </xdr:cNvPr>
        <xdr:cNvSpPr txBox="1">
          <a:spLocks noChangeArrowheads="1"/>
        </xdr:cNvSpPr>
      </xdr:nvSpPr>
      <xdr:spPr bwMode="auto">
        <a:xfrm>
          <a:off x="8267700" y="1981200"/>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80</a:t>
          </a:r>
        </a:p>
      </xdr:txBody>
    </xdr:sp>
    <xdr:clientData/>
  </xdr:twoCellAnchor>
  <xdr:twoCellAnchor editAs="oneCell">
    <xdr:from>
      <xdr:col>116</xdr:col>
      <xdr:colOff>38100</xdr:colOff>
      <xdr:row>10</xdr:row>
      <xdr:rowOff>0</xdr:rowOff>
    </xdr:from>
    <xdr:to>
      <xdr:col>118</xdr:col>
      <xdr:colOff>38100</xdr:colOff>
      <xdr:row>10</xdr:row>
      <xdr:rowOff>114300</xdr:rowOff>
    </xdr:to>
    <xdr:sp macro="" textlink="">
      <xdr:nvSpPr>
        <xdr:cNvPr id="2074" name="Text Box 26">
          <a:extLst>
            <a:ext uri="{FF2B5EF4-FFF2-40B4-BE49-F238E27FC236}">
              <a16:creationId xmlns:a16="http://schemas.microsoft.com/office/drawing/2014/main" id="{00000000-0008-0000-0400-00001A080000}"/>
            </a:ext>
          </a:extLst>
        </xdr:cNvPr>
        <xdr:cNvSpPr txBox="1">
          <a:spLocks noChangeArrowheads="1"/>
        </xdr:cNvSpPr>
      </xdr:nvSpPr>
      <xdr:spPr bwMode="auto">
        <a:xfrm>
          <a:off x="8877300" y="1981200"/>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85</a:t>
          </a:r>
        </a:p>
      </xdr:txBody>
    </xdr:sp>
    <xdr:clientData/>
  </xdr:twoCellAnchor>
  <xdr:twoCellAnchor editAs="oneCell">
    <xdr:from>
      <xdr:col>124</xdr:col>
      <xdr:colOff>38100</xdr:colOff>
      <xdr:row>10</xdr:row>
      <xdr:rowOff>9525</xdr:rowOff>
    </xdr:from>
    <xdr:to>
      <xdr:col>127</xdr:col>
      <xdr:colOff>0</xdr:colOff>
      <xdr:row>10</xdr:row>
      <xdr:rowOff>142875</xdr:rowOff>
    </xdr:to>
    <xdr:sp macro="" textlink="">
      <xdr:nvSpPr>
        <xdr:cNvPr id="2075" name="Text Box 27">
          <a:extLst>
            <a:ext uri="{FF2B5EF4-FFF2-40B4-BE49-F238E27FC236}">
              <a16:creationId xmlns:a16="http://schemas.microsoft.com/office/drawing/2014/main" id="{00000000-0008-0000-0400-00001B080000}"/>
            </a:ext>
          </a:extLst>
        </xdr:cNvPr>
        <xdr:cNvSpPr txBox="1">
          <a:spLocks noChangeArrowheads="1"/>
        </xdr:cNvSpPr>
      </xdr:nvSpPr>
      <xdr:spPr bwMode="auto">
        <a:xfrm>
          <a:off x="9486900" y="1990725"/>
          <a:ext cx="19050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90</a:t>
          </a:r>
        </a:p>
      </xdr:txBody>
    </xdr:sp>
    <xdr:clientData/>
  </xdr:twoCellAnchor>
  <xdr:twoCellAnchor editAs="oneCell">
    <xdr:from>
      <xdr:col>44</xdr:col>
      <xdr:colOff>9525</xdr:colOff>
      <xdr:row>10</xdr:row>
      <xdr:rowOff>0</xdr:rowOff>
    </xdr:from>
    <xdr:to>
      <xdr:col>46</xdr:col>
      <xdr:colOff>0</xdr:colOff>
      <xdr:row>10</xdr:row>
      <xdr:rowOff>114300</xdr:rowOff>
    </xdr:to>
    <xdr:sp macro="" textlink="">
      <xdr:nvSpPr>
        <xdr:cNvPr id="2076" name="Text Box 28">
          <a:extLst>
            <a:ext uri="{FF2B5EF4-FFF2-40B4-BE49-F238E27FC236}">
              <a16:creationId xmlns:a16="http://schemas.microsoft.com/office/drawing/2014/main" id="{00000000-0008-0000-0400-00001C080000}"/>
            </a:ext>
          </a:extLst>
        </xdr:cNvPr>
        <xdr:cNvSpPr txBox="1">
          <a:spLocks noChangeArrowheads="1"/>
        </xdr:cNvSpPr>
      </xdr:nvSpPr>
      <xdr:spPr bwMode="auto">
        <a:xfrm>
          <a:off x="3362325" y="19812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21</a:t>
          </a:r>
        </a:p>
      </xdr:txBody>
    </xdr:sp>
    <xdr:clientData/>
  </xdr:twoCellAnchor>
  <mc:AlternateContent xmlns:mc="http://schemas.openxmlformats.org/markup-compatibility/2006">
    <mc:Choice xmlns:a14="http://schemas.microsoft.com/office/drawing/2010/main" Requires="a14">
      <xdr:twoCellAnchor editAs="oneCell">
        <xdr:from>
          <xdr:col>13</xdr:col>
          <xdr:colOff>38100</xdr:colOff>
          <xdr:row>4</xdr:row>
          <xdr:rowOff>9525</xdr:rowOff>
        </xdr:from>
        <xdr:to>
          <xdr:col>25</xdr:col>
          <xdr:colOff>9525</xdr:colOff>
          <xdr:row>5</xdr:row>
          <xdr:rowOff>133350</xdr:rowOff>
        </xdr:to>
        <xdr:sp macro="" textlink="">
          <xdr:nvSpPr>
            <xdr:cNvPr id="2077" name="CommandButton1" hidden="1">
              <a:extLst>
                <a:ext uri="{63B3BB69-23CF-44E3-9099-C40C66FF867C}">
                  <a14:compatExt spid="_x0000_s2077"/>
                </a:ext>
                <a:ext uri="{FF2B5EF4-FFF2-40B4-BE49-F238E27FC236}">
                  <a16:creationId xmlns:a16="http://schemas.microsoft.com/office/drawing/2014/main" id="{00000000-0008-0000-0400-00001D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editAs="oneCell">
    <xdr:from>
      <xdr:col>25</xdr:col>
      <xdr:colOff>0</xdr:colOff>
      <xdr:row>30</xdr:row>
      <xdr:rowOff>76200</xdr:rowOff>
    </xdr:from>
    <xdr:to>
      <xdr:col>26</xdr:col>
      <xdr:colOff>19050</xdr:colOff>
      <xdr:row>31</xdr:row>
      <xdr:rowOff>9525</xdr:rowOff>
    </xdr:to>
    <xdr:sp macro="" textlink="">
      <xdr:nvSpPr>
        <xdr:cNvPr id="2079" name="Text Box 31">
          <a:extLst>
            <a:ext uri="{FF2B5EF4-FFF2-40B4-BE49-F238E27FC236}">
              <a16:creationId xmlns:a16="http://schemas.microsoft.com/office/drawing/2014/main" id="{00000000-0008-0000-0400-00001F080000}"/>
            </a:ext>
          </a:extLst>
        </xdr:cNvPr>
        <xdr:cNvSpPr txBox="1">
          <a:spLocks noChangeArrowheads="1"/>
        </xdr:cNvSpPr>
      </xdr:nvSpPr>
      <xdr:spPr bwMode="auto">
        <a:xfrm>
          <a:off x="1905000" y="7781925"/>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twoCellAnchor editAs="oneCell">
    <xdr:from>
      <xdr:col>7</xdr:col>
      <xdr:colOff>57150</xdr:colOff>
      <xdr:row>30</xdr:row>
      <xdr:rowOff>66675</xdr:rowOff>
    </xdr:from>
    <xdr:to>
      <xdr:col>9</xdr:col>
      <xdr:colOff>0</xdr:colOff>
      <xdr:row>31</xdr:row>
      <xdr:rowOff>0</xdr:rowOff>
    </xdr:to>
    <xdr:sp macro="" textlink="">
      <xdr:nvSpPr>
        <xdr:cNvPr id="2080" name="Text Box 32">
          <a:extLst>
            <a:ext uri="{FF2B5EF4-FFF2-40B4-BE49-F238E27FC236}">
              <a16:creationId xmlns:a16="http://schemas.microsoft.com/office/drawing/2014/main" id="{00000000-0008-0000-0400-000020080000}"/>
            </a:ext>
          </a:extLst>
        </xdr:cNvPr>
        <xdr:cNvSpPr txBox="1">
          <a:spLocks noChangeArrowheads="1"/>
        </xdr:cNvSpPr>
      </xdr:nvSpPr>
      <xdr:spPr bwMode="auto">
        <a:xfrm>
          <a:off x="590550" y="7772400"/>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7</xdr:col>
      <xdr:colOff>0</xdr:colOff>
      <xdr:row>32</xdr:row>
      <xdr:rowOff>133350</xdr:rowOff>
    </xdr:from>
    <xdr:to>
      <xdr:col>30</xdr:col>
      <xdr:colOff>66675</xdr:colOff>
      <xdr:row>32</xdr:row>
      <xdr:rowOff>133350</xdr:rowOff>
    </xdr:to>
    <xdr:sp macro="" textlink="">
      <xdr:nvSpPr>
        <xdr:cNvPr id="2081" name="Line 33">
          <a:extLst>
            <a:ext uri="{FF2B5EF4-FFF2-40B4-BE49-F238E27FC236}">
              <a16:creationId xmlns:a16="http://schemas.microsoft.com/office/drawing/2014/main" id="{00000000-0008-0000-0400-000021080000}"/>
            </a:ext>
          </a:extLst>
        </xdr:cNvPr>
        <xdr:cNvSpPr>
          <a:spLocks noChangeShapeType="1"/>
        </xdr:cNvSpPr>
      </xdr:nvSpPr>
      <xdr:spPr bwMode="auto">
        <a:xfrm>
          <a:off x="533400" y="8324850"/>
          <a:ext cx="1819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0</xdr:col>
          <xdr:colOff>0</xdr:colOff>
          <xdr:row>33</xdr:row>
          <xdr:rowOff>9525</xdr:rowOff>
        </xdr:from>
        <xdr:to>
          <xdr:col>11</xdr:col>
          <xdr:colOff>47625</xdr:colOff>
          <xdr:row>34</xdr:row>
          <xdr:rowOff>133350</xdr:rowOff>
        </xdr:to>
        <xdr:sp macro="" textlink="">
          <xdr:nvSpPr>
            <xdr:cNvPr id="2082" name="CommandButton2" hidden="1">
              <a:extLst>
                <a:ext uri="{63B3BB69-23CF-44E3-9099-C40C66FF867C}">
                  <a14:compatExt spid="_x0000_s2082"/>
                </a:ext>
                <a:ext uri="{FF2B5EF4-FFF2-40B4-BE49-F238E27FC236}">
                  <a16:creationId xmlns:a16="http://schemas.microsoft.com/office/drawing/2014/main" id="{00000000-0008-0000-0400-00002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editAs="oneCell">
    <xdr:from>
      <xdr:col>19</xdr:col>
      <xdr:colOff>47625</xdr:colOff>
      <xdr:row>38</xdr:row>
      <xdr:rowOff>38100</xdr:rowOff>
    </xdr:from>
    <xdr:to>
      <xdr:col>21</xdr:col>
      <xdr:colOff>38100</xdr:colOff>
      <xdr:row>38</xdr:row>
      <xdr:rowOff>152400</xdr:rowOff>
    </xdr:to>
    <xdr:sp macro="" textlink="">
      <xdr:nvSpPr>
        <xdr:cNvPr id="2086" name="Text Box 38">
          <a:extLst>
            <a:ext uri="{FF2B5EF4-FFF2-40B4-BE49-F238E27FC236}">
              <a16:creationId xmlns:a16="http://schemas.microsoft.com/office/drawing/2014/main" id="{00000000-0008-0000-0400-000026080000}"/>
            </a:ext>
          </a:extLst>
        </xdr:cNvPr>
        <xdr:cNvSpPr txBox="1">
          <a:spLocks noChangeArrowheads="1"/>
        </xdr:cNvSpPr>
      </xdr:nvSpPr>
      <xdr:spPr bwMode="auto">
        <a:xfrm>
          <a:off x="1495425" y="931545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editAs="oneCell">
    <xdr:from>
      <xdr:col>28</xdr:col>
      <xdr:colOff>38100</xdr:colOff>
      <xdr:row>39</xdr:row>
      <xdr:rowOff>19050</xdr:rowOff>
    </xdr:from>
    <xdr:to>
      <xdr:col>30</xdr:col>
      <xdr:colOff>38100</xdr:colOff>
      <xdr:row>39</xdr:row>
      <xdr:rowOff>133350</xdr:rowOff>
    </xdr:to>
    <xdr:sp macro="" textlink="">
      <xdr:nvSpPr>
        <xdr:cNvPr id="2095" name="Text Box 47">
          <a:extLst>
            <a:ext uri="{FF2B5EF4-FFF2-40B4-BE49-F238E27FC236}">
              <a16:creationId xmlns:a16="http://schemas.microsoft.com/office/drawing/2014/main" id="{00000000-0008-0000-0400-00002F080000}"/>
            </a:ext>
          </a:extLst>
        </xdr:cNvPr>
        <xdr:cNvSpPr txBox="1">
          <a:spLocks noChangeArrowheads="1"/>
        </xdr:cNvSpPr>
      </xdr:nvSpPr>
      <xdr:spPr bwMode="auto">
        <a:xfrm>
          <a:off x="2171700" y="9467850"/>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52</xdr:col>
      <xdr:colOff>9525</xdr:colOff>
      <xdr:row>39</xdr:row>
      <xdr:rowOff>9525</xdr:rowOff>
    </xdr:from>
    <xdr:to>
      <xdr:col>54</xdr:col>
      <xdr:colOff>0</xdr:colOff>
      <xdr:row>39</xdr:row>
      <xdr:rowOff>123825</xdr:rowOff>
    </xdr:to>
    <xdr:sp macro="" textlink="">
      <xdr:nvSpPr>
        <xdr:cNvPr id="2096" name="Text Box 48">
          <a:extLst>
            <a:ext uri="{FF2B5EF4-FFF2-40B4-BE49-F238E27FC236}">
              <a16:creationId xmlns:a16="http://schemas.microsoft.com/office/drawing/2014/main" id="{00000000-0008-0000-0400-000030080000}"/>
            </a:ext>
          </a:extLst>
        </xdr:cNvPr>
        <xdr:cNvSpPr txBox="1">
          <a:spLocks noChangeArrowheads="1"/>
        </xdr:cNvSpPr>
      </xdr:nvSpPr>
      <xdr:spPr bwMode="auto">
        <a:xfrm>
          <a:off x="3971925" y="94583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29</a:t>
          </a:r>
        </a:p>
      </xdr:txBody>
    </xdr:sp>
    <xdr:clientData/>
  </xdr:twoCellAnchor>
  <xdr:twoCellAnchor editAs="oneCell">
    <xdr:from>
      <xdr:col>60</xdr:col>
      <xdr:colOff>9525</xdr:colOff>
      <xdr:row>39</xdr:row>
      <xdr:rowOff>9525</xdr:rowOff>
    </xdr:from>
    <xdr:to>
      <xdr:col>62</xdr:col>
      <xdr:colOff>0</xdr:colOff>
      <xdr:row>39</xdr:row>
      <xdr:rowOff>123825</xdr:rowOff>
    </xdr:to>
    <xdr:sp macro="" textlink="">
      <xdr:nvSpPr>
        <xdr:cNvPr id="2097" name="Text Box 49">
          <a:extLst>
            <a:ext uri="{FF2B5EF4-FFF2-40B4-BE49-F238E27FC236}">
              <a16:creationId xmlns:a16="http://schemas.microsoft.com/office/drawing/2014/main" id="{00000000-0008-0000-0400-000031080000}"/>
            </a:ext>
          </a:extLst>
        </xdr:cNvPr>
        <xdr:cNvSpPr txBox="1">
          <a:spLocks noChangeArrowheads="1"/>
        </xdr:cNvSpPr>
      </xdr:nvSpPr>
      <xdr:spPr bwMode="auto">
        <a:xfrm>
          <a:off x="4581525" y="94583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37</a:t>
          </a:r>
        </a:p>
      </xdr:txBody>
    </xdr:sp>
    <xdr:clientData/>
  </xdr:twoCellAnchor>
  <xdr:twoCellAnchor editAs="oneCell">
    <xdr:from>
      <xdr:col>68</xdr:col>
      <xdr:colOff>9525</xdr:colOff>
      <xdr:row>39</xdr:row>
      <xdr:rowOff>9525</xdr:rowOff>
    </xdr:from>
    <xdr:to>
      <xdr:col>70</xdr:col>
      <xdr:colOff>0</xdr:colOff>
      <xdr:row>39</xdr:row>
      <xdr:rowOff>123825</xdr:rowOff>
    </xdr:to>
    <xdr:sp macro="" textlink="">
      <xdr:nvSpPr>
        <xdr:cNvPr id="2098" name="Text Box 50">
          <a:extLst>
            <a:ext uri="{FF2B5EF4-FFF2-40B4-BE49-F238E27FC236}">
              <a16:creationId xmlns:a16="http://schemas.microsoft.com/office/drawing/2014/main" id="{00000000-0008-0000-0400-000032080000}"/>
            </a:ext>
          </a:extLst>
        </xdr:cNvPr>
        <xdr:cNvSpPr txBox="1">
          <a:spLocks noChangeArrowheads="1"/>
        </xdr:cNvSpPr>
      </xdr:nvSpPr>
      <xdr:spPr bwMode="auto">
        <a:xfrm>
          <a:off x="5191125" y="94583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45</a:t>
          </a:r>
        </a:p>
      </xdr:txBody>
    </xdr:sp>
    <xdr:clientData/>
  </xdr:twoCellAnchor>
  <xdr:twoCellAnchor editAs="oneCell">
    <xdr:from>
      <xdr:col>76</xdr:col>
      <xdr:colOff>9525</xdr:colOff>
      <xdr:row>39</xdr:row>
      <xdr:rowOff>9525</xdr:rowOff>
    </xdr:from>
    <xdr:to>
      <xdr:col>78</xdr:col>
      <xdr:colOff>0</xdr:colOff>
      <xdr:row>39</xdr:row>
      <xdr:rowOff>123825</xdr:rowOff>
    </xdr:to>
    <xdr:sp macro="" textlink="">
      <xdr:nvSpPr>
        <xdr:cNvPr id="2099" name="Text Box 51">
          <a:extLst>
            <a:ext uri="{FF2B5EF4-FFF2-40B4-BE49-F238E27FC236}">
              <a16:creationId xmlns:a16="http://schemas.microsoft.com/office/drawing/2014/main" id="{00000000-0008-0000-0400-000033080000}"/>
            </a:ext>
          </a:extLst>
        </xdr:cNvPr>
        <xdr:cNvSpPr txBox="1">
          <a:spLocks noChangeArrowheads="1"/>
        </xdr:cNvSpPr>
      </xdr:nvSpPr>
      <xdr:spPr bwMode="auto">
        <a:xfrm>
          <a:off x="5800725" y="94583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53</a:t>
          </a:r>
        </a:p>
      </xdr:txBody>
    </xdr:sp>
    <xdr:clientData/>
  </xdr:twoCellAnchor>
  <xdr:twoCellAnchor editAs="oneCell">
    <xdr:from>
      <xdr:col>44</xdr:col>
      <xdr:colOff>9525</xdr:colOff>
      <xdr:row>39</xdr:row>
      <xdr:rowOff>9525</xdr:rowOff>
    </xdr:from>
    <xdr:to>
      <xdr:col>46</xdr:col>
      <xdr:colOff>0</xdr:colOff>
      <xdr:row>39</xdr:row>
      <xdr:rowOff>123825</xdr:rowOff>
    </xdr:to>
    <xdr:sp macro="" textlink="">
      <xdr:nvSpPr>
        <xdr:cNvPr id="2104" name="Text Box 56">
          <a:extLst>
            <a:ext uri="{FF2B5EF4-FFF2-40B4-BE49-F238E27FC236}">
              <a16:creationId xmlns:a16="http://schemas.microsoft.com/office/drawing/2014/main" id="{00000000-0008-0000-0400-000038080000}"/>
            </a:ext>
          </a:extLst>
        </xdr:cNvPr>
        <xdr:cNvSpPr txBox="1">
          <a:spLocks noChangeArrowheads="1"/>
        </xdr:cNvSpPr>
      </xdr:nvSpPr>
      <xdr:spPr bwMode="auto">
        <a:xfrm>
          <a:off x="3362325" y="94583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21</a:t>
          </a:r>
        </a:p>
      </xdr:txBody>
    </xdr:sp>
    <xdr:clientData/>
  </xdr:twoCellAnchor>
  <xdr:twoCellAnchor>
    <xdr:from>
      <xdr:col>137</xdr:col>
      <xdr:colOff>19050</xdr:colOff>
      <xdr:row>0</xdr:row>
      <xdr:rowOff>123825</xdr:rowOff>
    </xdr:from>
    <xdr:to>
      <xdr:col>140</xdr:col>
      <xdr:colOff>57150</xdr:colOff>
      <xdr:row>1</xdr:row>
      <xdr:rowOff>190500</xdr:rowOff>
    </xdr:to>
    <xdr:grpSp>
      <xdr:nvGrpSpPr>
        <xdr:cNvPr id="2107" name="Group 59">
          <a:extLst>
            <a:ext uri="{FF2B5EF4-FFF2-40B4-BE49-F238E27FC236}">
              <a16:creationId xmlns:a16="http://schemas.microsoft.com/office/drawing/2014/main" id="{00000000-0008-0000-0400-00003B080000}"/>
            </a:ext>
          </a:extLst>
        </xdr:cNvPr>
        <xdr:cNvGrpSpPr>
          <a:grpSpLocks/>
        </xdr:cNvGrpSpPr>
      </xdr:nvGrpSpPr>
      <xdr:grpSpPr bwMode="auto">
        <a:xfrm>
          <a:off x="10765491" y="123825"/>
          <a:ext cx="273424" cy="268381"/>
          <a:chOff x="1067" y="288"/>
          <a:chExt cx="29" cy="27"/>
        </a:xfrm>
      </xdr:grpSpPr>
      <xdr:sp macro="" textlink="">
        <xdr:nvSpPr>
          <xdr:cNvPr id="2108" name="Oval 60">
            <a:extLst>
              <a:ext uri="{FF2B5EF4-FFF2-40B4-BE49-F238E27FC236}">
                <a16:creationId xmlns:a16="http://schemas.microsoft.com/office/drawing/2014/main" id="{00000000-0008-0000-0400-00003C08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109" name="Text Box 61">
            <a:extLst>
              <a:ext uri="{FF2B5EF4-FFF2-40B4-BE49-F238E27FC236}">
                <a16:creationId xmlns:a16="http://schemas.microsoft.com/office/drawing/2014/main" id="{00000000-0008-0000-0400-00003D08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twoCellAnchor>
    <xdr:from>
      <xdr:col>137</xdr:col>
      <xdr:colOff>19050</xdr:colOff>
      <xdr:row>29</xdr:row>
      <xdr:rowOff>123825</xdr:rowOff>
    </xdr:from>
    <xdr:to>
      <xdr:col>140</xdr:col>
      <xdr:colOff>57150</xdr:colOff>
      <xdr:row>30</xdr:row>
      <xdr:rowOff>190500</xdr:rowOff>
    </xdr:to>
    <xdr:grpSp>
      <xdr:nvGrpSpPr>
        <xdr:cNvPr id="2110" name="Group 62">
          <a:extLst>
            <a:ext uri="{FF2B5EF4-FFF2-40B4-BE49-F238E27FC236}">
              <a16:creationId xmlns:a16="http://schemas.microsoft.com/office/drawing/2014/main" id="{00000000-0008-0000-0400-00003E080000}"/>
            </a:ext>
          </a:extLst>
        </xdr:cNvPr>
        <xdr:cNvGrpSpPr>
          <a:grpSpLocks/>
        </xdr:cNvGrpSpPr>
      </xdr:nvGrpSpPr>
      <xdr:grpSpPr bwMode="auto">
        <a:xfrm>
          <a:off x="10765491" y="7575737"/>
          <a:ext cx="273424" cy="268381"/>
          <a:chOff x="1067" y="288"/>
          <a:chExt cx="29" cy="27"/>
        </a:xfrm>
      </xdr:grpSpPr>
      <xdr:sp macro="" textlink="">
        <xdr:nvSpPr>
          <xdr:cNvPr id="2111" name="Oval 63">
            <a:extLst>
              <a:ext uri="{FF2B5EF4-FFF2-40B4-BE49-F238E27FC236}">
                <a16:creationId xmlns:a16="http://schemas.microsoft.com/office/drawing/2014/main" id="{00000000-0008-0000-0400-00003F08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112" name="Text Box 64">
            <a:extLst>
              <a:ext uri="{FF2B5EF4-FFF2-40B4-BE49-F238E27FC236}">
                <a16:creationId xmlns:a16="http://schemas.microsoft.com/office/drawing/2014/main" id="{00000000-0008-0000-0400-00004008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twoCellAnchor editAs="oneCell">
    <xdr:from>
      <xdr:col>130</xdr:col>
      <xdr:colOff>0</xdr:colOff>
      <xdr:row>10</xdr:row>
      <xdr:rowOff>9525</xdr:rowOff>
    </xdr:from>
    <xdr:to>
      <xdr:col>132</xdr:col>
      <xdr:colOff>19050</xdr:colOff>
      <xdr:row>10</xdr:row>
      <xdr:rowOff>123825</xdr:rowOff>
    </xdr:to>
    <xdr:sp macro="" textlink="">
      <xdr:nvSpPr>
        <xdr:cNvPr id="2114" name="Text Box 66">
          <a:extLst>
            <a:ext uri="{FF2B5EF4-FFF2-40B4-BE49-F238E27FC236}">
              <a16:creationId xmlns:a16="http://schemas.microsoft.com/office/drawing/2014/main" id="{00000000-0008-0000-0400-000042080000}"/>
            </a:ext>
          </a:extLst>
        </xdr:cNvPr>
        <xdr:cNvSpPr txBox="1">
          <a:spLocks noChangeArrowheads="1"/>
        </xdr:cNvSpPr>
      </xdr:nvSpPr>
      <xdr:spPr bwMode="auto">
        <a:xfrm>
          <a:off x="9906000" y="1990725"/>
          <a:ext cx="17145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93</a:t>
          </a:r>
        </a:p>
      </xdr:txBody>
    </xdr:sp>
    <xdr:clientData/>
  </xdr:twoCellAnchor>
  <xdr:oneCellAnchor>
    <xdr:from>
      <xdr:col>30</xdr:col>
      <xdr:colOff>0</xdr:colOff>
      <xdr:row>30</xdr:row>
      <xdr:rowOff>76200</xdr:rowOff>
    </xdr:from>
    <xdr:ext cx="116541" cy="163606"/>
    <xdr:sp macro="" textlink="">
      <xdr:nvSpPr>
        <xdr:cNvPr id="2119" name="Text Box 71">
          <a:extLst>
            <a:ext uri="{FF2B5EF4-FFF2-40B4-BE49-F238E27FC236}">
              <a16:creationId xmlns:a16="http://schemas.microsoft.com/office/drawing/2014/main" id="{00000000-0008-0000-0400-000047080000}"/>
            </a:ext>
          </a:extLst>
        </xdr:cNvPr>
        <xdr:cNvSpPr txBox="1">
          <a:spLocks noChangeArrowheads="1"/>
        </xdr:cNvSpPr>
      </xdr:nvSpPr>
      <xdr:spPr bwMode="auto">
        <a:xfrm>
          <a:off x="2286000" y="7781925"/>
          <a:ext cx="11430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oneCellAnchor>
    <xdr:from>
      <xdr:col>30</xdr:col>
      <xdr:colOff>0</xdr:colOff>
      <xdr:row>1</xdr:row>
      <xdr:rowOff>76200</xdr:rowOff>
    </xdr:from>
    <xdr:ext cx="116541" cy="163606"/>
    <xdr:sp macro="" textlink="">
      <xdr:nvSpPr>
        <xdr:cNvPr id="2120" name="Text Box 72">
          <a:extLst>
            <a:ext uri="{FF2B5EF4-FFF2-40B4-BE49-F238E27FC236}">
              <a16:creationId xmlns:a16="http://schemas.microsoft.com/office/drawing/2014/main" id="{00000000-0008-0000-0400-000048080000}"/>
            </a:ext>
          </a:extLst>
        </xdr:cNvPr>
        <xdr:cNvSpPr txBox="1">
          <a:spLocks noChangeArrowheads="1"/>
        </xdr:cNvSpPr>
      </xdr:nvSpPr>
      <xdr:spPr bwMode="auto">
        <a:xfrm>
          <a:off x="2286000" y="276225"/>
          <a:ext cx="11430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editAs="oneCell">
    <xdr:from>
      <xdr:col>28</xdr:col>
      <xdr:colOff>19050</xdr:colOff>
      <xdr:row>52</xdr:row>
      <xdr:rowOff>9525</xdr:rowOff>
    </xdr:from>
    <xdr:to>
      <xdr:col>30</xdr:col>
      <xdr:colOff>9525</xdr:colOff>
      <xdr:row>52</xdr:row>
      <xdr:rowOff>123825</xdr:rowOff>
    </xdr:to>
    <xdr:sp macro="" textlink="">
      <xdr:nvSpPr>
        <xdr:cNvPr id="2128" name="Text Box 80">
          <a:extLst>
            <a:ext uri="{FF2B5EF4-FFF2-40B4-BE49-F238E27FC236}">
              <a16:creationId xmlns:a16="http://schemas.microsoft.com/office/drawing/2014/main" id="{00000000-0008-0000-0400-000050080000}"/>
            </a:ext>
          </a:extLst>
        </xdr:cNvPr>
        <xdr:cNvSpPr txBox="1">
          <a:spLocks noChangeArrowheads="1"/>
        </xdr:cNvSpPr>
      </xdr:nvSpPr>
      <xdr:spPr bwMode="auto">
        <a:xfrm>
          <a:off x="2152650" y="1354455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ア</a:t>
          </a:r>
        </a:p>
      </xdr:txBody>
    </xdr:sp>
    <xdr:clientData/>
  </xdr:twoCellAnchor>
  <xdr:twoCellAnchor editAs="oneCell">
    <xdr:from>
      <xdr:col>84</xdr:col>
      <xdr:colOff>9525</xdr:colOff>
      <xdr:row>39</xdr:row>
      <xdr:rowOff>0</xdr:rowOff>
    </xdr:from>
    <xdr:to>
      <xdr:col>87</xdr:col>
      <xdr:colOff>9525</xdr:colOff>
      <xdr:row>39</xdr:row>
      <xdr:rowOff>114300</xdr:rowOff>
    </xdr:to>
    <xdr:sp macro="" textlink="">
      <xdr:nvSpPr>
        <xdr:cNvPr id="2129" name="Text Box 81">
          <a:extLst>
            <a:ext uri="{FF2B5EF4-FFF2-40B4-BE49-F238E27FC236}">
              <a16:creationId xmlns:a16="http://schemas.microsoft.com/office/drawing/2014/main" id="{00000000-0008-0000-0400-000051080000}"/>
            </a:ext>
          </a:extLst>
        </xdr:cNvPr>
        <xdr:cNvSpPr txBox="1">
          <a:spLocks noChangeArrowheads="1"/>
        </xdr:cNvSpPr>
      </xdr:nvSpPr>
      <xdr:spPr bwMode="auto">
        <a:xfrm>
          <a:off x="6410325" y="9448800"/>
          <a:ext cx="2286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61</a:t>
          </a:r>
        </a:p>
      </xdr:txBody>
    </xdr:sp>
    <xdr:clientData/>
  </xdr:twoCellAnchor>
  <xdr:twoCellAnchor editAs="oneCell">
    <xdr:from>
      <xdr:col>92</xdr:col>
      <xdr:colOff>38100</xdr:colOff>
      <xdr:row>39</xdr:row>
      <xdr:rowOff>0</xdr:rowOff>
    </xdr:from>
    <xdr:to>
      <xdr:col>94</xdr:col>
      <xdr:colOff>38100</xdr:colOff>
      <xdr:row>39</xdr:row>
      <xdr:rowOff>114300</xdr:rowOff>
    </xdr:to>
    <xdr:sp macro="" textlink="">
      <xdr:nvSpPr>
        <xdr:cNvPr id="2130" name="Text Box 82">
          <a:extLst>
            <a:ext uri="{FF2B5EF4-FFF2-40B4-BE49-F238E27FC236}">
              <a16:creationId xmlns:a16="http://schemas.microsoft.com/office/drawing/2014/main" id="{00000000-0008-0000-0400-000052080000}"/>
            </a:ext>
          </a:extLst>
        </xdr:cNvPr>
        <xdr:cNvSpPr txBox="1">
          <a:spLocks noChangeArrowheads="1"/>
        </xdr:cNvSpPr>
      </xdr:nvSpPr>
      <xdr:spPr bwMode="auto">
        <a:xfrm>
          <a:off x="7048500" y="9448800"/>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68</a:t>
          </a:r>
        </a:p>
      </xdr:txBody>
    </xdr:sp>
    <xdr:clientData/>
  </xdr:twoCellAnchor>
  <xdr:twoCellAnchor editAs="oneCell">
    <xdr:from>
      <xdr:col>100</xdr:col>
      <xdr:colOff>38100</xdr:colOff>
      <xdr:row>39</xdr:row>
      <xdr:rowOff>0</xdr:rowOff>
    </xdr:from>
    <xdr:to>
      <xdr:col>102</xdr:col>
      <xdr:colOff>38100</xdr:colOff>
      <xdr:row>39</xdr:row>
      <xdr:rowOff>114300</xdr:rowOff>
    </xdr:to>
    <xdr:sp macro="" textlink="">
      <xdr:nvSpPr>
        <xdr:cNvPr id="2131" name="Text Box 83">
          <a:extLst>
            <a:ext uri="{FF2B5EF4-FFF2-40B4-BE49-F238E27FC236}">
              <a16:creationId xmlns:a16="http://schemas.microsoft.com/office/drawing/2014/main" id="{00000000-0008-0000-0400-000053080000}"/>
            </a:ext>
          </a:extLst>
        </xdr:cNvPr>
        <xdr:cNvSpPr txBox="1">
          <a:spLocks noChangeArrowheads="1"/>
        </xdr:cNvSpPr>
      </xdr:nvSpPr>
      <xdr:spPr bwMode="auto">
        <a:xfrm>
          <a:off x="7658100" y="9448800"/>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74</a:t>
          </a:r>
        </a:p>
      </xdr:txBody>
    </xdr:sp>
    <xdr:clientData/>
  </xdr:twoCellAnchor>
  <xdr:twoCellAnchor editAs="oneCell">
    <xdr:from>
      <xdr:col>108</xdr:col>
      <xdr:colOff>38100</xdr:colOff>
      <xdr:row>39</xdr:row>
      <xdr:rowOff>0</xdr:rowOff>
    </xdr:from>
    <xdr:to>
      <xdr:col>110</xdr:col>
      <xdr:colOff>38100</xdr:colOff>
      <xdr:row>39</xdr:row>
      <xdr:rowOff>114300</xdr:rowOff>
    </xdr:to>
    <xdr:sp macro="" textlink="">
      <xdr:nvSpPr>
        <xdr:cNvPr id="2132" name="Text Box 84">
          <a:extLst>
            <a:ext uri="{FF2B5EF4-FFF2-40B4-BE49-F238E27FC236}">
              <a16:creationId xmlns:a16="http://schemas.microsoft.com/office/drawing/2014/main" id="{00000000-0008-0000-0400-000054080000}"/>
            </a:ext>
          </a:extLst>
        </xdr:cNvPr>
        <xdr:cNvSpPr txBox="1">
          <a:spLocks noChangeArrowheads="1"/>
        </xdr:cNvSpPr>
      </xdr:nvSpPr>
      <xdr:spPr bwMode="auto">
        <a:xfrm>
          <a:off x="8267700" y="9448800"/>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80</a:t>
          </a:r>
        </a:p>
      </xdr:txBody>
    </xdr:sp>
    <xdr:clientData/>
  </xdr:twoCellAnchor>
  <xdr:twoCellAnchor editAs="oneCell">
    <xdr:from>
      <xdr:col>116</xdr:col>
      <xdr:colOff>38100</xdr:colOff>
      <xdr:row>39</xdr:row>
      <xdr:rowOff>0</xdr:rowOff>
    </xdr:from>
    <xdr:to>
      <xdr:col>118</xdr:col>
      <xdr:colOff>38100</xdr:colOff>
      <xdr:row>39</xdr:row>
      <xdr:rowOff>114300</xdr:rowOff>
    </xdr:to>
    <xdr:sp macro="" textlink="">
      <xdr:nvSpPr>
        <xdr:cNvPr id="2133" name="Text Box 85">
          <a:extLst>
            <a:ext uri="{FF2B5EF4-FFF2-40B4-BE49-F238E27FC236}">
              <a16:creationId xmlns:a16="http://schemas.microsoft.com/office/drawing/2014/main" id="{00000000-0008-0000-0400-000055080000}"/>
            </a:ext>
          </a:extLst>
        </xdr:cNvPr>
        <xdr:cNvSpPr txBox="1">
          <a:spLocks noChangeArrowheads="1"/>
        </xdr:cNvSpPr>
      </xdr:nvSpPr>
      <xdr:spPr bwMode="auto">
        <a:xfrm>
          <a:off x="8877300" y="9448800"/>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85</a:t>
          </a:r>
        </a:p>
      </xdr:txBody>
    </xdr:sp>
    <xdr:clientData/>
  </xdr:twoCellAnchor>
  <xdr:twoCellAnchor editAs="oneCell">
    <xdr:from>
      <xdr:col>124</xdr:col>
      <xdr:colOff>38100</xdr:colOff>
      <xdr:row>39</xdr:row>
      <xdr:rowOff>9525</xdr:rowOff>
    </xdr:from>
    <xdr:to>
      <xdr:col>127</xdr:col>
      <xdr:colOff>0</xdr:colOff>
      <xdr:row>39</xdr:row>
      <xdr:rowOff>142875</xdr:rowOff>
    </xdr:to>
    <xdr:sp macro="" textlink="">
      <xdr:nvSpPr>
        <xdr:cNvPr id="2134" name="Text Box 86">
          <a:extLst>
            <a:ext uri="{FF2B5EF4-FFF2-40B4-BE49-F238E27FC236}">
              <a16:creationId xmlns:a16="http://schemas.microsoft.com/office/drawing/2014/main" id="{00000000-0008-0000-0400-000056080000}"/>
            </a:ext>
          </a:extLst>
        </xdr:cNvPr>
        <xdr:cNvSpPr txBox="1">
          <a:spLocks noChangeArrowheads="1"/>
        </xdr:cNvSpPr>
      </xdr:nvSpPr>
      <xdr:spPr bwMode="auto">
        <a:xfrm>
          <a:off x="9486900" y="9458325"/>
          <a:ext cx="19050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90</a:t>
          </a:r>
        </a:p>
      </xdr:txBody>
    </xdr:sp>
    <xdr:clientData/>
  </xdr:twoCellAnchor>
  <xdr:twoCellAnchor editAs="oneCell">
    <xdr:from>
      <xdr:col>130</xdr:col>
      <xdr:colOff>0</xdr:colOff>
      <xdr:row>39</xdr:row>
      <xdr:rowOff>9525</xdr:rowOff>
    </xdr:from>
    <xdr:to>
      <xdr:col>132</xdr:col>
      <xdr:colOff>19050</xdr:colOff>
      <xdr:row>39</xdr:row>
      <xdr:rowOff>123825</xdr:rowOff>
    </xdr:to>
    <xdr:sp macro="" textlink="">
      <xdr:nvSpPr>
        <xdr:cNvPr id="2135" name="Text Box 87">
          <a:extLst>
            <a:ext uri="{FF2B5EF4-FFF2-40B4-BE49-F238E27FC236}">
              <a16:creationId xmlns:a16="http://schemas.microsoft.com/office/drawing/2014/main" id="{00000000-0008-0000-0400-000057080000}"/>
            </a:ext>
          </a:extLst>
        </xdr:cNvPr>
        <xdr:cNvSpPr txBox="1">
          <a:spLocks noChangeArrowheads="1"/>
        </xdr:cNvSpPr>
      </xdr:nvSpPr>
      <xdr:spPr bwMode="auto">
        <a:xfrm>
          <a:off x="9906000" y="9458325"/>
          <a:ext cx="17145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93</a:t>
          </a:r>
        </a:p>
      </xdr:txBody>
    </xdr:sp>
    <xdr:clientData/>
  </xdr:twoCellAnchor>
  <xdr:oneCellAnchor>
    <xdr:from>
      <xdr:col>30</xdr:col>
      <xdr:colOff>0</xdr:colOff>
      <xdr:row>3</xdr:row>
      <xdr:rowOff>76200</xdr:rowOff>
    </xdr:from>
    <xdr:ext cx="116541" cy="161925"/>
    <xdr:sp macro="" textlink="">
      <xdr:nvSpPr>
        <xdr:cNvPr id="2136" name="Text Box 88">
          <a:extLst>
            <a:ext uri="{FF2B5EF4-FFF2-40B4-BE49-F238E27FC236}">
              <a16:creationId xmlns:a16="http://schemas.microsoft.com/office/drawing/2014/main" id="{00000000-0008-0000-0400-000058080000}"/>
            </a:ext>
          </a:extLst>
        </xdr:cNvPr>
        <xdr:cNvSpPr txBox="1">
          <a:spLocks noChangeArrowheads="1"/>
        </xdr:cNvSpPr>
      </xdr:nvSpPr>
      <xdr:spPr bwMode="auto">
        <a:xfrm>
          <a:off x="2286000" y="800100"/>
          <a:ext cx="11430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oneCellAnchor>
    <xdr:from>
      <xdr:col>30</xdr:col>
      <xdr:colOff>0</xdr:colOff>
      <xdr:row>30</xdr:row>
      <xdr:rowOff>76200</xdr:rowOff>
    </xdr:from>
    <xdr:ext cx="116541" cy="163606"/>
    <xdr:sp macro="" textlink="">
      <xdr:nvSpPr>
        <xdr:cNvPr id="2137" name="Text Box 89">
          <a:extLst>
            <a:ext uri="{FF2B5EF4-FFF2-40B4-BE49-F238E27FC236}">
              <a16:creationId xmlns:a16="http://schemas.microsoft.com/office/drawing/2014/main" id="{00000000-0008-0000-0400-000059080000}"/>
            </a:ext>
          </a:extLst>
        </xdr:cNvPr>
        <xdr:cNvSpPr txBox="1">
          <a:spLocks noChangeArrowheads="1"/>
        </xdr:cNvSpPr>
      </xdr:nvSpPr>
      <xdr:spPr bwMode="auto">
        <a:xfrm>
          <a:off x="2286000" y="7781925"/>
          <a:ext cx="11430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oneCellAnchor>
    <xdr:from>
      <xdr:col>30</xdr:col>
      <xdr:colOff>0</xdr:colOff>
      <xdr:row>32</xdr:row>
      <xdr:rowOff>76200</xdr:rowOff>
    </xdr:from>
    <xdr:ext cx="116541" cy="161925"/>
    <xdr:sp macro="" textlink="">
      <xdr:nvSpPr>
        <xdr:cNvPr id="2138" name="Text Box 90">
          <a:extLst>
            <a:ext uri="{FF2B5EF4-FFF2-40B4-BE49-F238E27FC236}">
              <a16:creationId xmlns:a16="http://schemas.microsoft.com/office/drawing/2014/main" id="{00000000-0008-0000-0400-00005A080000}"/>
            </a:ext>
          </a:extLst>
        </xdr:cNvPr>
        <xdr:cNvSpPr txBox="1">
          <a:spLocks noChangeArrowheads="1"/>
        </xdr:cNvSpPr>
      </xdr:nvSpPr>
      <xdr:spPr bwMode="auto">
        <a:xfrm>
          <a:off x="2286000" y="8267700"/>
          <a:ext cx="11430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3</xdr:row>
      <xdr:rowOff>114300</xdr:rowOff>
    </xdr:from>
    <xdr:to>
      <xdr:col>30</xdr:col>
      <xdr:colOff>57150</xdr:colOff>
      <xdr:row>3</xdr:row>
      <xdr:rowOff>114300</xdr:rowOff>
    </xdr:to>
    <xdr:sp macro="" textlink="">
      <xdr:nvSpPr>
        <xdr:cNvPr id="3073" name="Line 1">
          <a:extLst>
            <a:ext uri="{FF2B5EF4-FFF2-40B4-BE49-F238E27FC236}">
              <a16:creationId xmlns:a16="http://schemas.microsoft.com/office/drawing/2014/main" id="{00000000-0008-0000-0500-0000010C0000}"/>
            </a:ext>
          </a:extLst>
        </xdr:cNvPr>
        <xdr:cNvSpPr>
          <a:spLocks noChangeShapeType="1"/>
        </xdr:cNvSpPr>
      </xdr:nvSpPr>
      <xdr:spPr bwMode="auto">
        <a:xfrm>
          <a:off x="523875" y="838200"/>
          <a:ext cx="1819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29</xdr:col>
      <xdr:colOff>19050</xdr:colOff>
      <xdr:row>11</xdr:row>
      <xdr:rowOff>9525</xdr:rowOff>
    </xdr:from>
    <xdr:to>
      <xdr:col>31</xdr:col>
      <xdr:colOff>9525</xdr:colOff>
      <xdr:row>11</xdr:row>
      <xdr:rowOff>123825</xdr:rowOff>
    </xdr:to>
    <xdr:sp macro="" textlink="">
      <xdr:nvSpPr>
        <xdr:cNvPr id="3078" name="Text Box 6">
          <a:extLst>
            <a:ext uri="{FF2B5EF4-FFF2-40B4-BE49-F238E27FC236}">
              <a16:creationId xmlns:a16="http://schemas.microsoft.com/office/drawing/2014/main" id="{00000000-0008-0000-0500-0000060C0000}"/>
            </a:ext>
          </a:extLst>
        </xdr:cNvPr>
        <xdr:cNvSpPr txBox="1">
          <a:spLocks noChangeArrowheads="1"/>
        </xdr:cNvSpPr>
      </xdr:nvSpPr>
      <xdr:spPr bwMode="auto">
        <a:xfrm>
          <a:off x="2228850" y="21621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20</xdr:col>
      <xdr:colOff>47625</xdr:colOff>
      <xdr:row>10</xdr:row>
      <xdr:rowOff>38100</xdr:rowOff>
    </xdr:from>
    <xdr:to>
      <xdr:col>22</xdr:col>
      <xdr:colOff>38100</xdr:colOff>
      <xdr:row>10</xdr:row>
      <xdr:rowOff>152400</xdr:rowOff>
    </xdr:to>
    <xdr:sp macro="" textlink="">
      <xdr:nvSpPr>
        <xdr:cNvPr id="3079" name="Text Box 7">
          <a:extLst>
            <a:ext uri="{FF2B5EF4-FFF2-40B4-BE49-F238E27FC236}">
              <a16:creationId xmlns:a16="http://schemas.microsoft.com/office/drawing/2014/main" id="{00000000-0008-0000-0500-0000070C0000}"/>
            </a:ext>
          </a:extLst>
        </xdr:cNvPr>
        <xdr:cNvSpPr txBox="1">
          <a:spLocks noChangeArrowheads="1"/>
        </xdr:cNvSpPr>
      </xdr:nvSpPr>
      <xdr:spPr bwMode="auto">
        <a:xfrm>
          <a:off x="1571625" y="20193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editAs="oneCell">
    <xdr:from>
      <xdr:col>39</xdr:col>
      <xdr:colOff>19050</xdr:colOff>
      <xdr:row>11</xdr:row>
      <xdr:rowOff>9525</xdr:rowOff>
    </xdr:from>
    <xdr:to>
      <xdr:col>41</xdr:col>
      <xdr:colOff>9525</xdr:colOff>
      <xdr:row>11</xdr:row>
      <xdr:rowOff>123825</xdr:rowOff>
    </xdr:to>
    <xdr:sp macro="" textlink="">
      <xdr:nvSpPr>
        <xdr:cNvPr id="3080" name="Text Box 8">
          <a:extLst>
            <a:ext uri="{FF2B5EF4-FFF2-40B4-BE49-F238E27FC236}">
              <a16:creationId xmlns:a16="http://schemas.microsoft.com/office/drawing/2014/main" id="{00000000-0008-0000-0500-0000080C0000}"/>
            </a:ext>
          </a:extLst>
        </xdr:cNvPr>
        <xdr:cNvSpPr txBox="1">
          <a:spLocks noChangeArrowheads="1"/>
        </xdr:cNvSpPr>
      </xdr:nvSpPr>
      <xdr:spPr bwMode="auto">
        <a:xfrm>
          <a:off x="2990850" y="21621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22</a:t>
          </a:r>
        </a:p>
      </xdr:txBody>
    </xdr:sp>
    <xdr:clientData/>
  </xdr:twoCellAnchor>
  <xdr:twoCellAnchor editAs="oneCell">
    <xdr:from>
      <xdr:col>49</xdr:col>
      <xdr:colOff>19050</xdr:colOff>
      <xdr:row>11</xdr:row>
      <xdr:rowOff>9525</xdr:rowOff>
    </xdr:from>
    <xdr:to>
      <xdr:col>51</xdr:col>
      <xdr:colOff>9525</xdr:colOff>
      <xdr:row>11</xdr:row>
      <xdr:rowOff>123825</xdr:rowOff>
    </xdr:to>
    <xdr:sp macro="" textlink="">
      <xdr:nvSpPr>
        <xdr:cNvPr id="3081" name="Text Box 9">
          <a:extLst>
            <a:ext uri="{FF2B5EF4-FFF2-40B4-BE49-F238E27FC236}">
              <a16:creationId xmlns:a16="http://schemas.microsoft.com/office/drawing/2014/main" id="{00000000-0008-0000-0500-0000090C0000}"/>
            </a:ext>
          </a:extLst>
        </xdr:cNvPr>
        <xdr:cNvSpPr txBox="1">
          <a:spLocks noChangeArrowheads="1"/>
        </xdr:cNvSpPr>
      </xdr:nvSpPr>
      <xdr:spPr bwMode="auto">
        <a:xfrm>
          <a:off x="3752850" y="21621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30</a:t>
          </a:r>
        </a:p>
      </xdr:txBody>
    </xdr:sp>
    <xdr:clientData/>
  </xdr:twoCellAnchor>
  <xdr:twoCellAnchor editAs="oneCell">
    <xdr:from>
      <xdr:col>60</xdr:col>
      <xdr:colOff>19050</xdr:colOff>
      <xdr:row>11</xdr:row>
      <xdr:rowOff>9525</xdr:rowOff>
    </xdr:from>
    <xdr:to>
      <xdr:col>62</xdr:col>
      <xdr:colOff>9525</xdr:colOff>
      <xdr:row>11</xdr:row>
      <xdr:rowOff>123825</xdr:rowOff>
    </xdr:to>
    <xdr:sp macro="" textlink="">
      <xdr:nvSpPr>
        <xdr:cNvPr id="3082" name="Text Box 10">
          <a:extLst>
            <a:ext uri="{FF2B5EF4-FFF2-40B4-BE49-F238E27FC236}">
              <a16:creationId xmlns:a16="http://schemas.microsoft.com/office/drawing/2014/main" id="{00000000-0008-0000-0500-00000A0C0000}"/>
            </a:ext>
          </a:extLst>
        </xdr:cNvPr>
        <xdr:cNvSpPr txBox="1">
          <a:spLocks noChangeArrowheads="1"/>
        </xdr:cNvSpPr>
      </xdr:nvSpPr>
      <xdr:spPr bwMode="auto">
        <a:xfrm>
          <a:off x="4591050" y="21621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40</a:t>
          </a:r>
        </a:p>
      </xdr:txBody>
    </xdr:sp>
    <xdr:clientData/>
  </xdr:twoCellAnchor>
  <xdr:twoCellAnchor editAs="oneCell">
    <xdr:from>
      <xdr:col>70</xdr:col>
      <xdr:colOff>19050</xdr:colOff>
      <xdr:row>11</xdr:row>
      <xdr:rowOff>9525</xdr:rowOff>
    </xdr:from>
    <xdr:to>
      <xdr:col>72</xdr:col>
      <xdr:colOff>9525</xdr:colOff>
      <xdr:row>11</xdr:row>
      <xdr:rowOff>123825</xdr:rowOff>
    </xdr:to>
    <xdr:sp macro="" textlink="">
      <xdr:nvSpPr>
        <xdr:cNvPr id="3083" name="Text Box 11">
          <a:extLst>
            <a:ext uri="{FF2B5EF4-FFF2-40B4-BE49-F238E27FC236}">
              <a16:creationId xmlns:a16="http://schemas.microsoft.com/office/drawing/2014/main" id="{00000000-0008-0000-0500-00000B0C0000}"/>
            </a:ext>
          </a:extLst>
        </xdr:cNvPr>
        <xdr:cNvSpPr txBox="1">
          <a:spLocks noChangeArrowheads="1"/>
        </xdr:cNvSpPr>
      </xdr:nvSpPr>
      <xdr:spPr bwMode="auto">
        <a:xfrm>
          <a:off x="5353050" y="21621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49</a:t>
          </a:r>
        </a:p>
      </xdr:txBody>
    </xdr:sp>
    <xdr:clientData/>
  </xdr:twoCellAnchor>
  <xdr:twoCellAnchor editAs="oneCell">
    <xdr:from>
      <xdr:col>80</xdr:col>
      <xdr:colOff>19050</xdr:colOff>
      <xdr:row>11</xdr:row>
      <xdr:rowOff>9525</xdr:rowOff>
    </xdr:from>
    <xdr:to>
      <xdr:col>82</xdr:col>
      <xdr:colOff>9525</xdr:colOff>
      <xdr:row>11</xdr:row>
      <xdr:rowOff>123825</xdr:rowOff>
    </xdr:to>
    <xdr:sp macro="" textlink="">
      <xdr:nvSpPr>
        <xdr:cNvPr id="3084" name="Text Box 12">
          <a:extLst>
            <a:ext uri="{FF2B5EF4-FFF2-40B4-BE49-F238E27FC236}">
              <a16:creationId xmlns:a16="http://schemas.microsoft.com/office/drawing/2014/main" id="{00000000-0008-0000-0500-00000C0C0000}"/>
            </a:ext>
          </a:extLst>
        </xdr:cNvPr>
        <xdr:cNvSpPr txBox="1">
          <a:spLocks noChangeArrowheads="1"/>
        </xdr:cNvSpPr>
      </xdr:nvSpPr>
      <xdr:spPr bwMode="auto">
        <a:xfrm>
          <a:off x="6115050" y="21621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58</a:t>
          </a:r>
        </a:p>
      </xdr:txBody>
    </xdr:sp>
    <xdr:clientData/>
  </xdr:twoCellAnchor>
  <xdr:twoCellAnchor editAs="oneCell">
    <xdr:from>
      <xdr:col>90</xdr:col>
      <xdr:colOff>19050</xdr:colOff>
      <xdr:row>11</xdr:row>
      <xdr:rowOff>9525</xdr:rowOff>
    </xdr:from>
    <xdr:to>
      <xdr:col>92</xdr:col>
      <xdr:colOff>9525</xdr:colOff>
      <xdr:row>11</xdr:row>
      <xdr:rowOff>133350</xdr:rowOff>
    </xdr:to>
    <xdr:sp macro="" textlink="">
      <xdr:nvSpPr>
        <xdr:cNvPr id="3085" name="Text Box 13">
          <a:extLst>
            <a:ext uri="{FF2B5EF4-FFF2-40B4-BE49-F238E27FC236}">
              <a16:creationId xmlns:a16="http://schemas.microsoft.com/office/drawing/2014/main" id="{00000000-0008-0000-0500-00000D0C0000}"/>
            </a:ext>
          </a:extLst>
        </xdr:cNvPr>
        <xdr:cNvSpPr txBox="1">
          <a:spLocks noChangeArrowheads="1"/>
        </xdr:cNvSpPr>
      </xdr:nvSpPr>
      <xdr:spPr bwMode="auto">
        <a:xfrm>
          <a:off x="6877050" y="2162175"/>
          <a:ext cx="14287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66                  </a:t>
          </a:r>
        </a:p>
      </xdr:txBody>
    </xdr:sp>
    <xdr:clientData/>
  </xdr:twoCellAnchor>
  <xdr:twoCellAnchor editAs="oneCell">
    <xdr:from>
      <xdr:col>116</xdr:col>
      <xdr:colOff>19050</xdr:colOff>
      <xdr:row>11</xdr:row>
      <xdr:rowOff>9525</xdr:rowOff>
    </xdr:from>
    <xdr:to>
      <xdr:col>118</xdr:col>
      <xdr:colOff>9525</xdr:colOff>
      <xdr:row>11</xdr:row>
      <xdr:rowOff>133350</xdr:rowOff>
    </xdr:to>
    <xdr:sp macro="" textlink="">
      <xdr:nvSpPr>
        <xdr:cNvPr id="3094" name="Text Box 22">
          <a:extLst>
            <a:ext uri="{FF2B5EF4-FFF2-40B4-BE49-F238E27FC236}">
              <a16:creationId xmlns:a16="http://schemas.microsoft.com/office/drawing/2014/main" id="{00000000-0008-0000-0500-0000160C0000}"/>
            </a:ext>
          </a:extLst>
        </xdr:cNvPr>
        <xdr:cNvSpPr txBox="1">
          <a:spLocks noChangeArrowheads="1"/>
        </xdr:cNvSpPr>
      </xdr:nvSpPr>
      <xdr:spPr bwMode="auto">
        <a:xfrm>
          <a:off x="8858250" y="2162175"/>
          <a:ext cx="14287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85                  </a:t>
          </a:r>
        </a:p>
      </xdr:txBody>
    </xdr:sp>
    <xdr:clientData/>
  </xdr:twoCellAnchor>
  <xdr:twoCellAnchor editAs="oneCell">
    <xdr:from>
      <xdr:col>132</xdr:col>
      <xdr:colOff>9525</xdr:colOff>
      <xdr:row>11</xdr:row>
      <xdr:rowOff>9525</xdr:rowOff>
    </xdr:from>
    <xdr:to>
      <xdr:col>134</xdr:col>
      <xdr:colOff>0</xdr:colOff>
      <xdr:row>11</xdr:row>
      <xdr:rowOff>133350</xdr:rowOff>
    </xdr:to>
    <xdr:sp macro="" textlink="">
      <xdr:nvSpPr>
        <xdr:cNvPr id="3095" name="Text Box 23">
          <a:extLst>
            <a:ext uri="{FF2B5EF4-FFF2-40B4-BE49-F238E27FC236}">
              <a16:creationId xmlns:a16="http://schemas.microsoft.com/office/drawing/2014/main" id="{00000000-0008-0000-0500-0000170C0000}"/>
            </a:ext>
          </a:extLst>
        </xdr:cNvPr>
        <xdr:cNvSpPr txBox="1">
          <a:spLocks noChangeArrowheads="1"/>
        </xdr:cNvSpPr>
      </xdr:nvSpPr>
      <xdr:spPr bwMode="auto">
        <a:xfrm>
          <a:off x="10067925" y="2162175"/>
          <a:ext cx="14287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97                  </a:t>
          </a:r>
        </a:p>
      </xdr:txBody>
    </xdr:sp>
    <xdr:clientData/>
  </xdr:twoCellAnchor>
  <xdr:twoCellAnchor editAs="oneCell">
    <xdr:from>
      <xdr:col>100</xdr:col>
      <xdr:colOff>19050</xdr:colOff>
      <xdr:row>11</xdr:row>
      <xdr:rowOff>9525</xdr:rowOff>
    </xdr:from>
    <xdr:to>
      <xdr:col>102</xdr:col>
      <xdr:colOff>9525</xdr:colOff>
      <xdr:row>11</xdr:row>
      <xdr:rowOff>123825</xdr:rowOff>
    </xdr:to>
    <xdr:sp macro="" textlink="">
      <xdr:nvSpPr>
        <xdr:cNvPr id="3096" name="Text Box 24">
          <a:extLst>
            <a:ext uri="{FF2B5EF4-FFF2-40B4-BE49-F238E27FC236}">
              <a16:creationId xmlns:a16="http://schemas.microsoft.com/office/drawing/2014/main" id="{00000000-0008-0000-0500-0000180C0000}"/>
            </a:ext>
          </a:extLst>
        </xdr:cNvPr>
        <xdr:cNvSpPr txBox="1">
          <a:spLocks noChangeArrowheads="1"/>
        </xdr:cNvSpPr>
      </xdr:nvSpPr>
      <xdr:spPr bwMode="auto">
        <a:xfrm>
          <a:off x="7639050" y="21621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75</a:t>
          </a:r>
        </a:p>
      </xdr:txBody>
    </xdr:sp>
    <xdr:clientData/>
  </xdr:twoCellAnchor>
  <xdr:twoCellAnchor editAs="oneCell">
    <xdr:from>
      <xdr:col>29</xdr:col>
      <xdr:colOff>19050</xdr:colOff>
      <xdr:row>26</xdr:row>
      <xdr:rowOff>0</xdr:rowOff>
    </xdr:from>
    <xdr:to>
      <xdr:col>31</xdr:col>
      <xdr:colOff>9525</xdr:colOff>
      <xdr:row>26</xdr:row>
      <xdr:rowOff>114300</xdr:rowOff>
    </xdr:to>
    <xdr:sp macro="" textlink="">
      <xdr:nvSpPr>
        <xdr:cNvPr id="3097" name="Text Box 25">
          <a:extLst>
            <a:ext uri="{FF2B5EF4-FFF2-40B4-BE49-F238E27FC236}">
              <a16:creationId xmlns:a16="http://schemas.microsoft.com/office/drawing/2014/main" id="{00000000-0008-0000-0500-0000190C0000}"/>
            </a:ext>
          </a:extLst>
        </xdr:cNvPr>
        <xdr:cNvSpPr txBox="1">
          <a:spLocks noChangeArrowheads="1"/>
        </xdr:cNvSpPr>
      </xdr:nvSpPr>
      <xdr:spPr bwMode="auto">
        <a:xfrm>
          <a:off x="2228850" y="48672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ｱ</a:t>
          </a:r>
        </a:p>
      </xdr:txBody>
    </xdr:sp>
    <xdr:clientData/>
  </xdr:twoCellAnchor>
  <xdr:twoCellAnchor editAs="oneCell">
    <xdr:from>
      <xdr:col>39</xdr:col>
      <xdr:colOff>19050</xdr:colOff>
      <xdr:row>26</xdr:row>
      <xdr:rowOff>0</xdr:rowOff>
    </xdr:from>
    <xdr:to>
      <xdr:col>41</xdr:col>
      <xdr:colOff>9525</xdr:colOff>
      <xdr:row>26</xdr:row>
      <xdr:rowOff>114300</xdr:rowOff>
    </xdr:to>
    <xdr:sp macro="" textlink="">
      <xdr:nvSpPr>
        <xdr:cNvPr id="3098" name="Text Box 26">
          <a:extLst>
            <a:ext uri="{FF2B5EF4-FFF2-40B4-BE49-F238E27FC236}">
              <a16:creationId xmlns:a16="http://schemas.microsoft.com/office/drawing/2014/main" id="{00000000-0008-0000-0500-00001A0C0000}"/>
            </a:ext>
          </a:extLst>
        </xdr:cNvPr>
        <xdr:cNvSpPr txBox="1">
          <a:spLocks noChangeArrowheads="1"/>
        </xdr:cNvSpPr>
      </xdr:nvSpPr>
      <xdr:spPr bwMode="auto">
        <a:xfrm>
          <a:off x="2990850" y="48672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ｲ</a:t>
          </a:r>
        </a:p>
      </xdr:txBody>
    </xdr:sp>
    <xdr:clientData/>
  </xdr:twoCellAnchor>
  <xdr:twoCellAnchor editAs="oneCell">
    <xdr:from>
      <xdr:col>60</xdr:col>
      <xdr:colOff>19050</xdr:colOff>
      <xdr:row>26</xdr:row>
      <xdr:rowOff>0</xdr:rowOff>
    </xdr:from>
    <xdr:to>
      <xdr:col>62</xdr:col>
      <xdr:colOff>9525</xdr:colOff>
      <xdr:row>26</xdr:row>
      <xdr:rowOff>114300</xdr:rowOff>
    </xdr:to>
    <xdr:sp macro="" textlink="">
      <xdr:nvSpPr>
        <xdr:cNvPr id="3099" name="Text Box 27">
          <a:extLst>
            <a:ext uri="{FF2B5EF4-FFF2-40B4-BE49-F238E27FC236}">
              <a16:creationId xmlns:a16="http://schemas.microsoft.com/office/drawing/2014/main" id="{00000000-0008-0000-0500-00001B0C0000}"/>
            </a:ext>
          </a:extLst>
        </xdr:cNvPr>
        <xdr:cNvSpPr txBox="1">
          <a:spLocks noChangeArrowheads="1"/>
        </xdr:cNvSpPr>
      </xdr:nvSpPr>
      <xdr:spPr bwMode="auto">
        <a:xfrm>
          <a:off x="4591050" y="48672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ｳ</a:t>
          </a:r>
        </a:p>
      </xdr:txBody>
    </xdr:sp>
    <xdr:clientData/>
  </xdr:twoCellAnchor>
  <xdr:twoCellAnchor editAs="oneCell">
    <xdr:from>
      <xdr:col>70</xdr:col>
      <xdr:colOff>19050</xdr:colOff>
      <xdr:row>26</xdr:row>
      <xdr:rowOff>0</xdr:rowOff>
    </xdr:from>
    <xdr:to>
      <xdr:col>72</xdr:col>
      <xdr:colOff>9525</xdr:colOff>
      <xdr:row>26</xdr:row>
      <xdr:rowOff>114300</xdr:rowOff>
    </xdr:to>
    <xdr:sp macro="" textlink="">
      <xdr:nvSpPr>
        <xdr:cNvPr id="3100" name="Text Box 28">
          <a:extLst>
            <a:ext uri="{FF2B5EF4-FFF2-40B4-BE49-F238E27FC236}">
              <a16:creationId xmlns:a16="http://schemas.microsoft.com/office/drawing/2014/main" id="{00000000-0008-0000-0500-00001C0C0000}"/>
            </a:ext>
          </a:extLst>
        </xdr:cNvPr>
        <xdr:cNvSpPr txBox="1">
          <a:spLocks noChangeArrowheads="1"/>
        </xdr:cNvSpPr>
      </xdr:nvSpPr>
      <xdr:spPr bwMode="auto">
        <a:xfrm>
          <a:off x="5353050" y="48672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ｴ</a:t>
          </a:r>
        </a:p>
      </xdr:txBody>
    </xdr:sp>
    <xdr:clientData/>
  </xdr:twoCellAnchor>
  <xdr:twoCellAnchor editAs="oneCell">
    <xdr:from>
      <xdr:col>80</xdr:col>
      <xdr:colOff>19050</xdr:colOff>
      <xdr:row>26</xdr:row>
      <xdr:rowOff>0</xdr:rowOff>
    </xdr:from>
    <xdr:to>
      <xdr:col>82</xdr:col>
      <xdr:colOff>9525</xdr:colOff>
      <xdr:row>26</xdr:row>
      <xdr:rowOff>114300</xdr:rowOff>
    </xdr:to>
    <xdr:sp macro="" textlink="">
      <xdr:nvSpPr>
        <xdr:cNvPr id="3101" name="Text Box 29">
          <a:extLst>
            <a:ext uri="{FF2B5EF4-FFF2-40B4-BE49-F238E27FC236}">
              <a16:creationId xmlns:a16="http://schemas.microsoft.com/office/drawing/2014/main" id="{00000000-0008-0000-0500-00001D0C0000}"/>
            </a:ext>
          </a:extLst>
        </xdr:cNvPr>
        <xdr:cNvSpPr txBox="1">
          <a:spLocks noChangeArrowheads="1"/>
        </xdr:cNvSpPr>
      </xdr:nvSpPr>
      <xdr:spPr bwMode="auto">
        <a:xfrm>
          <a:off x="6115050" y="48672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ｵ</a:t>
          </a:r>
        </a:p>
      </xdr:txBody>
    </xdr:sp>
    <xdr:clientData/>
  </xdr:twoCellAnchor>
  <xdr:twoCellAnchor editAs="oneCell">
    <xdr:from>
      <xdr:col>90</xdr:col>
      <xdr:colOff>19050</xdr:colOff>
      <xdr:row>26</xdr:row>
      <xdr:rowOff>0</xdr:rowOff>
    </xdr:from>
    <xdr:to>
      <xdr:col>92</xdr:col>
      <xdr:colOff>9525</xdr:colOff>
      <xdr:row>26</xdr:row>
      <xdr:rowOff>123825</xdr:rowOff>
    </xdr:to>
    <xdr:sp macro="" textlink="">
      <xdr:nvSpPr>
        <xdr:cNvPr id="3102" name="Text Box 30">
          <a:extLst>
            <a:ext uri="{FF2B5EF4-FFF2-40B4-BE49-F238E27FC236}">
              <a16:creationId xmlns:a16="http://schemas.microsoft.com/office/drawing/2014/main" id="{00000000-0008-0000-0500-00001E0C0000}"/>
            </a:ext>
          </a:extLst>
        </xdr:cNvPr>
        <xdr:cNvSpPr txBox="1">
          <a:spLocks noChangeArrowheads="1"/>
        </xdr:cNvSpPr>
      </xdr:nvSpPr>
      <xdr:spPr bwMode="auto">
        <a:xfrm>
          <a:off x="6877050" y="4867275"/>
          <a:ext cx="14287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ｶ                  </a:t>
          </a:r>
        </a:p>
      </xdr:txBody>
    </xdr:sp>
    <xdr:clientData/>
  </xdr:twoCellAnchor>
  <xdr:twoCellAnchor editAs="oneCell">
    <xdr:from>
      <xdr:col>29</xdr:col>
      <xdr:colOff>9525</xdr:colOff>
      <xdr:row>27</xdr:row>
      <xdr:rowOff>0</xdr:rowOff>
    </xdr:from>
    <xdr:to>
      <xdr:col>31</xdr:col>
      <xdr:colOff>0</xdr:colOff>
      <xdr:row>27</xdr:row>
      <xdr:rowOff>114300</xdr:rowOff>
    </xdr:to>
    <xdr:sp macro="" textlink="">
      <xdr:nvSpPr>
        <xdr:cNvPr id="3103" name="Text Box 31">
          <a:extLst>
            <a:ext uri="{FF2B5EF4-FFF2-40B4-BE49-F238E27FC236}">
              <a16:creationId xmlns:a16="http://schemas.microsoft.com/office/drawing/2014/main" id="{00000000-0008-0000-0500-00001F0C0000}"/>
            </a:ext>
          </a:extLst>
        </xdr:cNvPr>
        <xdr:cNvSpPr txBox="1">
          <a:spLocks noChangeArrowheads="1"/>
        </xdr:cNvSpPr>
      </xdr:nvSpPr>
      <xdr:spPr bwMode="auto">
        <a:xfrm>
          <a:off x="2219325" y="50387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ｷ</a:t>
          </a:r>
        </a:p>
      </xdr:txBody>
    </xdr:sp>
    <xdr:clientData/>
  </xdr:twoCellAnchor>
  <xdr:twoCellAnchor editAs="oneCell">
    <xdr:from>
      <xdr:col>39</xdr:col>
      <xdr:colOff>9525</xdr:colOff>
      <xdr:row>27</xdr:row>
      <xdr:rowOff>0</xdr:rowOff>
    </xdr:from>
    <xdr:to>
      <xdr:col>41</xdr:col>
      <xdr:colOff>0</xdr:colOff>
      <xdr:row>27</xdr:row>
      <xdr:rowOff>114300</xdr:rowOff>
    </xdr:to>
    <xdr:sp macro="" textlink="">
      <xdr:nvSpPr>
        <xdr:cNvPr id="3104" name="Text Box 32">
          <a:extLst>
            <a:ext uri="{FF2B5EF4-FFF2-40B4-BE49-F238E27FC236}">
              <a16:creationId xmlns:a16="http://schemas.microsoft.com/office/drawing/2014/main" id="{00000000-0008-0000-0500-0000200C0000}"/>
            </a:ext>
          </a:extLst>
        </xdr:cNvPr>
        <xdr:cNvSpPr txBox="1">
          <a:spLocks noChangeArrowheads="1"/>
        </xdr:cNvSpPr>
      </xdr:nvSpPr>
      <xdr:spPr bwMode="auto">
        <a:xfrm>
          <a:off x="2981325" y="50387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ｸ</a:t>
          </a:r>
        </a:p>
      </xdr:txBody>
    </xdr:sp>
    <xdr:clientData/>
  </xdr:twoCellAnchor>
  <xdr:twoCellAnchor editAs="oneCell">
    <xdr:from>
      <xdr:col>60</xdr:col>
      <xdr:colOff>9525</xdr:colOff>
      <xdr:row>27</xdr:row>
      <xdr:rowOff>0</xdr:rowOff>
    </xdr:from>
    <xdr:to>
      <xdr:col>62</xdr:col>
      <xdr:colOff>0</xdr:colOff>
      <xdr:row>27</xdr:row>
      <xdr:rowOff>114300</xdr:rowOff>
    </xdr:to>
    <xdr:sp macro="" textlink="">
      <xdr:nvSpPr>
        <xdr:cNvPr id="3105" name="Text Box 33">
          <a:extLst>
            <a:ext uri="{FF2B5EF4-FFF2-40B4-BE49-F238E27FC236}">
              <a16:creationId xmlns:a16="http://schemas.microsoft.com/office/drawing/2014/main" id="{00000000-0008-0000-0500-0000210C0000}"/>
            </a:ext>
          </a:extLst>
        </xdr:cNvPr>
        <xdr:cNvSpPr txBox="1">
          <a:spLocks noChangeArrowheads="1"/>
        </xdr:cNvSpPr>
      </xdr:nvSpPr>
      <xdr:spPr bwMode="auto">
        <a:xfrm>
          <a:off x="4581525" y="50387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ｹ</a:t>
          </a:r>
        </a:p>
      </xdr:txBody>
    </xdr:sp>
    <xdr:clientData/>
  </xdr:twoCellAnchor>
  <xdr:twoCellAnchor editAs="oneCell">
    <xdr:from>
      <xdr:col>70</xdr:col>
      <xdr:colOff>9525</xdr:colOff>
      <xdr:row>27</xdr:row>
      <xdr:rowOff>0</xdr:rowOff>
    </xdr:from>
    <xdr:to>
      <xdr:col>72</xdr:col>
      <xdr:colOff>0</xdr:colOff>
      <xdr:row>27</xdr:row>
      <xdr:rowOff>114300</xdr:rowOff>
    </xdr:to>
    <xdr:sp macro="" textlink="">
      <xdr:nvSpPr>
        <xdr:cNvPr id="3106" name="Text Box 34">
          <a:extLst>
            <a:ext uri="{FF2B5EF4-FFF2-40B4-BE49-F238E27FC236}">
              <a16:creationId xmlns:a16="http://schemas.microsoft.com/office/drawing/2014/main" id="{00000000-0008-0000-0500-0000220C0000}"/>
            </a:ext>
          </a:extLst>
        </xdr:cNvPr>
        <xdr:cNvSpPr txBox="1">
          <a:spLocks noChangeArrowheads="1"/>
        </xdr:cNvSpPr>
      </xdr:nvSpPr>
      <xdr:spPr bwMode="auto">
        <a:xfrm>
          <a:off x="5343525" y="50387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ｺ</a:t>
          </a:r>
        </a:p>
      </xdr:txBody>
    </xdr:sp>
    <xdr:clientData/>
  </xdr:twoCellAnchor>
  <xdr:twoCellAnchor editAs="oneCell">
    <xdr:from>
      <xdr:col>80</xdr:col>
      <xdr:colOff>9525</xdr:colOff>
      <xdr:row>27</xdr:row>
      <xdr:rowOff>0</xdr:rowOff>
    </xdr:from>
    <xdr:to>
      <xdr:col>82</xdr:col>
      <xdr:colOff>0</xdr:colOff>
      <xdr:row>27</xdr:row>
      <xdr:rowOff>114300</xdr:rowOff>
    </xdr:to>
    <xdr:sp macro="" textlink="">
      <xdr:nvSpPr>
        <xdr:cNvPr id="3107" name="Text Box 35">
          <a:extLst>
            <a:ext uri="{FF2B5EF4-FFF2-40B4-BE49-F238E27FC236}">
              <a16:creationId xmlns:a16="http://schemas.microsoft.com/office/drawing/2014/main" id="{00000000-0008-0000-0500-0000230C0000}"/>
            </a:ext>
          </a:extLst>
        </xdr:cNvPr>
        <xdr:cNvSpPr txBox="1">
          <a:spLocks noChangeArrowheads="1"/>
        </xdr:cNvSpPr>
      </xdr:nvSpPr>
      <xdr:spPr bwMode="auto">
        <a:xfrm>
          <a:off x="6105525" y="50387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ｻ</a:t>
          </a:r>
        </a:p>
      </xdr:txBody>
    </xdr:sp>
    <xdr:clientData/>
  </xdr:twoCellAnchor>
  <xdr:twoCellAnchor editAs="oneCell">
    <xdr:from>
      <xdr:col>90</xdr:col>
      <xdr:colOff>9525</xdr:colOff>
      <xdr:row>27</xdr:row>
      <xdr:rowOff>0</xdr:rowOff>
    </xdr:from>
    <xdr:to>
      <xdr:col>92</xdr:col>
      <xdr:colOff>0</xdr:colOff>
      <xdr:row>27</xdr:row>
      <xdr:rowOff>123825</xdr:rowOff>
    </xdr:to>
    <xdr:sp macro="" textlink="">
      <xdr:nvSpPr>
        <xdr:cNvPr id="3108" name="Text Box 36">
          <a:extLst>
            <a:ext uri="{FF2B5EF4-FFF2-40B4-BE49-F238E27FC236}">
              <a16:creationId xmlns:a16="http://schemas.microsoft.com/office/drawing/2014/main" id="{00000000-0008-0000-0500-0000240C0000}"/>
            </a:ext>
          </a:extLst>
        </xdr:cNvPr>
        <xdr:cNvSpPr txBox="1">
          <a:spLocks noChangeArrowheads="1"/>
        </xdr:cNvSpPr>
      </xdr:nvSpPr>
      <xdr:spPr bwMode="auto">
        <a:xfrm>
          <a:off x="6867525" y="5038725"/>
          <a:ext cx="14287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ｼ                  </a:t>
          </a:r>
        </a:p>
      </xdr:txBody>
    </xdr:sp>
    <xdr:clientData/>
  </xdr:twoCellAnchor>
  <xdr:twoCellAnchor editAs="oneCell">
    <xdr:from>
      <xdr:col>29</xdr:col>
      <xdr:colOff>9525</xdr:colOff>
      <xdr:row>28</xdr:row>
      <xdr:rowOff>0</xdr:rowOff>
    </xdr:from>
    <xdr:to>
      <xdr:col>31</xdr:col>
      <xdr:colOff>0</xdr:colOff>
      <xdr:row>28</xdr:row>
      <xdr:rowOff>114300</xdr:rowOff>
    </xdr:to>
    <xdr:sp macro="" textlink="">
      <xdr:nvSpPr>
        <xdr:cNvPr id="3109" name="Text Box 37">
          <a:extLst>
            <a:ext uri="{FF2B5EF4-FFF2-40B4-BE49-F238E27FC236}">
              <a16:creationId xmlns:a16="http://schemas.microsoft.com/office/drawing/2014/main" id="{00000000-0008-0000-0500-0000250C0000}"/>
            </a:ext>
          </a:extLst>
        </xdr:cNvPr>
        <xdr:cNvSpPr txBox="1">
          <a:spLocks noChangeArrowheads="1"/>
        </xdr:cNvSpPr>
      </xdr:nvSpPr>
      <xdr:spPr bwMode="auto">
        <a:xfrm>
          <a:off x="2219325" y="52101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ｽ</a:t>
          </a:r>
        </a:p>
      </xdr:txBody>
    </xdr:sp>
    <xdr:clientData/>
  </xdr:twoCellAnchor>
  <xdr:twoCellAnchor editAs="oneCell">
    <xdr:from>
      <xdr:col>39</xdr:col>
      <xdr:colOff>9525</xdr:colOff>
      <xdr:row>28</xdr:row>
      <xdr:rowOff>0</xdr:rowOff>
    </xdr:from>
    <xdr:to>
      <xdr:col>41</xdr:col>
      <xdr:colOff>0</xdr:colOff>
      <xdr:row>28</xdr:row>
      <xdr:rowOff>114300</xdr:rowOff>
    </xdr:to>
    <xdr:sp macro="" textlink="">
      <xdr:nvSpPr>
        <xdr:cNvPr id="3110" name="Text Box 38">
          <a:extLst>
            <a:ext uri="{FF2B5EF4-FFF2-40B4-BE49-F238E27FC236}">
              <a16:creationId xmlns:a16="http://schemas.microsoft.com/office/drawing/2014/main" id="{00000000-0008-0000-0500-0000260C0000}"/>
            </a:ext>
          </a:extLst>
        </xdr:cNvPr>
        <xdr:cNvSpPr txBox="1">
          <a:spLocks noChangeArrowheads="1"/>
        </xdr:cNvSpPr>
      </xdr:nvSpPr>
      <xdr:spPr bwMode="auto">
        <a:xfrm>
          <a:off x="2981325" y="52101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ｾ</a:t>
          </a:r>
        </a:p>
      </xdr:txBody>
    </xdr:sp>
    <xdr:clientData/>
  </xdr:twoCellAnchor>
  <xdr:twoCellAnchor editAs="oneCell">
    <xdr:from>
      <xdr:col>60</xdr:col>
      <xdr:colOff>9525</xdr:colOff>
      <xdr:row>28</xdr:row>
      <xdr:rowOff>0</xdr:rowOff>
    </xdr:from>
    <xdr:to>
      <xdr:col>62</xdr:col>
      <xdr:colOff>0</xdr:colOff>
      <xdr:row>28</xdr:row>
      <xdr:rowOff>114300</xdr:rowOff>
    </xdr:to>
    <xdr:sp macro="" textlink="">
      <xdr:nvSpPr>
        <xdr:cNvPr id="3111" name="Text Box 39">
          <a:extLst>
            <a:ext uri="{FF2B5EF4-FFF2-40B4-BE49-F238E27FC236}">
              <a16:creationId xmlns:a16="http://schemas.microsoft.com/office/drawing/2014/main" id="{00000000-0008-0000-0500-0000270C0000}"/>
            </a:ext>
          </a:extLst>
        </xdr:cNvPr>
        <xdr:cNvSpPr txBox="1">
          <a:spLocks noChangeArrowheads="1"/>
        </xdr:cNvSpPr>
      </xdr:nvSpPr>
      <xdr:spPr bwMode="auto">
        <a:xfrm>
          <a:off x="4581525" y="52101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ｿ</a:t>
          </a:r>
        </a:p>
      </xdr:txBody>
    </xdr:sp>
    <xdr:clientData/>
  </xdr:twoCellAnchor>
  <xdr:twoCellAnchor editAs="oneCell">
    <xdr:from>
      <xdr:col>70</xdr:col>
      <xdr:colOff>9525</xdr:colOff>
      <xdr:row>28</xdr:row>
      <xdr:rowOff>0</xdr:rowOff>
    </xdr:from>
    <xdr:to>
      <xdr:col>72</xdr:col>
      <xdr:colOff>0</xdr:colOff>
      <xdr:row>28</xdr:row>
      <xdr:rowOff>114300</xdr:rowOff>
    </xdr:to>
    <xdr:sp macro="" textlink="">
      <xdr:nvSpPr>
        <xdr:cNvPr id="3112" name="Text Box 40">
          <a:extLst>
            <a:ext uri="{FF2B5EF4-FFF2-40B4-BE49-F238E27FC236}">
              <a16:creationId xmlns:a16="http://schemas.microsoft.com/office/drawing/2014/main" id="{00000000-0008-0000-0500-0000280C0000}"/>
            </a:ext>
          </a:extLst>
        </xdr:cNvPr>
        <xdr:cNvSpPr txBox="1">
          <a:spLocks noChangeArrowheads="1"/>
        </xdr:cNvSpPr>
      </xdr:nvSpPr>
      <xdr:spPr bwMode="auto">
        <a:xfrm>
          <a:off x="5343525" y="52101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ﾀ</a:t>
          </a:r>
        </a:p>
      </xdr:txBody>
    </xdr:sp>
    <xdr:clientData/>
  </xdr:twoCellAnchor>
  <xdr:twoCellAnchor editAs="oneCell">
    <xdr:from>
      <xdr:col>80</xdr:col>
      <xdr:colOff>9525</xdr:colOff>
      <xdr:row>28</xdr:row>
      <xdr:rowOff>0</xdr:rowOff>
    </xdr:from>
    <xdr:to>
      <xdr:col>82</xdr:col>
      <xdr:colOff>0</xdr:colOff>
      <xdr:row>28</xdr:row>
      <xdr:rowOff>114300</xdr:rowOff>
    </xdr:to>
    <xdr:sp macro="" textlink="">
      <xdr:nvSpPr>
        <xdr:cNvPr id="3113" name="Text Box 41">
          <a:extLst>
            <a:ext uri="{FF2B5EF4-FFF2-40B4-BE49-F238E27FC236}">
              <a16:creationId xmlns:a16="http://schemas.microsoft.com/office/drawing/2014/main" id="{00000000-0008-0000-0500-0000290C0000}"/>
            </a:ext>
          </a:extLst>
        </xdr:cNvPr>
        <xdr:cNvSpPr txBox="1">
          <a:spLocks noChangeArrowheads="1"/>
        </xdr:cNvSpPr>
      </xdr:nvSpPr>
      <xdr:spPr bwMode="auto">
        <a:xfrm>
          <a:off x="6105525" y="52101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ﾁ</a:t>
          </a:r>
        </a:p>
      </xdr:txBody>
    </xdr:sp>
    <xdr:clientData/>
  </xdr:twoCellAnchor>
  <xdr:twoCellAnchor editAs="oneCell">
    <xdr:from>
      <xdr:col>90</xdr:col>
      <xdr:colOff>9525</xdr:colOff>
      <xdr:row>28</xdr:row>
      <xdr:rowOff>0</xdr:rowOff>
    </xdr:from>
    <xdr:to>
      <xdr:col>92</xdr:col>
      <xdr:colOff>0</xdr:colOff>
      <xdr:row>28</xdr:row>
      <xdr:rowOff>123825</xdr:rowOff>
    </xdr:to>
    <xdr:sp macro="" textlink="">
      <xdr:nvSpPr>
        <xdr:cNvPr id="3114" name="Text Box 42">
          <a:extLst>
            <a:ext uri="{FF2B5EF4-FFF2-40B4-BE49-F238E27FC236}">
              <a16:creationId xmlns:a16="http://schemas.microsoft.com/office/drawing/2014/main" id="{00000000-0008-0000-0500-00002A0C0000}"/>
            </a:ext>
          </a:extLst>
        </xdr:cNvPr>
        <xdr:cNvSpPr txBox="1">
          <a:spLocks noChangeArrowheads="1"/>
        </xdr:cNvSpPr>
      </xdr:nvSpPr>
      <xdr:spPr bwMode="auto">
        <a:xfrm>
          <a:off x="6867525" y="5210175"/>
          <a:ext cx="14287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ﾂ                  </a:t>
          </a:r>
        </a:p>
      </xdr:txBody>
    </xdr:sp>
    <xdr:clientData/>
  </xdr:twoCellAnchor>
  <xdr:twoCellAnchor editAs="oneCell">
    <xdr:from>
      <xdr:col>29</xdr:col>
      <xdr:colOff>9525</xdr:colOff>
      <xdr:row>29</xdr:row>
      <xdr:rowOff>0</xdr:rowOff>
    </xdr:from>
    <xdr:to>
      <xdr:col>31</xdr:col>
      <xdr:colOff>0</xdr:colOff>
      <xdr:row>29</xdr:row>
      <xdr:rowOff>114300</xdr:rowOff>
    </xdr:to>
    <xdr:sp macro="" textlink="">
      <xdr:nvSpPr>
        <xdr:cNvPr id="3115" name="Text Box 43">
          <a:extLst>
            <a:ext uri="{FF2B5EF4-FFF2-40B4-BE49-F238E27FC236}">
              <a16:creationId xmlns:a16="http://schemas.microsoft.com/office/drawing/2014/main" id="{00000000-0008-0000-0500-00002B0C0000}"/>
            </a:ext>
          </a:extLst>
        </xdr:cNvPr>
        <xdr:cNvSpPr txBox="1">
          <a:spLocks noChangeArrowheads="1"/>
        </xdr:cNvSpPr>
      </xdr:nvSpPr>
      <xdr:spPr bwMode="auto">
        <a:xfrm>
          <a:off x="2219325" y="53816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ﾃ</a:t>
          </a:r>
        </a:p>
      </xdr:txBody>
    </xdr:sp>
    <xdr:clientData/>
  </xdr:twoCellAnchor>
  <xdr:twoCellAnchor editAs="oneCell">
    <xdr:from>
      <xdr:col>39</xdr:col>
      <xdr:colOff>9525</xdr:colOff>
      <xdr:row>29</xdr:row>
      <xdr:rowOff>0</xdr:rowOff>
    </xdr:from>
    <xdr:to>
      <xdr:col>41</xdr:col>
      <xdr:colOff>0</xdr:colOff>
      <xdr:row>29</xdr:row>
      <xdr:rowOff>114300</xdr:rowOff>
    </xdr:to>
    <xdr:sp macro="" textlink="">
      <xdr:nvSpPr>
        <xdr:cNvPr id="3116" name="Text Box 44">
          <a:extLst>
            <a:ext uri="{FF2B5EF4-FFF2-40B4-BE49-F238E27FC236}">
              <a16:creationId xmlns:a16="http://schemas.microsoft.com/office/drawing/2014/main" id="{00000000-0008-0000-0500-00002C0C0000}"/>
            </a:ext>
          </a:extLst>
        </xdr:cNvPr>
        <xdr:cNvSpPr txBox="1">
          <a:spLocks noChangeArrowheads="1"/>
        </xdr:cNvSpPr>
      </xdr:nvSpPr>
      <xdr:spPr bwMode="auto">
        <a:xfrm>
          <a:off x="2981325" y="53816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ﾄ</a:t>
          </a:r>
        </a:p>
      </xdr:txBody>
    </xdr:sp>
    <xdr:clientData/>
  </xdr:twoCellAnchor>
  <xdr:twoCellAnchor editAs="oneCell">
    <xdr:from>
      <xdr:col>60</xdr:col>
      <xdr:colOff>9525</xdr:colOff>
      <xdr:row>29</xdr:row>
      <xdr:rowOff>0</xdr:rowOff>
    </xdr:from>
    <xdr:to>
      <xdr:col>62</xdr:col>
      <xdr:colOff>0</xdr:colOff>
      <xdr:row>29</xdr:row>
      <xdr:rowOff>114300</xdr:rowOff>
    </xdr:to>
    <xdr:sp macro="" textlink="">
      <xdr:nvSpPr>
        <xdr:cNvPr id="3117" name="Text Box 45">
          <a:extLst>
            <a:ext uri="{FF2B5EF4-FFF2-40B4-BE49-F238E27FC236}">
              <a16:creationId xmlns:a16="http://schemas.microsoft.com/office/drawing/2014/main" id="{00000000-0008-0000-0500-00002D0C0000}"/>
            </a:ext>
          </a:extLst>
        </xdr:cNvPr>
        <xdr:cNvSpPr txBox="1">
          <a:spLocks noChangeArrowheads="1"/>
        </xdr:cNvSpPr>
      </xdr:nvSpPr>
      <xdr:spPr bwMode="auto">
        <a:xfrm>
          <a:off x="4581525" y="53816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ﾅ</a:t>
          </a:r>
        </a:p>
      </xdr:txBody>
    </xdr:sp>
    <xdr:clientData/>
  </xdr:twoCellAnchor>
  <xdr:twoCellAnchor editAs="oneCell">
    <xdr:from>
      <xdr:col>70</xdr:col>
      <xdr:colOff>9525</xdr:colOff>
      <xdr:row>29</xdr:row>
      <xdr:rowOff>0</xdr:rowOff>
    </xdr:from>
    <xdr:to>
      <xdr:col>72</xdr:col>
      <xdr:colOff>0</xdr:colOff>
      <xdr:row>29</xdr:row>
      <xdr:rowOff>114300</xdr:rowOff>
    </xdr:to>
    <xdr:sp macro="" textlink="">
      <xdr:nvSpPr>
        <xdr:cNvPr id="3118" name="Text Box 46">
          <a:extLst>
            <a:ext uri="{FF2B5EF4-FFF2-40B4-BE49-F238E27FC236}">
              <a16:creationId xmlns:a16="http://schemas.microsoft.com/office/drawing/2014/main" id="{00000000-0008-0000-0500-00002E0C0000}"/>
            </a:ext>
          </a:extLst>
        </xdr:cNvPr>
        <xdr:cNvSpPr txBox="1">
          <a:spLocks noChangeArrowheads="1"/>
        </xdr:cNvSpPr>
      </xdr:nvSpPr>
      <xdr:spPr bwMode="auto">
        <a:xfrm>
          <a:off x="5343525" y="53816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ﾆ</a:t>
          </a:r>
        </a:p>
      </xdr:txBody>
    </xdr:sp>
    <xdr:clientData/>
  </xdr:twoCellAnchor>
  <xdr:twoCellAnchor editAs="oneCell">
    <xdr:from>
      <xdr:col>80</xdr:col>
      <xdr:colOff>9525</xdr:colOff>
      <xdr:row>29</xdr:row>
      <xdr:rowOff>0</xdr:rowOff>
    </xdr:from>
    <xdr:to>
      <xdr:col>82</xdr:col>
      <xdr:colOff>0</xdr:colOff>
      <xdr:row>29</xdr:row>
      <xdr:rowOff>114300</xdr:rowOff>
    </xdr:to>
    <xdr:sp macro="" textlink="">
      <xdr:nvSpPr>
        <xdr:cNvPr id="3119" name="Text Box 47">
          <a:extLst>
            <a:ext uri="{FF2B5EF4-FFF2-40B4-BE49-F238E27FC236}">
              <a16:creationId xmlns:a16="http://schemas.microsoft.com/office/drawing/2014/main" id="{00000000-0008-0000-0500-00002F0C0000}"/>
            </a:ext>
          </a:extLst>
        </xdr:cNvPr>
        <xdr:cNvSpPr txBox="1">
          <a:spLocks noChangeArrowheads="1"/>
        </xdr:cNvSpPr>
      </xdr:nvSpPr>
      <xdr:spPr bwMode="auto">
        <a:xfrm>
          <a:off x="6105525" y="53816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ﾇ</a:t>
          </a:r>
        </a:p>
      </xdr:txBody>
    </xdr:sp>
    <xdr:clientData/>
  </xdr:twoCellAnchor>
  <xdr:twoCellAnchor editAs="oneCell">
    <xdr:from>
      <xdr:col>90</xdr:col>
      <xdr:colOff>9525</xdr:colOff>
      <xdr:row>29</xdr:row>
      <xdr:rowOff>0</xdr:rowOff>
    </xdr:from>
    <xdr:to>
      <xdr:col>92</xdr:col>
      <xdr:colOff>0</xdr:colOff>
      <xdr:row>29</xdr:row>
      <xdr:rowOff>123825</xdr:rowOff>
    </xdr:to>
    <xdr:sp macro="" textlink="">
      <xdr:nvSpPr>
        <xdr:cNvPr id="3120" name="Text Box 48">
          <a:extLst>
            <a:ext uri="{FF2B5EF4-FFF2-40B4-BE49-F238E27FC236}">
              <a16:creationId xmlns:a16="http://schemas.microsoft.com/office/drawing/2014/main" id="{00000000-0008-0000-0500-0000300C0000}"/>
            </a:ext>
          </a:extLst>
        </xdr:cNvPr>
        <xdr:cNvSpPr txBox="1">
          <a:spLocks noChangeArrowheads="1"/>
        </xdr:cNvSpPr>
      </xdr:nvSpPr>
      <xdr:spPr bwMode="auto">
        <a:xfrm>
          <a:off x="6867525" y="5381625"/>
          <a:ext cx="14287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ﾈ         </a:t>
          </a:r>
        </a:p>
      </xdr:txBody>
    </xdr:sp>
    <xdr:clientData/>
  </xdr:twoCellAnchor>
  <xdr:twoCellAnchor editAs="oneCell">
    <xdr:from>
      <xdr:col>29</xdr:col>
      <xdr:colOff>9525</xdr:colOff>
      <xdr:row>30</xdr:row>
      <xdr:rowOff>0</xdr:rowOff>
    </xdr:from>
    <xdr:to>
      <xdr:col>31</xdr:col>
      <xdr:colOff>0</xdr:colOff>
      <xdr:row>30</xdr:row>
      <xdr:rowOff>114300</xdr:rowOff>
    </xdr:to>
    <xdr:sp macro="" textlink="">
      <xdr:nvSpPr>
        <xdr:cNvPr id="3121" name="Text Box 49">
          <a:extLst>
            <a:ext uri="{FF2B5EF4-FFF2-40B4-BE49-F238E27FC236}">
              <a16:creationId xmlns:a16="http://schemas.microsoft.com/office/drawing/2014/main" id="{00000000-0008-0000-0500-0000310C0000}"/>
            </a:ext>
          </a:extLst>
        </xdr:cNvPr>
        <xdr:cNvSpPr txBox="1">
          <a:spLocks noChangeArrowheads="1"/>
        </xdr:cNvSpPr>
      </xdr:nvSpPr>
      <xdr:spPr bwMode="auto">
        <a:xfrm>
          <a:off x="2219325" y="55530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ﾉ</a:t>
          </a:r>
        </a:p>
      </xdr:txBody>
    </xdr:sp>
    <xdr:clientData/>
  </xdr:twoCellAnchor>
  <xdr:twoCellAnchor editAs="oneCell">
    <xdr:from>
      <xdr:col>39</xdr:col>
      <xdr:colOff>9525</xdr:colOff>
      <xdr:row>30</xdr:row>
      <xdr:rowOff>0</xdr:rowOff>
    </xdr:from>
    <xdr:to>
      <xdr:col>41</xdr:col>
      <xdr:colOff>0</xdr:colOff>
      <xdr:row>30</xdr:row>
      <xdr:rowOff>114300</xdr:rowOff>
    </xdr:to>
    <xdr:sp macro="" textlink="">
      <xdr:nvSpPr>
        <xdr:cNvPr id="3122" name="Text Box 50">
          <a:extLst>
            <a:ext uri="{FF2B5EF4-FFF2-40B4-BE49-F238E27FC236}">
              <a16:creationId xmlns:a16="http://schemas.microsoft.com/office/drawing/2014/main" id="{00000000-0008-0000-0500-0000320C0000}"/>
            </a:ext>
          </a:extLst>
        </xdr:cNvPr>
        <xdr:cNvSpPr txBox="1">
          <a:spLocks noChangeArrowheads="1"/>
        </xdr:cNvSpPr>
      </xdr:nvSpPr>
      <xdr:spPr bwMode="auto">
        <a:xfrm>
          <a:off x="2981325" y="55530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ﾊ</a:t>
          </a:r>
        </a:p>
      </xdr:txBody>
    </xdr:sp>
    <xdr:clientData/>
  </xdr:twoCellAnchor>
  <xdr:twoCellAnchor editAs="oneCell">
    <xdr:from>
      <xdr:col>60</xdr:col>
      <xdr:colOff>9525</xdr:colOff>
      <xdr:row>30</xdr:row>
      <xdr:rowOff>0</xdr:rowOff>
    </xdr:from>
    <xdr:to>
      <xdr:col>62</xdr:col>
      <xdr:colOff>0</xdr:colOff>
      <xdr:row>30</xdr:row>
      <xdr:rowOff>114300</xdr:rowOff>
    </xdr:to>
    <xdr:sp macro="" textlink="">
      <xdr:nvSpPr>
        <xdr:cNvPr id="3123" name="Text Box 51">
          <a:extLst>
            <a:ext uri="{FF2B5EF4-FFF2-40B4-BE49-F238E27FC236}">
              <a16:creationId xmlns:a16="http://schemas.microsoft.com/office/drawing/2014/main" id="{00000000-0008-0000-0500-0000330C0000}"/>
            </a:ext>
          </a:extLst>
        </xdr:cNvPr>
        <xdr:cNvSpPr txBox="1">
          <a:spLocks noChangeArrowheads="1"/>
        </xdr:cNvSpPr>
      </xdr:nvSpPr>
      <xdr:spPr bwMode="auto">
        <a:xfrm>
          <a:off x="4581525" y="55530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ﾋ</a:t>
          </a:r>
        </a:p>
      </xdr:txBody>
    </xdr:sp>
    <xdr:clientData/>
  </xdr:twoCellAnchor>
  <xdr:twoCellAnchor editAs="oneCell">
    <xdr:from>
      <xdr:col>70</xdr:col>
      <xdr:colOff>9525</xdr:colOff>
      <xdr:row>30</xdr:row>
      <xdr:rowOff>0</xdr:rowOff>
    </xdr:from>
    <xdr:to>
      <xdr:col>72</xdr:col>
      <xdr:colOff>0</xdr:colOff>
      <xdr:row>30</xdr:row>
      <xdr:rowOff>114300</xdr:rowOff>
    </xdr:to>
    <xdr:sp macro="" textlink="">
      <xdr:nvSpPr>
        <xdr:cNvPr id="3124" name="Text Box 52">
          <a:extLst>
            <a:ext uri="{FF2B5EF4-FFF2-40B4-BE49-F238E27FC236}">
              <a16:creationId xmlns:a16="http://schemas.microsoft.com/office/drawing/2014/main" id="{00000000-0008-0000-0500-0000340C0000}"/>
            </a:ext>
          </a:extLst>
        </xdr:cNvPr>
        <xdr:cNvSpPr txBox="1">
          <a:spLocks noChangeArrowheads="1"/>
        </xdr:cNvSpPr>
      </xdr:nvSpPr>
      <xdr:spPr bwMode="auto">
        <a:xfrm>
          <a:off x="5343525" y="55530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ﾌ</a:t>
          </a:r>
        </a:p>
      </xdr:txBody>
    </xdr:sp>
    <xdr:clientData/>
  </xdr:twoCellAnchor>
  <xdr:twoCellAnchor editAs="oneCell">
    <xdr:from>
      <xdr:col>80</xdr:col>
      <xdr:colOff>9525</xdr:colOff>
      <xdr:row>30</xdr:row>
      <xdr:rowOff>0</xdr:rowOff>
    </xdr:from>
    <xdr:to>
      <xdr:col>82</xdr:col>
      <xdr:colOff>0</xdr:colOff>
      <xdr:row>30</xdr:row>
      <xdr:rowOff>114300</xdr:rowOff>
    </xdr:to>
    <xdr:sp macro="" textlink="">
      <xdr:nvSpPr>
        <xdr:cNvPr id="3125" name="Text Box 53">
          <a:extLst>
            <a:ext uri="{FF2B5EF4-FFF2-40B4-BE49-F238E27FC236}">
              <a16:creationId xmlns:a16="http://schemas.microsoft.com/office/drawing/2014/main" id="{00000000-0008-0000-0500-0000350C0000}"/>
            </a:ext>
          </a:extLst>
        </xdr:cNvPr>
        <xdr:cNvSpPr txBox="1">
          <a:spLocks noChangeArrowheads="1"/>
        </xdr:cNvSpPr>
      </xdr:nvSpPr>
      <xdr:spPr bwMode="auto">
        <a:xfrm>
          <a:off x="6105525" y="55530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ﾍ</a:t>
          </a:r>
        </a:p>
      </xdr:txBody>
    </xdr:sp>
    <xdr:clientData/>
  </xdr:twoCellAnchor>
  <xdr:twoCellAnchor editAs="oneCell">
    <xdr:from>
      <xdr:col>90</xdr:col>
      <xdr:colOff>9525</xdr:colOff>
      <xdr:row>30</xdr:row>
      <xdr:rowOff>0</xdr:rowOff>
    </xdr:from>
    <xdr:to>
      <xdr:col>92</xdr:col>
      <xdr:colOff>0</xdr:colOff>
      <xdr:row>30</xdr:row>
      <xdr:rowOff>123825</xdr:rowOff>
    </xdr:to>
    <xdr:sp macro="" textlink="">
      <xdr:nvSpPr>
        <xdr:cNvPr id="3126" name="Text Box 54">
          <a:extLst>
            <a:ext uri="{FF2B5EF4-FFF2-40B4-BE49-F238E27FC236}">
              <a16:creationId xmlns:a16="http://schemas.microsoft.com/office/drawing/2014/main" id="{00000000-0008-0000-0500-0000360C0000}"/>
            </a:ext>
          </a:extLst>
        </xdr:cNvPr>
        <xdr:cNvSpPr txBox="1">
          <a:spLocks noChangeArrowheads="1"/>
        </xdr:cNvSpPr>
      </xdr:nvSpPr>
      <xdr:spPr bwMode="auto">
        <a:xfrm>
          <a:off x="6867525" y="5553075"/>
          <a:ext cx="14287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ﾎ                  </a:t>
          </a:r>
        </a:p>
      </xdr:txBody>
    </xdr:sp>
    <xdr:clientData/>
  </xdr:twoCellAnchor>
  <xdr:twoCellAnchor editAs="oneCell">
    <xdr:from>
      <xdr:col>29</xdr:col>
      <xdr:colOff>9525</xdr:colOff>
      <xdr:row>31</xdr:row>
      <xdr:rowOff>0</xdr:rowOff>
    </xdr:from>
    <xdr:to>
      <xdr:col>31</xdr:col>
      <xdr:colOff>0</xdr:colOff>
      <xdr:row>31</xdr:row>
      <xdr:rowOff>114300</xdr:rowOff>
    </xdr:to>
    <xdr:sp macro="" textlink="">
      <xdr:nvSpPr>
        <xdr:cNvPr id="3127" name="Text Box 55">
          <a:extLst>
            <a:ext uri="{FF2B5EF4-FFF2-40B4-BE49-F238E27FC236}">
              <a16:creationId xmlns:a16="http://schemas.microsoft.com/office/drawing/2014/main" id="{00000000-0008-0000-0500-0000370C0000}"/>
            </a:ext>
          </a:extLst>
        </xdr:cNvPr>
        <xdr:cNvSpPr txBox="1">
          <a:spLocks noChangeArrowheads="1"/>
        </xdr:cNvSpPr>
      </xdr:nvSpPr>
      <xdr:spPr bwMode="auto">
        <a:xfrm>
          <a:off x="2219325" y="57245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ﾏ</a:t>
          </a:r>
        </a:p>
      </xdr:txBody>
    </xdr:sp>
    <xdr:clientData/>
  </xdr:twoCellAnchor>
  <xdr:twoCellAnchor editAs="oneCell">
    <xdr:from>
      <xdr:col>39</xdr:col>
      <xdr:colOff>9525</xdr:colOff>
      <xdr:row>31</xdr:row>
      <xdr:rowOff>0</xdr:rowOff>
    </xdr:from>
    <xdr:to>
      <xdr:col>41</xdr:col>
      <xdr:colOff>0</xdr:colOff>
      <xdr:row>31</xdr:row>
      <xdr:rowOff>114300</xdr:rowOff>
    </xdr:to>
    <xdr:sp macro="" textlink="">
      <xdr:nvSpPr>
        <xdr:cNvPr id="3128" name="Text Box 56">
          <a:extLst>
            <a:ext uri="{FF2B5EF4-FFF2-40B4-BE49-F238E27FC236}">
              <a16:creationId xmlns:a16="http://schemas.microsoft.com/office/drawing/2014/main" id="{00000000-0008-0000-0500-0000380C0000}"/>
            </a:ext>
          </a:extLst>
        </xdr:cNvPr>
        <xdr:cNvSpPr txBox="1">
          <a:spLocks noChangeArrowheads="1"/>
        </xdr:cNvSpPr>
      </xdr:nvSpPr>
      <xdr:spPr bwMode="auto">
        <a:xfrm>
          <a:off x="2981325" y="57245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ﾐ</a:t>
          </a:r>
        </a:p>
      </xdr:txBody>
    </xdr:sp>
    <xdr:clientData/>
  </xdr:twoCellAnchor>
  <xdr:twoCellAnchor editAs="oneCell">
    <xdr:from>
      <xdr:col>60</xdr:col>
      <xdr:colOff>9525</xdr:colOff>
      <xdr:row>31</xdr:row>
      <xdr:rowOff>0</xdr:rowOff>
    </xdr:from>
    <xdr:to>
      <xdr:col>62</xdr:col>
      <xdr:colOff>0</xdr:colOff>
      <xdr:row>31</xdr:row>
      <xdr:rowOff>114300</xdr:rowOff>
    </xdr:to>
    <xdr:sp macro="" textlink="">
      <xdr:nvSpPr>
        <xdr:cNvPr id="3129" name="Text Box 57">
          <a:extLst>
            <a:ext uri="{FF2B5EF4-FFF2-40B4-BE49-F238E27FC236}">
              <a16:creationId xmlns:a16="http://schemas.microsoft.com/office/drawing/2014/main" id="{00000000-0008-0000-0500-0000390C0000}"/>
            </a:ext>
          </a:extLst>
        </xdr:cNvPr>
        <xdr:cNvSpPr txBox="1">
          <a:spLocks noChangeArrowheads="1"/>
        </xdr:cNvSpPr>
      </xdr:nvSpPr>
      <xdr:spPr bwMode="auto">
        <a:xfrm>
          <a:off x="4581525" y="57245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ﾑ</a:t>
          </a:r>
        </a:p>
      </xdr:txBody>
    </xdr:sp>
    <xdr:clientData/>
  </xdr:twoCellAnchor>
  <xdr:twoCellAnchor editAs="oneCell">
    <xdr:from>
      <xdr:col>70</xdr:col>
      <xdr:colOff>9525</xdr:colOff>
      <xdr:row>31</xdr:row>
      <xdr:rowOff>0</xdr:rowOff>
    </xdr:from>
    <xdr:to>
      <xdr:col>72</xdr:col>
      <xdr:colOff>0</xdr:colOff>
      <xdr:row>31</xdr:row>
      <xdr:rowOff>114300</xdr:rowOff>
    </xdr:to>
    <xdr:sp macro="" textlink="">
      <xdr:nvSpPr>
        <xdr:cNvPr id="3130" name="Text Box 58">
          <a:extLst>
            <a:ext uri="{FF2B5EF4-FFF2-40B4-BE49-F238E27FC236}">
              <a16:creationId xmlns:a16="http://schemas.microsoft.com/office/drawing/2014/main" id="{00000000-0008-0000-0500-00003A0C0000}"/>
            </a:ext>
          </a:extLst>
        </xdr:cNvPr>
        <xdr:cNvSpPr txBox="1">
          <a:spLocks noChangeArrowheads="1"/>
        </xdr:cNvSpPr>
      </xdr:nvSpPr>
      <xdr:spPr bwMode="auto">
        <a:xfrm>
          <a:off x="5343525" y="57245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ﾒ</a:t>
          </a:r>
        </a:p>
      </xdr:txBody>
    </xdr:sp>
    <xdr:clientData/>
  </xdr:twoCellAnchor>
  <xdr:twoCellAnchor editAs="oneCell">
    <xdr:from>
      <xdr:col>80</xdr:col>
      <xdr:colOff>9525</xdr:colOff>
      <xdr:row>31</xdr:row>
      <xdr:rowOff>0</xdr:rowOff>
    </xdr:from>
    <xdr:to>
      <xdr:col>82</xdr:col>
      <xdr:colOff>0</xdr:colOff>
      <xdr:row>31</xdr:row>
      <xdr:rowOff>114300</xdr:rowOff>
    </xdr:to>
    <xdr:sp macro="" textlink="">
      <xdr:nvSpPr>
        <xdr:cNvPr id="3131" name="Text Box 59">
          <a:extLst>
            <a:ext uri="{FF2B5EF4-FFF2-40B4-BE49-F238E27FC236}">
              <a16:creationId xmlns:a16="http://schemas.microsoft.com/office/drawing/2014/main" id="{00000000-0008-0000-0500-00003B0C0000}"/>
            </a:ext>
          </a:extLst>
        </xdr:cNvPr>
        <xdr:cNvSpPr txBox="1">
          <a:spLocks noChangeArrowheads="1"/>
        </xdr:cNvSpPr>
      </xdr:nvSpPr>
      <xdr:spPr bwMode="auto">
        <a:xfrm>
          <a:off x="6105525" y="57245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ﾓ</a:t>
          </a:r>
        </a:p>
      </xdr:txBody>
    </xdr:sp>
    <xdr:clientData/>
  </xdr:twoCellAnchor>
  <xdr:twoCellAnchor editAs="oneCell">
    <xdr:from>
      <xdr:col>90</xdr:col>
      <xdr:colOff>9525</xdr:colOff>
      <xdr:row>31</xdr:row>
      <xdr:rowOff>0</xdr:rowOff>
    </xdr:from>
    <xdr:to>
      <xdr:col>92</xdr:col>
      <xdr:colOff>0</xdr:colOff>
      <xdr:row>31</xdr:row>
      <xdr:rowOff>123825</xdr:rowOff>
    </xdr:to>
    <xdr:sp macro="" textlink="">
      <xdr:nvSpPr>
        <xdr:cNvPr id="3132" name="Text Box 60">
          <a:extLst>
            <a:ext uri="{FF2B5EF4-FFF2-40B4-BE49-F238E27FC236}">
              <a16:creationId xmlns:a16="http://schemas.microsoft.com/office/drawing/2014/main" id="{00000000-0008-0000-0500-00003C0C0000}"/>
            </a:ext>
          </a:extLst>
        </xdr:cNvPr>
        <xdr:cNvSpPr txBox="1">
          <a:spLocks noChangeArrowheads="1"/>
        </xdr:cNvSpPr>
      </xdr:nvSpPr>
      <xdr:spPr bwMode="auto">
        <a:xfrm>
          <a:off x="6867525" y="5724525"/>
          <a:ext cx="14287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ﾔ                  </a:t>
          </a:r>
        </a:p>
      </xdr:txBody>
    </xdr:sp>
    <xdr:clientData/>
  </xdr:twoCellAnchor>
  <xdr:twoCellAnchor editAs="oneCell">
    <xdr:from>
      <xdr:col>29</xdr:col>
      <xdr:colOff>9525</xdr:colOff>
      <xdr:row>32</xdr:row>
      <xdr:rowOff>0</xdr:rowOff>
    </xdr:from>
    <xdr:to>
      <xdr:col>31</xdr:col>
      <xdr:colOff>0</xdr:colOff>
      <xdr:row>32</xdr:row>
      <xdr:rowOff>114300</xdr:rowOff>
    </xdr:to>
    <xdr:sp macro="" textlink="">
      <xdr:nvSpPr>
        <xdr:cNvPr id="3133" name="Text Box 61">
          <a:extLst>
            <a:ext uri="{FF2B5EF4-FFF2-40B4-BE49-F238E27FC236}">
              <a16:creationId xmlns:a16="http://schemas.microsoft.com/office/drawing/2014/main" id="{00000000-0008-0000-0500-00003D0C0000}"/>
            </a:ext>
          </a:extLst>
        </xdr:cNvPr>
        <xdr:cNvSpPr txBox="1">
          <a:spLocks noChangeArrowheads="1"/>
        </xdr:cNvSpPr>
      </xdr:nvSpPr>
      <xdr:spPr bwMode="auto">
        <a:xfrm>
          <a:off x="2219325" y="58959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ﾕ</a:t>
          </a:r>
        </a:p>
      </xdr:txBody>
    </xdr:sp>
    <xdr:clientData/>
  </xdr:twoCellAnchor>
  <xdr:twoCellAnchor editAs="oneCell">
    <xdr:from>
      <xdr:col>39</xdr:col>
      <xdr:colOff>9525</xdr:colOff>
      <xdr:row>32</xdr:row>
      <xdr:rowOff>0</xdr:rowOff>
    </xdr:from>
    <xdr:to>
      <xdr:col>41</xdr:col>
      <xdr:colOff>0</xdr:colOff>
      <xdr:row>32</xdr:row>
      <xdr:rowOff>114300</xdr:rowOff>
    </xdr:to>
    <xdr:sp macro="" textlink="">
      <xdr:nvSpPr>
        <xdr:cNvPr id="3134" name="Text Box 62">
          <a:extLst>
            <a:ext uri="{FF2B5EF4-FFF2-40B4-BE49-F238E27FC236}">
              <a16:creationId xmlns:a16="http://schemas.microsoft.com/office/drawing/2014/main" id="{00000000-0008-0000-0500-00003E0C0000}"/>
            </a:ext>
          </a:extLst>
        </xdr:cNvPr>
        <xdr:cNvSpPr txBox="1">
          <a:spLocks noChangeArrowheads="1"/>
        </xdr:cNvSpPr>
      </xdr:nvSpPr>
      <xdr:spPr bwMode="auto">
        <a:xfrm>
          <a:off x="2981325" y="58959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ﾖ</a:t>
          </a:r>
        </a:p>
      </xdr:txBody>
    </xdr:sp>
    <xdr:clientData/>
  </xdr:twoCellAnchor>
  <xdr:twoCellAnchor editAs="oneCell">
    <xdr:from>
      <xdr:col>60</xdr:col>
      <xdr:colOff>9525</xdr:colOff>
      <xdr:row>32</xdr:row>
      <xdr:rowOff>0</xdr:rowOff>
    </xdr:from>
    <xdr:to>
      <xdr:col>62</xdr:col>
      <xdr:colOff>0</xdr:colOff>
      <xdr:row>32</xdr:row>
      <xdr:rowOff>114300</xdr:rowOff>
    </xdr:to>
    <xdr:sp macro="" textlink="">
      <xdr:nvSpPr>
        <xdr:cNvPr id="3135" name="Text Box 63">
          <a:extLst>
            <a:ext uri="{FF2B5EF4-FFF2-40B4-BE49-F238E27FC236}">
              <a16:creationId xmlns:a16="http://schemas.microsoft.com/office/drawing/2014/main" id="{00000000-0008-0000-0500-00003F0C0000}"/>
            </a:ext>
          </a:extLst>
        </xdr:cNvPr>
        <xdr:cNvSpPr txBox="1">
          <a:spLocks noChangeArrowheads="1"/>
        </xdr:cNvSpPr>
      </xdr:nvSpPr>
      <xdr:spPr bwMode="auto">
        <a:xfrm>
          <a:off x="4581525" y="58959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ﾘ</a:t>
          </a:r>
        </a:p>
      </xdr:txBody>
    </xdr:sp>
    <xdr:clientData/>
  </xdr:twoCellAnchor>
  <xdr:twoCellAnchor editAs="oneCell">
    <xdr:from>
      <xdr:col>70</xdr:col>
      <xdr:colOff>9525</xdr:colOff>
      <xdr:row>32</xdr:row>
      <xdr:rowOff>0</xdr:rowOff>
    </xdr:from>
    <xdr:to>
      <xdr:col>72</xdr:col>
      <xdr:colOff>0</xdr:colOff>
      <xdr:row>32</xdr:row>
      <xdr:rowOff>114300</xdr:rowOff>
    </xdr:to>
    <xdr:sp macro="" textlink="">
      <xdr:nvSpPr>
        <xdr:cNvPr id="3136" name="Text Box 64">
          <a:extLst>
            <a:ext uri="{FF2B5EF4-FFF2-40B4-BE49-F238E27FC236}">
              <a16:creationId xmlns:a16="http://schemas.microsoft.com/office/drawing/2014/main" id="{00000000-0008-0000-0500-0000400C0000}"/>
            </a:ext>
          </a:extLst>
        </xdr:cNvPr>
        <xdr:cNvSpPr txBox="1">
          <a:spLocks noChangeArrowheads="1"/>
        </xdr:cNvSpPr>
      </xdr:nvSpPr>
      <xdr:spPr bwMode="auto">
        <a:xfrm>
          <a:off x="5343525" y="58959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ﾙ</a:t>
          </a:r>
        </a:p>
      </xdr:txBody>
    </xdr:sp>
    <xdr:clientData/>
  </xdr:twoCellAnchor>
  <xdr:twoCellAnchor editAs="oneCell">
    <xdr:from>
      <xdr:col>80</xdr:col>
      <xdr:colOff>9525</xdr:colOff>
      <xdr:row>32</xdr:row>
      <xdr:rowOff>0</xdr:rowOff>
    </xdr:from>
    <xdr:to>
      <xdr:col>82</xdr:col>
      <xdr:colOff>0</xdr:colOff>
      <xdr:row>32</xdr:row>
      <xdr:rowOff>114300</xdr:rowOff>
    </xdr:to>
    <xdr:sp macro="" textlink="">
      <xdr:nvSpPr>
        <xdr:cNvPr id="3137" name="Text Box 65">
          <a:extLst>
            <a:ext uri="{FF2B5EF4-FFF2-40B4-BE49-F238E27FC236}">
              <a16:creationId xmlns:a16="http://schemas.microsoft.com/office/drawing/2014/main" id="{00000000-0008-0000-0500-0000410C0000}"/>
            </a:ext>
          </a:extLst>
        </xdr:cNvPr>
        <xdr:cNvSpPr txBox="1">
          <a:spLocks noChangeArrowheads="1"/>
        </xdr:cNvSpPr>
      </xdr:nvSpPr>
      <xdr:spPr bwMode="auto">
        <a:xfrm>
          <a:off x="6105525" y="58959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ﾚ</a:t>
          </a:r>
        </a:p>
      </xdr:txBody>
    </xdr:sp>
    <xdr:clientData/>
  </xdr:twoCellAnchor>
  <xdr:twoCellAnchor editAs="oneCell">
    <xdr:from>
      <xdr:col>90</xdr:col>
      <xdr:colOff>9525</xdr:colOff>
      <xdr:row>32</xdr:row>
      <xdr:rowOff>0</xdr:rowOff>
    </xdr:from>
    <xdr:to>
      <xdr:col>92</xdr:col>
      <xdr:colOff>0</xdr:colOff>
      <xdr:row>32</xdr:row>
      <xdr:rowOff>123825</xdr:rowOff>
    </xdr:to>
    <xdr:sp macro="" textlink="">
      <xdr:nvSpPr>
        <xdr:cNvPr id="3138" name="Text Box 66">
          <a:extLst>
            <a:ext uri="{FF2B5EF4-FFF2-40B4-BE49-F238E27FC236}">
              <a16:creationId xmlns:a16="http://schemas.microsoft.com/office/drawing/2014/main" id="{00000000-0008-0000-0500-0000420C0000}"/>
            </a:ext>
          </a:extLst>
        </xdr:cNvPr>
        <xdr:cNvSpPr txBox="1">
          <a:spLocks noChangeArrowheads="1"/>
        </xdr:cNvSpPr>
      </xdr:nvSpPr>
      <xdr:spPr bwMode="auto">
        <a:xfrm>
          <a:off x="6867525" y="5895975"/>
          <a:ext cx="14287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ﾛ                  </a:t>
          </a:r>
        </a:p>
      </xdr:txBody>
    </xdr:sp>
    <xdr:clientData/>
  </xdr:twoCellAnchor>
  <xdr:twoCellAnchor editAs="oneCell">
    <xdr:from>
      <xdr:col>29</xdr:col>
      <xdr:colOff>19050</xdr:colOff>
      <xdr:row>34</xdr:row>
      <xdr:rowOff>9525</xdr:rowOff>
    </xdr:from>
    <xdr:to>
      <xdr:col>31</xdr:col>
      <xdr:colOff>9525</xdr:colOff>
      <xdr:row>34</xdr:row>
      <xdr:rowOff>133350</xdr:rowOff>
    </xdr:to>
    <xdr:sp macro="" textlink="">
      <xdr:nvSpPr>
        <xdr:cNvPr id="3139" name="Text Box 67">
          <a:extLst>
            <a:ext uri="{FF2B5EF4-FFF2-40B4-BE49-F238E27FC236}">
              <a16:creationId xmlns:a16="http://schemas.microsoft.com/office/drawing/2014/main" id="{00000000-0008-0000-0500-0000430C0000}"/>
            </a:ext>
          </a:extLst>
        </xdr:cNvPr>
        <xdr:cNvSpPr txBox="1">
          <a:spLocks noChangeArrowheads="1"/>
        </xdr:cNvSpPr>
      </xdr:nvSpPr>
      <xdr:spPr bwMode="auto">
        <a:xfrm>
          <a:off x="2228850" y="6248400"/>
          <a:ext cx="14287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あ</a:t>
          </a:r>
        </a:p>
      </xdr:txBody>
    </xdr:sp>
    <xdr:clientData/>
  </xdr:twoCellAnchor>
  <xdr:twoCellAnchor editAs="oneCell">
    <xdr:from>
      <xdr:col>39</xdr:col>
      <xdr:colOff>19050</xdr:colOff>
      <xdr:row>34</xdr:row>
      <xdr:rowOff>9525</xdr:rowOff>
    </xdr:from>
    <xdr:to>
      <xdr:col>41</xdr:col>
      <xdr:colOff>9525</xdr:colOff>
      <xdr:row>34</xdr:row>
      <xdr:rowOff>133350</xdr:rowOff>
    </xdr:to>
    <xdr:sp macro="" textlink="">
      <xdr:nvSpPr>
        <xdr:cNvPr id="3140" name="Text Box 68">
          <a:extLst>
            <a:ext uri="{FF2B5EF4-FFF2-40B4-BE49-F238E27FC236}">
              <a16:creationId xmlns:a16="http://schemas.microsoft.com/office/drawing/2014/main" id="{00000000-0008-0000-0500-0000440C0000}"/>
            </a:ext>
          </a:extLst>
        </xdr:cNvPr>
        <xdr:cNvSpPr txBox="1">
          <a:spLocks noChangeArrowheads="1"/>
        </xdr:cNvSpPr>
      </xdr:nvSpPr>
      <xdr:spPr bwMode="auto">
        <a:xfrm>
          <a:off x="2990850" y="6248400"/>
          <a:ext cx="14287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い</a:t>
          </a:r>
        </a:p>
      </xdr:txBody>
    </xdr:sp>
    <xdr:clientData/>
  </xdr:twoCellAnchor>
  <xdr:twoCellAnchor editAs="oneCell">
    <xdr:from>
      <xdr:col>60</xdr:col>
      <xdr:colOff>19050</xdr:colOff>
      <xdr:row>34</xdr:row>
      <xdr:rowOff>9525</xdr:rowOff>
    </xdr:from>
    <xdr:to>
      <xdr:col>62</xdr:col>
      <xdr:colOff>9525</xdr:colOff>
      <xdr:row>34</xdr:row>
      <xdr:rowOff>133350</xdr:rowOff>
    </xdr:to>
    <xdr:sp macro="" textlink="">
      <xdr:nvSpPr>
        <xdr:cNvPr id="3141" name="Text Box 69">
          <a:extLst>
            <a:ext uri="{FF2B5EF4-FFF2-40B4-BE49-F238E27FC236}">
              <a16:creationId xmlns:a16="http://schemas.microsoft.com/office/drawing/2014/main" id="{00000000-0008-0000-0500-0000450C0000}"/>
            </a:ext>
          </a:extLst>
        </xdr:cNvPr>
        <xdr:cNvSpPr txBox="1">
          <a:spLocks noChangeArrowheads="1"/>
        </xdr:cNvSpPr>
      </xdr:nvSpPr>
      <xdr:spPr bwMode="auto">
        <a:xfrm>
          <a:off x="4591050" y="6248400"/>
          <a:ext cx="14287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う</a:t>
          </a:r>
        </a:p>
      </xdr:txBody>
    </xdr:sp>
    <xdr:clientData/>
  </xdr:twoCellAnchor>
  <xdr:twoCellAnchor editAs="oneCell">
    <xdr:from>
      <xdr:col>70</xdr:col>
      <xdr:colOff>19050</xdr:colOff>
      <xdr:row>34</xdr:row>
      <xdr:rowOff>9525</xdr:rowOff>
    </xdr:from>
    <xdr:to>
      <xdr:col>72</xdr:col>
      <xdr:colOff>9525</xdr:colOff>
      <xdr:row>34</xdr:row>
      <xdr:rowOff>133350</xdr:rowOff>
    </xdr:to>
    <xdr:sp macro="" textlink="">
      <xdr:nvSpPr>
        <xdr:cNvPr id="3142" name="Text Box 70">
          <a:extLst>
            <a:ext uri="{FF2B5EF4-FFF2-40B4-BE49-F238E27FC236}">
              <a16:creationId xmlns:a16="http://schemas.microsoft.com/office/drawing/2014/main" id="{00000000-0008-0000-0500-0000460C0000}"/>
            </a:ext>
          </a:extLst>
        </xdr:cNvPr>
        <xdr:cNvSpPr txBox="1">
          <a:spLocks noChangeArrowheads="1"/>
        </xdr:cNvSpPr>
      </xdr:nvSpPr>
      <xdr:spPr bwMode="auto">
        <a:xfrm>
          <a:off x="5353050" y="6248400"/>
          <a:ext cx="14287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え</a:t>
          </a:r>
        </a:p>
      </xdr:txBody>
    </xdr:sp>
    <xdr:clientData/>
  </xdr:twoCellAnchor>
  <xdr:twoCellAnchor editAs="oneCell">
    <xdr:from>
      <xdr:col>80</xdr:col>
      <xdr:colOff>19050</xdr:colOff>
      <xdr:row>34</xdr:row>
      <xdr:rowOff>9525</xdr:rowOff>
    </xdr:from>
    <xdr:to>
      <xdr:col>82</xdr:col>
      <xdr:colOff>9525</xdr:colOff>
      <xdr:row>34</xdr:row>
      <xdr:rowOff>133350</xdr:rowOff>
    </xdr:to>
    <xdr:sp macro="" textlink="">
      <xdr:nvSpPr>
        <xdr:cNvPr id="3143" name="Text Box 71">
          <a:extLst>
            <a:ext uri="{FF2B5EF4-FFF2-40B4-BE49-F238E27FC236}">
              <a16:creationId xmlns:a16="http://schemas.microsoft.com/office/drawing/2014/main" id="{00000000-0008-0000-0500-0000470C0000}"/>
            </a:ext>
          </a:extLst>
        </xdr:cNvPr>
        <xdr:cNvSpPr txBox="1">
          <a:spLocks noChangeArrowheads="1"/>
        </xdr:cNvSpPr>
      </xdr:nvSpPr>
      <xdr:spPr bwMode="auto">
        <a:xfrm>
          <a:off x="6115050" y="6248400"/>
          <a:ext cx="14287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お</a:t>
          </a:r>
        </a:p>
      </xdr:txBody>
    </xdr:sp>
    <xdr:clientData/>
  </xdr:twoCellAnchor>
  <xdr:twoCellAnchor editAs="oneCell">
    <xdr:from>
      <xdr:col>90</xdr:col>
      <xdr:colOff>19050</xdr:colOff>
      <xdr:row>34</xdr:row>
      <xdr:rowOff>9525</xdr:rowOff>
    </xdr:from>
    <xdr:to>
      <xdr:col>92</xdr:col>
      <xdr:colOff>9525</xdr:colOff>
      <xdr:row>34</xdr:row>
      <xdr:rowOff>133350</xdr:rowOff>
    </xdr:to>
    <xdr:sp macro="" textlink="">
      <xdr:nvSpPr>
        <xdr:cNvPr id="3144" name="Text Box 72">
          <a:extLst>
            <a:ext uri="{FF2B5EF4-FFF2-40B4-BE49-F238E27FC236}">
              <a16:creationId xmlns:a16="http://schemas.microsoft.com/office/drawing/2014/main" id="{00000000-0008-0000-0500-0000480C0000}"/>
            </a:ext>
          </a:extLst>
        </xdr:cNvPr>
        <xdr:cNvSpPr txBox="1">
          <a:spLocks noChangeArrowheads="1"/>
        </xdr:cNvSpPr>
      </xdr:nvSpPr>
      <xdr:spPr bwMode="auto">
        <a:xfrm>
          <a:off x="6877050" y="6248400"/>
          <a:ext cx="14287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か                  </a:t>
          </a:r>
        </a:p>
      </xdr:txBody>
    </xdr:sp>
    <xdr:clientData/>
  </xdr:twoCellAnchor>
  <xdr:twoCellAnchor editAs="oneCell">
    <xdr:from>
      <xdr:col>29</xdr:col>
      <xdr:colOff>9525</xdr:colOff>
      <xdr:row>35</xdr:row>
      <xdr:rowOff>0</xdr:rowOff>
    </xdr:from>
    <xdr:to>
      <xdr:col>31</xdr:col>
      <xdr:colOff>0</xdr:colOff>
      <xdr:row>35</xdr:row>
      <xdr:rowOff>114300</xdr:rowOff>
    </xdr:to>
    <xdr:sp macro="" textlink="">
      <xdr:nvSpPr>
        <xdr:cNvPr id="3145" name="Text Box 73">
          <a:extLst>
            <a:ext uri="{FF2B5EF4-FFF2-40B4-BE49-F238E27FC236}">
              <a16:creationId xmlns:a16="http://schemas.microsoft.com/office/drawing/2014/main" id="{00000000-0008-0000-0500-0000490C0000}"/>
            </a:ext>
          </a:extLst>
        </xdr:cNvPr>
        <xdr:cNvSpPr txBox="1">
          <a:spLocks noChangeArrowheads="1"/>
        </xdr:cNvSpPr>
      </xdr:nvSpPr>
      <xdr:spPr bwMode="auto">
        <a:xfrm>
          <a:off x="2219325" y="64103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き</a:t>
          </a:r>
        </a:p>
      </xdr:txBody>
    </xdr:sp>
    <xdr:clientData/>
  </xdr:twoCellAnchor>
  <xdr:twoCellAnchor editAs="oneCell">
    <xdr:from>
      <xdr:col>39</xdr:col>
      <xdr:colOff>9525</xdr:colOff>
      <xdr:row>35</xdr:row>
      <xdr:rowOff>0</xdr:rowOff>
    </xdr:from>
    <xdr:to>
      <xdr:col>41</xdr:col>
      <xdr:colOff>0</xdr:colOff>
      <xdr:row>35</xdr:row>
      <xdr:rowOff>114300</xdr:rowOff>
    </xdr:to>
    <xdr:sp macro="" textlink="">
      <xdr:nvSpPr>
        <xdr:cNvPr id="3146" name="Text Box 74">
          <a:extLst>
            <a:ext uri="{FF2B5EF4-FFF2-40B4-BE49-F238E27FC236}">
              <a16:creationId xmlns:a16="http://schemas.microsoft.com/office/drawing/2014/main" id="{00000000-0008-0000-0500-00004A0C0000}"/>
            </a:ext>
          </a:extLst>
        </xdr:cNvPr>
        <xdr:cNvSpPr txBox="1">
          <a:spLocks noChangeArrowheads="1"/>
        </xdr:cNvSpPr>
      </xdr:nvSpPr>
      <xdr:spPr bwMode="auto">
        <a:xfrm>
          <a:off x="2981325" y="64103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く</a:t>
          </a:r>
        </a:p>
      </xdr:txBody>
    </xdr:sp>
    <xdr:clientData/>
  </xdr:twoCellAnchor>
  <xdr:twoCellAnchor editAs="oneCell">
    <xdr:from>
      <xdr:col>60</xdr:col>
      <xdr:colOff>9525</xdr:colOff>
      <xdr:row>35</xdr:row>
      <xdr:rowOff>0</xdr:rowOff>
    </xdr:from>
    <xdr:to>
      <xdr:col>62</xdr:col>
      <xdr:colOff>0</xdr:colOff>
      <xdr:row>35</xdr:row>
      <xdr:rowOff>114300</xdr:rowOff>
    </xdr:to>
    <xdr:sp macro="" textlink="">
      <xdr:nvSpPr>
        <xdr:cNvPr id="3147" name="Text Box 75">
          <a:extLst>
            <a:ext uri="{FF2B5EF4-FFF2-40B4-BE49-F238E27FC236}">
              <a16:creationId xmlns:a16="http://schemas.microsoft.com/office/drawing/2014/main" id="{00000000-0008-0000-0500-00004B0C0000}"/>
            </a:ext>
          </a:extLst>
        </xdr:cNvPr>
        <xdr:cNvSpPr txBox="1">
          <a:spLocks noChangeArrowheads="1"/>
        </xdr:cNvSpPr>
      </xdr:nvSpPr>
      <xdr:spPr bwMode="auto">
        <a:xfrm>
          <a:off x="4581525" y="64103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け</a:t>
          </a:r>
        </a:p>
      </xdr:txBody>
    </xdr:sp>
    <xdr:clientData/>
  </xdr:twoCellAnchor>
  <xdr:twoCellAnchor editAs="oneCell">
    <xdr:from>
      <xdr:col>70</xdr:col>
      <xdr:colOff>9525</xdr:colOff>
      <xdr:row>35</xdr:row>
      <xdr:rowOff>0</xdr:rowOff>
    </xdr:from>
    <xdr:to>
      <xdr:col>72</xdr:col>
      <xdr:colOff>0</xdr:colOff>
      <xdr:row>35</xdr:row>
      <xdr:rowOff>114300</xdr:rowOff>
    </xdr:to>
    <xdr:sp macro="" textlink="">
      <xdr:nvSpPr>
        <xdr:cNvPr id="3148" name="Text Box 76">
          <a:extLst>
            <a:ext uri="{FF2B5EF4-FFF2-40B4-BE49-F238E27FC236}">
              <a16:creationId xmlns:a16="http://schemas.microsoft.com/office/drawing/2014/main" id="{00000000-0008-0000-0500-00004C0C0000}"/>
            </a:ext>
          </a:extLst>
        </xdr:cNvPr>
        <xdr:cNvSpPr txBox="1">
          <a:spLocks noChangeArrowheads="1"/>
        </xdr:cNvSpPr>
      </xdr:nvSpPr>
      <xdr:spPr bwMode="auto">
        <a:xfrm>
          <a:off x="5343525" y="64103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こ</a:t>
          </a:r>
        </a:p>
      </xdr:txBody>
    </xdr:sp>
    <xdr:clientData/>
  </xdr:twoCellAnchor>
  <xdr:twoCellAnchor editAs="oneCell">
    <xdr:from>
      <xdr:col>80</xdr:col>
      <xdr:colOff>9525</xdr:colOff>
      <xdr:row>35</xdr:row>
      <xdr:rowOff>0</xdr:rowOff>
    </xdr:from>
    <xdr:to>
      <xdr:col>82</xdr:col>
      <xdr:colOff>0</xdr:colOff>
      <xdr:row>35</xdr:row>
      <xdr:rowOff>114300</xdr:rowOff>
    </xdr:to>
    <xdr:sp macro="" textlink="">
      <xdr:nvSpPr>
        <xdr:cNvPr id="3149" name="Text Box 77">
          <a:extLst>
            <a:ext uri="{FF2B5EF4-FFF2-40B4-BE49-F238E27FC236}">
              <a16:creationId xmlns:a16="http://schemas.microsoft.com/office/drawing/2014/main" id="{00000000-0008-0000-0500-00004D0C0000}"/>
            </a:ext>
          </a:extLst>
        </xdr:cNvPr>
        <xdr:cNvSpPr txBox="1">
          <a:spLocks noChangeArrowheads="1"/>
        </xdr:cNvSpPr>
      </xdr:nvSpPr>
      <xdr:spPr bwMode="auto">
        <a:xfrm>
          <a:off x="6105525" y="64103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さ</a:t>
          </a:r>
        </a:p>
      </xdr:txBody>
    </xdr:sp>
    <xdr:clientData/>
  </xdr:twoCellAnchor>
  <xdr:twoCellAnchor editAs="oneCell">
    <xdr:from>
      <xdr:col>90</xdr:col>
      <xdr:colOff>9525</xdr:colOff>
      <xdr:row>35</xdr:row>
      <xdr:rowOff>0</xdr:rowOff>
    </xdr:from>
    <xdr:to>
      <xdr:col>92</xdr:col>
      <xdr:colOff>0</xdr:colOff>
      <xdr:row>35</xdr:row>
      <xdr:rowOff>123825</xdr:rowOff>
    </xdr:to>
    <xdr:sp macro="" textlink="">
      <xdr:nvSpPr>
        <xdr:cNvPr id="3150" name="Text Box 78">
          <a:extLst>
            <a:ext uri="{FF2B5EF4-FFF2-40B4-BE49-F238E27FC236}">
              <a16:creationId xmlns:a16="http://schemas.microsoft.com/office/drawing/2014/main" id="{00000000-0008-0000-0500-00004E0C0000}"/>
            </a:ext>
          </a:extLst>
        </xdr:cNvPr>
        <xdr:cNvSpPr txBox="1">
          <a:spLocks noChangeArrowheads="1"/>
        </xdr:cNvSpPr>
      </xdr:nvSpPr>
      <xdr:spPr bwMode="auto">
        <a:xfrm>
          <a:off x="6867525" y="6410325"/>
          <a:ext cx="14287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し                  </a:t>
          </a:r>
        </a:p>
      </xdr:txBody>
    </xdr:sp>
    <xdr:clientData/>
  </xdr:twoCellAnchor>
  <xdr:twoCellAnchor editAs="oneCell">
    <xdr:from>
      <xdr:col>29</xdr:col>
      <xdr:colOff>9525</xdr:colOff>
      <xdr:row>36</xdr:row>
      <xdr:rowOff>0</xdr:rowOff>
    </xdr:from>
    <xdr:to>
      <xdr:col>31</xdr:col>
      <xdr:colOff>0</xdr:colOff>
      <xdr:row>36</xdr:row>
      <xdr:rowOff>114300</xdr:rowOff>
    </xdr:to>
    <xdr:sp macro="" textlink="">
      <xdr:nvSpPr>
        <xdr:cNvPr id="3151" name="Text Box 79">
          <a:extLst>
            <a:ext uri="{FF2B5EF4-FFF2-40B4-BE49-F238E27FC236}">
              <a16:creationId xmlns:a16="http://schemas.microsoft.com/office/drawing/2014/main" id="{00000000-0008-0000-0500-00004F0C0000}"/>
            </a:ext>
          </a:extLst>
        </xdr:cNvPr>
        <xdr:cNvSpPr txBox="1">
          <a:spLocks noChangeArrowheads="1"/>
        </xdr:cNvSpPr>
      </xdr:nvSpPr>
      <xdr:spPr bwMode="auto">
        <a:xfrm>
          <a:off x="2219325" y="65817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す</a:t>
          </a:r>
        </a:p>
      </xdr:txBody>
    </xdr:sp>
    <xdr:clientData/>
  </xdr:twoCellAnchor>
  <xdr:twoCellAnchor editAs="oneCell">
    <xdr:from>
      <xdr:col>39</xdr:col>
      <xdr:colOff>9525</xdr:colOff>
      <xdr:row>36</xdr:row>
      <xdr:rowOff>0</xdr:rowOff>
    </xdr:from>
    <xdr:to>
      <xdr:col>41</xdr:col>
      <xdr:colOff>0</xdr:colOff>
      <xdr:row>36</xdr:row>
      <xdr:rowOff>114300</xdr:rowOff>
    </xdr:to>
    <xdr:sp macro="" textlink="">
      <xdr:nvSpPr>
        <xdr:cNvPr id="3152" name="Text Box 80">
          <a:extLst>
            <a:ext uri="{FF2B5EF4-FFF2-40B4-BE49-F238E27FC236}">
              <a16:creationId xmlns:a16="http://schemas.microsoft.com/office/drawing/2014/main" id="{00000000-0008-0000-0500-0000500C0000}"/>
            </a:ext>
          </a:extLst>
        </xdr:cNvPr>
        <xdr:cNvSpPr txBox="1">
          <a:spLocks noChangeArrowheads="1"/>
        </xdr:cNvSpPr>
      </xdr:nvSpPr>
      <xdr:spPr bwMode="auto">
        <a:xfrm>
          <a:off x="2981325" y="65817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せ</a:t>
          </a:r>
        </a:p>
      </xdr:txBody>
    </xdr:sp>
    <xdr:clientData/>
  </xdr:twoCellAnchor>
  <xdr:twoCellAnchor editAs="oneCell">
    <xdr:from>
      <xdr:col>60</xdr:col>
      <xdr:colOff>9525</xdr:colOff>
      <xdr:row>36</xdr:row>
      <xdr:rowOff>0</xdr:rowOff>
    </xdr:from>
    <xdr:to>
      <xdr:col>62</xdr:col>
      <xdr:colOff>0</xdr:colOff>
      <xdr:row>36</xdr:row>
      <xdr:rowOff>114300</xdr:rowOff>
    </xdr:to>
    <xdr:sp macro="" textlink="">
      <xdr:nvSpPr>
        <xdr:cNvPr id="3153" name="Text Box 81">
          <a:extLst>
            <a:ext uri="{FF2B5EF4-FFF2-40B4-BE49-F238E27FC236}">
              <a16:creationId xmlns:a16="http://schemas.microsoft.com/office/drawing/2014/main" id="{00000000-0008-0000-0500-0000510C0000}"/>
            </a:ext>
          </a:extLst>
        </xdr:cNvPr>
        <xdr:cNvSpPr txBox="1">
          <a:spLocks noChangeArrowheads="1"/>
        </xdr:cNvSpPr>
      </xdr:nvSpPr>
      <xdr:spPr bwMode="auto">
        <a:xfrm>
          <a:off x="4581525" y="65817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そ</a:t>
          </a:r>
        </a:p>
      </xdr:txBody>
    </xdr:sp>
    <xdr:clientData/>
  </xdr:twoCellAnchor>
  <xdr:twoCellAnchor editAs="oneCell">
    <xdr:from>
      <xdr:col>70</xdr:col>
      <xdr:colOff>9525</xdr:colOff>
      <xdr:row>36</xdr:row>
      <xdr:rowOff>0</xdr:rowOff>
    </xdr:from>
    <xdr:to>
      <xdr:col>72</xdr:col>
      <xdr:colOff>0</xdr:colOff>
      <xdr:row>36</xdr:row>
      <xdr:rowOff>114300</xdr:rowOff>
    </xdr:to>
    <xdr:sp macro="" textlink="">
      <xdr:nvSpPr>
        <xdr:cNvPr id="3154" name="Text Box 82">
          <a:extLst>
            <a:ext uri="{FF2B5EF4-FFF2-40B4-BE49-F238E27FC236}">
              <a16:creationId xmlns:a16="http://schemas.microsoft.com/office/drawing/2014/main" id="{00000000-0008-0000-0500-0000520C0000}"/>
            </a:ext>
          </a:extLst>
        </xdr:cNvPr>
        <xdr:cNvSpPr txBox="1">
          <a:spLocks noChangeArrowheads="1"/>
        </xdr:cNvSpPr>
      </xdr:nvSpPr>
      <xdr:spPr bwMode="auto">
        <a:xfrm>
          <a:off x="5343525" y="65817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た</a:t>
          </a:r>
        </a:p>
      </xdr:txBody>
    </xdr:sp>
    <xdr:clientData/>
  </xdr:twoCellAnchor>
  <xdr:twoCellAnchor editAs="oneCell">
    <xdr:from>
      <xdr:col>80</xdr:col>
      <xdr:colOff>9525</xdr:colOff>
      <xdr:row>36</xdr:row>
      <xdr:rowOff>0</xdr:rowOff>
    </xdr:from>
    <xdr:to>
      <xdr:col>82</xdr:col>
      <xdr:colOff>0</xdr:colOff>
      <xdr:row>36</xdr:row>
      <xdr:rowOff>114300</xdr:rowOff>
    </xdr:to>
    <xdr:sp macro="" textlink="">
      <xdr:nvSpPr>
        <xdr:cNvPr id="3155" name="Text Box 83">
          <a:extLst>
            <a:ext uri="{FF2B5EF4-FFF2-40B4-BE49-F238E27FC236}">
              <a16:creationId xmlns:a16="http://schemas.microsoft.com/office/drawing/2014/main" id="{00000000-0008-0000-0500-0000530C0000}"/>
            </a:ext>
          </a:extLst>
        </xdr:cNvPr>
        <xdr:cNvSpPr txBox="1">
          <a:spLocks noChangeArrowheads="1"/>
        </xdr:cNvSpPr>
      </xdr:nvSpPr>
      <xdr:spPr bwMode="auto">
        <a:xfrm>
          <a:off x="6105525" y="65817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ち</a:t>
          </a:r>
        </a:p>
      </xdr:txBody>
    </xdr:sp>
    <xdr:clientData/>
  </xdr:twoCellAnchor>
  <xdr:twoCellAnchor editAs="oneCell">
    <xdr:from>
      <xdr:col>90</xdr:col>
      <xdr:colOff>9525</xdr:colOff>
      <xdr:row>36</xdr:row>
      <xdr:rowOff>0</xdr:rowOff>
    </xdr:from>
    <xdr:to>
      <xdr:col>92</xdr:col>
      <xdr:colOff>0</xdr:colOff>
      <xdr:row>36</xdr:row>
      <xdr:rowOff>123825</xdr:rowOff>
    </xdr:to>
    <xdr:sp macro="" textlink="">
      <xdr:nvSpPr>
        <xdr:cNvPr id="3156" name="Text Box 84">
          <a:extLst>
            <a:ext uri="{FF2B5EF4-FFF2-40B4-BE49-F238E27FC236}">
              <a16:creationId xmlns:a16="http://schemas.microsoft.com/office/drawing/2014/main" id="{00000000-0008-0000-0500-0000540C0000}"/>
            </a:ext>
          </a:extLst>
        </xdr:cNvPr>
        <xdr:cNvSpPr txBox="1">
          <a:spLocks noChangeArrowheads="1"/>
        </xdr:cNvSpPr>
      </xdr:nvSpPr>
      <xdr:spPr bwMode="auto">
        <a:xfrm>
          <a:off x="6867525" y="6581775"/>
          <a:ext cx="14287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つ</a:t>
          </a:r>
        </a:p>
        <a:p>
          <a:pPr algn="l" rtl="0">
            <a:defRPr sz="1000"/>
          </a:pPr>
          <a:r>
            <a:rPr lang="ja-JP" altLang="en-US" sz="600" b="0" i="0" u="none" strike="noStrike" baseline="0">
              <a:solidFill>
                <a:srgbClr val="000000"/>
              </a:solidFill>
              <a:latin typeface="ＭＳ Ｐ明朝"/>
              <a:ea typeface="ＭＳ Ｐ明朝"/>
            </a:rPr>
            <a:t> つ                </a:t>
          </a:r>
        </a:p>
      </xdr:txBody>
    </xdr:sp>
    <xdr:clientData/>
  </xdr:twoCellAnchor>
  <xdr:twoCellAnchor editAs="oneCell">
    <xdr:from>
      <xdr:col>29</xdr:col>
      <xdr:colOff>9525</xdr:colOff>
      <xdr:row>37</xdr:row>
      <xdr:rowOff>0</xdr:rowOff>
    </xdr:from>
    <xdr:to>
      <xdr:col>31</xdr:col>
      <xdr:colOff>0</xdr:colOff>
      <xdr:row>37</xdr:row>
      <xdr:rowOff>114300</xdr:rowOff>
    </xdr:to>
    <xdr:sp macro="" textlink="">
      <xdr:nvSpPr>
        <xdr:cNvPr id="3157" name="Text Box 85">
          <a:extLst>
            <a:ext uri="{FF2B5EF4-FFF2-40B4-BE49-F238E27FC236}">
              <a16:creationId xmlns:a16="http://schemas.microsoft.com/office/drawing/2014/main" id="{00000000-0008-0000-0500-0000550C0000}"/>
            </a:ext>
          </a:extLst>
        </xdr:cNvPr>
        <xdr:cNvSpPr txBox="1">
          <a:spLocks noChangeArrowheads="1"/>
        </xdr:cNvSpPr>
      </xdr:nvSpPr>
      <xdr:spPr bwMode="auto">
        <a:xfrm>
          <a:off x="2219325" y="67532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て</a:t>
          </a:r>
        </a:p>
      </xdr:txBody>
    </xdr:sp>
    <xdr:clientData/>
  </xdr:twoCellAnchor>
  <xdr:twoCellAnchor editAs="oneCell">
    <xdr:from>
      <xdr:col>39</xdr:col>
      <xdr:colOff>9525</xdr:colOff>
      <xdr:row>37</xdr:row>
      <xdr:rowOff>0</xdr:rowOff>
    </xdr:from>
    <xdr:to>
      <xdr:col>41</xdr:col>
      <xdr:colOff>0</xdr:colOff>
      <xdr:row>37</xdr:row>
      <xdr:rowOff>114300</xdr:rowOff>
    </xdr:to>
    <xdr:sp macro="" textlink="">
      <xdr:nvSpPr>
        <xdr:cNvPr id="3158" name="Text Box 86">
          <a:extLst>
            <a:ext uri="{FF2B5EF4-FFF2-40B4-BE49-F238E27FC236}">
              <a16:creationId xmlns:a16="http://schemas.microsoft.com/office/drawing/2014/main" id="{00000000-0008-0000-0500-0000560C0000}"/>
            </a:ext>
          </a:extLst>
        </xdr:cNvPr>
        <xdr:cNvSpPr txBox="1">
          <a:spLocks noChangeArrowheads="1"/>
        </xdr:cNvSpPr>
      </xdr:nvSpPr>
      <xdr:spPr bwMode="auto">
        <a:xfrm>
          <a:off x="2981325" y="67532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と</a:t>
          </a:r>
        </a:p>
      </xdr:txBody>
    </xdr:sp>
    <xdr:clientData/>
  </xdr:twoCellAnchor>
  <xdr:twoCellAnchor editAs="oneCell">
    <xdr:from>
      <xdr:col>60</xdr:col>
      <xdr:colOff>9525</xdr:colOff>
      <xdr:row>37</xdr:row>
      <xdr:rowOff>0</xdr:rowOff>
    </xdr:from>
    <xdr:to>
      <xdr:col>62</xdr:col>
      <xdr:colOff>0</xdr:colOff>
      <xdr:row>37</xdr:row>
      <xdr:rowOff>114300</xdr:rowOff>
    </xdr:to>
    <xdr:sp macro="" textlink="">
      <xdr:nvSpPr>
        <xdr:cNvPr id="3159" name="Text Box 87">
          <a:extLst>
            <a:ext uri="{FF2B5EF4-FFF2-40B4-BE49-F238E27FC236}">
              <a16:creationId xmlns:a16="http://schemas.microsoft.com/office/drawing/2014/main" id="{00000000-0008-0000-0500-0000570C0000}"/>
            </a:ext>
          </a:extLst>
        </xdr:cNvPr>
        <xdr:cNvSpPr txBox="1">
          <a:spLocks noChangeArrowheads="1"/>
        </xdr:cNvSpPr>
      </xdr:nvSpPr>
      <xdr:spPr bwMode="auto">
        <a:xfrm>
          <a:off x="4581525" y="67532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な</a:t>
          </a:r>
        </a:p>
      </xdr:txBody>
    </xdr:sp>
    <xdr:clientData/>
  </xdr:twoCellAnchor>
  <xdr:twoCellAnchor editAs="oneCell">
    <xdr:from>
      <xdr:col>70</xdr:col>
      <xdr:colOff>9525</xdr:colOff>
      <xdr:row>37</xdr:row>
      <xdr:rowOff>0</xdr:rowOff>
    </xdr:from>
    <xdr:to>
      <xdr:col>72</xdr:col>
      <xdr:colOff>0</xdr:colOff>
      <xdr:row>37</xdr:row>
      <xdr:rowOff>114300</xdr:rowOff>
    </xdr:to>
    <xdr:sp macro="" textlink="">
      <xdr:nvSpPr>
        <xdr:cNvPr id="3160" name="Text Box 88">
          <a:extLst>
            <a:ext uri="{FF2B5EF4-FFF2-40B4-BE49-F238E27FC236}">
              <a16:creationId xmlns:a16="http://schemas.microsoft.com/office/drawing/2014/main" id="{00000000-0008-0000-0500-0000580C0000}"/>
            </a:ext>
          </a:extLst>
        </xdr:cNvPr>
        <xdr:cNvSpPr txBox="1">
          <a:spLocks noChangeArrowheads="1"/>
        </xdr:cNvSpPr>
      </xdr:nvSpPr>
      <xdr:spPr bwMode="auto">
        <a:xfrm>
          <a:off x="5343525" y="67532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に</a:t>
          </a:r>
        </a:p>
      </xdr:txBody>
    </xdr:sp>
    <xdr:clientData/>
  </xdr:twoCellAnchor>
  <xdr:twoCellAnchor editAs="oneCell">
    <xdr:from>
      <xdr:col>80</xdr:col>
      <xdr:colOff>9525</xdr:colOff>
      <xdr:row>37</xdr:row>
      <xdr:rowOff>0</xdr:rowOff>
    </xdr:from>
    <xdr:to>
      <xdr:col>82</xdr:col>
      <xdr:colOff>0</xdr:colOff>
      <xdr:row>37</xdr:row>
      <xdr:rowOff>114300</xdr:rowOff>
    </xdr:to>
    <xdr:sp macro="" textlink="">
      <xdr:nvSpPr>
        <xdr:cNvPr id="3161" name="Text Box 89">
          <a:extLst>
            <a:ext uri="{FF2B5EF4-FFF2-40B4-BE49-F238E27FC236}">
              <a16:creationId xmlns:a16="http://schemas.microsoft.com/office/drawing/2014/main" id="{00000000-0008-0000-0500-0000590C0000}"/>
            </a:ext>
          </a:extLst>
        </xdr:cNvPr>
        <xdr:cNvSpPr txBox="1">
          <a:spLocks noChangeArrowheads="1"/>
        </xdr:cNvSpPr>
      </xdr:nvSpPr>
      <xdr:spPr bwMode="auto">
        <a:xfrm>
          <a:off x="6105525" y="67532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ぬ</a:t>
          </a:r>
        </a:p>
      </xdr:txBody>
    </xdr:sp>
    <xdr:clientData/>
  </xdr:twoCellAnchor>
  <xdr:twoCellAnchor editAs="oneCell">
    <xdr:from>
      <xdr:col>90</xdr:col>
      <xdr:colOff>9525</xdr:colOff>
      <xdr:row>37</xdr:row>
      <xdr:rowOff>0</xdr:rowOff>
    </xdr:from>
    <xdr:to>
      <xdr:col>92</xdr:col>
      <xdr:colOff>0</xdr:colOff>
      <xdr:row>37</xdr:row>
      <xdr:rowOff>123825</xdr:rowOff>
    </xdr:to>
    <xdr:sp macro="" textlink="">
      <xdr:nvSpPr>
        <xdr:cNvPr id="3162" name="Text Box 90">
          <a:extLst>
            <a:ext uri="{FF2B5EF4-FFF2-40B4-BE49-F238E27FC236}">
              <a16:creationId xmlns:a16="http://schemas.microsoft.com/office/drawing/2014/main" id="{00000000-0008-0000-0500-00005A0C0000}"/>
            </a:ext>
          </a:extLst>
        </xdr:cNvPr>
        <xdr:cNvSpPr txBox="1">
          <a:spLocks noChangeArrowheads="1"/>
        </xdr:cNvSpPr>
      </xdr:nvSpPr>
      <xdr:spPr bwMode="auto">
        <a:xfrm>
          <a:off x="6867525" y="6753225"/>
          <a:ext cx="142875"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ね ﾈ                </a:t>
          </a:r>
        </a:p>
      </xdr:txBody>
    </xdr:sp>
    <xdr:clientData/>
  </xdr:twoCellAnchor>
  <xdr:oneCellAnchor>
    <xdr:from>
      <xdr:col>7</xdr:col>
      <xdr:colOff>47625</xdr:colOff>
      <xdr:row>1</xdr:row>
      <xdr:rowOff>76200</xdr:rowOff>
    </xdr:from>
    <xdr:ext cx="109258" cy="163606"/>
    <xdr:sp macro="" textlink="">
      <xdr:nvSpPr>
        <xdr:cNvPr id="3163" name="Text Box 91">
          <a:extLst>
            <a:ext uri="{FF2B5EF4-FFF2-40B4-BE49-F238E27FC236}">
              <a16:creationId xmlns:a16="http://schemas.microsoft.com/office/drawing/2014/main" id="{00000000-0008-0000-0500-00005B0C0000}"/>
            </a:ext>
          </a:extLst>
        </xdr:cNvPr>
        <xdr:cNvSpPr txBox="1">
          <a:spLocks noChangeArrowheads="1"/>
        </xdr:cNvSpPr>
      </xdr:nvSpPr>
      <xdr:spPr bwMode="auto">
        <a:xfrm>
          <a:off x="581025" y="276225"/>
          <a:ext cx="1047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oneCellAnchor>
  <xdr:oneCellAnchor>
    <xdr:from>
      <xdr:col>25</xdr:col>
      <xdr:colOff>38100</xdr:colOff>
      <xdr:row>1</xdr:row>
      <xdr:rowOff>76200</xdr:rowOff>
    </xdr:from>
    <xdr:ext cx="107017" cy="163606"/>
    <xdr:sp macro="" textlink="">
      <xdr:nvSpPr>
        <xdr:cNvPr id="3164" name="Text Box 92">
          <a:extLst>
            <a:ext uri="{FF2B5EF4-FFF2-40B4-BE49-F238E27FC236}">
              <a16:creationId xmlns:a16="http://schemas.microsoft.com/office/drawing/2014/main" id="{00000000-0008-0000-0500-00005C0C0000}"/>
            </a:ext>
          </a:extLst>
        </xdr:cNvPr>
        <xdr:cNvSpPr txBox="1">
          <a:spLocks noChangeArrowheads="1"/>
        </xdr:cNvSpPr>
      </xdr:nvSpPr>
      <xdr:spPr bwMode="auto">
        <a:xfrm>
          <a:off x="1943100" y="276225"/>
          <a:ext cx="1047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oneCellAnchor>
  <xdr:oneCellAnchor>
    <xdr:from>
      <xdr:col>29</xdr:col>
      <xdr:colOff>38100</xdr:colOff>
      <xdr:row>1</xdr:row>
      <xdr:rowOff>76200</xdr:rowOff>
    </xdr:from>
    <xdr:ext cx="107016" cy="163606"/>
    <xdr:sp macro="" textlink="">
      <xdr:nvSpPr>
        <xdr:cNvPr id="3165" name="Text Box 93">
          <a:extLst>
            <a:ext uri="{FF2B5EF4-FFF2-40B4-BE49-F238E27FC236}">
              <a16:creationId xmlns:a16="http://schemas.microsoft.com/office/drawing/2014/main" id="{00000000-0008-0000-0500-00005D0C0000}"/>
            </a:ext>
          </a:extLst>
        </xdr:cNvPr>
        <xdr:cNvSpPr txBox="1">
          <a:spLocks noChangeArrowheads="1"/>
        </xdr:cNvSpPr>
      </xdr:nvSpPr>
      <xdr:spPr bwMode="auto">
        <a:xfrm>
          <a:off x="2247900" y="276225"/>
          <a:ext cx="1047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xdr:from>
      <xdr:col>136</xdr:col>
      <xdr:colOff>9525</xdr:colOff>
      <xdr:row>0</xdr:row>
      <xdr:rowOff>123825</xdr:rowOff>
    </xdr:from>
    <xdr:to>
      <xdr:col>139</xdr:col>
      <xdr:colOff>47625</xdr:colOff>
      <xdr:row>1</xdr:row>
      <xdr:rowOff>190500</xdr:rowOff>
    </xdr:to>
    <xdr:grpSp>
      <xdr:nvGrpSpPr>
        <xdr:cNvPr id="3166" name="Group 94">
          <a:extLst>
            <a:ext uri="{FF2B5EF4-FFF2-40B4-BE49-F238E27FC236}">
              <a16:creationId xmlns:a16="http://schemas.microsoft.com/office/drawing/2014/main" id="{00000000-0008-0000-0500-00005E0C0000}"/>
            </a:ext>
          </a:extLst>
        </xdr:cNvPr>
        <xdr:cNvGrpSpPr>
          <a:grpSpLocks/>
        </xdr:cNvGrpSpPr>
      </xdr:nvGrpSpPr>
      <xdr:grpSpPr bwMode="auto">
        <a:xfrm>
          <a:off x="10677525" y="123825"/>
          <a:ext cx="273424" cy="268381"/>
          <a:chOff x="1067" y="288"/>
          <a:chExt cx="29" cy="27"/>
        </a:xfrm>
      </xdr:grpSpPr>
      <xdr:sp macro="" textlink="">
        <xdr:nvSpPr>
          <xdr:cNvPr id="3167" name="Oval 95">
            <a:extLst>
              <a:ext uri="{FF2B5EF4-FFF2-40B4-BE49-F238E27FC236}">
                <a16:creationId xmlns:a16="http://schemas.microsoft.com/office/drawing/2014/main" id="{00000000-0008-0000-0500-00005F0C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3168" name="Text Box 96">
            <a:extLst>
              <a:ext uri="{FF2B5EF4-FFF2-40B4-BE49-F238E27FC236}">
                <a16:creationId xmlns:a16="http://schemas.microsoft.com/office/drawing/2014/main" id="{00000000-0008-0000-0500-0000600C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twoCellAnchor editAs="oneCell">
    <xdr:from>
      <xdr:col>138</xdr:col>
      <xdr:colOff>66675</xdr:colOff>
      <xdr:row>11</xdr:row>
      <xdr:rowOff>9525</xdr:rowOff>
    </xdr:from>
    <xdr:to>
      <xdr:col>141</xdr:col>
      <xdr:colOff>9525</xdr:colOff>
      <xdr:row>11</xdr:row>
      <xdr:rowOff>133350</xdr:rowOff>
    </xdr:to>
    <xdr:sp macro="" textlink="">
      <xdr:nvSpPr>
        <xdr:cNvPr id="3185" name="Text Box 113">
          <a:extLst>
            <a:ext uri="{FF2B5EF4-FFF2-40B4-BE49-F238E27FC236}">
              <a16:creationId xmlns:a16="http://schemas.microsoft.com/office/drawing/2014/main" id="{00000000-0008-0000-0500-0000710C0000}"/>
            </a:ext>
          </a:extLst>
        </xdr:cNvPr>
        <xdr:cNvSpPr txBox="1">
          <a:spLocks noChangeArrowheads="1"/>
        </xdr:cNvSpPr>
      </xdr:nvSpPr>
      <xdr:spPr bwMode="auto">
        <a:xfrm>
          <a:off x="10582275" y="2162175"/>
          <a:ext cx="171450"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105                  </a:t>
          </a:r>
        </a:p>
      </xdr:txBody>
    </xdr:sp>
    <xdr:clientData/>
  </xdr:twoCellAnchor>
  <xdr:twoCellAnchor editAs="oneCell">
    <xdr:from>
      <xdr:col>116</xdr:col>
      <xdr:colOff>31937</xdr:colOff>
      <xdr:row>32</xdr:row>
      <xdr:rowOff>1681</xdr:rowOff>
    </xdr:from>
    <xdr:to>
      <xdr:col>118</xdr:col>
      <xdr:colOff>22411</xdr:colOff>
      <xdr:row>32</xdr:row>
      <xdr:rowOff>125506</xdr:rowOff>
    </xdr:to>
    <xdr:sp macro="" textlink="">
      <xdr:nvSpPr>
        <xdr:cNvPr id="87" name="Text Box 66">
          <a:extLst>
            <a:ext uri="{FF2B5EF4-FFF2-40B4-BE49-F238E27FC236}">
              <a16:creationId xmlns:a16="http://schemas.microsoft.com/office/drawing/2014/main" id="{00000000-0008-0000-0500-000057000000}"/>
            </a:ext>
          </a:extLst>
        </xdr:cNvPr>
        <xdr:cNvSpPr txBox="1">
          <a:spLocks noChangeArrowheads="1"/>
        </xdr:cNvSpPr>
      </xdr:nvSpPr>
      <xdr:spPr bwMode="auto">
        <a:xfrm>
          <a:off x="9131113" y="5817534"/>
          <a:ext cx="147357"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ja-JP" sz="600" b="0" i="0" baseline="0">
              <a:effectLst/>
              <a:latin typeface="+mn-lt"/>
              <a:ea typeface="+mn-ea"/>
              <a:cs typeface="+mn-cs"/>
            </a:rPr>
            <a:t>ﾜ </a:t>
          </a:r>
          <a:r>
            <a:rPr lang="ja-JP" altLang="en-US" sz="600" b="0" i="0" u="none" strike="noStrike" baseline="0">
              <a:solidFill>
                <a:srgbClr val="000000"/>
              </a:solidFill>
              <a:latin typeface="ＭＳ Ｐ明朝"/>
              <a:ea typeface="ＭＳ Ｐ明朝"/>
            </a:rPr>
            <a:t>                  </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25</xdr:col>
      <xdr:colOff>0</xdr:colOff>
      <xdr:row>1</xdr:row>
      <xdr:rowOff>76200</xdr:rowOff>
    </xdr:from>
    <xdr:to>
      <xdr:col>26</xdr:col>
      <xdr:colOff>19050</xdr:colOff>
      <xdr:row>2</xdr:row>
      <xdr:rowOff>9525</xdr:rowOff>
    </xdr:to>
    <xdr:sp macro="" textlink="">
      <xdr:nvSpPr>
        <xdr:cNvPr id="4097" name="Text Box 1">
          <a:extLst>
            <a:ext uri="{FF2B5EF4-FFF2-40B4-BE49-F238E27FC236}">
              <a16:creationId xmlns:a16="http://schemas.microsoft.com/office/drawing/2014/main" id="{00000000-0008-0000-0600-000001100000}"/>
            </a:ext>
          </a:extLst>
        </xdr:cNvPr>
        <xdr:cNvSpPr txBox="1">
          <a:spLocks noChangeArrowheads="1"/>
        </xdr:cNvSpPr>
      </xdr:nvSpPr>
      <xdr:spPr bwMode="auto">
        <a:xfrm>
          <a:off x="1905000" y="276225"/>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twoCellAnchor editAs="oneCell">
    <xdr:from>
      <xdr:col>7</xdr:col>
      <xdr:colOff>57150</xdr:colOff>
      <xdr:row>1</xdr:row>
      <xdr:rowOff>66675</xdr:rowOff>
    </xdr:from>
    <xdr:to>
      <xdr:col>9</xdr:col>
      <xdr:colOff>0</xdr:colOff>
      <xdr:row>2</xdr:row>
      <xdr:rowOff>0</xdr:rowOff>
    </xdr:to>
    <xdr:sp macro="" textlink="">
      <xdr:nvSpPr>
        <xdr:cNvPr id="4098" name="Text Box 2">
          <a:extLst>
            <a:ext uri="{FF2B5EF4-FFF2-40B4-BE49-F238E27FC236}">
              <a16:creationId xmlns:a16="http://schemas.microsoft.com/office/drawing/2014/main" id="{00000000-0008-0000-0600-000002100000}"/>
            </a:ext>
          </a:extLst>
        </xdr:cNvPr>
        <xdr:cNvSpPr txBox="1">
          <a:spLocks noChangeArrowheads="1"/>
        </xdr:cNvSpPr>
      </xdr:nvSpPr>
      <xdr:spPr bwMode="auto">
        <a:xfrm>
          <a:off x="590550" y="266700"/>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7</xdr:col>
      <xdr:colOff>0</xdr:colOff>
      <xdr:row>3</xdr:row>
      <xdr:rowOff>133350</xdr:rowOff>
    </xdr:from>
    <xdr:to>
      <xdr:col>30</xdr:col>
      <xdr:colOff>66675</xdr:colOff>
      <xdr:row>3</xdr:row>
      <xdr:rowOff>133350</xdr:rowOff>
    </xdr:to>
    <xdr:sp macro="" textlink="">
      <xdr:nvSpPr>
        <xdr:cNvPr id="4099" name="Line 3">
          <a:extLst>
            <a:ext uri="{FF2B5EF4-FFF2-40B4-BE49-F238E27FC236}">
              <a16:creationId xmlns:a16="http://schemas.microsoft.com/office/drawing/2014/main" id="{00000000-0008-0000-0600-000003100000}"/>
            </a:ext>
          </a:extLst>
        </xdr:cNvPr>
        <xdr:cNvSpPr>
          <a:spLocks noChangeShapeType="1"/>
        </xdr:cNvSpPr>
      </xdr:nvSpPr>
      <xdr:spPr bwMode="auto">
        <a:xfrm>
          <a:off x="533400" y="857250"/>
          <a:ext cx="1809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35</xdr:col>
      <xdr:colOff>38100</xdr:colOff>
      <xdr:row>10</xdr:row>
      <xdr:rowOff>0</xdr:rowOff>
    </xdr:from>
    <xdr:to>
      <xdr:col>37</xdr:col>
      <xdr:colOff>38100</xdr:colOff>
      <xdr:row>10</xdr:row>
      <xdr:rowOff>114300</xdr:rowOff>
    </xdr:to>
    <xdr:sp macro="" textlink="">
      <xdr:nvSpPr>
        <xdr:cNvPr id="4101" name="Text Box 5">
          <a:extLst>
            <a:ext uri="{FF2B5EF4-FFF2-40B4-BE49-F238E27FC236}">
              <a16:creationId xmlns:a16="http://schemas.microsoft.com/office/drawing/2014/main" id="{00000000-0008-0000-0600-000005100000}"/>
            </a:ext>
          </a:extLst>
        </xdr:cNvPr>
        <xdr:cNvSpPr txBox="1">
          <a:spLocks noChangeArrowheads="1"/>
        </xdr:cNvSpPr>
      </xdr:nvSpPr>
      <xdr:spPr bwMode="auto">
        <a:xfrm>
          <a:off x="2686050" y="1962150"/>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51</xdr:col>
      <xdr:colOff>38100</xdr:colOff>
      <xdr:row>10</xdr:row>
      <xdr:rowOff>0</xdr:rowOff>
    </xdr:from>
    <xdr:to>
      <xdr:col>53</xdr:col>
      <xdr:colOff>38100</xdr:colOff>
      <xdr:row>10</xdr:row>
      <xdr:rowOff>114300</xdr:rowOff>
    </xdr:to>
    <xdr:sp macro="" textlink="">
      <xdr:nvSpPr>
        <xdr:cNvPr id="4102" name="Text Box 6">
          <a:extLst>
            <a:ext uri="{FF2B5EF4-FFF2-40B4-BE49-F238E27FC236}">
              <a16:creationId xmlns:a16="http://schemas.microsoft.com/office/drawing/2014/main" id="{00000000-0008-0000-0600-000006100000}"/>
            </a:ext>
          </a:extLst>
        </xdr:cNvPr>
        <xdr:cNvSpPr txBox="1">
          <a:spLocks noChangeArrowheads="1"/>
        </xdr:cNvSpPr>
      </xdr:nvSpPr>
      <xdr:spPr bwMode="auto">
        <a:xfrm>
          <a:off x="3905250" y="1962150"/>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19</a:t>
          </a:r>
        </a:p>
      </xdr:txBody>
    </xdr:sp>
    <xdr:clientData/>
  </xdr:twoCellAnchor>
  <xdr:twoCellAnchor editAs="oneCell">
    <xdr:from>
      <xdr:col>64</xdr:col>
      <xdr:colOff>38100</xdr:colOff>
      <xdr:row>10</xdr:row>
      <xdr:rowOff>0</xdr:rowOff>
    </xdr:from>
    <xdr:to>
      <xdr:col>66</xdr:col>
      <xdr:colOff>38100</xdr:colOff>
      <xdr:row>10</xdr:row>
      <xdr:rowOff>114300</xdr:rowOff>
    </xdr:to>
    <xdr:sp macro="" textlink="">
      <xdr:nvSpPr>
        <xdr:cNvPr id="4103" name="Text Box 7">
          <a:extLst>
            <a:ext uri="{FF2B5EF4-FFF2-40B4-BE49-F238E27FC236}">
              <a16:creationId xmlns:a16="http://schemas.microsoft.com/office/drawing/2014/main" id="{00000000-0008-0000-0600-000007100000}"/>
            </a:ext>
          </a:extLst>
        </xdr:cNvPr>
        <xdr:cNvSpPr txBox="1">
          <a:spLocks noChangeArrowheads="1"/>
        </xdr:cNvSpPr>
      </xdr:nvSpPr>
      <xdr:spPr bwMode="auto">
        <a:xfrm>
          <a:off x="4895850" y="1962150"/>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26</a:t>
          </a:r>
        </a:p>
      </xdr:txBody>
    </xdr:sp>
    <xdr:clientData/>
  </xdr:twoCellAnchor>
  <xdr:twoCellAnchor editAs="oneCell">
    <xdr:from>
      <xdr:col>105</xdr:col>
      <xdr:colOff>38100</xdr:colOff>
      <xdr:row>10</xdr:row>
      <xdr:rowOff>0</xdr:rowOff>
    </xdr:from>
    <xdr:to>
      <xdr:col>108</xdr:col>
      <xdr:colOff>38100</xdr:colOff>
      <xdr:row>10</xdr:row>
      <xdr:rowOff>123825</xdr:rowOff>
    </xdr:to>
    <xdr:sp macro="" textlink="">
      <xdr:nvSpPr>
        <xdr:cNvPr id="4104" name="Text Box 8">
          <a:extLst>
            <a:ext uri="{FF2B5EF4-FFF2-40B4-BE49-F238E27FC236}">
              <a16:creationId xmlns:a16="http://schemas.microsoft.com/office/drawing/2014/main" id="{00000000-0008-0000-0600-000008100000}"/>
            </a:ext>
          </a:extLst>
        </xdr:cNvPr>
        <xdr:cNvSpPr txBox="1">
          <a:spLocks noChangeArrowheads="1"/>
        </xdr:cNvSpPr>
      </xdr:nvSpPr>
      <xdr:spPr bwMode="auto">
        <a:xfrm>
          <a:off x="8020050" y="1962150"/>
          <a:ext cx="228600"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50</a:t>
          </a:r>
        </a:p>
      </xdr:txBody>
    </xdr:sp>
    <xdr:clientData/>
  </xdr:twoCellAnchor>
  <xdr:twoCellAnchor editAs="oneCell">
    <xdr:from>
      <xdr:col>118</xdr:col>
      <xdr:colOff>47625</xdr:colOff>
      <xdr:row>10</xdr:row>
      <xdr:rowOff>0</xdr:rowOff>
    </xdr:from>
    <xdr:to>
      <xdr:col>122</xdr:col>
      <xdr:colOff>38100</xdr:colOff>
      <xdr:row>10</xdr:row>
      <xdr:rowOff>133350</xdr:rowOff>
    </xdr:to>
    <xdr:sp macro="" textlink="">
      <xdr:nvSpPr>
        <xdr:cNvPr id="4105" name="Text Box 9">
          <a:extLst>
            <a:ext uri="{FF2B5EF4-FFF2-40B4-BE49-F238E27FC236}">
              <a16:creationId xmlns:a16="http://schemas.microsoft.com/office/drawing/2014/main" id="{00000000-0008-0000-0600-000009100000}"/>
            </a:ext>
          </a:extLst>
        </xdr:cNvPr>
        <xdr:cNvSpPr txBox="1">
          <a:spLocks noChangeArrowheads="1"/>
        </xdr:cNvSpPr>
      </xdr:nvSpPr>
      <xdr:spPr bwMode="auto">
        <a:xfrm>
          <a:off x="9020175" y="1962150"/>
          <a:ext cx="29527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57</a:t>
          </a:r>
        </a:p>
      </xdr:txBody>
    </xdr:sp>
    <xdr:clientData/>
  </xdr:twoCellAnchor>
  <xdr:twoCellAnchor editAs="oneCell">
    <xdr:from>
      <xdr:col>77</xdr:col>
      <xdr:colOff>38100</xdr:colOff>
      <xdr:row>10</xdr:row>
      <xdr:rowOff>0</xdr:rowOff>
    </xdr:from>
    <xdr:to>
      <xdr:col>79</xdr:col>
      <xdr:colOff>38100</xdr:colOff>
      <xdr:row>10</xdr:row>
      <xdr:rowOff>114300</xdr:rowOff>
    </xdr:to>
    <xdr:sp macro="" textlink="">
      <xdr:nvSpPr>
        <xdr:cNvPr id="4106" name="Text Box 10">
          <a:extLst>
            <a:ext uri="{FF2B5EF4-FFF2-40B4-BE49-F238E27FC236}">
              <a16:creationId xmlns:a16="http://schemas.microsoft.com/office/drawing/2014/main" id="{00000000-0008-0000-0600-00000A100000}"/>
            </a:ext>
          </a:extLst>
        </xdr:cNvPr>
        <xdr:cNvSpPr txBox="1">
          <a:spLocks noChangeArrowheads="1"/>
        </xdr:cNvSpPr>
      </xdr:nvSpPr>
      <xdr:spPr bwMode="auto">
        <a:xfrm>
          <a:off x="5886450" y="1962150"/>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33</a:t>
          </a:r>
        </a:p>
      </xdr:txBody>
    </xdr:sp>
    <xdr:clientData/>
  </xdr:twoCellAnchor>
  <xdr:twoCellAnchor editAs="oneCell">
    <xdr:from>
      <xdr:col>92</xdr:col>
      <xdr:colOff>38100</xdr:colOff>
      <xdr:row>10</xdr:row>
      <xdr:rowOff>0</xdr:rowOff>
    </xdr:from>
    <xdr:to>
      <xdr:col>94</xdr:col>
      <xdr:colOff>38100</xdr:colOff>
      <xdr:row>10</xdr:row>
      <xdr:rowOff>114300</xdr:rowOff>
    </xdr:to>
    <xdr:sp macro="" textlink="">
      <xdr:nvSpPr>
        <xdr:cNvPr id="4107" name="Text Box 11">
          <a:extLst>
            <a:ext uri="{FF2B5EF4-FFF2-40B4-BE49-F238E27FC236}">
              <a16:creationId xmlns:a16="http://schemas.microsoft.com/office/drawing/2014/main" id="{00000000-0008-0000-0600-00000B100000}"/>
            </a:ext>
          </a:extLst>
        </xdr:cNvPr>
        <xdr:cNvSpPr txBox="1">
          <a:spLocks noChangeArrowheads="1"/>
        </xdr:cNvSpPr>
      </xdr:nvSpPr>
      <xdr:spPr bwMode="auto">
        <a:xfrm>
          <a:off x="7029450" y="1962150"/>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43</a:t>
          </a:r>
        </a:p>
      </xdr:txBody>
    </xdr:sp>
    <xdr:clientData/>
  </xdr:twoCellAnchor>
  <xdr:twoCellAnchor editAs="oneCell">
    <xdr:from>
      <xdr:col>131</xdr:col>
      <xdr:colOff>47625</xdr:colOff>
      <xdr:row>10</xdr:row>
      <xdr:rowOff>0</xdr:rowOff>
    </xdr:from>
    <xdr:to>
      <xdr:col>134</xdr:col>
      <xdr:colOff>9525</xdr:colOff>
      <xdr:row>10</xdr:row>
      <xdr:rowOff>114300</xdr:rowOff>
    </xdr:to>
    <xdr:sp macro="" textlink="">
      <xdr:nvSpPr>
        <xdr:cNvPr id="4108" name="Text Box 12">
          <a:extLst>
            <a:ext uri="{FF2B5EF4-FFF2-40B4-BE49-F238E27FC236}">
              <a16:creationId xmlns:a16="http://schemas.microsoft.com/office/drawing/2014/main" id="{00000000-0008-0000-0600-00000C100000}"/>
            </a:ext>
          </a:extLst>
        </xdr:cNvPr>
        <xdr:cNvSpPr txBox="1">
          <a:spLocks noChangeArrowheads="1"/>
        </xdr:cNvSpPr>
      </xdr:nvSpPr>
      <xdr:spPr bwMode="auto">
        <a:xfrm>
          <a:off x="10010775" y="1962150"/>
          <a:ext cx="1905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64</a:t>
          </a:r>
        </a:p>
      </xdr:txBody>
    </xdr:sp>
    <xdr:clientData/>
  </xdr:twoCellAnchor>
  <xdr:twoCellAnchor editAs="oneCell">
    <xdr:from>
      <xdr:col>146</xdr:col>
      <xdr:colOff>47625</xdr:colOff>
      <xdr:row>10</xdr:row>
      <xdr:rowOff>9525</xdr:rowOff>
    </xdr:from>
    <xdr:to>
      <xdr:col>149</xdr:col>
      <xdr:colOff>47625</xdr:colOff>
      <xdr:row>10</xdr:row>
      <xdr:rowOff>123825</xdr:rowOff>
    </xdr:to>
    <xdr:sp macro="" textlink="">
      <xdr:nvSpPr>
        <xdr:cNvPr id="4109" name="Text Box 13">
          <a:extLst>
            <a:ext uri="{FF2B5EF4-FFF2-40B4-BE49-F238E27FC236}">
              <a16:creationId xmlns:a16="http://schemas.microsoft.com/office/drawing/2014/main" id="{00000000-0008-0000-0600-00000D100000}"/>
            </a:ext>
          </a:extLst>
        </xdr:cNvPr>
        <xdr:cNvSpPr txBox="1">
          <a:spLocks noChangeArrowheads="1"/>
        </xdr:cNvSpPr>
      </xdr:nvSpPr>
      <xdr:spPr bwMode="auto">
        <a:xfrm>
          <a:off x="11153775" y="1971675"/>
          <a:ext cx="2286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74</a:t>
          </a:r>
        </a:p>
      </xdr:txBody>
    </xdr:sp>
    <xdr:clientData/>
  </xdr:twoCellAnchor>
  <xdr:oneCellAnchor>
    <xdr:from>
      <xdr:col>29</xdr:col>
      <xdr:colOff>38100</xdr:colOff>
      <xdr:row>1</xdr:row>
      <xdr:rowOff>76200</xdr:rowOff>
    </xdr:from>
    <xdr:ext cx="105896" cy="163606"/>
    <xdr:sp macro="" textlink="">
      <xdr:nvSpPr>
        <xdr:cNvPr id="4118" name="Text Box 22">
          <a:extLst>
            <a:ext uri="{FF2B5EF4-FFF2-40B4-BE49-F238E27FC236}">
              <a16:creationId xmlns:a16="http://schemas.microsoft.com/office/drawing/2014/main" id="{00000000-0008-0000-0600-000016100000}"/>
            </a:ext>
          </a:extLst>
        </xdr:cNvPr>
        <xdr:cNvSpPr txBox="1">
          <a:spLocks noChangeArrowheads="1"/>
        </xdr:cNvSpPr>
      </xdr:nvSpPr>
      <xdr:spPr bwMode="auto">
        <a:xfrm>
          <a:off x="2247900" y="276225"/>
          <a:ext cx="1047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editAs="oneCell">
    <xdr:from>
      <xdr:col>26</xdr:col>
      <xdr:colOff>47625</xdr:colOff>
      <xdr:row>9</xdr:row>
      <xdr:rowOff>38100</xdr:rowOff>
    </xdr:from>
    <xdr:to>
      <xdr:col>28</xdr:col>
      <xdr:colOff>38100</xdr:colOff>
      <xdr:row>10</xdr:row>
      <xdr:rowOff>0</xdr:rowOff>
    </xdr:to>
    <xdr:sp macro="" textlink="">
      <xdr:nvSpPr>
        <xdr:cNvPr id="4119" name="Text Box 23">
          <a:extLst>
            <a:ext uri="{FF2B5EF4-FFF2-40B4-BE49-F238E27FC236}">
              <a16:creationId xmlns:a16="http://schemas.microsoft.com/office/drawing/2014/main" id="{00000000-0008-0000-0600-000017100000}"/>
            </a:ext>
          </a:extLst>
        </xdr:cNvPr>
        <xdr:cNvSpPr txBox="1">
          <a:spLocks noChangeArrowheads="1"/>
        </xdr:cNvSpPr>
      </xdr:nvSpPr>
      <xdr:spPr bwMode="auto">
        <a:xfrm>
          <a:off x="2028825" y="184785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editAs="oneCell">
    <xdr:from>
      <xdr:col>161</xdr:col>
      <xdr:colOff>0</xdr:colOff>
      <xdr:row>10</xdr:row>
      <xdr:rowOff>9525</xdr:rowOff>
    </xdr:from>
    <xdr:to>
      <xdr:col>163</xdr:col>
      <xdr:colOff>47625</xdr:colOff>
      <xdr:row>10</xdr:row>
      <xdr:rowOff>123825</xdr:rowOff>
    </xdr:to>
    <xdr:sp macro="" textlink="">
      <xdr:nvSpPr>
        <xdr:cNvPr id="4121" name="Text Box 25">
          <a:extLst>
            <a:ext uri="{FF2B5EF4-FFF2-40B4-BE49-F238E27FC236}">
              <a16:creationId xmlns:a16="http://schemas.microsoft.com/office/drawing/2014/main" id="{00000000-0008-0000-0600-000019100000}"/>
            </a:ext>
          </a:extLst>
        </xdr:cNvPr>
        <xdr:cNvSpPr txBox="1">
          <a:spLocks noChangeArrowheads="1"/>
        </xdr:cNvSpPr>
      </xdr:nvSpPr>
      <xdr:spPr bwMode="auto">
        <a:xfrm>
          <a:off x="12249150" y="1971675"/>
          <a:ext cx="20002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80</a:t>
          </a:r>
        </a:p>
      </xdr:txBody>
    </xdr:sp>
    <xdr:clientData/>
  </xdr:twoCellAnchor>
  <xdr:twoCellAnchor>
    <xdr:from>
      <xdr:col>159</xdr:col>
      <xdr:colOff>9525</xdr:colOff>
      <xdr:row>0</xdr:row>
      <xdr:rowOff>123825</xdr:rowOff>
    </xdr:from>
    <xdr:to>
      <xdr:col>162</xdr:col>
      <xdr:colOff>47625</xdr:colOff>
      <xdr:row>1</xdr:row>
      <xdr:rowOff>190500</xdr:rowOff>
    </xdr:to>
    <xdr:grpSp>
      <xdr:nvGrpSpPr>
        <xdr:cNvPr id="4122" name="Group 26">
          <a:extLst>
            <a:ext uri="{FF2B5EF4-FFF2-40B4-BE49-F238E27FC236}">
              <a16:creationId xmlns:a16="http://schemas.microsoft.com/office/drawing/2014/main" id="{00000000-0008-0000-0600-00001A100000}"/>
            </a:ext>
          </a:extLst>
        </xdr:cNvPr>
        <xdr:cNvGrpSpPr>
          <a:grpSpLocks/>
        </xdr:cNvGrpSpPr>
      </xdr:nvGrpSpPr>
      <xdr:grpSpPr bwMode="auto">
        <a:xfrm>
          <a:off x="12459260" y="123825"/>
          <a:ext cx="273424" cy="268381"/>
          <a:chOff x="1067" y="288"/>
          <a:chExt cx="29" cy="27"/>
        </a:xfrm>
      </xdr:grpSpPr>
      <xdr:sp macro="" textlink="">
        <xdr:nvSpPr>
          <xdr:cNvPr id="4123" name="Oval 27">
            <a:extLst>
              <a:ext uri="{FF2B5EF4-FFF2-40B4-BE49-F238E27FC236}">
                <a16:creationId xmlns:a16="http://schemas.microsoft.com/office/drawing/2014/main" id="{00000000-0008-0000-0600-00001B10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4124" name="Text Box 28">
            <a:extLst>
              <a:ext uri="{FF2B5EF4-FFF2-40B4-BE49-F238E27FC236}">
                <a16:creationId xmlns:a16="http://schemas.microsoft.com/office/drawing/2014/main" id="{00000000-0008-0000-0600-00001C10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25</xdr:col>
      <xdr:colOff>0</xdr:colOff>
      <xdr:row>1</xdr:row>
      <xdr:rowOff>76200</xdr:rowOff>
    </xdr:from>
    <xdr:to>
      <xdr:col>26</xdr:col>
      <xdr:colOff>19050</xdr:colOff>
      <xdr:row>2</xdr:row>
      <xdr:rowOff>9525</xdr:rowOff>
    </xdr:to>
    <xdr:sp macro="" textlink="">
      <xdr:nvSpPr>
        <xdr:cNvPr id="5121" name="Text Box 1">
          <a:extLst>
            <a:ext uri="{FF2B5EF4-FFF2-40B4-BE49-F238E27FC236}">
              <a16:creationId xmlns:a16="http://schemas.microsoft.com/office/drawing/2014/main" id="{00000000-0008-0000-0700-000001140000}"/>
            </a:ext>
          </a:extLst>
        </xdr:cNvPr>
        <xdr:cNvSpPr txBox="1">
          <a:spLocks noChangeArrowheads="1"/>
        </xdr:cNvSpPr>
      </xdr:nvSpPr>
      <xdr:spPr bwMode="auto">
        <a:xfrm>
          <a:off x="1905000" y="276225"/>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oneCellAnchor>
    <xdr:from>
      <xdr:col>30</xdr:col>
      <xdr:colOff>0</xdr:colOff>
      <xdr:row>1</xdr:row>
      <xdr:rowOff>76200</xdr:rowOff>
    </xdr:from>
    <xdr:ext cx="116541" cy="163606"/>
    <xdr:sp macro="" textlink="">
      <xdr:nvSpPr>
        <xdr:cNvPr id="5122" name="Text Box 2">
          <a:extLst>
            <a:ext uri="{FF2B5EF4-FFF2-40B4-BE49-F238E27FC236}">
              <a16:creationId xmlns:a16="http://schemas.microsoft.com/office/drawing/2014/main" id="{00000000-0008-0000-0700-000002140000}"/>
            </a:ext>
          </a:extLst>
        </xdr:cNvPr>
        <xdr:cNvSpPr txBox="1">
          <a:spLocks noChangeArrowheads="1"/>
        </xdr:cNvSpPr>
      </xdr:nvSpPr>
      <xdr:spPr bwMode="auto">
        <a:xfrm>
          <a:off x="2286000" y="276225"/>
          <a:ext cx="11430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editAs="oneCell">
    <xdr:from>
      <xdr:col>7</xdr:col>
      <xdr:colOff>57150</xdr:colOff>
      <xdr:row>1</xdr:row>
      <xdr:rowOff>66675</xdr:rowOff>
    </xdr:from>
    <xdr:to>
      <xdr:col>9</xdr:col>
      <xdr:colOff>0</xdr:colOff>
      <xdr:row>2</xdr:row>
      <xdr:rowOff>0</xdr:rowOff>
    </xdr:to>
    <xdr:sp macro="" textlink="">
      <xdr:nvSpPr>
        <xdr:cNvPr id="5123" name="Text Box 3">
          <a:extLst>
            <a:ext uri="{FF2B5EF4-FFF2-40B4-BE49-F238E27FC236}">
              <a16:creationId xmlns:a16="http://schemas.microsoft.com/office/drawing/2014/main" id="{00000000-0008-0000-0700-000003140000}"/>
            </a:ext>
          </a:extLst>
        </xdr:cNvPr>
        <xdr:cNvSpPr txBox="1">
          <a:spLocks noChangeArrowheads="1"/>
        </xdr:cNvSpPr>
      </xdr:nvSpPr>
      <xdr:spPr bwMode="auto">
        <a:xfrm>
          <a:off x="590550" y="266700"/>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6</xdr:col>
      <xdr:colOff>0</xdr:colOff>
      <xdr:row>6</xdr:row>
      <xdr:rowOff>95250</xdr:rowOff>
    </xdr:from>
    <xdr:to>
      <xdr:col>6</xdr:col>
      <xdr:colOff>0</xdr:colOff>
      <xdr:row>10</xdr:row>
      <xdr:rowOff>400050</xdr:rowOff>
    </xdr:to>
    <xdr:sp macro="" textlink="">
      <xdr:nvSpPr>
        <xdr:cNvPr id="5124" name="Line 4">
          <a:extLst>
            <a:ext uri="{FF2B5EF4-FFF2-40B4-BE49-F238E27FC236}">
              <a16:creationId xmlns:a16="http://schemas.microsoft.com/office/drawing/2014/main" id="{00000000-0008-0000-0700-000004140000}"/>
            </a:ext>
          </a:extLst>
        </xdr:cNvPr>
        <xdr:cNvSpPr>
          <a:spLocks noChangeShapeType="1"/>
        </xdr:cNvSpPr>
      </xdr:nvSpPr>
      <xdr:spPr bwMode="auto">
        <a:xfrm>
          <a:off x="457200" y="1390650"/>
          <a:ext cx="0" cy="2209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7</xdr:col>
      <xdr:colOff>19050</xdr:colOff>
      <xdr:row>7</xdr:row>
      <xdr:rowOff>19050</xdr:rowOff>
    </xdr:from>
    <xdr:to>
      <xdr:col>9</xdr:col>
      <xdr:colOff>19050</xdr:colOff>
      <xdr:row>7</xdr:row>
      <xdr:rowOff>133350</xdr:rowOff>
    </xdr:to>
    <xdr:sp macro="" textlink="">
      <xdr:nvSpPr>
        <xdr:cNvPr id="5125" name="Text Box 5">
          <a:extLst>
            <a:ext uri="{FF2B5EF4-FFF2-40B4-BE49-F238E27FC236}">
              <a16:creationId xmlns:a16="http://schemas.microsoft.com/office/drawing/2014/main" id="{00000000-0008-0000-0700-000005140000}"/>
            </a:ext>
          </a:extLst>
        </xdr:cNvPr>
        <xdr:cNvSpPr txBox="1">
          <a:spLocks noChangeArrowheads="1"/>
        </xdr:cNvSpPr>
      </xdr:nvSpPr>
      <xdr:spPr bwMode="auto">
        <a:xfrm>
          <a:off x="552450" y="1504950"/>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editAs="oneCell">
    <xdr:from>
      <xdr:col>33</xdr:col>
      <xdr:colOff>19050</xdr:colOff>
      <xdr:row>8</xdr:row>
      <xdr:rowOff>19050</xdr:rowOff>
    </xdr:from>
    <xdr:to>
      <xdr:col>35</xdr:col>
      <xdr:colOff>19050</xdr:colOff>
      <xdr:row>8</xdr:row>
      <xdr:rowOff>133350</xdr:rowOff>
    </xdr:to>
    <xdr:sp macro="" textlink="">
      <xdr:nvSpPr>
        <xdr:cNvPr id="5126" name="Text Box 6">
          <a:extLst>
            <a:ext uri="{FF2B5EF4-FFF2-40B4-BE49-F238E27FC236}">
              <a16:creationId xmlns:a16="http://schemas.microsoft.com/office/drawing/2014/main" id="{00000000-0008-0000-0700-000006140000}"/>
            </a:ext>
          </a:extLst>
        </xdr:cNvPr>
        <xdr:cNvSpPr txBox="1">
          <a:spLocks noChangeArrowheads="1"/>
        </xdr:cNvSpPr>
      </xdr:nvSpPr>
      <xdr:spPr bwMode="auto">
        <a:xfrm>
          <a:off x="2533650" y="1695450"/>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50</xdr:col>
      <xdr:colOff>19050</xdr:colOff>
      <xdr:row>8</xdr:row>
      <xdr:rowOff>19050</xdr:rowOff>
    </xdr:from>
    <xdr:to>
      <xdr:col>52</xdr:col>
      <xdr:colOff>19050</xdr:colOff>
      <xdr:row>8</xdr:row>
      <xdr:rowOff>133350</xdr:rowOff>
    </xdr:to>
    <xdr:sp macro="" textlink="">
      <xdr:nvSpPr>
        <xdr:cNvPr id="5129" name="Text Box 9">
          <a:extLst>
            <a:ext uri="{FF2B5EF4-FFF2-40B4-BE49-F238E27FC236}">
              <a16:creationId xmlns:a16="http://schemas.microsoft.com/office/drawing/2014/main" id="{00000000-0008-0000-0700-000009140000}"/>
            </a:ext>
          </a:extLst>
        </xdr:cNvPr>
        <xdr:cNvSpPr txBox="1">
          <a:spLocks noChangeArrowheads="1"/>
        </xdr:cNvSpPr>
      </xdr:nvSpPr>
      <xdr:spPr bwMode="auto">
        <a:xfrm>
          <a:off x="3829050" y="1695450"/>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16</a:t>
          </a:r>
        </a:p>
      </xdr:txBody>
    </xdr:sp>
    <xdr:clientData/>
  </xdr:twoCellAnchor>
  <xdr:twoCellAnchor>
    <xdr:from>
      <xdr:col>125</xdr:col>
      <xdr:colOff>9525</xdr:colOff>
      <xdr:row>0</xdr:row>
      <xdr:rowOff>123825</xdr:rowOff>
    </xdr:from>
    <xdr:to>
      <xdr:col>128</xdr:col>
      <xdr:colOff>47625</xdr:colOff>
      <xdr:row>1</xdr:row>
      <xdr:rowOff>190500</xdr:rowOff>
    </xdr:to>
    <xdr:grpSp>
      <xdr:nvGrpSpPr>
        <xdr:cNvPr id="5136" name="Group 16">
          <a:extLst>
            <a:ext uri="{FF2B5EF4-FFF2-40B4-BE49-F238E27FC236}">
              <a16:creationId xmlns:a16="http://schemas.microsoft.com/office/drawing/2014/main" id="{00000000-0008-0000-0700-000010140000}"/>
            </a:ext>
          </a:extLst>
        </xdr:cNvPr>
        <xdr:cNvGrpSpPr>
          <a:grpSpLocks/>
        </xdr:cNvGrpSpPr>
      </xdr:nvGrpSpPr>
      <xdr:grpSpPr bwMode="auto">
        <a:xfrm>
          <a:off x="9814672" y="123825"/>
          <a:ext cx="273424" cy="268381"/>
          <a:chOff x="1067" y="288"/>
          <a:chExt cx="29" cy="27"/>
        </a:xfrm>
      </xdr:grpSpPr>
      <xdr:sp macro="" textlink="">
        <xdr:nvSpPr>
          <xdr:cNvPr id="5137" name="Oval 17">
            <a:extLst>
              <a:ext uri="{FF2B5EF4-FFF2-40B4-BE49-F238E27FC236}">
                <a16:creationId xmlns:a16="http://schemas.microsoft.com/office/drawing/2014/main" id="{00000000-0008-0000-0700-00001114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5138" name="Text Box 18">
            <a:extLst>
              <a:ext uri="{FF2B5EF4-FFF2-40B4-BE49-F238E27FC236}">
                <a16:creationId xmlns:a16="http://schemas.microsoft.com/office/drawing/2014/main" id="{00000000-0008-0000-0700-00001214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twoCellAnchor>
    <xdr:from>
      <xdr:col>33</xdr:col>
      <xdr:colOff>38100</xdr:colOff>
      <xdr:row>8</xdr:row>
      <xdr:rowOff>323850</xdr:rowOff>
    </xdr:from>
    <xdr:to>
      <xdr:col>35</xdr:col>
      <xdr:colOff>38100</xdr:colOff>
      <xdr:row>8</xdr:row>
      <xdr:rowOff>438150</xdr:rowOff>
    </xdr:to>
    <xdr:sp macro="" textlink="">
      <xdr:nvSpPr>
        <xdr:cNvPr id="5139" name="Text Box 19">
          <a:extLst>
            <a:ext uri="{FF2B5EF4-FFF2-40B4-BE49-F238E27FC236}">
              <a16:creationId xmlns:a16="http://schemas.microsoft.com/office/drawing/2014/main" id="{00000000-0008-0000-0700-000013140000}"/>
            </a:ext>
          </a:extLst>
        </xdr:cNvPr>
        <xdr:cNvSpPr txBox="1">
          <a:spLocks noChangeArrowheads="1"/>
        </xdr:cNvSpPr>
      </xdr:nvSpPr>
      <xdr:spPr bwMode="auto">
        <a:xfrm>
          <a:off x="2552700" y="2000250"/>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ア</a:t>
          </a:r>
        </a:p>
      </xdr:txBody>
    </xdr:sp>
    <xdr:clientData/>
  </xdr:twoCellAnchor>
  <xdr:twoCellAnchor>
    <xdr:from>
      <xdr:col>33</xdr:col>
      <xdr:colOff>57150</xdr:colOff>
      <xdr:row>9</xdr:row>
      <xdr:rowOff>314325</xdr:rowOff>
    </xdr:from>
    <xdr:to>
      <xdr:col>35</xdr:col>
      <xdr:colOff>57150</xdr:colOff>
      <xdr:row>9</xdr:row>
      <xdr:rowOff>428625</xdr:rowOff>
    </xdr:to>
    <xdr:sp macro="" textlink="">
      <xdr:nvSpPr>
        <xdr:cNvPr id="5140" name="Text Box 20">
          <a:extLst>
            <a:ext uri="{FF2B5EF4-FFF2-40B4-BE49-F238E27FC236}">
              <a16:creationId xmlns:a16="http://schemas.microsoft.com/office/drawing/2014/main" id="{00000000-0008-0000-0700-000014140000}"/>
            </a:ext>
          </a:extLst>
        </xdr:cNvPr>
        <xdr:cNvSpPr txBox="1">
          <a:spLocks noChangeArrowheads="1"/>
        </xdr:cNvSpPr>
      </xdr:nvSpPr>
      <xdr:spPr bwMode="auto">
        <a:xfrm>
          <a:off x="2571750" y="275272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イ</a:t>
          </a:r>
        </a:p>
      </xdr:txBody>
    </xdr:sp>
    <xdr:clientData/>
  </xdr:twoCellAnchor>
  <xdr:twoCellAnchor>
    <xdr:from>
      <xdr:col>33</xdr:col>
      <xdr:colOff>47625</xdr:colOff>
      <xdr:row>10</xdr:row>
      <xdr:rowOff>314325</xdr:rowOff>
    </xdr:from>
    <xdr:to>
      <xdr:col>35</xdr:col>
      <xdr:colOff>47625</xdr:colOff>
      <xdr:row>10</xdr:row>
      <xdr:rowOff>428625</xdr:rowOff>
    </xdr:to>
    <xdr:sp macro="" textlink="">
      <xdr:nvSpPr>
        <xdr:cNvPr id="5141" name="Text Box 21">
          <a:extLst>
            <a:ext uri="{FF2B5EF4-FFF2-40B4-BE49-F238E27FC236}">
              <a16:creationId xmlns:a16="http://schemas.microsoft.com/office/drawing/2014/main" id="{00000000-0008-0000-0700-000015140000}"/>
            </a:ext>
          </a:extLst>
        </xdr:cNvPr>
        <xdr:cNvSpPr txBox="1">
          <a:spLocks noChangeArrowheads="1"/>
        </xdr:cNvSpPr>
      </xdr:nvSpPr>
      <xdr:spPr bwMode="auto">
        <a:xfrm>
          <a:off x="2562225" y="351472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ウ</a:t>
          </a:r>
        </a:p>
      </xdr:txBody>
    </xdr:sp>
    <xdr:clientData/>
  </xdr:twoCellAnchor>
  <xdr:twoCellAnchor>
    <xdr:from>
      <xdr:col>50</xdr:col>
      <xdr:colOff>19050</xdr:colOff>
      <xdr:row>10</xdr:row>
      <xdr:rowOff>314325</xdr:rowOff>
    </xdr:from>
    <xdr:to>
      <xdr:col>52</xdr:col>
      <xdr:colOff>19050</xdr:colOff>
      <xdr:row>10</xdr:row>
      <xdr:rowOff>428625</xdr:rowOff>
    </xdr:to>
    <xdr:sp macro="" textlink="">
      <xdr:nvSpPr>
        <xdr:cNvPr id="5142" name="Text Box 22">
          <a:extLst>
            <a:ext uri="{FF2B5EF4-FFF2-40B4-BE49-F238E27FC236}">
              <a16:creationId xmlns:a16="http://schemas.microsoft.com/office/drawing/2014/main" id="{00000000-0008-0000-0700-000016140000}"/>
            </a:ext>
          </a:extLst>
        </xdr:cNvPr>
        <xdr:cNvSpPr txBox="1">
          <a:spLocks noChangeArrowheads="1"/>
        </xdr:cNvSpPr>
      </xdr:nvSpPr>
      <xdr:spPr bwMode="auto">
        <a:xfrm>
          <a:off x="3829050" y="351472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カ</a:t>
          </a:r>
        </a:p>
      </xdr:txBody>
    </xdr:sp>
    <xdr:clientData/>
  </xdr:twoCellAnchor>
  <xdr:twoCellAnchor>
    <xdr:from>
      <xdr:col>50</xdr:col>
      <xdr:colOff>28575</xdr:colOff>
      <xdr:row>9</xdr:row>
      <xdr:rowOff>333375</xdr:rowOff>
    </xdr:from>
    <xdr:to>
      <xdr:col>52</xdr:col>
      <xdr:colOff>28575</xdr:colOff>
      <xdr:row>9</xdr:row>
      <xdr:rowOff>447675</xdr:rowOff>
    </xdr:to>
    <xdr:sp macro="" textlink="">
      <xdr:nvSpPr>
        <xdr:cNvPr id="5143" name="Text Box 23">
          <a:extLst>
            <a:ext uri="{FF2B5EF4-FFF2-40B4-BE49-F238E27FC236}">
              <a16:creationId xmlns:a16="http://schemas.microsoft.com/office/drawing/2014/main" id="{00000000-0008-0000-0700-000017140000}"/>
            </a:ext>
          </a:extLst>
        </xdr:cNvPr>
        <xdr:cNvSpPr txBox="1">
          <a:spLocks noChangeArrowheads="1"/>
        </xdr:cNvSpPr>
      </xdr:nvSpPr>
      <xdr:spPr bwMode="auto">
        <a:xfrm>
          <a:off x="3838575" y="277177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オ</a:t>
          </a:r>
        </a:p>
      </xdr:txBody>
    </xdr:sp>
    <xdr:clientData/>
  </xdr:twoCellAnchor>
  <xdr:twoCellAnchor>
    <xdr:from>
      <xdr:col>50</xdr:col>
      <xdr:colOff>38100</xdr:colOff>
      <xdr:row>8</xdr:row>
      <xdr:rowOff>342900</xdr:rowOff>
    </xdr:from>
    <xdr:to>
      <xdr:col>52</xdr:col>
      <xdr:colOff>38100</xdr:colOff>
      <xdr:row>8</xdr:row>
      <xdr:rowOff>457200</xdr:rowOff>
    </xdr:to>
    <xdr:sp macro="" textlink="">
      <xdr:nvSpPr>
        <xdr:cNvPr id="5144" name="Text Box 24">
          <a:extLst>
            <a:ext uri="{FF2B5EF4-FFF2-40B4-BE49-F238E27FC236}">
              <a16:creationId xmlns:a16="http://schemas.microsoft.com/office/drawing/2014/main" id="{00000000-0008-0000-0700-000018140000}"/>
            </a:ext>
          </a:extLst>
        </xdr:cNvPr>
        <xdr:cNvSpPr txBox="1">
          <a:spLocks noChangeArrowheads="1"/>
        </xdr:cNvSpPr>
      </xdr:nvSpPr>
      <xdr:spPr bwMode="auto">
        <a:xfrm>
          <a:off x="3848100" y="2019300"/>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エ</a:t>
          </a:r>
        </a:p>
      </xdr:txBody>
    </xdr:sp>
    <xdr:clientData/>
  </xdr:twoCellAnchor>
  <xdr:twoCellAnchor editAs="oneCell">
    <xdr:from>
      <xdr:col>64</xdr:col>
      <xdr:colOff>57150</xdr:colOff>
      <xdr:row>8</xdr:row>
      <xdr:rowOff>19050</xdr:rowOff>
    </xdr:from>
    <xdr:to>
      <xdr:col>66</xdr:col>
      <xdr:colOff>57150</xdr:colOff>
      <xdr:row>8</xdr:row>
      <xdr:rowOff>133350</xdr:rowOff>
    </xdr:to>
    <xdr:sp macro="" textlink="">
      <xdr:nvSpPr>
        <xdr:cNvPr id="5145" name="Text Box 25">
          <a:extLst>
            <a:ext uri="{FF2B5EF4-FFF2-40B4-BE49-F238E27FC236}">
              <a16:creationId xmlns:a16="http://schemas.microsoft.com/office/drawing/2014/main" id="{00000000-0008-0000-0700-000019140000}"/>
            </a:ext>
          </a:extLst>
        </xdr:cNvPr>
        <xdr:cNvSpPr txBox="1">
          <a:spLocks noChangeArrowheads="1"/>
        </xdr:cNvSpPr>
      </xdr:nvSpPr>
      <xdr:spPr bwMode="auto">
        <a:xfrm>
          <a:off x="4933950" y="1695450"/>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19</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25</xdr:col>
      <xdr:colOff>0</xdr:colOff>
      <xdr:row>1</xdr:row>
      <xdr:rowOff>76200</xdr:rowOff>
    </xdr:from>
    <xdr:to>
      <xdr:col>26</xdr:col>
      <xdr:colOff>19050</xdr:colOff>
      <xdr:row>2</xdr:row>
      <xdr:rowOff>9525</xdr:rowOff>
    </xdr:to>
    <xdr:sp macro="" textlink="">
      <xdr:nvSpPr>
        <xdr:cNvPr id="6145" name="Text Box 1">
          <a:extLst>
            <a:ext uri="{FF2B5EF4-FFF2-40B4-BE49-F238E27FC236}">
              <a16:creationId xmlns:a16="http://schemas.microsoft.com/office/drawing/2014/main" id="{00000000-0008-0000-0800-000001180000}"/>
            </a:ext>
          </a:extLst>
        </xdr:cNvPr>
        <xdr:cNvSpPr txBox="1">
          <a:spLocks noChangeArrowheads="1"/>
        </xdr:cNvSpPr>
      </xdr:nvSpPr>
      <xdr:spPr bwMode="auto">
        <a:xfrm>
          <a:off x="1905000" y="276225"/>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twoCellAnchor editAs="oneCell">
    <xdr:from>
      <xdr:col>7</xdr:col>
      <xdr:colOff>57150</xdr:colOff>
      <xdr:row>1</xdr:row>
      <xdr:rowOff>66675</xdr:rowOff>
    </xdr:from>
    <xdr:to>
      <xdr:col>9</xdr:col>
      <xdr:colOff>0</xdr:colOff>
      <xdr:row>2</xdr:row>
      <xdr:rowOff>0</xdr:rowOff>
    </xdr:to>
    <xdr:sp macro="" textlink="">
      <xdr:nvSpPr>
        <xdr:cNvPr id="6146" name="Text Box 2">
          <a:extLst>
            <a:ext uri="{FF2B5EF4-FFF2-40B4-BE49-F238E27FC236}">
              <a16:creationId xmlns:a16="http://schemas.microsoft.com/office/drawing/2014/main" id="{00000000-0008-0000-0800-000002180000}"/>
            </a:ext>
          </a:extLst>
        </xdr:cNvPr>
        <xdr:cNvSpPr txBox="1">
          <a:spLocks noChangeArrowheads="1"/>
        </xdr:cNvSpPr>
      </xdr:nvSpPr>
      <xdr:spPr bwMode="auto">
        <a:xfrm>
          <a:off x="590550" y="266700"/>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5</xdr:col>
      <xdr:colOff>47625</xdr:colOff>
      <xdr:row>3</xdr:row>
      <xdr:rowOff>76200</xdr:rowOff>
    </xdr:from>
    <xdr:to>
      <xdr:col>29</xdr:col>
      <xdr:colOff>38100</xdr:colOff>
      <xdr:row>3</xdr:row>
      <xdr:rowOff>76200</xdr:rowOff>
    </xdr:to>
    <xdr:sp macro="" textlink="">
      <xdr:nvSpPr>
        <xdr:cNvPr id="6147" name="Line 3">
          <a:extLst>
            <a:ext uri="{FF2B5EF4-FFF2-40B4-BE49-F238E27FC236}">
              <a16:creationId xmlns:a16="http://schemas.microsoft.com/office/drawing/2014/main" id="{00000000-0008-0000-0800-000003180000}"/>
            </a:ext>
          </a:extLst>
        </xdr:cNvPr>
        <xdr:cNvSpPr>
          <a:spLocks noChangeShapeType="1"/>
        </xdr:cNvSpPr>
      </xdr:nvSpPr>
      <xdr:spPr bwMode="auto">
        <a:xfrm>
          <a:off x="428625" y="800100"/>
          <a:ext cx="1819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51</xdr:col>
      <xdr:colOff>19050</xdr:colOff>
      <xdr:row>9</xdr:row>
      <xdr:rowOff>0</xdr:rowOff>
    </xdr:from>
    <xdr:to>
      <xdr:col>53</xdr:col>
      <xdr:colOff>19050</xdr:colOff>
      <xdr:row>9</xdr:row>
      <xdr:rowOff>133350</xdr:rowOff>
    </xdr:to>
    <xdr:sp macro="" textlink="">
      <xdr:nvSpPr>
        <xdr:cNvPr id="6148" name="Text Box 4">
          <a:extLst>
            <a:ext uri="{FF2B5EF4-FFF2-40B4-BE49-F238E27FC236}">
              <a16:creationId xmlns:a16="http://schemas.microsoft.com/office/drawing/2014/main" id="{00000000-0008-0000-0800-000004180000}"/>
            </a:ext>
          </a:extLst>
        </xdr:cNvPr>
        <xdr:cNvSpPr txBox="1">
          <a:spLocks noChangeArrowheads="1"/>
        </xdr:cNvSpPr>
      </xdr:nvSpPr>
      <xdr:spPr bwMode="auto">
        <a:xfrm>
          <a:off x="3905250" y="2019300"/>
          <a:ext cx="15240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19</a:t>
          </a:r>
        </a:p>
      </xdr:txBody>
    </xdr:sp>
    <xdr:clientData/>
  </xdr:twoCellAnchor>
  <xdr:twoCellAnchor editAs="oneCell">
    <xdr:from>
      <xdr:col>60</xdr:col>
      <xdr:colOff>19050</xdr:colOff>
      <xdr:row>9</xdr:row>
      <xdr:rowOff>0</xdr:rowOff>
    </xdr:from>
    <xdr:to>
      <xdr:col>62</xdr:col>
      <xdr:colOff>19050</xdr:colOff>
      <xdr:row>9</xdr:row>
      <xdr:rowOff>133350</xdr:rowOff>
    </xdr:to>
    <xdr:sp macro="" textlink="">
      <xdr:nvSpPr>
        <xdr:cNvPr id="6149" name="Text Box 5">
          <a:extLst>
            <a:ext uri="{FF2B5EF4-FFF2-40B4-BE49-F238E27FC236}">
              <a16:creationId xmlns:a16="http://schemas.microsoft.com/office/drawing/2014/main" id="{00000000-0008-0000-0800-000005180000}"/>
            </a:ext>
          </a:extLst>
        </xdr:cNvPr>
        <xdr:cNvSpPr txBox="1">
          <a:spLocks noChangeArrowheads="1"/>
        </xdr:cNvSpPr>
      </xdr:nvSpPr>
      <xdr:spPr bwMode="auto">
        <a:xfrm>
          <a:off x="4591050" y="2019300"/>
          <a:ext cx="15240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26</a:t>
          </a:r>
        </a:p>
      </xdr:txBody>
    </xdr:sp>
    <xdr:clientData/>
  </xdr:twoCellAnchor>
  <xdr:twoCellAnchor editAs="oneCell">
    <xdr:from>
      <xdr:col>69</xdr:col>
      <xdr:colOff>19050</xdr:colOff>
      <xdr:row>9</xdr:row>
      <xdr:rowOff>0</xdr:rowOff>
    </xdr:from>
    <xdr:to>
      <xdr:col>71</xdr:col>
      <xdr:colOff>19050</xdr:colOff>
      <xdr:row>9</xdr:row>
      <xdr:rowOff>133350</xdr:rowOff>
    </xdr:to>
    <xdr:sp macro="" textlink="">
      <xdr:nvSpPr>
        <xdr:cNvPr id="6150" name="Text Box 6">
          <a:extLst>
            <a:ext uri="{FF2B5EF4-FFF2-40B4-BE49-F238E27FC236}">
              <a16:creationId xmlns:a16="http://schemas.microsoft.com/office/drawing/2014/main" id="{00000000-0008-0000-0800-000006180000}"/>
            </a:ext>
          </a:extLst>
        </xdr:cNvPr>
        <xdr:cNvSpPr txBox="1">
          <a:spLocks noChangeArrowheads="1"/>
        </xdr:cNvSpPr>
      </xdr:nvSpPr>
      <xdr:spPr bwMode="auto">
        <a:xfrm>
          <a:off x="5276850" y="2019300"/>
          <a:ext cx="15240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33</a:t>
          </a:r>
        </a:p>
      </xdr:txBody>
    </xdr:sp>
    <xdr:clientData/>
  </xdr:twoCellAnchor>
  <xdr:twoCellAnchor editAs="oneCell">
    <xdr:from>
      <xdr:col>78</xdr:col>
      <xdr:colOff>19050</xdr:colOff>
      <xdr:row>9</xdr:row>
      <xdr:rowOff>0</xdr:rowOff>
    </xdr:from>
    <xdr:to>
      <xdr:col>80</xdr:col>
      <xdr:colOff>19050</xdr:colOff>
      <xdr:row>9</xdr:row>
      <xdr:rowOff>133350</xdr:rowOff>
    </xdr:to>
    <xdr:sp macro="" textlink="">
      <xdr:nvSpPr>
        <xdr:cNvPr id="6151" name="Text Box 7">
          <a:extLst>
            <a:ext uri="{FF2B5EF4-FFF2-40B4-BE49-F238E27FC236}">
              <a16:creationId xmlns:a16="http://schemas.microsoft.com/office/drawing/2014/main" id="{00000000-0008-0000-0800-000007180000}"/>
            </a:ext>
          </a:extLst>
        </xdr:cNvPr>
        <xdr:cNvSpPr txBox="1">
          <a:spLocks noChangeArrowheads="1"/>
        </xdr:cNvSpPr>
      </xdr:nvSpPr>
      <xdr:spPr bwMode="auto">
        <a:xfrm>
          <a:off x="5962650" y="2019300"/>
          <a:ext cx="15240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40</a:t>
          </a:r>
        </a:p>
      </xdr:txBody>
    </xdr:sp>
    <xdr:clientData/>
  </xdr:twoCellAnchor>
  <xdr:twoCellAnchor editAs="oneCell">
    <xdr:from>
      <xdr:col>87</xdr:col>
      <xdr:colOff>19050</xdr:colOff>
      <xdr:row>9</xdr:row>
      <xdr:rowOff>0</xdr:rowOff>
    </xdr:from>
    <xdr:to>
      <xdr:col>89</xdr:col>
      <xdr:colOff>19050</xdr:colOff>
      <xdr:row>9</xdr:row>
      <xdr:rowOff>133350</xdr:rowOff>
    </xdr:to>
    <xdr:sp macro="" textlink="">
      <xdr:nvSpPr>
        <xdr:cNvPr id="6152" name="Text Box 8">
          <a:extLst>
            <a:ext uri="{FF2B5EF4-FFF2-40B4-BE49-F238E27FC236}">
              <a16:creationId xmlns:a16="http://schemas.microsoft.com/office/drawing/2014/main" id="{00000000-0008-0000-0800-000008180000}"/>
            </a:ext>
          </a:extLst>
        </xdr:cNvPr>
        <xdr:cNvSpPr txBox="1">
          <a:spLocks noChangeArrowheads="1"/>
        </xdr:cNvSpPr>
      </xdr:nvSpPr>
      <xdr:spPr bwMode="auto">
        <a:xfrm>
          <a:off x="6648450" y="2019300"/>
          <a:ext cx="15240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47</a:t>
          </a:r>
        </a:p>
      </xdr:txBody>
    </xdr:sp>
    <xdr:clientData/>
  </xdr:twoCellAnchor>
  <xdr:twoCellAnchor editAs="oneCell">
    <xdr:from>
      <xdr:col>96</xdr:col>
      <xdr:colOff>19050</xdr:colOff>
      <xdr:row>9</xdr:row>
      <xdr:rowOff>0</xdr:rowOff>
    </xdr:from>
    <xdr:to>
      <xdr:col>98</xdr:col>
      <xdr:colOff>19050</xdr:colOff>
      <xdr:row>9</xdr:row>
      <xdr:rowOff>133350</xdr:rowOff>
    </xdr:to>
    <xdr:sp macro="" textlink="">
      <xdr:nvSpPr>
        <xdr:cNvPr id="6153" name="Text Box 9">
          <a:extLst>
            <a:ext uri="{FF2B5EF4-FFF2-40B4-BE49-F238E27FC236}">
              <a16:creationId xmlns:a16="http://schemas.microsoft.com/office/drawing/2014/main" id="{00000000-0008-0000-0800-000009180000}"/>
            </a:ext>
          </a:extLst>
        </xdr:cNvPr>
        <xdr:cNvSpPr txBox="1">
          <a:spLocks noChangeArrowheads="1"/>
        </xdr:cNvSpPr>
      </xdr:nvSpPr>
      <xdr:spPr bwMode="auto">
        <a:xfrm>
          <a:off x="7334250" y="2019300"/>
          <a:ext cx="15240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54</a:t>
          </a:r>
        </a:p>
      </xdr:txBody>
    </xdr:sp>
    <xdr:clientData/>
  </xdr:twoCellAnchor>
  <xdr:twoCellAnchor editAs="oneCell">
    <xdr:from>
      <xdr:col>105</xdr:col>
      <xdr:colOff>19050</xdr:colOff>
      <xdr:row>9</xdr:row>
      <xdr:rowOff>0</xdr:rowOff>
    </xdr:from>
    <xdr:to>
      <xdr:col>107</xdr:col>
      <xdr:colOff>19050</xdr:colOff>
      <xdr:row>9</xdr:row>
      <xdr:rowOff>133350</xdr:rowOff>
    </xdr:to>
    <xdr:sp macro="" textlink="">
      <xdr:nvSpPr>
        <xdr:cNvPr id="6154" name="Text Box 10">
          <a:extLst>
            <a:ext uri="{FF2B5EF4-FFF2-40B4-BE49-F238E27FC236}">
              <a16:creationId xmlns:a16="http://schemas.microsoft.com/office/drawing/2014/main" id="{00000000-0008-0000-0800-00000A180000}"/>
            </a:ext>
          </a:extLst>
        </xdr:cNvPr>
        <xdr:cNvSpPr txBox="1">
          <a:spLocks noChangeArrowheads="1"/>
        </xdr:cNvSpPr>
      </xdr:nvSpPr>
      <xdr:spPr bwMode="auto">
        <a:xfrm>
          <a:off x="8020050" y="2019300"/>
          <a:ext cx="15240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60</a:t>
          </a:r>
        </a:p>
      </xdr:txBody>
    </xdr:sp>
    <xdr:clientData/>
  </xdr:twoCellAnchor>
  <xdr:twoCellAnchor editAs="oneCell">
    <xdr:from>
      <xdr:col>114</xdr:col>
      <xdr:colOff>19050</xdr:colOff>
      <xdr:row>9</xdr:row>
      <xdr:rowOff>0</xdr:rowOff>
    </xdr:from>
    <xdr:to>
      <xdr:col>116</xdr:col>
      <xdr:colOff>19050</xdr:colOff>
      <xdr:row>9</xdr:row>
      <xdr:rowOff>133350</xdr:rowOff>
    </xdr:to>
    <xdr:sp macro="" textlink="">
      <xdr:nvSpPr>
        <xdr:cNvPr id="6155" name="Text Box 11">
          <a:extLst>
            <a:ext uri="{FF2B5EF4-FFF2-40B4-BE49-F238E27FC236}">
              <a16:creationId xmlns:a16="http://schemas.microsoft.com/office/drawing/2014/main" id="{00000000-0008-0000-0800-00000B180000}"/>
            </a:ext>
          </a:extLst>
        </xdr:cNvPr>
        <xdr:cNvSpPr txBox="1">
          <a:spLocks noChangeArrowheads="1"/>
        </xdr:cNvSpPr>
      </xdr:nvSpPr>
      <xdr:spPr bwMode="auto">
        <a:xfrm>
          <a:off x="8705850" y="2019300"/>
          <a:ext cx="15240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66</a:t>
          </a:r>
        </a:p>
      </xdr:txBody>
    </xdr:sp>
    <xdr:clientData/>
  </xdr:twoCellAnchor>
  <xdr:twoCellAnchor editAs="oneCell">
    <xdr:from>
      <xdr:col>123</xdr:col>
      <xdr:colOff>19050</xdr:colOff>
      <xdr:row>9</xdr:row>
      <xdr:rowOff>0</xdr:rowOff>
    </xdr:from>
    <xdr:to>
      <xdr:col>125</xdr:col>
      <xdr:colOff>19050</xdr:colOff>
      <xdr:row>9</xdr:row>
      <xdr:rowOff>133350</xdr:rowOff>
    </xdr:to>
    <xdr:sp macro="" textlink="">
      <xdr:nvSpPr>
        <xdr:cNvPr id="6156" name="Text Box 12">
          <a:extLst>
            <a:ext uri="{FF2B5EF4-FFF2-40B4-BE49-F238E27FC236}">
              <a16:creationId xmlns:a16="http://schemas.microsoft.com/office/drawing/2014/main" id="{00000000-0008-0000-0800-00000C180000}"/>
            </a:ext>
          </a:extLst>
        </xdr:cNvPr>
        <xdr:cNvSpPr txBox="1">
          <a:spLocks noChangeArrowheads="1"/>
        </xdr:cNvSpPr>
      </xdr:nvSpPr>
      <xdr:spPr bwMode="auto">
        <a:xfrm>
          <a:off x="9391650" y="2019300"/>
          <a:ext cx="15240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71</a:t>
          </a:r>
        </a:p>
      </xdr:txBody>
    </xdr:sp>
    <xdr:clientData/>
  </xdr:twoCellAnchor>
  <xdr:twoCellAnchor editAs="oneCell">
    <xdr:from>
      <xdr:col>132</xdr:col>
      <xdr:colOff>19050</xdr:colOff>
      <xdr:row>9</xdr:row>
      <xdr:rowOff>0</xdr:rowOff>
    </xdr:from>
    <xdr:to>
      <xdr:col>134</xdr:col>
      <xdr:colOff>19050</xdr:colOff>
      <xdr:row>9</xdr:row>
      <xdr:rowOff>133350</xdr:rowOff>
    </xdr:to>
    <xdr:sp macro="" textlink="">
      <xdr:nvSpPr>
        <xdr:cNvPr id="6157" name="Text Box 13">
          <a:extLst>
            <a:ext uri="{FF2B5EF4-FFF2-40B4-BE49-F238E27FC236}">
              <a16:creationId xmlns:a16="http://schemas.microsoft.com/office/drawing/2014/main" id="{00000000-0008-0000-0800-00000D180000}"/>
            </a:ext>
          </a:extLst>
        </xdr:cNvPr>
        <xdr:cNvSpPr txBox="1">
          <a:spLocks noChangeArrowheads="1"/>
        </xdr:cNvSpPr>
      </xdr:nvSpPr>
      <xdr:spPr bwMode="auto">
        <a:xfrm>
          <a:off x="10077450" y="2019300"/>
          <a:ext cx="15240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75</a:t>
          </a:r>
        </a:p>
      </xdr:txBody>
    </xdr:sp>
    <xdr:clientData/>
  </xdr:twoCellAnchor>
  <xdr:twoCellAnchor editAs="oneCell">
    <xdr:from>
      <xdr:col>141</xdr:col>
      <xdr:colOff>19050</xdr:colOff>
      <xdr:row>9</xdr:row>
      <xdr:rowOff>0</xdr:rowOff>
    </xdr:from>
    <xdr:to>
      <xdr:col>143</xdr:col>
      <xdr:colOff>19050</xdr:colOff>
      <xdr:row>9</xdr:row>
      <xdr:rowOff>133350</xdr:rowOff>
    </xdr:to>
    <xdr:sp macro="" textlink="">
      <xdr:nvSpPr>
        <xdr:cNvPr id="6158" name="Text Box 14">
          <a:extLst>
            <a:ext uri="{FF2B5EF4-FFF2-40B4-BE49-F238E27FC236}">
              <a16:creationId xmlns:a16="http://schemas.microsoft.com/office/drawing/2014/main" id="{00000000-0008-0000-0800-00000E180000}"/>
            </a:ext>
          </a:extLst>
        </xdr:cNvPr>
        <xdr:cNvSpPr txBox="1">
          <a:spLocks noChangeArrowheads="1"/>
        </xdr:cNvSpPr>
      </xdr:nvSpPr>
      <xdr:spPr bwMode="auto">
        <a:xfrm>
          <a:off x="10763250" y="2019300"/>
          <a:ext cx="15240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78</a:t>
          </a:r>
        </a:p>
      </xdr:txBody>
    </xdr:sp>
    <xdr:clientData/>
  </xdr:twoCellAnchor>
  <xdr:twoCellAnchor editAs="oneCell">
    <xdr:from>
      <xdr:col>39</xdr:col>
      <xdr:colOff>28575</xdr:colOff>
      <xdr:row>8</xdr:row>
      <xdr:rowOff>219075</xdr:rowOff>
    </xdr:from>
    <xdr:to>
      <xdr:col>41</xdr:col>
      <xdr:colOff>38100</xdr:colOff>
      <xdr:row>9</xdr:row>
      <xdr:rowOff>257175</xdr:rowOff>
    </xdr:to>
    <xdr:sp macro="" textlink="">
      <xdr:nvSpPr>
        <xdr:cNvPr id="6171" name="Text Box 27">
          <a:extLst>
            <a:ext uri="{FF2B5EF4-FFF2-40B4-BE49-F238E27FC236}">
              <a16:creationId xmlns:a16="http://schemas.microsoft.com/office/drawing/2014/main" id="{00000000-0008-0000-0800-00001B180000}"/>
            </a:ext>
          </a:extLst>
        </xdr:cNvPr>
        <xdr:cNvSpPr txBox="1">
          <a:spLocks noChangeArrowheads="1"/>
        </xdr:cNvSpPr>
      </xdr:nvSpPr>
      <xdr:spPr bwMode="auto">
        <a:xfrm>
          <a:off x="3000375" y="2009775"/>
          <a:ext cx="1619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12</a:t>
          </a:r>
        </a:p>
        <a:p>
          <a:pPr algn="l" rtl="0">
            <a:defRPr sz="1000"/>
          </a:pPr>
          <a:r>
            <a:rPr lang="ja-JP" altLang="en-US" sz="600" b="0" i="0" u="none" strike="noStrike" baseline="0">
              <a:solidFill>
                <a:srgbClr val="000000"/>
              </a:solidFill>
              <a:latin typeface="ＭＳ Ｐ明朝"/>
              <a:ea typeface="ＭＳ Ｐ明朝"/>
            </a:rPr>
            <a:t>ア</a:t>
          </a:r>
        </a:p>
      </xdr:txBody>
    </xdr:sp>
    <xdr:clientData/>
  </xdr:twoCellAnchor>
  <xdr:twoCellAnchor editAs="oneCell">
    <xdr:from>
      <xdr:col>39</xdr:col>
      <xdr:colOff>38100</xdr:colOff>
      <xdr:row>10</xdr:row>
      <xdr:rowOff>0</xdr:rowOff>
    </xdr:from>
    <xdr:to>
      <xdr:col>41</xdr:col>
      <xdr:colOff>38100</xdr:colOff>
      <xdr:row>10</xdr:row>
      <xdr:rowOff>142875</xdr:rowOff>
    </xdr:to>
    <xdr:sp macro="" textlink="">
      <xdr:nvSpPr>
        <xdr:cNvPr id="6172" name="Text Box 28">
          <a:extLst>
            <a:ext uri="{FF2B5EF4-FFF2-40B4-BE49-F238E27FC236}">
              <a16:creationId xmlns:a16="http://schemas.microsoft.com/office/drawing/2014/main" id="{00000000-0008-0000-0800-00001C180000}"/>
            </a:ext>
          </a:extLst>
        </xdr:cNvPr>
        <xdr:cNvSpPr txBox="1">
          <a:spLocks noChangeArrowheads="1"/>
        </xdr:cNvSpPr>
      </xdr:nvSpPr>
      <xdr:spPr bwMode="auto">
        <a:xfrm>
          <a:off x="3009900" y="2333625"/>
          <a:ext cx="152400"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イ</a:t>
          </a:r>
        </a:p>
      </xdr:txBody>
    </xdr:sp>
    <xdr:clientData/>
  </xdr:twoCellAnchor>
  <xdr:twoCellAnchor editAs="oneCell">
    <xdr:from>
      <xdr:col>39</xdr:col>
      <xdr:colOff>28575</xdr:colOff>
      <xdr:row>10</xdr:row>
      <xdr:rowOff>219075</xdr:rowOff>
    </xdr:from>
    <xdr:to>
      <xdr:col>42</xdr:col>
      <xdr:colOff>0</xdr:colOff>
      <xdr:row>11</xdr:row>
      <xdr:rowOff>123825</xdr:rowOff>
    </xdr:to>
    <xdr:sp macro="" textlink="">
      <xdr:nvSpPr>
        <xdr:cNvPr id="6173" name="Text Box 29">
          <a:extLst>
            <a:ext uri="{FF2B5EF4-FFF2-40B4-BE49-F238E27FC236}">
              <a16:creationId xmlns:a16="http://schemas.microsoft.com/office/drawing/2014/main" id="{00000000-0008-0000-0800-00001D180000}"/>
            </a:ext>
          </a:extLst>
        </xdr:cNvPr>
        <xdr:cNvSpPr txBox="1">
          <a:spLocks noChangeArrowheads="1"/>
        </xdr:cNvSpPr>
      </xdr:nvSpPr>
      <xdr:spPr bwMode="auto">
        <a:xfrm>
          <a:off x="3000375" y="2552700"/>
          <a:ext cx="2000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ウ</a:t>
          </a:r>
        </a:p>
      </xdr:txBody>
    </xdr:sp>
    <xdr:clientData/>
  </xdr:twoCellAnchor>
  <xdr:twoCellAnchor editAs="oneCell">
    <xdr:from>
      <xdr:col>39</xdr:col>
      <xdr:colOff>38100</xdr:colOff>
      <xdr:row>11</xdr:row>
      <xdr:rowOff>219075</xdr:rowOff>
    </xdr:from>
    <xdr:to>
      <xdr:col>41</xdr:col>
      <xdr:colOff>38100</xdr:colOff>
      <xdr:row>12</xdr:row>
      <xdr:rowOff>133350</xdr:rowOff>
    </xdr:to>
    <xdr:sp macro="" textlink="">
      <xdr:nvSpPr>
        <xdr:cNvPr id="6174" name="Text Box 30">
          <a:extLst>
            <a:ext uri="{FF2B5EF4-FFF2-40B4-BE49-F238E27FC236}">
              <a16:creationId xmlns:a16="http://schemas.microsoft.com/office/drawing/2014/main" id="{00000000-0008-0000-0800-00001E180000}"/>
            </a:ext>
          </a:extLst>
        </xdr:cNvPr>
        <xdr:cNvSpPr txBox="1">
          <a:spLocks noChangeArrowheads="1"/>
        </xdr:cNvSpPr>
      </xdr:nvSpPr>
      <xdr:spPr bwMode="auto">
        <a:xfrm>
          <a:off x="3009900" y="2781300"/>
          <a:ext cx="152400"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エエ</a:t>
          </a:r>
        </a:p>
      </xdr:txBody>
    </xdr:sp>
    <xdr:clientData/>
  </xdr:twoCellAnchor>
  <xdr:twoCellAnchor editAs="oneCell">
    <xdr:from>
      <xdr:col>39</xdr:col>
      <xdr:colOff>38100</xdr:colOff>
      <xdr:row>13</xdr:row>
      <xdr:rowOff>219075</xdr:rowOff>
    </xdr:from>
    <xdr:to>
      <xdr:col>41</xdr:col>
      <xdr:colOff>47625</xdr:colOff>
      <xdr:row>14</xdr:row>
      <xdr:rowOff>133350</xdr:rowOff>
    </xdr:to>
    <xdr:sp macro="" textlink="">
      <xdr:nvSpPr>
        <xdr:cNvPr id="6175" name="Text Box 31">
          <a:extLst>
            <a:ext uri="{FF2B5EF4-FFF2-40B4-BE49-F238E27FC236}">
              <a16:creationId xmlns:a16="http://schemas.microsoft.com/office/drawing/2014/main" id="{00000000-0008-0000-0800-00001F180000}"/>
            </a:ext>
          </a:extLst>
        </xdr:cNvPr>
        <xdr:cNvSpPr txBox="1">
          <a:spLocks noChangeArrowheads="1"/>
        </xdr:cNvSpPr>
      </xdr:nvSpPr>
      <xdr:spPr bwMode="auto">
        <a:xfrm>
          <a:off x="3009900" y="3238500"/>
          <a:ext cx="161925"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カ</a:t>
          </a:r>
        </a:p>
      </xdr:txBody>
    </xdr:sp>
    <xdr:clientData/>
  </xdr:twoCellAnchor>
  <xdr:twoCellAnchor editAs="oneCell">
    <xdr:from>
      <xdr:col>39</xdr:col>
      <xdr:colOff>38100</xdr:colOff>
      <xdr:row>14</xdr:row>
      <xdr:rowOff>219075</xdr:rowOff>
    </xdr:from>
    <xdr:to>
      <xdr:col>41</xdr:col>
      <xdr:colOff>9525</xdr:colOff>
      <xdr:row>15</xdr:row>
      <xdr:rowOff>123825</xdr:rowOff>
    </xdr:to>
    <xdr:sp macro="" textlink="">
      <xdr:nvSpPr>
        <xdr:cNvPr id="6176" name="Text Box 32">
          <a:extLst>
            <a:ext uri="{FF2B5EF4-FFF2-40B4-BE49-F238E27FC236}">
              <a16:creationId xmlns:a16="http://schemas.microsoft.com/office/drawing/2014/main" id="{00000000-0008-0000-0800-000020180000}"/>
            </a:ext>
          </a:extLst>
        </xdr:cNvPr>
        <xdr:cNvSpPr txBox="1">
          <a:spLocks noChangeArrowheads="1"/>
        </xdr:cNvSpPr>
      </xdr:nvSpPr>
      <xdr:spPr bwMode="auto">
        <a:xfrm>
          <a:off x="3009900" y="3467100"/>
          <a:ext cx="1238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キ</a:t>
          </a:r>
        </a:p>
      </xdr:txBody>
    </xdr:sp>
    <xdr:clientData/>
  </xdr:twoCellAnchor>
  <xdr:twoCellAnchor editAs="oneCell">
    <xdr:from>
      <xdr:col>39</xdr:col>
      <xdr:colOff>38100</xdr:colOff>
      <xdr:row>15</xdr:row>
      <xdr:rowOff>219075</xdr:rowOff>
    </xdr:from>
    <xdr:to>
      <xdr:col>41</xdr:col>
      <xdr:colOff>9525</xdr:colOff>
      <xdr:row>16</xdr:row>
      <xdr:rowOff>123825</xdr:rowOff>
    </xdr:to>
    <xdr:sp macro="" textlink="">
      <xdr:nvSpPr>
        <xdr:cNvPr id="6177" name="Text Box 33">
          <a:extLst>
            <a:ext uri="{FF2B5EF4-FFF2-40B4-BE49-F238E27FC236}">
              <a16:creationId xmlns:a16="http://schemas.microsoft.com/office/drawing/2014/main" id="{00000000-0008-0000-0800-000021180000}"/>
            </a:ext>
          </a:extLst>
        </xdr:cNvPr>
        <xdr:cNvSpPr txBox="1">
          <a:spLocks noChangeArrowheads="1"/>
        </xdr:cNvSpPr>
      </xdr:nvSpPr>
      <xdr:spPr bwMode="auto">
        <a:xfrm>
          <a:off x="3009900" y="3695700"/>
          <a:ext cx="1238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ク</a:t>
          </a:r>
        </a:p>
      </xdr:txBody>
    </xdr:sp>
    <xdr:clientData/>
  </xdr:twoCellAnchor>
  <xdr:twoCellAnchor editAs="oneCell">
    <xdr:from>
      <xdr:col>39</xdr:col>
      <xdr:colOff>38100</xdr:colOff>
      <xdr:row>16</xdr:row>
      <xdr:rowOff>219075</xdr:rowOff>
    </xdr:from>
    <xdr:to>
      <xdr:col>41</xdr:col>
      <xdr:colOff>38100</xdr:colOff>
      <xdr:row>17</xdr:row>
      <xdr:rowOff>123825</xdr:rowOff>
    </xdr:to>
    <xdr:sp macro="" textlink="">
      <xdr:nvSpPr>
        <xdr:cNvPr id="6178" name="Text Box 34">
          <a:extLst>
            <a:ext uri="{FF2B5EF4-FFF2-40B4-BE49-F238E27FC236}">
              <a16:creationId xmlns:a16="http://schemas.microsoft.com/office/drawing/2014/main" id="{00000000-0008-0000-0800-000022180000}"/>
            </a:ext>
          </a:extLst>
        </xdr:cNvPr>
        <xdr:cNvSpPr txBox="1">
          <a:spLocks noChangeArrowheads="1"/>
        </xdr:cNvSpPr>
      </xdr:nvSpPr>
      <xdr:spPr bwMode="auto">
        <a:xfrm>
          <a:off x="3009900" y="3924300"/>
          <a:ext cx="15240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ケ</a:t>
          </a:r>
        </a:p>
      </xdr:txBody>
    </xdr:sp>
    <xdr:clientData/>
  </xdr:twoCellAnchor>
  <xdr:twoCellAnchor editAs="oneCell">
    <xdr:from>
      <xdr:col>39</xdr:col>
      <xdr:colOff>38100</xdr:colOff>
      <xdr:row>12</xdr:row>
      <xdr:rowOff>219075</xdr:rowOff>
    </xdr:from>
    <xdr:to>
      <xdr:col>41</xdr:col>
      <xdr:colOff>38100</xdr:colOff>
      <xdr:row>13</xdr:row>
      <xdr:rowOff>133350</xdr:rowOff>
    </xdr:to>
    <xdr:sp macro="" textlink="">
      <xdr:nvSpPr>
        <xdr:cNvPr id="6179" name="Text Box 35">
          <a:extLst>
            <a:ext uri="{FF2B5EF4-FFF2-40B4-BE49-F238E27FC236}">
              <a16:creationId xmlns:a16="http://schemas.microsoft.com/office/drawing/2014/main" id="{00000000-0008-0000-0800-000023180000}"/>
            </a:ext>
          </a:extLst>
        </xdr:cNvPr>
        <xdr:cNvSpPr txBox="1">
          <a:spLocks noChangeArrowheads="1"/>
        </xdr:cNvSpPr>
      </xdr:nvSpPr>
      <xdr:spPr bwMode="auto">
        <a:xfrm>
          <a:off x="3009900" y="3009900"/>
          <a:ext cx="152400"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オ</a:t>
          </a:r>
        </a:p>
      </xdr:txBody>
    </xdr:sp>
    <xdr:clientData/>
  </xdr:twoCellAnchor>
  <xdr:twoCellAnchor editAs="oneCell">
    <xdr:from>
      <xdr:col>39</xdr:col>
      <xdr:colOff>28575</xdr:colOff>
      <xdr:row>17</xdr:row>
      <xdr:rowOff>219075</xdr:rowOff>
    </xdr:from>
    <xdr:to>
      <xdr:col>41</xdr:col>
      <xdr:colOff>38100</xdr:colOff>
      <xdr:row>18</xdr:row>
      <xdr:rowOff>123825</xdr:rowOff>
    </xdr:to>
    <xdr:sp macro="" textlink="">
      <xdr:nvSpPr>
        <xdr:cNvPr id="6180" name="Text Box 36">
          <a:extLst>
            <a:ext uri="{FF2B5EF4-FFF2-40B4-BE49-F238E27FC236}">
              <a16:creationId xmlns:a16="http://schemas.microsoft.com/office/drawing/2014/main" id="{00000000-0008-0000-0800-000024180000}"/>
            </a:ext>
          </a:extLst>
        </xdr:cNvPr>
        <xdr:cNvSpPr txBox="1">
          <a:spLocks noChangeArrowheads="1"/>
        </xdr:cNvSpPr>
      </xdr:nvSpPr>
      <xdr:spPr bwMode="auto">
        <a:xfrm>
          <a:off x="3000375" y="4152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コ</a:t>
          </a:r>
        </a:p>
      </xdr:txBody>
    </xdr:sp>
    <xdr:clientData/>
  </xdr:twoCellAnchor>
  <xdr:twoCellAnchor editAs="oneCell">
    <xdr:from>
      <xdr:col>39</xdr:col>
      <xdr:colOff>19050</xdr:colOff>
      <xdr:row>19</xdr:row>
      <xdr:rowOff>0</xdr:rowOff>
    </xdr:from>
    <xdr:to>
      <xdr:col>40</xdr:col>
      <xdr:colOff>66675</xdr:colOff>
      <xdr:row>19</xdr:row>
      <xdr:rowOff>133350</xdr:rowOff>
    </xdr:to>
    <xdr:sp macro="" textlink="">
      <xdr:nvSpPr>
        <xdr:cNvPr id="6181" name="Text Box 37">
          <a:extLst>
            <a:ext uri="{FF2B5EF4-FFF2-40B4-BE49-F238E27FC236}">
              <a16:creationId xmlns:a16="http://schemas.microsoft.com/office/drawing/2014/main" id="{00000000-0008-0000-0800-000025180000}"/>
            </a:ext>
          </a:extLst>
        </xdr:cNvPr>
        <xdr:cNvSpPr txBox="1">
          <a:spLocks noChangeArrowheads="1"/>
        </xdr:cNvSpPr>
      </xdr:nvSpPr>
      <xdr:spPr bwMode="auto">
        <a:xfrm>
          <a:off x="2990850" y="4391025"/>
          <a:ext cx="1238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サ</a:t>
          </a:r>
        </a:p>
      </xdr:txBody>
    </xdr:sp>
    <xdr:clientData/>
  </xdr:twoCellAnchor>
  <xdr:twoCellAnchor editAs="oneCell">
    <xdr:from>
      <xdr:col>39</xdr:col>
      <xdr:colOff>19050</xdr:colOff>
      <xdr:row>19</xdr:row>
      <xdr:rowOff>219075</xdr:rowOff>
    </xdr:from>
    <xdr:to>
      <xdr:col>40</xdr:col>
      <xdr:colOff>66675</xdr:colOff>
      <xdr:row>20</xdr:row>
      <xdr:rowOff>123825</xdr:rowOff>
    </xdr:to>
    <xdr:sp macro="" textlink="">
      <xdr:nvSpPr>
        <xdr:cNvPr id="6182" name="Text Box 38">
          <a:extLst>
            <a:ext uri="{FF2B5EF4-FFF2-40B4-BE49-F238E27FC236}">
              <a16:creationId xmlns:a16="http://schemas.microsoft.com/office/drawing/2014/main" id="{00000000-0008-0000-0800-000026180000}"/>
            </a:ext>
          </a:extLst>
        </xdr:cNvPr>
        <xdr:cNvSpPr txBox="1">
          <a:spLocks noChangeArrowheads="1"/>
        </xdr:cNvSpPr>
      </xdr:nvSpPr>
      <xdr:spPr bwMode="auto">
        <a:xfrm>
          <a:off x="2990850" y="4610100"/>
          <a:ext cx="1238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シ</a:t>
          </a:r>
        </a:p>
      </xdr:txBody>
    </xdr:sp>
    <xdr:clientData/>
  </xdr:twoCellAnchor>
  <xdr:twoCellAnchor editAs="oneCell">
    <xdr:from>
      <xdr:col>39</xdr:col>
      <xdr:colOff>28575</xdr:colOff>
      <xdr:row>20</xdr:row>
      <xdr:rowOff>219075</xdr:rowOff>
    </xdr:from>
    <xdr:to>
      <xdr:col>41</xdr:col>
      <xdr:colOff>0</xdr:colOff>
      <xdr:row>21</xdr:row>
      <xdr:rowOff>123825</xdr:rowOff>
    </xdr:to>
    <xdr:sp macro="" textlink="">
      <xdr:nvSpPr>
        <xdr:cNvPr id="6183" name="Text Box 39">
          <a:extLst>
            <a:ext uri="{FF2B5EF4-FFF2-40B4-BE49-F238E27FC236}">
              <a16:creationId xmlns:a16="http://schemas.microsoft.com/office/drawing/2014/main" id="{00000000-0008-0000-0800-000027180000}"/>
            </a:ext>
          </a:extLst>
        </xdr:cNvPr>
        <xdr:cNvSpPr txBox="1">
          <a:spLocks noChangeArrowheads="1"/>
        </xdr:cNvSpPr>
      </xdr:nvSpPr>
      <xdr:spPr bwMode="auto">
        <a:xfrm>
          <a:off x="3000375" y="4838700"/>
          <a:ext cx="1238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ス</a:t>
          </a:r>
        </a:p>
      </xdr:txBody>
    </xdr:sp>
    <xdr:clientData/>
  </xdr:twoCellAnchor>
  <xdr:twoCellAnchor editAs="oneCell">
    <xdr:from>
      <xdr:col>39</xdr:col>
      <xdr:colOff>28575</xdr:colOff>
      <xdr:row>21</xdr:row>
      <xdr:rowOff>219075</xdr:rowOff>
    </xdr:from>
    <xdr:to>
      <xdr:col>41</xdr:col>
      <xdr:colOff>0</xdr:colOff>
      <xdr:row>22</xdr:row>
      <xdr:rowOff>123825</xdr:rowOff>
    </xdr:to>
    <xdr:sp macro="" textlink="">
      <xdr:nvSpPr>
        <xdr:cNvPr id="6184" name="Text Box 40">
          <a:extLst>
            <a:ext uri="{FF2B5EF4-FFF2-40B4-BE49-F238E27FC236}">
              <a16:creationId xmlns:a16="http://schemas.microsoft.com/office/drawing/2014/main" id="{00000000-0008-0000-0800-000028180000}"/>
            </a:ext>
          </a:extLst>
        </xdr:cNvPr>
        <xdr:cNvSpPr txBox="1">
          <a:spLocks noChangeArrowheads="1"/>
        </xdr:cNvSpPr>
      </xdr:nvSpPr>
      <xdr:spPr bwMode="auto">
        <a:xfrm>
          <a:off x="3000375" y="5067300"/>
          <a:ext cx="1238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セ</a:t>
          </a:r>
        </a:p>
      </xdr:txBody>
    </xdr:sp>
    <xdr:clientData/>
  </xdr:twoCellAnchor>
  <xdr:twoCellAnchor editAs="oneCell">
    <xdr:from>
      <xdr:col>39</xdr:col>
      <xdr:colOff>28575</xdr:colOff>
      <xdr:row>22</xdr:row>
      <xdr:rowOff>219075</xdr:rowOff>
    </xdr:from>
    <xdr:to>
      <xdr:col>41</xdr:col>
      <xdr:colOff>0</xdr:colOff>
      <xdr:row>23</xdr:row>
      <xdr:rowOff>123825</xdr:rowOff>
    </xdr:to>
    <xdr:sp macro="" textlink="">
      <xdr:nvSpPr>
        <xdr:cNvPr id="6185" name="Text Box 41">
          <a:extLst>
            <a:ext uri="{FF2B5EF4-FFF2-40B4-BE49-F238E27FC236}">
              <a16:creationId xmlns:a16="http://schemas.microsoft.com/office/drawing/2014/main" id="{00000000-0008-0000-0800-000029180000}"/>
            </a:ext>
          </a:extLst>
        </xdr:cNvPr>
        <xdr:cNvSpPr txBox="1">
          <a:spLocks noChangeArrowheads="1"/>
        </xdr:cNvSpPr>
      </xdr:nvSpPr>
      <xdr:spPr bwMode="auto">
        <a:xfrm>
          <a:off x="3000375" y="5295900"/>
          <a:ext cx="1238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ソ</a:t>
          </a:r>
        </a:p>
      </xdr:txBody>
    </xdr:sp>
    <xdr:clientData/>
  </xdr:twoCellAnchor>
  <xdr:twoCellAnchor editAs="oneCell">
    <xdr:from>
      <xdr:col>39</xdr:col>
      <xdr:colOff>28575</xdr:colOff>
      <xdr:row>23</xdr:row>
      <xdr:rowOff>219075</xdr:rowOff>
    </xdr:from>
    <xdr:to>
      <xdr:col>41</xdr:col>
      <xdr:colOff>0</xdr:colOff>
      <xdr:row>24</xdr:row>
      <xdr:rowOff>123825</xdr:rowOff>
    </xdr:to>
    <xdr:sp macro="" textlink="">
      <xdr:nvSpPr>
        <xdr:cNvPr id="6186" name="Text Box 42">
          <a:extLst>
            <a:ext uri="{FF2B5EF4-FFF2-40B4-BE49-F238E27FC236}">
              <a16:creationId xmlns:a16="http://schemas.microsoft.com/office/drawing/2014/main" id="{00000000-0008-0000-0800-00002A180000}"/>
            </a:ext>
          </a:extLst>
        </xdr:cNvPr>
        <xdr:cNvSpPr txBox="1">
          <a:spLocks noChangeArrowheads="1"/>
        </xdr:cNvSpPr>
      </xdr:nvSpPr>
      <xdr:spPr bwMode="auto">
        <a:xfrm>
          <a:off x="3000375" y="5524500"/>
          <a:ext cx="1238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タ</a:t>
          </a:r>
        </a:p>
      </xdr:txBody>
    </xdr:sp>
    <xdr:clientData/>
  </xdr:twoCellAnchor>
  <xdr:twoCellAnchor editAs="oneCell">
    <xdr:from>
      <xdr:col>39</xdr:col>
      <xdr:colOff>28575</xdr:colOff>
      <xdr:row>24</xdr:row>
      <xdr:rowOff>219075</xdr:rowOff>
    </xdr:from>
    <xdr:to>
      <xdr:col>41</xdr:col>
      <xdr:colOff>0</xdr:colOff>
      <xdr:row>25</xdr:row>
      <xdr:rowOff>123825</xdr:rowOff>
    </xdr:to>
    <xdr:sp macro="" textlink="">
      <xdr:nvSpPr>
        <xdr:cNvPr id="6187" name="Text Box 43">
          <a:extLst>
            <a:ext uri="{FF2B5EF4-FFF2-40B4-BE49-F238E27FC236}">
              <a16:creationId xmlns:a16="http://schemas.microsoft.com/office/drawing/2014/main" id="{00000000-0008-0000-0800-00002B180000}"/>
            </a:ext>
          </a:extLst>
        </xdr:cNvPr>
        <xdr:cNvSpPr txBox="1">
          <a:spLocks noChangeArrowheads="1"/>
        </xdr:cNvSpPr>
      </xdr:nvSpPr>
      <xdr:spPr bwMode="auto">
        <a:xfrm>
          <a:off x="3000375" y="5753100"/>
          <a:ext cx="1238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チ</a:t>
          </a:r>
        </a:p>
      </xdr:txBody>
    </xdr:sp>
    <xdr:clientData/>
  </xdr:twoCellAnchor>
  <xdr:twoCellAnchor editAs="oneCell">
    <xdr:from>
      <xdr:col>39</xdr:col>
      <xdr:colOff>28575</xdr:colOff>
      <xdr:row>25</xdr:row>
      <xdr:rowOff>219075</xdr:rowOff>
    </xdr:from>
    <xdr:to>
      <xdr:col>41</xdr:col>
      <xdr:colOff>0</xdr:colOff>
      <xdr:row>26</xdr:row>
      <xdr:rowOff>123825</xdr:rowOff>
    </xdr:to>
    <xdr:sp macro="" textlink="">
      <xdr:nvSpPr>
        <xdr:cNvPr id="6188" name="Text Box 44">
          <a:extLst>
            <a:ext uri="{FF2B5EF4-FFF2-40B4-BE49-F238E27FC236}">
              <a16:creationId xmlns:a16="http://schemas.microsoft.com/office/drawing/2014/main" id="{00000000-0008-0000-0800-00002C180000}"/>
            </a:ext>
          </a:extLst>
        </xdr:cNvPr>
        <xdr:cNvSpPr txBox="1">
          <a:spLocks noChangeArrowheads="1"/>
        </xdr:cNvSpPr>
      </xdr:nvSpPr>
      <xdr:spPr bwMode="auto">
        <a:xfrm>
          <a:off x="3000375" y="5981700"/>
          <a:ext cx="1238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ツ</a:t>
          </a:r>
        </a:p>
      </xdr:txBody>
    </xdr:sp>
    <xdr:clientData/>
  </xdr:twoCellAnchor>
  <xdr:twoCellAnchor editAs="oneCell">
    <xdr:from>
      <xdr:col>39</xdr:col>
      <xdr:colOff>19050</xdr:colOff>
      <xdr:row>28</xdr:row>
      <xdr:rowOff>9525</xdr:rowOff>
    </xdr:from>
    <xdr:to>
      <xdr:col>40</xdr:col>
      <xdr:colOff>66675</xdr:colOff>
      <xdr:row>28</xdr:row>
      <xdr:rowOff>142875</xdr:rowOff>
    </xdr:to>
    <xdr:sp macro="" textlink="">
      <xdr:nvSpPr>
        <xdr:cNvPr id="6189" name="Text Box 45">
          <a:extLst>
            <a:ext uri="{FF2B5EF4-FFF2-40B4-BE49-F238E27FC236}">
              <a16:creationId xmlns:a16="http://schemas.microsoft.com/office/drawing/2014/main" id="{00000000-0008-0000-0800-00002D180000}"/>
            </a:ext>
          </a:extLst>
        </xdr:cNvPr>
        <xdr:cNvSpPr txBox="1">
          <a:spLocks noChangeArrowheads="1"/>
        </xdr:cNvSpPr>
      </xdr:nvSpPr>
      <xdr:spPr bwMode="auto">
        <a:xfrm>
          <a:off x="2990850" y="6457950"/>
          <a:ext cx="1238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ト</a:t>
          </a:r>
        </a:p>
      </xdr:txBody>
    </xdr:sp>
    <xdr:clientData/>
  </xdr:twoCellAnchor>
  <xdr:twoCellAnchor editAs="oneCell">
    <xdr:from>
      <xdr:col>39</xdr:col>
      <xdr:colOff>19050</xdr:colOff>
      <xdr:row>29</xdr:row>
      <xdr:rowOff>9525</xdr:rowOff>
    </xdr:from>
    <xdr:to>
      <xdr:col>40</xdr:col>
      <xdr:colOff>66675</xdr:colOff>
      <xdr:row>29</xdr:row>
      <xdr:rowOff>142875</xdr:rowOff>
    </xdr:to>
    <xdr:sp macro="" textlink="">
      <xdr:nvSpPr>
        <xdr:cNvPr id="6190" name="Text Box 46">
          <a:extLst>
            <a:ext uri="{FF2B5EF4-FFF2-40B4-BE49-F238E27FC236}">
              <a16:creationId xmlns:a16="http://schemas.microsoft.com/office/drawing/2014/main" id="{00000000-0008-0000-0800-00002E180000}"/>
            </a:ext>
          </a:extLst>
        </xdr:cNvPr>
        <xdr:cNvSpPr txBox="1">
          <a:spLocks noChangeArrowheads="1"/>
        </xdr:cNvSpPr>
      </xdr:nvSpPr>
      <xdr:spPr bwMode="auto">
        <a:xfrm>
          <a:off x="2990850" y="6686550"/>
          <a:ext cx="1238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ナ</a:t>
          </a:r>
        </a:p>
      </xdr:txBody>
    </xdr:sp>
    <xdr:clientData/>
  </xdr:twoCellAnchor>
  <xdr:twoCellAnchor editAs="oneCell">
    <xdr:from>
      <xdr:col>39</xdr:col>
      <xdr:colOff>19050</xdr:colOff>
      <xdr:row>30</xdr:row>
      <xdr:rowOff>9525</xdr:rowOff>
    </xdr:from>
    <xdr:to>
      <xdr:col>40</xdr:col>
      <xdr:colOff>66675</xdr:colOff>
      <xdr:row>30</xdr:row>
      <xdr:rowOff>142875</xdr:rowOff>
    </xdr:to>
    <xdr:sp macro="" textlink="">
      <xdr:nvSpPr>
        <xdr:cNvPr id="6191" name="Text Box 47">
          <a:extLst>
            <a:ext uri="{FF2B5EF4-FFF2-40B4-BE49-F238E27FC236}">
              <a16:creationId xmlns:a16="http://schemas.microsoft.com/office/drawing/2014/main" id="{00000000-0008-0000-0800-00002F180000}"/>
            </a:ext>
          </a:extLst>
        </xdr:cNvPr>
        <xdr:cNvSpPr txBox="1">
          <a:spLocks noChangeArrowheads="1"/>
        </xdr:cNvSpPr>
      </xdr:nvSpPr>
      <xdr:spPr bwMode="auto">
        <a:xfrm>
          <a:off x="2990850" y="6915150"/>
          <a:ext cx="1238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ニ</a:t>
          </a:r>
        </a:p>
      </xdr:txBody>
    </xdr:sp>
    <xdr:clientData/>
  </xdr:twoCellAnchor>
  <xdr:twoCellAnchor editAs="oneCell">
    <xdr:from>
      <xdr:col>39</xdr:col>
      <xdr:colOff>19050</xdr:colOff>
      <xdr:row>31</xdr:row>
      <xdr:rowOff>9525</xdr:rowOff>
    </xdr:from>
    <xdr:to>
      <xdr:col>40</xdr:col>
      <xdr:colOff>66675</xdr:colOff>
      <xdr:row>31</xdr:row>
      <xdr:rowOff>142875</xdr:rowOff>
    </xdr:to>
    <xdr:sp macro="" textlink="">
      <xdr:nvSpPr>
        <xdr:cNvPr id="6192" name="Text Box 48">
          <a:extLst>
            <a:ext uri="{FF2B5EF4-FFF2-40B4-BE49-F238E27FC236}">
              <a16:creationId xmlns:a16="http://schemas.microsoft.com/office/drawing/2014/main" id="{00000000-0008-0000-0800-000030180000}"/>
            </a:ext>
          </a:extLst>
        </xdr:cNvPr>
        <xdr:cNvSpPr txBox="1">
          <a:spLocks noChangeArrowheads="1"/>
        </xdr:cNvSpPr>
      </xdr:nvSpPr>
      <xdr:spPr bwMode="auto">
        <a:xfrm>
          <a:off x="2990850" y="7143750"/>
          <a:ext cx="1238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ヌ</a:t>
          </a:r>
        </a:p>
      </xdr:txBody>
    </xdr:sp>
    <xdr:clientData/>
  </xdr:twoCellAnchor>
  <xdr:twoCellAnchor editAs="oneCell">
    <xdr:from>
      <xdr:col>39</xdr:col>
      <xdr:colOff>19050</xdr:colOff>
      <xdr:row>32</xdr:row>
      <xdr:rowOff>9525</xdr:rowOff>
    </xdr:from>
    <xdr:to>
      <xdr:col>40</xdr:col>
      <xdr:colOff>66675</xdr:colOff>
      <xdr:row>32</xdr:row>
      <xdr:rowOff>142875</xdr:rowOff>
    </xdr:to>
    <xdr:sp macro="" textlink="">
      <xdr:nvSpPr>
        <xdr:cNvPr id="6193" name="Text Box 49">
          <a:extLst>
            <a:ext uri="{FF2B5EF4-FFF2-40B4-BE49-F238E27FC236}">
              <a16:creationId xmlns:a16="http://schemas.microsoft.com/office/drawing/2014/main" id="{00000000-0008-0000-0800-000031180000}"/>
            </a:ext>
          </a:extLst>
        </xdr:cNvPr>
        <xdr:cNvSpPr txBox="1">
          <a:spLocks noChangeArrowheads="1"/>
        </xdr:cNvSpPr>
      </xdr:nvSpPr>
      <xdr:spPr bwMode="auto">
        <a:xfrm>
          <a:off x="2990850" y="7372350"/>
          <a:ext cx="1238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ネ</a:t>
          </a:r>
        </a:p>
      </xdr:txBody>
    </xdr:sp>
    <xdr:clientData/>
  </xdr:twoCellAnchor>
  <xdr:twoCellAnchor editAs="oneCell">
    <xdr:from>
      <xdr:col>39</xdr:col>
      <xdr:colOff>19050</xdr:colOff>
      <xdr:row>33</xdr:row>
      <xdr:rowOff>9525</xdr:rowOff>
    </xdr:from>
    <xdr:to>
      <xdr:col>40</xdr:col>
      <xdr:colOff>66675</xdr:colOff>
      <xdr:row>33</xdr:row>
      <xdr:rowOff>142875</xdr:rowOff>
    </xdr:to>
    <xdr:sp macro="" textlink="">
      <xdr:nvSpPr>
        <xdr:cNvPr id="6194" name="Text Box 50">
          <a:extLst>
            <a:ext uri="{FF2B5EF4-FFF2-40B4-BE49-F238E27FC236}">
              <a16:creationId xmlns:a16="http://schemas.microsoft.com/office/drawing/2014/main" id="{00000000-0008-0000-0800-000032180000}"/>
            </a:ext>
          </a:extLst>
        </xdr:cNvPr>
        <xdr:cNvSpPr txBox="1">
          <a:spLocks noChangeArrowheads="1"/>
        </xdr:cNvSpPr>
      </xdr:nvSpPr>
      <xdr:spPr bwMode="auto">
        <a:xfrm>
          <a:off x="2990850" y="7600950"/>
          <a:ext cx="1238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ノ</a:t>
          </a:r>
        </a:p>
      </xdr:txBody>
    </xdr:sp>
    <xdr:clientData/>
  </xdr:twoCellAnchor>
  <xdr:twoCellAnchor editAs="oneCell">
    <xdr:from>
      <xdr:col>39</xdr:col>
      <xdr:colOff>19050</xdr:colOff>
      <xdr:row>34</xdr:row>
      <xdr:rowOff>9525</xdr:rowOff>
    </xdr:from>
    <xdr:to>
      <xdr:col>40</xdr:col>
      <xdr:colOff>66675</xdr:colOff>
      <xdr:row>34</xdr:row>
      <xdr:rowOff>142875</xdr:rowOff>
    </xdr:to>
    <xdr:sp macro="" textlink="">
      <xdr:nvSpPr>
        <xdr:cNvPr id="6195" name="Text Box 51">
          <a:extLst>
            <a:ext uri="{FF2B5EF4-FFF2-40B4-BE49-F238E27FC236}">
              <a16:creationId xmlns:a16="http://schemas.microsoft.com/office/drawing/2014/main" id="{00000000-0008-0000-0800-000033180000}"/>
            </a:ext>
          </a:extLst>
        </xdr:cNvPr>
        <xdr:cNvSpPr txBox="1">
          <a:spLocks noChangeArrowheads="1"/>
        </xdr:cNvSpPr>
      </xdr:nvSpPr>
      <xdr:spPr bwMode="auto">
        <a:xfrm>
          <a:off x="2990850" y="7829550"/>
          <a:ext cx="1238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ハ</a:t>
          </a:r>
        </a:p>
      </xdr:txBody>
    </xdr:sp>
    <xdr:clientData/>
  </xdr:twoCellAnchor>
  <xdr:twoCellAnchor editAs="oneCell">
    <xdr:from>
      <xdr:col>39</xdr:col>
      <xdr:colOff>9525</xdr:colOff>
      <xdr:row>27</xdr:row>
      <xdr:rowOff>0</xdr:rowOff>
    </xdr:from>
    <xdr:to>
      <xdr:col>40</xdr:col>
      <xdr:colOff>57150</xdr:colOff>
      <xdr:row>27</xdr:row>
      <xdr:rowOff>133350</xdr:rowOff>
    </xdr:to>
    <xdr:sp macro="" textlink="">
      <xdr:nvSpPr>
        <xdr:cNvPr id="6196" name="Text Box 52">
          <a:extLst>
            <a:ext uri="{FF2B5EF4-FFF2-40B4-BE49-F238E27FC236}">
              <a16:creationId xmlns:a16="http://schemas.microsoft.com/office/drawing/2014/main" id="{00000000-0008-0000-0800-000034180000}"/>
            </a:ext>
          </a:extLst>
        </xdr:cNvPr>
        <xdr:cNvSpPr txBox="1">
          <a:spLocks noChangeArrowheads="1"/>
        </xdr:cNvSpPr>
      </xdr:nvSpPr>
      <xdr:spPr bwMode="auto">
        <a:xfrm>
          <a:off x="2981325" y="6219825"/>
          <a:ext cx="1238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明朝"/>
              <a:ea typeface="ＭＳ Ｐ明朝"/>
            </a:rPr>
            <a:t>テ</a:t>
          </a:r>
        </a:p>
      </xdr:txBody>
    </xdr:sp>
    <xdr:clientData/>
  </xdr:twoCellAnchor>
  <xdr:oneCellAnchor>
    <xdr:from>
      <xdr:col>29</xdr:col>
      <xdr:colOff>66675</xdr:colOff>
      <xdr:row>1</xdr:row>
      <xdr:rowOff>76200</xdr:rowOff>
    </xdr:from>
    <xdr:ext cx="109257" cy="163606"/>
    <xdr:sp macro="" textlink="">
      <xdr:nvSpPr>
        <xdr:cNvPr id="6198" name="Text Box 54">
          <a:extLst>
            <a:ext uri="{FF2B5EF4-FFF2-40B4-BE49-F238E27FC236}">
              <a16:creationId xmlns:a16="http://schemas.microsoft.com/office/drawing/2014/main" id="{00000000-0008-0000-0800-000036180000}"/>
            </a:ext>
          </a:extLst>
        </xdr:cNvPr>
        <xdr:cNvSpPr txBox="1">
          <a:spLocks noChangeArrowheads="1"/>
        </xdr:cNvSpPr>
      </xdr:nvSpPr>
      <xdr:spPr bwMode="auto">
        <a:xfrm>
          <a:off x="2276475" y="276225"/>
          <a:ext cx="1047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editAs="oneCell">
    <xdr:from>
      <xdr:col>148</xdr:col>
      <xdr:colOff>9525</xdr:colOff>
      <xdr:row>9</xdr:row>
      <xdr:rowOff>0</xdr:rowOff>
    </xdr:from>
    <xdr:to>
      <xdr:col>150</xdr:col>
      <xdr:colOff>9525</xdr:colOff>
      <xdr:row>9</xdr:row>
      <xdr:rowOff>133350</xdr:rowOff>
    </xdr:to>
    <xdr:sp macro="" textlink="">
      <xdr:nvSpPr>
        <xdr:cNvPr id="6199" name="Text Box 55">
          <a:extLst>
            <a:ext uri="{FF2B5EF4-FFF2-40B4-BE49-F238E27FC236}">
              <a16:creationId xmlns:a16="http://schemas.microsoft.com/office/drawing/2014/main" id="{00000000-0008-0000-0800-000037180000}"/>
            </a:ext>
          </a:extLst>
        </xdr:cNvPr>
        <xdr:cNvSpPr txBox="1">
          <a:spLocks noChangeArrowheads="1"/>
        </xdr:cNvSpPr>
      </xdr:nvSpPr>
      <xdr:spPr bwMode="auto">
        <a:xfrm>
          <a:off x="11287125" y="2019300"/>
          <a:ext cx="15240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80</a:t>
          </a:r>
        </a:p>
      </xdr:txBody>
    </xdr:sp>
    <xdr:clientData/>
  </xdr:twoCellAnchor>
  <xdr:twoCellAnchor>
    <xdr:from>
      <xdr:col>141</xdr:col>
      <xdr:colOff>19050</xdr:colOff>
      <xdr:row>0</xdr:row>
      <xdr:rowOff>123825</xdr:rowOff>
    </xdr:from>
    <xdr:to>
      <xdr:col>144</xdr:col>
      <xdr:colOff>57150</xdr:colOff>
      <xdr:row>1</xdr:row>
      <xdr:rowOff>190500</xdr:rowOff>
    </xdr:to>
    <xdr:grpSp>
      <xdr:nvGrpSpPr>
        <xdr:cNvPr id="6200" name="Group 56">
          <a:extLst>
            <a:ext uri="{FF2B5EF4-FFF2-40B4-BE49-F238E27FC236}">
              <a16:creationId xmlns:a16="http://schemas.microsoft.com/office/drawing/2014/main" id="{00000000-0008-0000-0800-000038180000}"/>
            </a:ext>
          </a:extLst>
        </xdr:cNvPr>
        <xdr:cNvGrpSpPr>
          <a:grpSpLocks/>
        </xdr:cNvGrpSpPr>
      </xdr:nvGrpSpPr>
      <xdr:grpSpPr bwMode="auto">
        <a:xfrm>
          <a:off x="11079256" y="123825"/>
          <a:ext cx="273423" cy="268381"/>
          <a:chOff x="1067" y="288"/>
          <a:chExt cx="29" cy="27"/>
        </a:xfrm>
      </xdr:grpSpPr>
      <xdr:sp macro="" textlink="">
        <xdr:nvSpPr>
          <xdr:cNvPr id="6201" name="Oval 57">
            <a:extLst>
              <a:ext uri="{FF2B5EF4-FFF2-40B4-BE49-F238E27FC236}">
                <a16:creationId xmlns:a16="http://schemas.microsoft.com/office/drawing/2014/main" id="{00000000-0008-0000-0800-00003918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6202" name="Text Box 58">
            <a:extLst>
              <a:ext uri="{FF2B5EF4-FFF2-40B4-BE49-F238E27FC236}">
                <a16:creationId xmlns:a16="http://schemas.microsoft.com/office/drawing/2014/main" id="{00000000-0008-0000-0800-00003A18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25</xdr:col>
      <xdr:colOff>0</xdr:colOff>
      <xdr:row>1</xdr:row>
      <xdr:rowOff>76200</xdr:rowOff>
    </xdr:from>
    <xdr:to>
      <xdr:col>26</xdr:col>
      <xdr:colOff>19050</xdr:colOff>
      <xdr:row>1</xdr:row>
      <xdr:rowOff>209550</xdr:rowOff>
    </xdr:to>
    <xdr:sp macro="" textlink="">
      <xdr:nvSpPr>
        <xdr:cNvPr id="7169" name="Text Box 1">
          <a:extLst>
            <a:ext uri="{FF2B5EF4-FFF2-40B4-BE49-F238E27FC236}">
              <a16:creationId xmlns:a16="http://schemas.microsoft.com/office/drawing/2014/main" id="{00000000-0008-0000-0900-0000011C0000}"/>
            </a:ext>
          </a:extLst>
        </xdr:cNvPr>
        <xdr:cNvSpPr txBox="1">
          <a:spLocks noChangeArrowheads="1"/>
        </xdr:cNvSpPr>
      </xdr:nvSpPr>
      <xdr:spPr bwMode="auto">
        <a:xfrm>
          <a:off x="1905000" y="276225"/>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twoCellAnchor editAs="oneCell">
    <xdr:from>
      <xdr:col>7</xdr:col>
      <xdr:colOff>57150</xdr:colOff>
      <xdr:row>1</xdr:row>
      <xdr:rowOff>66675</xdr:rowOff>
    </xdr:from>
    <xdr:to>
      <xdr:col>9</xdr:col>
      <xdr:colOff>0</xdr:colOff>
      <xdr:row>1</xdr:row>
      <xdr:rowOff>200025</xdr:rowOff>
    </xdr:to>
    <xdr:sp macro="" textlink="">
      <xdr:nvSpPr>
        <xdr:cNvPr id="7170" name="Text Box 2">
          <a:extLst>
            <a:ext uri="{FF2B5EF4-FFF2-40B4-BE49-F238E27FC236}">
              <a16:creationId xmlns:a16="http://schemas.microsoft.com/office/drawing/2014/main" id="{00000000-0008-0000-0900-0000021C0000}"/>
            </a:ext>
          </a:extLst>
        </xdr:cNvPr>
        <xdr:cNvSpPr txBox="1">
          <a:spLocks noChangeArrowheads="1"/>
        </xdr:cNvSpPr>
      </xdr:nvSpPr>
      <xdr:spPr bwMode="auto">
        <a:xfrm>
          <a:off x="590550" y="266700"/>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7</xdr:col>
      <xdr:colOff>0</xdr:colOff>
      <xdr:row>3</xdr:row>
      <xdr:rowOff>133350</xdr:rowOff>
    </xdr:from>
    <xdr:to>
      <xdr:col>30</xdr:col>
      <xdr:colOff>66675</xdr:colOff>
      <xdr:row>3</xdr:row>
      <xdr:rowOff>133350</xdr:rowOff>
    </xdr:to>
    <xdr:sp macro="" textlink="">
      <xdr:nvSpPr>
        <xdr:cNvPr id="7171" name="Line 3">
          <a:extLst>
            <a:ext uri="{FF2B5EF4-FFF2-40B4-BE49-F238E27FC236}">
              <a16:creationId xmlns:a16="http://schemas.microsoft.com/office/drawing/2014/main" id="{00000000-0008-0000-0900-0000031C0000}"/>
            </a:ext>
          </a:extLst>
        </xdr:cNvPr>
        <xdr:cNvSpPr>
          <a:spLocks noChangeShapeType="1"/>
        </xdr:cNvSpPr>
      </xdr:nvSpPr>
      <xdr:spPr bwMode="auto">
        <a:xfrm>
          <a:off x="533400" y="885825"/>
          <a:ext cx="1819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16</xdr:col>
      <xdr:colOff>47625</xdr:colOff>
      <xdr:row>9</xdr:row>
      <xdr:rowOff>38100</xdr:rowOff>
    </xdr:from>
    <xdr:to>
      <xdr:col>18</xdr:col>
      <xdr:colOff>38100</xdr:colOff>
      <xdr:row>9</xdr:row>
      <xdr:rowOff>152400</xdr:rowOff>
    </xdr:to>
    <xdr:sp macro="" textlink="">
      <xdr:nvSpPr>
        <xdr:cNvPr id="7172" name="Text Box 4">
          <a:extLst>
            <a:ext uri="{FF2B5EF4-FFF2-40B4-BE49-F238E27FC236}">
              <a16:creationId xmlns:a16="http://schemas.microsoft.com/office/drawing/2014/main" id="{00000000-0008-0000-0900-0000041C0000}"/>
            </a:ext>
          </a:extLst>
        </xdr:cNvPr>
        <xdr:cNvSpPr txBox="1">
          <a:spLocks noChangeArrowheads="1"/>
        </xdr:cNvSpPr>
      </xdr:nvSpPr>
      <xdr:spPr bwMode="auto">
        <a:xfrm>
          <a:off x="1266825" y="18764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oneCellAnchor>
    <xdr:from>
      <xdr:col>29</xdr:col>
      <xdr:colOff>47625</xdr:colOff>
      <xdr:row>1</xdr:row>
      <xdr:rowOff>76200</xdr:rowOff>
    </xdr:from>
    <xdr:ext cx="109257" cy="157443"/>
    <xdr:sp macro="" textlink="">
      <xdr:nvSpPr>
        <xdr:cNvPr id="7173" name="Text Box 5">
          <a:extLst>
            <a:ext uri="{FF2B5EF4-FFF2-40B4-BE49-F238E27FC236}">
              <a16:creationId xmlns:a16="http://schemas.microsoft.com/office/drawing/2014/main" id="{00000000-0008-0000-0900-0000051C0000}"/>
            </a:ext>
          </a:extLst>
        </xdr:cNvPr>
        <xdr:cNvSpPr txBox="1">
          <a:spLocks noChangeArrowheads="1"/>
        </xdr:cNvSpPr>
      </xdr:nvSpPr>
      <xdr:spPr bwMode="auto">
        <a:xfrm>
          <a:off x="2257425" y="276225"/>
          <a:ext cx="1047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editAs="oneCell">
    <xdr:from>
      <xdr:col>25</xdr:col>
      <xdr:colOff>9525</xdr:colOff>
      <xdr:row>10</xdr:row>
      <xdr:rowOff>0</xdr:rowOff>
    </xdr:from>
    <xdr:to>
      <xdr:col>27</xdr:col>
      <xdr:colOff>0</xdr:colOff>
      <xdr:row>10</xdr:row>
      <xdr:rowOff>114300</xdr:rowOff>
    </xdr:to>
    <xdr:sp macro="" textlink="">
      <xdr:nvSpPr>
        <xdr:cNvPr id="7180" name="Text Box 12">
          <a:extLst>
            <a:ext uri="{FF2B5EF4-FFF2-40B4-BE49-F238E27FC236}">
              <a16:creationId xmlns:a16="http://schemas.microsoft.com/office/drawing/2014/main" id="{00000000-0008-0000-0900-00000C1C0000}"/>
            </a:ext>
          </a:extLst>
        </xdr:cNvPr>
        <xdr:cNvSpPr txBox="1">
          <a:spLocks noChangeArrowheads="1"/>
        </xdr:cNvSpPr>
      </xdr:nvSpPr>
      <xdr:spPr bwMode="auto">
        <a:xfrm>
          <a:off x="1914525" y="20097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43</xdr:col>
      <xdr:colOff>19050</xdr:colOff>
      <xdr:row>10</xdr:row>
      <xdr:rowOff>0</xdr:rowOff>
    </xdr:from>
    <xdr:to>
      <xdr:col>45</xdr:col>
      <xdr:colOff>9525</xdr:colOff>
      <xdr:row>10</xdr:row>
      <xdr:rowOff>114300</xdr:rowOff>
    </xdr:to>
    <xdr:sp macro="" textlink="">
      <xdr:nvSpPr>
        <xdr:cNvPr id="7181" name="Text Box 13">
          <a:extLst>
            <a:ext uri="{FF2B5EF4-FFF2-40B4-BE49-F238E27FC236}">
              <a16:creationId xmlns:a16="http://schemas.microsoft.com/office/drawing/2014/main" id="{00000000-0008-0000-0900-00000D1C0000}"/>
            </a:ext>
          </a:extLst>
        </xdr:cNvPr>
        <xdr:cNvSpPr txBox="1">
          <a:spLocks noChangeArrowheads="1"/>
        </xdr:cNvSpPr>
      </xdr:nvSpPr>
      <xdr:spPr bwMode="auto">
        <a:xfrm>
          <a:off x="3295650" y="20097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18</a:t>
          </a:r>
        </a:p>
      </xdr:txBody>
    </xdr:sp>
    <xdr:clientData/>
  </xdr:twoCellAnchor>
  <xdr:twoCellAnchor editAs="oneCell">
    <xdr:from>
      <xdr:col>61</xdr:col>
      <xdr:colOff>28575</xdr:colOff>
      <xdr:row>10</xdr:row>
      <xdr:rowOff>0</xdr:rowOff>
    </xdr:from>
    <xdr:to>
      <xdr:col>63</xdr:col>
      <xdr:colOff>19050</xdr:colOff>
      <xdr:row>10</xdr:row>
      <xdr:rowOff>114300</xdr:rowOff>
    </xdr:to>
    <xdr:sp macro="" textlink="">
      <xdr:nvSpPr>
        <xdr:cNvPr id="7182" name="Text Box 14">
          <a:extLst>
            <a:ext uri="{FF2B5EF4-FFF2-40B4-BE49-F238E27FC236}">
              <a16:creationId xmlns:a16="http://schemas.microsoft.com/office/drawing/2014/main" id="{00000000-0008-0000-0900-00000E1C0000}"/>
            </a:ext>
          </a:extLst>
        </xdr:cNvPr>
        <xdr:cNvSpPr txBox="1">
          <a:spLocks noChangeArrowheads="1"/>
        </xdr:cNvSpPr>
      </xdr:nvSpPr>
      <xdr:spPr bwMode="auto">
        <a:xfrm>
          <a:off x="4676775" y="20097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24</a:t>
          </a:r>
        </a:p>
      </xdr:txBody>
    </xdr:sp>
    <xdr:clientData/>
  </xdr:twoCellAnchor>
  <xdr:twoCellAnchor editAs="oneCell">
    <xdr:from>
      <xdr:col>79</xdr:col>
      <xdr:colOff>38100</xdr:colOff>
      <xdr:row>10</xdr:row>
      <xdr:rowOff>0</xdr:rowOff>
    </xdr:from>
    <xdr:to>
      <xdr:col>81</xdr:col>
      <xdr:colOff>38100</xdr:colOff>
      <xdr:row>10</xdr:row>
      <xdr:rowOff>114300</xdr:rowOff>
    </xdr:to>
    <xdr:sp macro="" textlink="">
      <xdr:nvSpPr>
        <xdr:cNvPr id="7183" name="Text Box 15">
          <a:extLst>
            <a:ext uri="{FF2B5EF4-FFF2-40B4-BE49-F238E27FC236}">
              <a16:creationId xmlns:a16="http://schemas.microsoft.com/office/drawing/2014/main" id="{00000000-0008-0000-0900-00000F1C0000}"/>
            </a:ext>
          </a:extLst>
        </xdr:cNvPr>
        <xdr:cNvSpPr txBox="1">
          <a:spLocks noChangeArrowheads="1"/>
        </xdr:cNvSpPr>
      </xdr:nvSpPr>
      <xdr:spPr bwMode="auto">
        <a:xfrm>
          <a:off x="6057900" y="200977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30</a:t>
          </a:r>
        </a:p>
      </xdr:txBody>
    </xdr:sp>
    <xdr:clientData/>
  </xdr:twoCellAnchor>
  <xdr:twoCellAnchor editAs="oneCell">
    <xdr:from>
      <xdr:col>97</xdr:col>
      <xdr:colOff>28575</xdr:colOff>
      <xdr:row>10</xdr:row>
      <xdr:rowOff>0</xdr:rowOff>
    </xdr:from>
    <xdr:to>
      <xdr:col>99</xdr:col>
      <xdr:colOff>19050</xdr:colOff>
      <xdr:row>10</xdr:row>
      <xdr:rowOff>114300</xdr:rowOff>
    </xdr:to>
    <xdr:sp macro="" textlink="">
      <xdr:nvSpPr>
        <xdr:cNvPr id="7184" name="Text Box 16">
          <a:extLst>
            <a:ext uri="{FF2B5EF4-FFF2-40B4-BE49-F238E27FC236}">
              <a16:creationId xmlns:a16="http://schemas.microsoft.com/office/drawing/2014/main" id="{00000000-0008-0000-0900-0000101C0000}"/>
            </a:ext>
          </a:extLst>
        </xdr:cNvPr>
        <xdr:cNvSpPr txBox="1">
          <a:spLocks noChangeArrowheads="1"/>
        </xdr:cNvSpPr>
      </xdr:nvSpPr>
      <xdr:spPr bwMode="auto">
        <a:xfrm>
          <a:off x="7419975" y="20097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36</a:t>
          </a:r>
        </a:p>
      </xdr:txBody>
    </xdr:sp>
    <xdr:clientData/>
  </xdr:twoCellAnchor>
  <xdr:twoCellAnchor editAs="oneCell">
    <xdr:from>
      <xdr:col>115</xdr:col>
      <xdr:colOff>38100</xdr:colOff>
      <xdr:row>10</xdr:row>
      <xdr:rowOff>0</xdr:rowOff>
    </xdr:from>
    <xdr:to>
      <xdr:col>117</xdr:col>
      <xdr:colOff>38100</xdr:colOff>
      <xdr:row>10</xdr:row>
      <xdr:rowOff>114300</xdr:rowOff>
    </xdr:to>
    <xdr:sp macro="" textlink="">
      <xdr:nvSpPr>
        <xdr:cNvPr id="7185" name="Text Box 17">
          <a:extLst>
            <a:ext uri="{FF2B5EF4-FFF2-40B4-BE49-F238E27FC236}">
              <a16:creationId xmlns:a16="http://schemas.microsoft.com/office/drawing/2014/main" id="{00000000-0008-0000-0900-0000111C0000}"/>
            </a:ext>
          </a:extLst>
        </xdr:cNvPr>
        <xdr:cNvSpPr txBox="1">
          <a:spLocks noChangeArrowheads="1"/>
        </xdr:cNvSpPr>
      </xdr:nvSpPr>
      <xdr:spPr bwMode="auto">
        <a:xfrm>
          <a:off x="8801100" y="2009775"/>
          <a:ext cx="1524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42</a:t>
          </a:r>
        </a:p>
      </xdr:txBody>
    </xdr:sp>
    <xdr:clientData/>
  </xdr:twoCellAnchor>
  <xdr:twoCellAnchor editAs="oneCell">
    <xdr:from>
      <xdr:col>131</xdr:col>
      <xdr:colOff>9525</xdr:colOff>
      <xdr:row>10</xdr:row>
      <xdr:rowOff>0</xdr:rowOff>
    </xdr:from>
    <xdr:to>
      <xdr:col>133</xdr:col>
      <xdr:colOff>0</xdr:colOff>
      <xdr:row>10</xdr:row>
      <xdr:rowOff>114300</xdr:rowOff>
    </xdr:to>
    <xdr:sp macro="" textlink="">
      <xdr:nvSpPr>
        <xdr:cNvPr id="7186" name="Text Box 18">
          <a:extLst>
            <a:ext uri="{FF2B5EF4-FFF2-40B4-BE49-F238E27FC236}">
              <a16:creationId xmlns:a16="http://schemas.microsoft.com/office/drawing/2014/main" id="{00000000-0008-0000-0900-0000121C0000}"/>
            </a:ext>
          </a:extLst>
        </xdr:cNvPr>
        <xdr:cNvSpPr txBox="1">
          <a:spLocks noChangeArrowheads="1"/>
        </xdr:cNvSpPr>
      </xdr:nvSpPr>
      <xdr:spPr bwMode="auto">
        <a:xfrm>
          <a:off x="9991725" y="20097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47</a:t>
          </a:r>
        </a:p>
      </xdr:txBody>
    </xdr:sp>
    <xdr:clientData/>
  </xdr:twoCellAnchor>
  <xdr:twoCellAnchor>
    <xdr:from>
      <xdr:col>126</xdr:col>
      <xdr:colOff>38100</xdr:colOff>
      <xdr:row>0</xdr:row>
      <xdr:rowOff>152400</xdr:rowOff>
    </xdr:from>
    <xdr:to>
      <xdr:col>130</xdr:col>
      <xdr:colOff>9525</xdr:colOff>
      <xdr:row>1</xdr:row>
      <xdr:rowOff>209550</xdr:rowOff>
    </xdr:to>
    <xdr:grpSp>
      <xdr:nvGrpSpPr>
        <xdr:cNvPr id="7188" name="Group 20">
          <a:extLst>
            <a:ext uri="{FF2B5EF4-FFF2-40B4-BE49-F238E27FC236}">
              <a16:creationId xmlns:a16="http://schemas.microsoft.com/office/drawing/2014/main" id="{00000000-0008-0000-0900-0000141C0000}"/>
            </a:ext>
          </a:extLst>
        </xdr:cNvPr>
        <xdr:cNvGrpSpPr>
          <a:grpSpLocks/>
        </xdr:cNvGrpSpPr>
      </xdr:nvGrpSpPr>
      <xdr:grpSpPr bwMode="auto">
        <a:xfrm>
          <a:off x="9921688" y="152400"/>
          <a:ext cx="285190" cy="258856"/>
          <a:chOff x="1067" y="288"/>
          <a:chExt cx="29" cy="27"/>
        </a:xfrm>
      </xdr:grpSpPr>
      <xdr:sp macro="" textlink="">
        <xdr:nvSpPr>
          <xdr:cNvPr id="7189" name="Oval 21">
            <a:extLst>
              <a:ext uri="{FF2B5EF4-FFF2-40B4-BE49-F238E27FC236}">
                <a16:creationId xmlns:a16="http://schemas.microsoft.com/office/drawing/2014/main" id="{00000000-0008-0000-0900-0000151C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7190" name="Text Box 22">
            <a:extLst>
              <a:ext uri="{FF2B5EF4-FFF2-40B4-BE49-F238E27FC236}">
                <a16:creationId xmlns:a16="http://schemas.microsoft.com/office/drawing/2014/main" id="{00000000-0008-0000-0900-0000161C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25</xdr:col>
      <xdr:colOff>0</xdr:colOff>
      <xdr:row>1</xdr:row>
      <xdr:rowOff>76200</xdr:rowOff>
    </xdr:from>
    <xdr:to>
      <xdr:col>26</xdr:col>
      <xdr:colOff>19051</xdr:colOff>
      <xdr:row>2</xdr:row>
      <xdr:rowOff>9525</xdr:rowOff>
    </xdr:to>
    <xdr:sp macro="" textlink="">
      <xdr:nvSpPr>
        <xdr:cNvPr id="36865" name="Text Box 1">
          <a:extLst>
            <a:ext uri="{FF2B5EF4-FFF2-40B4-BE49-F238E27FC236}">
              <a16:creationId xmlns:a16="http://schemas.microsoft.com/office/drawing/2014/main" id="{00000000-0008-0000-0A00-000001900000}"/>
            </a:ext>
          </a:extLst>
        </xdr:cNvPr>
        <xdr:cNvSpPr txBox="1">
          <a:spLocks noChangeArrowheads="1"/>
        </xdr:cNvSpPr>
      </xdr:nvSpPr>
      <xdr:spPr bwMode="auto">
        <a:xfrm>
          <a:off x="1905000" y="276225"/>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twoCellAnchor editAs="oneCell">
    <xdr:from>
      <xdr:col>7</xdr:col>
      <xdr:colOff>57150</xdr:colOff>
      <xdr:row>1</xdr:row>
      <xdr:rowOff>66675</xdr:rowOff>
    </xdr:from>
    <xdr:to>
      <xdr:col>9</xdr:col>
      <xdr:colOff>1</xdr:colOff>
      <xdr:row>2</xdr:row>
      <xdr:rowOff>0</xdr:rowOff>
    </xdr:to>
    <xdr:sp macro="" textlink="">
      <xdr:nvSpPr>
        <xdr:cNvPr id="36866" name="Text Box 2">
          <a:extLst>
            <a:ext uri="{FF2B5EF4-FFF2-40B4-BE49-F238E27FC236}">
              <a16:creationId xmlns:a16="http://schemas.microsoft.com/office/drawing/2014/main" id="{00000000-0008-0000-0A00-000002900000}"/>
            </a:ext>
          </a:extLst>
        </xdr:cNvPr>
        <xdr:cNvSpPr txBox="1">
          <a:spLocks noChangeArrowheads="1"/>
        </xdr:cNvSpPr>
      </xdr:nvSpPr>
      <xdr:spPr bwMode="auto">
        <a:xfrm>
          <a:off x="590550" y="266700"/>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7</xdr:col>
      <xdr:colOff>0</xdr:colOff>
      <xdr:row>3</xdr:row>
      <xdr:rowOff>133350</xdr:rowOff>
    </xdr:from>
    <xdr:to>
      <xdr:col>30</xdr:col>
      <xdr:colOff>66675</xdr:colOff>
      <xdr:row>3</xdr:row>
      <xdr:rowOff>133350</xdr:rowOff>
    </xdr:to>
    <xdr:sp macro="" textlink="">
      <xdr:nvSpPr>
        <xdr:cNvPr id="36867" name="Line 3">
          <a:extLst>
            <a:ext uri="{FF2B5EF4-FFF2-40B4-BE49-F238E27FC236}">
              <a16:creationId xmlns:a16="http://schemas.microsoft.com/office/drawing/2014/main" id="{00000000-0008-0000-0A00-000003900000}"/>
            </a:ext>
          </a:extLst>
        </xdr:cNvPr>
        <xdr:cNvSpPr>
          <a:spLocks noChangeShapeType="1"/>
        </xdr:cNvSpPr>
      </xdr:nvSpPr>
      <xdr:spPr bwMode="auto">
        <a:xfrm>
          <a:off x="533400" y="857250"/>
          <a:ext cx="1819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30</xdr:col>
      <xdr:colOff>0</xdr:colOff>
      <xdr:row>1</xdr:row>
      <xdr:rowOff>76200</xdr:rowOff>
    </xdr:from>
    <xdr:ext cx="116541" cy="163606"/>
    <xdr:sp macro="" textlink="">
      <xdr:nvSpPr>
        <xdr:cNvPr id="36869" name="Text Box 5">
          <a:extLst>
            <a:ext uri="{FF2B5EF4-FFF2-40B4-BE49-F238E27FC236}">
              <a16:creationId xmlns:a16="http://schemas.microsoft.com/office/drawing/2014/main" id="{00000000-0008-0000-0A00-000005900000}"/>
            </a:ext>
          </a:extLst>
        </xdr:cNvPr>
        <xdr:cNvSpPr txBox="1">
          <a:spLocks noChangeArrowheads="1"/>
        </xdr:cNvSpPr>
      </xdr:nvSpPr>
      <xdr:spPr bwMode="auto">
        <a:xfrm>
          <a:off x="2286000" y="276225"/>
          <a:ext cx="11430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editAs="oneCell">
    <xdr:from>
      <xdr:col>44</xdr:col>
      <xdr:colOff>38100</xdr:colOff>
      <xdr:row>8</xdr:row>
      <xdr:rowOff>161927</xdr:rowOff>
    </xdr:from>
    <xdr:to>
      <xdr:col>46</xdr:col>
      <xdr:colOff>28575</xdr:colOff>
      <xdr:row>9</xdr:row>
      <xdr:rowOff>104777</xdr:rowOff>
    </xdr:to>
    <xdr:sp macro="" textlink="">
      <xdr:nvSpPr>
        <xdr:cNvPr id="36871" name="Text Box 7">
          <a:extLst>
            <a:ext uri="{FF2B5EF4-FFF2-40B4-BE49-F238E27FC236}">
              <a16:creationId xmlns:a16="http://schemas.microsoft.com/office/drawing/2014/main" id="{00000000-0008-0000-0A00-000007900000}"/>
            </a:ext>
          </a:extLst>
        </xdr:cNvPr>
        <xdr:cNvSpPr txBox="1">
          <a:spLocks noChangeArrowheads="1"/>
        </xdr:cNvSpPr>
      </xdr:nvSpPr>
      <xdr:spPr bwMode="auto">
        <a:xfrm>
          <a:off x="3601571" y="1966074"/>
          <a:ext cx="147357" cy="11093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20</a:t>
          </a:r>
        </a:p>
      </xdr:txBody>
    </xdr:sp>
    <xdr:clientData/>
  </xdr:twoCellAnchor>
  <xdr:twoCellAnchor editAs="oneCell">
    <xdr:from>
      <xdr:col>54</xdr:col>
      <xdr:colOff>19050</xdr:colOff>
      <xdr:row>8</xdr:row>
      <xdr:rowOff>161927</xdr:rowOff>
    </xdr:from>
    <xdr:to>
      <xdr:col>56</xdr:col>
      <xdr:colOff>9524</xdr:colOff>
      <xdr:row>9</xdr:row>
      <xdr:rowOff>114302</xdr:rowOff>
    </xdr:to>
    <xdr:sp macro="" textlink="">
      <xdr:nvSpPr>
        <xdr:cNvPr id="36872" name="Text Box 8">
          <a:extLst>
            <a:ext uri="{FF2B5EF4-FFF2-40B4-BE49-F238E27FC236}">
              <a16:creationId xmlns:a16="http://schemas.microsoft.com/office/drawing/2014/main" id="{00000000-0008-0000-0A00-000008900000}"/>
            </a:ext>
          </a:extLst>
        </xdr:cNvPr>
        <xdr:cNvSpPr txBox="1">
          <a:spLocks noChangeArrowheads="1"/>
        </xdr:cNvSpPr>
      </xdr:nvSpPr>
      <xdr:spPr bwMode="auto">
        <a:xfrm>
          <a:off x="4366932" y="1966074"/>
          <a:ext cx="147357" cy="1204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28</a:t>
          </a:r>
        </a:p>
      </xdr:txBody>
    </xdr:sp>
    <xdr:clientData/>
  </xdr:twoCellAnchor>
  <xdr:twoCellAnchor editAs="oneCell">
    <xdr:from>
      <xdr:col>64</xdr:col>
      <xdr:colOff>28575</xdr:colOff>
      <xdr:row>8</xdr:row>
      <xdr:rowOff>161927</xdr:rowOff>
    </xdr:from>
    <xdr:to>
      <xdr:col>66</xdr:col>
      <xdr:colOff>19051</xdr:colOff>
      <xdr:row>9</xdr:row>
      <xdr:rowOff>114302</xdr:rowOff>
    </xdr:to>
    <xdr:sp macro="" textlink="">
      <xdr:nvSpPr>
        <xdr:cNvPr id="36873" name="Text Box 9">
          <a:extLst>
            <a:ext uri="{FF2B5EF4-FFF2-40B4-BE49-F238E27FC236}">
              <a16:creationId xmlns:a16="http://schemas.microsoft.com/office/drawing/2014/main" id="{00000000-0008-0000-0A00-000009900000}"/>
            </a:ext>
          </a:extLst>
        </xdr:cNvPr>
        <xdr:cNvSpPr txBox="1">
          <a:spLocks noChangeArrowheads="1"/>
        </xdr:cNvSpPr>
      </xdr:nvSpPr>
      <xdr:spPr bwMode="auto">
        <a:xfrm>
          <a:off x="5160869" y="1966074"/>
          <a:ext cx="147358" cy="1204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36</a:t>
          </a:r>
        </a:p>
      </xdr:txBody>
    </xdr:sp>
    <xdr:clientData/>
  </xdr:twoCellAnchor>
  <xdr:twoCellAnchor editAs="oneCell">
    <xdr:from>
      <xdr:col>74</xdr:col>
      <xdr:colOff>9525</xdr:colOff>
      <xdr:row>8</xdr:row>
      <xdr:rowOff>161927</xdr:rowOff>
    </xdr:from>
    <xdr:to>
      <xdr:col>76</xdr:col>
      <xdr:colOff>0</xdr:colOff>
      <xdr:row>9</xdr:row>
      <xdr:rowOff>114302</xdr:rowOff>
    </xdr:to>
    <xdr:sp macro="" textlink="">
      <xdr:nvSpPr>
        <xdr:cNvPr id="36874" name="Text Box 10">
          <a:extLst>
            <a:ext uri="{FF2B5EF4-FFF2-40B4-BE49-F238E27FC236}">
              <a16:creationId xmlns:a16="http://schemas.microsoft.com/office/drawing/2014/main" id="{00000000-0008-0000-0A00-00000A900000}"/>
            </a:ext>
          </a:extLst>
        </xdr:cNvPr>
        <xdr:cNvSpPr txBox="1">
          <a:spLocks noChangeArrowheads="1"/>
        </xdr:cNvSpPr>
      </xdr:nvSpPr>
      <xdr:spPr bwMode="auto">
        <a:xfrm>
          <a:off x="5926231" y="1966074"/>
          <a:ext cx="147357" cy="1204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42</a:t>
          </a:r>
        </a:p>
      </xdr:txBody>
    </xdr:sp>
    <xdr:clientData/>
  </xdr:twoCellAnchor>
  <xdr:twoCellAnchor editAs="oneCell">
    <xdr:from>
      <xdr:col>84</xdr:col>
      <xdr:colOff>19050</xdr:colOff>
      <xdr:row>8</xdr:row>
      <xdr:rowOff>161927</xdr:rowOff>
    </xdr:from>
    <xdr:to>
      <xdr:col>86</xdr:col>
      <xdr:colOff>9525</xdr:colOff>
      <xdr:row>9</xdr:row>
      <xdr:rowOff>114302</xdr:rowOff>
    </xdr:to>
    <xdr:sp macro="" textlink="">
      <xdr:nvSpPr>
        <xdr:cNvPr id="36875" name="Text Box 11">
          <a:extLst>
            <a:ext uri="{FF2B5EF4-FFF2-40B4-BE49-F238E27FC236}">
              <a16:creationId xmlns:a16="http://schemas.microsoft.com/office/drawing/2014/main" id="{00000000-0008-0000-0A00-00000B900000}"/>
            </a:ext>
          </a:extLst>
        </xdr:cNvPr>
        <xdr:cNvSpPr txBox="1">
          <a:spLocks noChangeArrowheads="1"/>
        </xdr:cNvSpPr>
      </xdr:nvSpPr>
      <xdr:spPr bwMode="auto">
        <a:xfrm>
          <a:off x="6720168" y="1966074"/>
          <a:ext cx="147357" cy="1204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48</a:t>
          </a:r>
        </a:p>
      </xdr:txBody>
    </xdr:sp>
    <xdr:clientData/>
  </xdr:twoCellAnchor>
  <xdr:twoCellAnchor editAs="oneCell">
    <xdr:from>
      <xdr:col>94</xdr:col>
      <xdr:colOff>19050</xdr:colOff>
      <xdr:row>8</xdr:row>
      <xdr:rowOff>161927</xdr:rowOff>
    </xdr:from>
    <xdr:to>
      <xdr:col>96</xdr:col>
      <xdr:colOff>9524</xdr:colOff>
      <xdr:row>9</xdr:row>
      <xdr:rowOff>114302</xdr:rowOff>
    </xdr:to>
    <xdr:sp macro="" textlink="">
      <xdr:nvSpPr>
        <xdr:cNvPr id="36876" name="Text Box 12">
          <a:extLst>
            <a:ext uri="{FF2B5EF4-FFF2-40B4-BE49-F238E27FC236}">
              <a16:creationId xmlns:a16="http://schemas.microsoft.com/office/drawing/2014/main" id="{00000000-0008-0000-0A00-00000C900000}"/>
            </a:ext>
          </a:extLst>
        </xdr:cNvPr>
        <xdr:cNvSpPr txBox="1">
          <a:spLocks noChangeArrowheads="1"/>
        </xdr:cNvSpPr>
      </xdr:nvSpPr>
      <xdr:spPr bwMode="auto">
        <a:xfrm>
          <a:off x="7504579" y="1966074"/>
          <a:ext cx="147357" cy="1204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54</a:t>
          </a:r>
        </a:p>
      </xdr:txBody>
    </xdr:sp>
    <xdr:clientData/>
  </xdr:twoCellAnchor>
  <xdr:twoCellAnchor editAs="oneCell">
    <xdr:from>
      <xdr:col>104</xdr:col>
      <xdr:colOff>19050</xdr:colOff>
      <xdr:row>8</xdr:row>
      <xdr:rowOff>161927</xdr:rowOff>
    </xdr:from>
    <xdr:to>
      <xdr:col>106</xdr:col>
      <xdr:colOff>9525</xdr:colOff>
      <xdr:row>9</xdr:row>
      <xdr:rowOff>114302</xdr:rowOff>
    </xdr:to>
    <xdr:sp macro="" textlink="">
      <xdr:nvSpPr>
        <xdr:cNvPr id="36877" name="Text Box 13">
          <a:extLst>
            <a:ext uri="{FF2B5EF4-FFF2-40B4-BE49-F238E27FC236}">
              <a16:creationId xmlns:a16="http://schemas.microsoft.com/office/drawing/2014/main" id="{00000000-0008-0000-0A00-00000D900000}"/>
            </a:ext>
          </a:extLst>
        </xdr:cNvPr>
        <xdr:cNvSpPr txBox="1">
          <a:spLocks noChangeArrowheads="1"/>
        </xdr:cNvSpPr>
      </xdr:nvSpPr>
      <xdr:spPr bwMode="auto">
        <a:xfrm>
          <a:off x="8288991" y="1966074"/>
          <a:ext cx="147358" cy="1204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59</a:t>
          </a:r>
        </a:p>
      </xdr:txBody>
    </xdr:sp>
    <xdr:clientData/>
  </xdr:twoCellAnchor>
  <xdr:twoCellAnchor editAs="oneCell">
    <xdr:from>
      <xdr:col>114</xdr:col>
      <xdr:colOff>19050</xdr:colOff>
      <xdr:row>8</xdr:row>
      <xdr:rowOff>161927</xdr:rowOff>
    </xdr:from>
    <xdr:to>
      <xdr:col>116</xdr:col>
      <xdr:colOff>9525</xdr:colOff>
      <xdr:row>9</xdr:row>
      <xdr:rowOff>114302</xdr:rowOff>
    </xdr:to>
    <xdr:sp macro="" textlink="">
      <xdr:nvSpPr>
        <xdr:cNvPr id="36878" name="Text Box 14">
          <a:extLst>
            <a:ext uri="{FF2B5EF4-FFF2-40B4-BE49-F238E27FC236}">
              <a16:creationId xmlns:a16="http://schemas.microsoft.com/office/drawing/2014/main" id="{00000000-0008-0000-0A00-00000E900000}"/>
            </a:ext>
          </a:extLst>
        </xdr:cNvPr>
        <xdr:cNvSpPr txBox="1">
          <a:spLocks noChangeArrowheads="1"/>
        </xdr:cNvSpPr>
      </xdr:nvSpPr>
      <xdr:spPr bwMode="auto">
        <a:xfrm>
          <a:off x="9073403" y="1966074"/>
          <a:ext cx="147357" cy="1204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64</a:t>
          </a:r>
        </a:p>
      </xdr:txBody>
    </xdr:sp>
    <xdr:clientData/>
  </xdr:twoCellAnchor>
  <xdr:twoCellAnchor editAs="oneCell">
    <xdr:from>
      <xdr:col>124</xdr:col>
      <xdr:colOff>19050</xdr:colOff>
      <xdr:row>8</xdr:row>
      <xdr:rowOff>161927</xdr:rowOff>
    </xdr:from>
    <xdr:to>
      <xdr:col>126</xdr:col>
      <xdr:colOff>9525</xdr:colOff>
      <xdr:row>9</xdr:row>
      <xdr:rowOff>114302</xdr:rowOff>
    </xdr:to>
    <xdr:sp macro="" textlink="">
      <xdr:nvSpPr>
        <xdr:cNvPr id="36879" name="Text Box 15">
          <a:extLst>
            <a:ext uri="{FF2B5EF4-FFF2-40B4-BE49-F238E27FC236}">
              <a16:creationId xmlns:a16="http://schemas.microsoft.com/office/drawing/2014/main" id="{00000000-0008-0000-0A00-00000F900000}"/>
            </a:ext>
          </a:extLst>
        </xdr:cNvPr>
        <xdr:cNvSpPr txBox="1">
          <a:spLocks noChangeArrowheads="1"/>
        </xdr:cNvSpPr>
      </xdr:nvSpPr>
      <xdr:spPr bwMode="auto">
        <a:xfrm>
          <a:off x="9857815" y="1966074"/>
          <a:ext cx="147357" cy="1204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69</a:t>
          </a:r>
        </a:p>
      </xdr:txBody>
    </xdr:sp>
    <xdr:clientData/>
  </xdr:twoCellAnchor>
  <xdr:twoCellAnchor editAs="oneCell">
    <xdr:from>
      <xdr:col>25</xdr:col>
      <xdr:colOff>0</xdr:colOff>
      <xdr:row>43</xdr:row>
      <xdr:rowOff>76200</xdr:rowOff>
    </xdr:from>
    <xdr:to>
      <xdr:col>26</xdr:col>
      <xdr:colOff>19051</xdr:colOff>
      <xdr:row>44</xdr:row>
      <xdr:rowOff>9525</xdr:rowOff>
    </xdr:to>
    <xdr:sp macro="" textlink="">
      <xdr:nvSpPr>
        <xdr:cNvPr id="36880" name="Text Box 16">
          <a:extLst>
            <a:ext uri="{FF2B5EF4-FFF2-40B4-BE49-F238E27FC236}">
              <a16:creationId xmlns:a16="http://schemas.microsoft.com/office/drawing/2014/main" id="{00000000-0008-0000-0A00-000010900000}"/>
            </a:ext>
          </a:extLst>
        </xdr:cNvPr>
        <xdr:cNvSpPr txBox="1">
          <a:spLocks noChangeArrowheads="1"/>
        </xdr:cNvSpPr>
      </xdr:nvSpPr>
      <xdr:spPr bwMode="auto">
        <a:xfrm>
          <a:off x="1905000" y="10210800"/>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a:t>
          </a:r>
        </a:p>
      </xdr:txBody>
    </xdr:sp>
    <xdr:clientData/>
  </xdr:twoCellAnchor>
  <xdr:twoCellAnchor editAs="oneCell">
    <xdr:from>
      <xdr:col>7</xdr:col>
      <xdr:colOff>57150</xdr:colOff>
      <xdr:row>43</xdr:row>
      <xdr:rowOff>66675</xdr:rowOff>
    </xdr:from>
    <xdr:to>
      <xdr:col>9</xdr:col>
      <xdr:colOff>1</xdr:colOff>
      <xdr:row>44</xdr:row>
      <xdr:rowOff>0</xdr:rowOff>
    </xdr:to>
    <xdr:sp macro="" textlink="">
      <xdr:nvSpPr>
        <xdr:cNvPr id="36881" name="Text Box 17">
          <a:extLst>
            <a:ext uri="{FF2B5EF4-FFF2-40B4-BE49-F238E27FC236}">
              <a16:creationId xmlns:a16="http://schemas.microsoft.com/office/drawing/2014/main" id="{00000000-0008-0000-0A00-000011900000}"/>
            </a:ext>
          </a:extLst>
        </xdr:cNvPr>
        <xdr:cNvSpPr txBox="1">
          <a:spLocks noChangeArrowheads="1"/>
        </xdr:cNvSpPr>
      </xdr:nvSpPr>
      <xdr:spPr bwMode="auto">
        <a:xfrm>
          <a:off x="590550" y="10201275"/>
          <a:ext cx="952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a:t>
          </a:r>
        </a:p>
      </xdr:txBody>
    </xdr:sp>
    <xdr:clientData/>
  </xdr:twoCellAnchor>
  <xdr:twoCellAnchor>
    <xdr:from>
      <xdr:col>7</xdr:col>
      <xdr:colOff>0</xdr:colOff>
      <xdr:row>45</xdr:row>
      <xdr:rowOff>133350</xdr:rowOff>
    </xdr:from>
    <xdr:to>
      <xdr:col>30</xdr:col>
      <xdr:colOff>66675</xdr:colOff>
      <xdr:row>45</xdr:row>
      <xdr:rowOff>133350</xdr:rowOff>
    </xdr:to>
    <xdr:sp macro="" textlink="">
      <xdr:nvSpPr>
        <xdr:cNvPr id="36882" name="Line 18">
          <a:extLst>
            <a:ext uri="{FF2B5EF4-FFF2-40B4-BE49-F238E27FC236}">
              <a16:creationId xmlns:a16="http://schemas.microsoft.com/office/drawing/2014/main" id="{00000000-0008-0000-0A00-000012900000}"/>
            </a:ext>
          </a:extLst>
        </xdr:cNvPr>
        <xdr:cNvSpPr>
          <a:spLocks noChangeShapeType="1"/>
        </xdr:cNvSpPr>
      </xdr:nvSpPr>
      <xdr:spPr bwMode="auto">
        <a:xfrm>
          <a:off x="533400" y="10791825"/>
          <a:ext cx="1819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19</xdr:col>
      <xdr:colOff>47625</xdr:colOff>
      <xdr:row>50</xdr:row>
      <xdr:rowOff>38100</xdr:rowOff>
    </xdr:from>
    <xdr:to>
      <xdr:col>21</xdr:col>
      <xdr:colOff>38100</xdr:colOff>
      <xdr:row>50</xdr:row>
      <xdr:rowOff>152400</xdr:rowOff>
    </xdr:to>
    <xdr:sp macro="" textlink="">
      <xdr:nvSpPr>
        <xdr:cNvPr id="36883" name="Text Box 19">
          <a:extLst>
            <a:ext uri="{FF2B5EF4-FFF2-40B4-BE49-F238E27FC236}">
              <a16:creationId xmlns:a16="http://schemas.microsoft.com/office/drawing/2014/main" id="{00000000-0008-0000-0A00-000013900000}"/>
            </a:ext>
          </a:extLst>
        </xdr:cNvPr>
        <xdr:cNvSpPr txBox="1">
          <a:spLocks noChangeArrowheads="1"/>
        </xdr:cNvSpPr>
      </xdr:nvSpPr>
      <xdr:spPr bwMode="auto">
        <a:xfrm>
          <a:off x="1495425" y="117824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oneCellAnchor>
    <xdr:from>
      <xdr:col>30</xdr:col>
      <xdr:colOff>0</xdr:colOff>
      <xdr:row>43</xdr:row>
      <xdr:rowOff>76200</xdr:rowOff>
    </xdr:from>
    <xdr:ext cx="116541" cy="163606"/>
    <xdr:sp macro="" textlink="">
      <xdr:nvSpPr>
        <xdr:cNvPr id="36884" name="Text Box 20">
          <a:extLst>
            <a:ext uri="{FF2B5EF4-FFF2-40B4-BE49-F238E27FC236}">
              <a16:creationId xmlns:a16="http://schemas.microsoft.com/office/drawing/2014/main" id="{00000000-0008-0000-0A00-000014900000}"/>
            </a:ext>
          </a:extLst>
        </xdr:cNvPr>
        <xdr:cNvSpPr txBox="1">
          <a:spLocks noChangeArrowheads="1"/>
        </xdr:cNvSpPr>
      </xdr:nvSpPr>
      <xdr:spPr bwMode="auto">
        <a:xfrm>
          <a:off x="2286000" y="10210800"/>
          <a:ext cx="11430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144" tIns="18288" rIns="0" bIns="0" anchor="t" upright="1">
          <a:spAutoFit/>
        </a:bodyPr>
        <a:lstStyle/>
        <a:p>
          <a:pPr algn="l" rtl="0">
            <a:defRPr sz="1000"/>
          </a:pPr>
          <a:r>
            <a:rPr lang="ja-JP" altLang="en-US" sz="600" b="0" i="0" u="none" strike="noStrike" baseline="0">
              <a:solidFill>
                <a:srgbClr val="000000"/>
              </a:solidFill>
              <a:latin typeface="ＭＳ Ｐゴシック"/>
              <a:ea typeface="ＭＳ Ｐゴシック"/>
            </a:rPr>
            <a:t>8</a:t>
          </a:r>
        </a:p>
      </xdr:txBody>
    </xdr:sp>
    <xdr:clientData/>
  </xdr:oneCellAnchor>
  <xdr:twoCellAnchor editAs="oneCell">
    <xdr:from>
      <xdr:col>28</xdr:col>
      <xdr:colOff>28575</xdr:colOff>
      <xdr:row>51</xdr:row>
      <xdr:rowOff>0</xdr:rowOff>
    </xdr:from>
    <xdr:to>
      <xdr:col>30</xdr:col>
      <xdr:colOff>19050</xdr:colOff>
      <xdr:row>51</xdr:row>
      <xdr:rowOff>114300</xdr:rowOff>
    </xdr:to>
    <xdr:sp macro="" textlink="">
      <xdr:nvSpPr>
        <xdr:cNvPr id="36885" name="Text Box 21">
          <a:extLst>
            <a:ext uri="{FF2B5EF4-FFF2-40B4-BE49-F238E27FC236}">
              <a16:creationId xmlns:a16="http://schemas.microsoft.com/office/drawing/2014/main" id="{00000000-0008-0000-0A00-000015900000}"/>
            </a:ext>
          </a:extLst>
        </xdr:cNvPr>
        <xdr:cNvSpPr txBox="1">
          <a:spLocks noChangeArrowheads="1"/>
        </xdr:cNvSpPr>
      </xdr:nvSpPr>
      <xdr:spPr bwMode="auto">
        <a:xfrm>
          <a:off x="2162175" y="119157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44</xdr:col>
      <xdr:colOff>38100</xdr:colOff>
      <xdr:row>51</xdr:row>
      <xdr:rowOff>0</xdr:rowOff>
    </xdr:from>
    <xdr:to>
      <xdr:col>46</xdr:col>
      <xdr:colOff>28575</xdr:colOff>
      <xdr:row>51</xdr:row>
      <xdr:rowOff>114300</xdr:rowOff>
    </xdr:to>
    <xdr:sp macro="" textlink="">
      <xdr:nvSpPr>
        <xdr:cNvPr id="36886" name="Text Box 22">
          <a:extLst>
            <a:ext uri="{FF2B5EF4-FFF2-40B4-BE49-F238E27FC236}">
              <a16:creationId xmlns:a16="http://schemas.microsoft.com/office/drawing/2014/main" id="{00000000-0008-0000-0A00-000016900000}"/>
            </a:ext>
          </a:extLst>
        </xdr:cNvPr>
        <xdr:cNvSpPr txBox="1">
          <a:spLocks noChangeArrowheads="1"/>
        </xdr:cNvSpPr>
      </xdr:nvSpPr>
      <xdr:spPr bwMode="auto">
        <a:xfrm>
          <a:off x="3390900" y="119157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ゴシック"/>
              <a:ea typeface="ＭＳ ゴシック"/>
            </a:rPr>
            <a:t>23</a:t>
          </a:r>
        </a:p>
      </xdr:txBody>
    </xdr:sp>
    <xdr:clientData/>
  </xdr:twoCellAnchor>
  <xdr:twoCellAnchor editAs="oneCell">
    <xdr:from>
      <xdr:col>94</xdr:col>
      <xdr:colOff>0</xdr:colOff>
      <xdr:row>50</xdr:row>
      <xdr:rowOff>38100</xdr:rowOff>
    </xdr:from>
    <xdr:to>
      <xdr:col>95</xdr:col>
      <xdr:colOff>66674</xdr:colOff>
      <xdr:row>50</xdr:row>
      <xdr:rowOff>152400</xdr:rowOff>
    </xdr:to>
    <xdr:sp macro="" textlink="">
      <xdr:nvSpPr>
        <xdr:cNvPr id="36887" name="Text Box 23">
          <a:extLst>
            <a:ext uri="{FF2B5EF4-FFF2-40B4-BE49-F238E27FC236}">
              <a16:creationId xmlns:a16="http://schemas.microsoft.com/office/drawing/2014/main" id="{00000000-0008-0000-0A00-000017900000}"/>
            </a:ext>
          </a:extLst>
        </xdr:cNvPr>
        <xdr:cNvSpPr txBox="1">
          <a:spLocks noChangeArrowheads="1"/>
        </xdr:cNvSpPr>
      </xdr:nvSpPr>
      <xdr:spPr bwMode="auto">
        <a:xfrm>
          <a:off x="7162800" y="1178242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editAs="oneCell">
    <xdr:from>
      <xdr:col>134</xdr:col>
      <xdr:colOff>19050</xdr:colOff>
      <xdr:row>8</xdr:row>
      <xdr:rowOff>161927</xdr:rowOff>
    </xdr:from>
    <xdr:to>
      <xdr:col>136</xdr:col>
      <xdr:colOff>9524</xdr:colOff>
      <xdr:row>9</xdr:row>
      <xdr:rowOff>114302</xdr:rowOff>
    </xdr:to>
    <xdr:sp macro="" textlink="">
      <xdr:nvSpPr>
        <xdr:cNvPr id="36888" name="Text Box 24">
          <a:extLst>
            <a:ext uri="{FF2B5EF4-FFF2-40B4-BE49-F238E27FC236}">
              <a16:creationId xmlns:a16="http://schemas.microsoft.com/office/drawing/2014/main" id="{00000000-0008-0000-0A00-000018900000}"/>
            </a:ext>
          </a:extLst>
        </xdr:cNvPr>
        <xdr:cNvSpPr txBox="1">
          <a:spLocks noChangeArrowheads="1"/>
        </xdr:cNvSpPr>
      </xdr:nvSpPr>
      <xdr:spPr bwMode="auto">
        <a:xfrm>
          <a:off x="10642226" y="1966074"/>
          <a:ext cx="147357" cy="1204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74</a:t>
          </a:r>
        </a:p>
      </xdr:txBody>
    </xdr:sp>
    <xdr:clientData/>
  </xdr:twoCellAnchor>
  <xdr:twoCellAnchor editAs="oneCell">
    <xdr:from>
      <xdr:col>142</xdr:col>
      <xdr:colOff>19050</xdr:colOff>
      <xdr:row>8</xdr:row>
      <xdr:rowOff>161927</xdr:rowOff>
    </xdr:from>
    <xdr:to>
      <xdr:col>144</xdr:col>
      <xdr:colOff>9525</xdr:colOff>
      <xdr:row>9</xdr:row>
      <xdr:rowOff>114302</xdr:rowOff>
    </xdr:to>
    <xdr:sp macro="" textlink="">
      <xdr:nvSpPr>
        <xdr:cNvPr id="36889" name="Text Box 25">
          <a:extLst>
            <a:ext uri="{FF2B5EF4-FFF2-40B4-BE49-F238E27FC236}">
              <a16:creationId xmlns:a16="http://schemas.microsoft.com/office/drawing/2014/main" id="{00000000-0008-0000-0A00-000019900000}"/>
            </a:ext>
          </a:extLst>
        </xdr:cNvPr>
        <xdr:cNvSpPr txBox="1">
          <a:spLocks noChangeArrowheads="1"/>
        </xdr:cNvSpPr>
      </xdr:nvSpPr>
      <xdr:spPr bwMode="auto">
        <a:xfrm>
          <a:off x="11269756" y="1966074"/>
          <a:ext cx="147357" cy="1204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78</a:t>
          </a:r>
        </a:p>
      </xdr:txBody>
    </xdr:sp>
    <xdr:clientData/>
  </xdr:twoCellAnchor>
  <xdr:twoCellAnchor editAs="oneCell">
    <xdr:from>
      <xdr:col>54</xdr:col>
      <xdr:colOff>38100</xdr:colOff>
      <xdr:row>51</xdr:row>
      <xdr:rowOff>0</xdr:rowOff>
    </xdr:from>
    <xdr:to>
      <xdr:col>56</xdr:col>
      <xdr:colOff>28574</xdr:colOff>
      <xdr:row>51</xdr:row>
      <xdr:rowOff>114300</xdr:rowOff>
    </xdr:to>
    <xdr:sp macro="" textlink="">
      <xdr:nvSpPr>
        <xdr:cNvPr id="36890" name="Text Box 26">
          <a:extLst>
            <a:ext uri="{FF2B5EF4-FFF2-40B4-BE49-F238E27FC236}">
              <a16:creationId xmlns:a16="http://schemas.microsoft.com/office/drawing/2014/main" id="{00000000-0008-0000-0A00-00001A900000}"/>
            </a:ext>
          </a:extLst>
        </xdr:cNvPr>
        <xdr:cNvSpPr txBox="1">
          <a:spLocks noChangeArrowheads="1"/>
        </xdr:cNvSpPr>
      </xdr:nvSpPr>
      <xdr:spPr bwMode="auto">
        <a:xfrm>
          <a:off x="4152900" y="119157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ゴシック"/>
              <a:ea typeface="ＭＳ ゴシック"/>
            </a:rPr>
            <a:t>34</a:t>
          </a:r>
        </a:p>
      </xdr:txBody>
    </xdr:sp>
    <xdr:clientData/>
  </xdr:twoCellAnchor>
  <xdr:twoCellAnchor editAs="oneCell">
    <xdr:from>
      <xdr:col>64</xdr:col>
      <xdr:colOff>38100</xdr:colOff>
      <xdr:row>51</xdr:row>
      <xdr:rowOff>0</xdr:rowOff>
    </xdr:from>
    <xdr:to>
      <xdr:col>66</xdr:col>
      <xdr:colOff>28576</xdr:colOff>
      <xdr:row>51</xdr:row>
      <xdr:rowOff>114300</xdr:rowOff>
    </xdr:to>
    <xdr:sp macro="" textlink="">
      <xdr:nvSpPr>
        <xdr:cNvPr id="36891" name="Text Box 27">
          <a:extLst>
            <a:ext uri="{FF2B5EF4-FFF2-40B4-BE49-F238E27FC236}">
              <a16:creationId xmlns:a16="http://schemas.microsoft.com/office/drawing/2014/main" id="{00000000-0008-0000-0A00-00001B900000}"/>
            </a:ext>
          </a:extLst>
        </xdr:cNvPr>
        <xdr:cNvSpPr txBox="1">
          <a:spLocks noChangeArrowheads="1"/>
        </xdr:cNvSpPr>
      </xdr:nvSpPr>
      <xdr:spPr bwMode="auto">
        <a:xfrm>
          <a:off x="4914900" y="119157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ゴシック"/>
              <a:ea typeface="ＭＳ ゴシック"/>
            </a:rPr>
            <a:t>45</a:t>
          </a:r>
        </a:p>
      </xdr:txBody>
    </xdr:sp>
    <xdr:clientData/>
  </xdr:twoCellAnchor>
  <xdr:twoCellAnchor editAs="oneCell">
    <xdr:from>
      <xdr:col>74</xdr:col>
      <xdr:colOff>38100</xdr:colOff>
      <xdr:row>51</xdr:row>
      <xdr:rowOff>0</xdr:rowOff>
    </xdr:from>
    <xdr:to>
      <xdr:col>76</xdr:col>
      <xdr:colOff>28575</xdr:colOff>
      <xdr:row>51</xdr:row>
      <xdr:rowOff>114300</xdr:rowOff>
    </xdr:to>
    <xdr:sp macro="" textlink="">
      <xdr:nvSpPr>
        <xdr:cNvPr id="36892" name="Text Box 28">
          <a:extLst>
            <a:ext uri="{FF2B5EF4-FFF2-40B4-BE49-F238E27FC236}">
              <a16:creationId xmlns:a16="http://schemas.microsoft.com/office/drawing/2014/main" id="{00000000-0008-0000-0A00-00001C900000}"/>
            </a:ext>
          </a:extLst>
        </xdr:cNvPr>
        <xdr:cNvSpPr txBox="1">
          <a:spLocks noChangeArrowheads="1"/>
        </xdr:cNvSpPr>
      </xdr:nvSpPr>
      <xdr:spPr bwMode="auto">
        <a:xfrm>
          <a:off x="5676900" y="119157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ゴシック"/>
              <a:ea typeface="ＭＳ ゴシック"/>
            </a:rPr>
            <a:t>56</a:t>
          </a:r>
        </a:p>
      </xdr:txBody>
    </xdr:sp>
    <xdr:clientData/>
  </xdr:twoCellAnchor>
  <xdr:twoCellAnchor editAs="oneCell">
    <xdr:from>
      <xdr:col>84</xdr:col>
      <xdr:colOff>38100</xdr:colOff>
      <xdr:row>51</xdr:row>
      <xdr:rowOff>0</xdr:rowOff>
    </xdr:from>
    <xdr:to>
      <xdr:col>86</xdr:col>
      <xdr:colOff>28575</xdr:colOff>
      <xdr:row>51</xdr:row>
      <xdr:rowOff>114300</xdr:rowOff>
    </xdr:to>
    <xdr:sp macro="" textlink="">
      <xdr:nvSpPr>
        <xdr:cNvPr id="36893" name="Text Box 29">
          <a:extLst>
            <a:ext uri="{FF2B5EF4-FFF2-40B4-BE49-F238E27FC236}">
              <a16:creationId xmlns:a16="http://schemas.microsoft.com/office/drawing/2014/main" id="{00000000-0008-0000-0A00-00001D900000}"/>
            </a:ext>
          </a:extLst>
        </xdr:cNvPr>
        <xdr:cNvSpPr txBox="1">
          <a:spLocks noChangeArrowheads="1"/>
        </xdr:cNvSpPr>
      </xdr:nvSpPr>
      <xdr:spPr bwMode="auto">
        <a:xfrm>
          <a:off x="6438900" y="119157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ゴシック"/>
              <a:ea typeface="ＭＳ ゴシック"/>
            </a:rPr>
            <a:t>67</a:t>
          </a:r>
        </a:p>
      </xdr:txBody>
    </xdr:sp>
    <xdr:clientData/>
  </xdr:twoCellAnchor>
  <xdr:twoCellAnchor editAs="oneCell">
    <xdr:from>
      <xdr:col>94</xdr:col>
      <xdr:colOff>38100</xdr:colOff>
      <xdr:row>51</xdr:row>
      <xdr:rowOff>0</xdr:rowOff>
    </xdr:from>
    <xdr:to>
      <xdr:col>96</xdr:col>
      <xdr:colOff>28574</xdr:colOff>
      <xdr:row>51</xdr:row>
      <xdr:rowOff>114300</xdr:rowOff>
    </xdr:to>
    <xdr:sp macro="" textlink="">
      <xdr:nvSpPr>
        <xdr:cNvPr id="36894" name="Text Box 30">
          <a:extLst>
            <a:ext uri="{FF2B5EF4-FFF2-40B4-BE49-F238E27FC236}">
              <a16:creationId xmlns:a16="http://schemas.microsoft.com/office/drawing/2014/main" id="{00000000-0008-0000-0A00-00001E900000}"/>
            </a:ext>
          </a:extLst>
        </xdr:cNvPr>
        <xdr:cNvSpPr txBox="1">
          <a:spLocks noChangeArrowheads="1"/>
        </xdr:cNvSpPr>
      </xdr:nvSpPr>
      <xdr:spPr bwMode="auto">
        <a:xfrm>
          <a:off x="7200900" y="119157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ゴシック"/>
              <a:ea typeface="ＭＳ ゴシック"/>
            </a:rPr>
            <a:t>78</a:t>
          </a:r>
        </a:p>
      </xdr:txBody>
    </xdr:sp>
    <xdr:clientData/>
  </xdr:twoCellAnchor>
  <xdr:twoCellAnchor editAs="oneCell">
    <xdr:from>
      <xdr:col>104</xdr:col>
      <xdr:colOff>38100</xdr:colOff>
      <xdr:row>51</xdr:row>
      <xdr:rowOff>0</xdr:rowOff>
    </xdr:from>
    <xdr:to>
      <xdr:col>106</xdr:col>
      <xdr:colOff>28575</xdr:colOff>
      <xdr:row>51</xdr:row>
      <xdr:rowOff>114300</xdr:rowOff>
    </xdr:to>
    <xdr:sp macro="" textlink="">
      <xdr:nvSpPr>
        <xdr:cNvPr id="36895" name="Text Box 31">
          <a:extLst>
            <a:ext uri="{FF2B5EF4-FFF2-40B4-BE49-F238E27FC236}">
              <a16:creationId xmlns:a16="http://schemas.microsoft.com/office/drawing/2014/main" id="{00000000-0008-0000-0A00-00001F900000}"/>
            </a:ext>
          </a:extLst>
        </xdr:cNvPr>
        <xdr:cNvSpPr txBox="1">
          <a:spLocks noChangeArrowheads="1"/>
        </xdr:cNvSpPr>
      </xdr:nvSpPr>
      <xdr:spPr bwMode="auto">
        <a:xfrm>
          <a:off x="7962900" y="119157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ゴシック"/>
              <a:ea typeface="ＭＳ ゴシック"/>
            </a:rPr>
            <a:t>89</a:t>
          </a:r>
        </a:p>
      </xdr:txBody>
    </xdr:sp>
    <xdr:clientData/>
  </xdr:twoCellAnchor>
  <xdr:twoCellAnchor editAs="oneCell">
    <xdr:from>
      <xdr:col>114</xdr:col>
      <xdr:colOff>9525</xdr:colOff>
      <xdr:row>51</xdr:row>
      <xdr:rowOff>0</xdr:rowOff>
    </xdr:from>
    <xdr:to>
      <xdr:col>117</xdr:col>
      <xdr:colOff>19051</xdr:colOff>
      <xdr:row>51</xdr:row>
      <xdr:rowOff>114300</xdr:rowOff>
    </xdr:to>
    <xdr:sp macro="" textlink="">
      <xdr:nvSpPr>
        <xdr:cNvPr id="36896" name="Text Box 32">
          <a:extLst>
            <a:ext uri="{FF2B5EF4-FFF2-40B4-BE49-F238E27FC236}">
              <a16:creationId xmlns:a16="http://schemas.microsoft.com/office/drawing/2014/main" id="{00000000-0008-0000-0A00-000020900000}"/>
            </a:ext>
          </a:extLst>
        </xdr:cNvPr>
        <xdr:cNvSpPr txBox="1">
          <a:spLocks noChangeArrowheads="1"/>
        </xdr:cNvSpPr>
      </xdr:nvSpPr>
      <xdr:spPr bwMode="auto">
        <a:xfrm>
          <a:off x="8696325" y="11915775"/>
          <a:ext cx="23812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ゴシック"/>
              <a:ea typeface="ＭＳ ゴシック"/>
            </a:rPr>
            <a:t>100</a:t>
          </a:r>
        </a:p>
      </xdr:txBody>
    </xdr:sp>
    <xdr:clientData/>
  </xdr:twoCellAnchor>
  <xdr:twoCellAnchor editAs="oneCell">
    <xdr:from>
      <xdr:col>124</xdr:col>
      <xdr:colOff>9525</xdr:colOff>
      <xdr:row>51</xdr:row>
      <xdr:rowOff>0</xdr:rowOff>
    </xdr:from>
    <xdr:to>
      <xdr:col>127</xdr:col>
      <xdr:colOff>9525</xdr:colOff>
      <xdr:row>51</xdr:row>
      <xdr:rowOff>123825</xdr:rowOff>
    </xdr:to>
    <xdr:sp macro="" textlink="">
      <xdr:nvSpPr>
        <xdr:cNvPr id="36897" name="Text Box 33">
          <a:extLst>
            <a:ext uri="{FF2B5EF4-FFF2-40B4-BE49-F238E27FC236}">
              <a16:creationId xmlns:a16="http://schemas.microsoft.com/office/drawing/2014/main" id="{00000000-0008-0000-0A00-000021900000}"/>
            </a:ext>
          </a:extLst>
        </xdr:cNvPr>
        <xdr:cNvSpPr txBox="1">
          <a:spLocks noChangeArrowheads="1"/>
        </xdr:cNvSpPr>
      </xdr:nvSpPr>
      <xdr:spPr bwMode="auto">
        <a:xfrm>
          <a:off x="9458325" y="11915775"/>
          <a:ext cx="228600"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ゴシック"/>
              <a:ea typeface="ＭＳ ゴシック"/>
            </a:rPr>
            <a:t>111</a:t>
          </a:r>
        </a:p>
      </xdr:txBody>
    </xdr:sp>
    <xdr:clientData/>
  </xdr:twoCellAnchor>
  <xdr:twoCellAnchor editAs="oneCell">
    <xdr:from>
      <xdr:col>134</xdr:col>
      <xdr:colOff>9525</xdr:colOff>
      <xdr:row>51</xdr:row>
      <xdr:rowOff>0</xdr:rowOff>
    </xdr:from>
    <xdr:to>
      <xdr:col>137</xdr:col>
      <xdr:colOff>9524</xdr:colOff>
      <xdr:row>51</xdr:row>
      <xdr:rowOff>114300</xdr:rowOff>
    </xdr:to>
    <xdr:sp macro="" textlink="">
      <xdr:nvSpPr>
        <xdr:cNvPr id="36898" name="Text Box 34">
          <a:extLst>
            <a:ext uri="{FF2B5EF4-FFF2-40B4-BE49-F238E27FC236}">
              <a16:creationId xmlns:a16="http://schemas.microsoft.com/office/drawing/2014/main" id="{00000000-0008-0000-0A00-000022900000}"/>
            </a:ext>
          </a:extLst>
        </xdr:cNvPr>
        <xdr:cNvSpPr txBox="1">
          <a:spLocks noChangeArrowheads="1"/>
        </xdr:cNvSpPr>
      </xdr:nvSpPr>
      <xdr:spPr bwMode="auto">
        <a:xfrm>
          <a:off x="10220325" y="11915775"/>
          <a:ext cx="228600"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ゴシック"/>
              <a:ea typeface="ＭＳ ゴシック"/>
            </a:rPr>
            <a:t>122</a:t>
          </a:r>
        </a:p>
      </xdr:txBody>
    </xdr:sp>
    <xdr:clientData/>
  </xdr:twoCellAnchor>
  <xdr:twoCellAnchor editAs="oneCell">
    <xdr:from>
      <xdr:col>141</xdr:col>
      <xdr:colOff>57150</xdr:colOff>
      <xdr:row>51</xdr:row>
      <xdr:rowOff>0</xdr:rowOff>
    </xdr:from>
    <xdr:to>
      <xdr:col>145</xdr:col>
      <xdr:colOff>9526</xdr:colOff>
      <xdr:row>51</xdr:row>
      <xdr:rowOff>114300</xdr:rowOff>
    </xdr:to>
    <xdr:sp macro="" textlink="">
      <xdr:nvSpPr>
        <xdr:cNvPr id="36899" name="Text Box 35">
          <a:extLst>
            <a:ext uri="{FF2B5EF4-FFF2-40B4-BE49-F238E27FC236}">
              <a16:creationId xmlns:a16="http://schemas.microsoft.com/office/drawing/2014/main" id="{00000000-0008-0000-0A00-000023900000}"/>
            </a:ext>
          </a:extLst>
        </xdr:cNvPr>
        <xdr:cNvSpPr txBox="1">
          <a:spLocks noChangeArrowheads="1"/>
        </xdr:cNvSpPr>
      </xdr:nvSpPr>
      <xdr:spPr bwMode="auto">
        <a:xfrm>
          <a:off x="10801350" y="11915775"/>
          <a:ext cx="2571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ゴシック"/>
              <a:ea typeface="ＭＳ ゴシック"/>
            </a:rPr>
            <a:t>132</a:t>
          </a:r>
        </a:p>
      </xdr:txBody>
    </xdr:sp>
    <xdr:clientData/>
  </xdr:twoCellAnchor>
  <xdr:twoCellAnchor editAs="oneCell">
    <xdr:from>
      <xdr:col>28</xdr:col>
      <xdr:colOff>38100</xdr:colOff>
      <xdr:row>82</xdr:row>
      <xdr:rowOff>0</xdr:rowOff>
    </xdr:from>
    <xdr:to>
      <xdr:col>30</xdr:col>
      <xdr:colOff>28575</xdr:colOff>
      <xdr:row>82</xdr:row>
      <xdr:rowOff>114300</xdr:rowOff>
    </xdr:to>
    <xdr:sp macro="" textlink="">
      <xdr:nvSpPr>
        <xdr:cNvPr id="36902" name="Text Box 38">
          <a:extLst>
            <a:ext uri="{FF2B5EF4-FFF2-40B4-BE49-F238E27FC236}">
              <a16:creationId xmlns:a16="http://schemas.microsoft.com/office/drawing/2014/main" id="{00000000-0008-0000-0A00-000026900000}"/>
            </a:ext>
          </a:extLst>
        </xdr:cNvPr>
        <xdr:cNvSpPr txBox="1">
          <a:spLocks noChangeArrowheads="1"/>
        </xdr:cNvSpPr>
      </xdr:nvSpPr>
      <xdr:spPr bwMode="auto">
        <a:xfrm>
          <a:off x="2171700" y="19459575"/>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イ</a:t>
          </a:r>
        </a:p>
      </xdr:txBody>
    </xdr:sp>
    <xdr:clientData/>
  </xdr:twoCellAnchor>
  <mc:AlternateContent xmlns:mc="http://schemas.openxmlformats.org/markup-compatibility/2006">
    <mc:Choice xmlns:a14="http://schemas.microsoft.com/office/drawing/2010/main" Requires="a14">
      <xdr:twoCellAnchor editAs="oneCell">
        <xdr:from>
          <xdr:col>13</xdr:col>
          <xdr:colOff>38100</xdr:colOff>
          <xdr:row>3</xdr:row>
          <xdr:rowOff>190500</xdr:rowOff>
        </xdr:from>
        <xdr:to>
          <xdr:col>25</xdr:col>
          <xdr:colOff>9525</xdr:colOff>
          <xdr:row>4</xdr:row>
          <xdr:rowOff>123825</xdr:rowOff>
        </xdr:to>
        <xdr:sp macro="" textlink="">
          <xdr:nvSpPr>
            <xdr:cNvPr id="36903" name="CommandButton1" hidden="1">
              <a:extLst>
                <a:ext uri="{63B3BB69-23CF-44E3-9099-C40C66FF867C}">
                  <a14:compatExt spid="_x0000_s36903"/>
                </a:ext>
                <a:ext uri="{FF2B5EF4-FFF2-40B4-BE49-F238E27FC236}">
                  <a16:creationId xmlns:a16="http://schemas.microsoft.com/office/drawing/2014/main" id="{00000000-0008-0000-0A00-0000279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45</xdr:row>
          <xdr:rowOff>209550</xdr:rowOff>
        </xdr:from>
        <xdr:to>
          <xdr:col>10</xdr:col>
          <xdr:colOff>9525</xdr:colOff>
          <xdr:row>46</xdr:row>
          <xdr:rowOff>142875</xdr:rowOff>
        </xdr:to>
        <xdr:sp macro="" textlink="">
          <xdr:nvSpPr>
            <xdr:cNvPr id="36904" name="CommandButton2" hidden="1">
              <a:extLst>
                <a:ext uri="{63B3BB69-23CF-44E3-9099-C40C66FF867C}">
                  <a14:compatExt spid="_x0000_s36904"/>
                </a:ext>
                <a:ext uri="{FF2B5EF4-FFF2-40B4-BE49-F238E27FC236}">
                  <a16:creationId xmlns:a16="http://schemas.microsoft.com/office/drawing/2014/main" id="{00000000-0008-0000-0A00-0000289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xdr:from>
      <xdr:col>134</xdr:col>
      <xdr:colOff>57150</xdr:colOff>
      <xdr:row>0</xdr:row>
      <xdr:rowOff>133350</xdr:rowOff>
    </xdr:from>
    <xdr:to>
      <xdr:col>138</xdr:col>
      <xdr:colOff>28575</xdr:colOff>
      <xdr:row>1</xdr:row>
      <xdr:rowOff>190500</xdr:rowOff>
    </xdr:to>
    <xdr:grpSp>
      <xdr:nvGrpSpPr>
        <xdr:cNvPr id="36905" name="Group 41">
          <a:extLst>
            <a:ext uri="{FF2B5EF4-FFF2-40B4-BE49-F238E27FC236}">
              <a16:creationId xmlns:a16="http://schemas.microsoft.com/office/drawing/2014/main" id="{00000000-0008-0000-0A00-000029900000}"/>
            </a:ext>
          </a:extLst>
        </xdr:cNvPr>
        <xdr:cNvGrpSpPr>
          <a:grpSpLocks/>
        </xdr:cNvGrpSpPr>
      </xdr:nvGrpSpPr>
      <xdr:grpSpPr bwMode="auto">
        <a:xfrm>
          <a:off x="10680326" y="133350"/>
          <a:ext cx="285190" cy="258856"/>
          <a:chOff x="1067" y="288"/>
          <a:chExt cx="29" cy="27"/>
        </a:xfrm>
      </xdr:grpSpPr>
      <xdr:sp macro="" textlink="">
        <xdr:nvSpPr>
          <xdr:cNvPr id="36906" name="Oval 42">
            <a:extLst>
              <a:ext uri="{FF2B5EF4-FFF2-40B4-BE49-F238E27FC236}">
                <a16:creationId xmlns:a16="http://schemas.microsoft.com/office/drawing/2014/main" id="{00000000-0008-0000-0A00-00002A90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36907" name="Text Box 43">
            <a:extLst>
              <a:ext uri="{FF2B5EF4-FFF2-40B4-BE49-F238E27FC236}">
                <a16:creationId xmlns:a16="http://schemas.microsoft.com/office/drawing/2014/main" id="{00000000-0008-0000-0A00-00002B90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twoCellAnchor>
    <xdr:from>
      <xdr:col>149</xdr:col>
      <xdr:colOff>0</xdr:colOff>
      <xdr:row>42</xdr:row>
      <xdr:rowOff>133350</xdr:rowOff>
    </xdr:from>
    <xdr:to>
      <xdr:col>152</xdr:col>
      <xdr:colOff>47625</xdr:colOff>
      <xdr:row>43</xdr:row>
      <xdr:rowOff>190500</xdr:rowOff>
    </xdr:to>
    <xdr:grpSp>
      <xdr:nvGrpSpPr>
        <xdr:cNvPr id="36908" name="Group 44">
          <a:extLst>
            <a:ext uri="{FF2B5EF4-FFF2-40B4-BE49-F238E27FC236}">
              <a16:creationId xmlns:a16="http://schemas.microsoft.com/office/drawing/2014/main" id="{00000000-0008-0000-0A00-00002C900000}"/>
            </a:ext>
          </a:extLst>
        </xdr:cNvPr>
        <xdr:cNvGrpSpPr>
          <a:grpSpLocks/>
        </xdr:cNvGrpSpPr>
      </xdr:nvGrpSpPr>
      <xdr:grpSpPr bwMode="auto">
        <a:xfrm>
          <a:off x="11799794" y="10016938"/>
          <a:ext cx="282949" cy="258856"/>
          <a:chOff x="1067" y="288"/>
          <a:chExt cx="29" cy="27"/>
        </a:xfrm>
      </xdr:grpSpPr>
      <xdr:sp macro="" textlink="">
        <xdr:nvSpPr>
          <xdr:cNvPr id="36909" name="Oval 45">
            <a:extLst>
              <a:ext uri="{FF2B5EF4-FFF2-40B4-BE49-F238E27FC236}">
                <a16:creationId xmlns:a16="http://schemas.microsoft.com/office/drawing/2014/main" id="{00000000-0008-0000-0A00-00002D900000}"/>
              </a:ext>
            </a:extLst>
          </xdr:cNvPr>
          <xdr:cNvSpPr>
            <a:spLocks noChangeArrowheads="1"/>
          </xdr:cNvSpPr>
        </xdr:nvSpPr>
        <xdr:spPr bwMode="auto">
          <a:xfrm>
            <a:off x="1067" y="288"/>
            <a:ext cx="29" cy="27"/>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36910" name="Text Box 46">
            <a:extLst>
              <a:ext uri="{FF2B5EF4-FFF2-40B4-BE49-F238E27FC236}">
                <a16:creationId xmlns:a16="http://schemas.microsoft.com/office/drawing/2014/main" id="{00000000-0008-0000-0A00-00002E900000}"/>
              </a:ext>
            </a:extLst>
          </xdr:cNvPr>
          <xdr:cNvSpPr txBox="1">
            <a:spLocks noChangeArrowheads="1"/>
          </xdr:cNvSpPr>
        </xdr:nvSpPr>
        <xdr:spPr bwMode="auto">
          <a:xfrm>
            <a:off x="1070" y="292"/>
            <a:ext cx="23"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市</a:t>
            </a:r>
          </a:p>
        </xdr:txBody>
      </xdr:sp>
    </xdr:grpSp>
    <xdr:clientData/>
  </xdr:twoCellAnchor>
  <xdr:twoCellAnchor editAs="oneCell">
    <xdr:from>
      <xdr:col>19</xdr:col>
      <xdr:colOff>47625</xdr:colOff>
      <xdr:row>8</xdr:row>
      <xdr:rowOff>38100</xdr:rowOff>
    </xdr:from>
    <xdr:to>
      <xdr:col>21</xdr:col>
      <xdr:colOff>38100</xdr:colOff>
      <xdr:row>8</xdr:row>
      <xdr:rowOff>152400</xdr:rowOff>
    </xdr:to>
    <xdr:sp macro="" textlink="">
      <xdr:nvSpPr>
        <xdr:cNvPr id="36911" name="Text Box 47">
          <a:extLst>
            <a:ext uri="{FF2B5EF4-FFF2-40B4-BE49-F238E27FC236}">
              <a16:creationId xmlns:a16="http://schemas.microsoft.com/office/drawing/2014/main" id="{00000000-0008-0000-0A00-00002F900000}"/>
            </a:ext>
          </a:extLst>
        </xdr:cNvPr>
        <xdr:cNvSpPr txBox="1">
          <a:spLocks noChangeArrowheads="1"/>
        </xdr:cNvSpPr>
      </xdr:nvSpPr>
      <xdr:spPr bwMode="auto">
        <a:xfrm>
          <a:off x="1495425" y="192405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9</a:t>
          </a:r>
        </a:p>
      </xdr:txBody>
    </xdr:sp>
    <xdr:clientData/>
  </xdr:twoCellAnchor>
  <xdr:twoCellAnchor editAs="oneCell">
    <xdr:from>
      <xdr:col>28</xdr:col>
      <xdr:colOff>28575</xdr:colOff>
      <xdr:row>9</xdr:row>
      <xdr:rowOff>2</xdr:rowOff>
    </xdr:from>
    <xdr:to>
      <xdr:col>30</xdr:col>
      <xdr:colOff>19050</xdr:colOff>
      <xdr:row>9</xdr:row>
      <xdr:rowOff>114302</xdr:rowOff>
    </xdr:to>
    <xdr:sp macro="" textlink="">
      <xdr:nvSpPr>
        <xdr:cNvPr id="36912" name="Text Box 48">
          <a:extLst>
            <a:ext uri="{FF2B5EF4-FFF2-40B4-BE49-F238E27FC236}">
              <a16:creationId xmlns:a16="http://schemas.microsoft.com/office/drawing/2014/main" id="{00000000-0008-0000-0A00-000030900000}"/>
            </a:ext>
          </a:extLst>
        </xdr:cNvPr>
        <xdr:cNvSpPr txBox="1">
          <a:spLocks noChangeArrowheads="1"/>
        </xdr:cNvSpPr>
      </xdr:nvSpPr>
      <xdr:spPr bwMode="auto">
        <a:xfrm>
          <a:off x="2336987" y="1972237"/>
          <a:ext cx="147357"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12</a:t>
          </a:r>
        </a:p>
      </xdr:txBody>
    </xdr:sp>
    <xdr:clientData/>
  </xdr:twoCellAnchor>
  <xdr:twoCellAnchor editAs="oneCell">
    <xdr:from>
      <xdr:col>28</xdr:col>
      <xdr:colOff>38100</xdr:colOff>
      <xdr:row>40</xdr:row>
      <xdr:rowOff>0</xdr:rowOff>
    </xdr:from>
    <xdr:to>
      <xdr:col>30</xdr:col>
      <xdr:colOff>28575</xdr:colOff>
      <xdr:row>40</xdr:row>
      <xdr:rowOff>114300</xdr:rowOff>
    </xdr:to>
    <xdr:sp macro="" textlink="">
      <xdr:nvSpPr>
        <xdr:cNvPr id="36925" name="Text Box 61">
          <a:extLst>
            <a:ext uri="{FF2B5EF4-FFF2-40B4-BE49-F238E27FC236}">
              <a16:creationId xmlns:a16="http://schemas.microsoft.com/office/drawing/2014/main" id="{00000000-0008-0000-0A00-00003D900000}"/>
            </a:ext>
          </a:extLst>
        </xdr:cNvPr>
        <xdr:cNvSpPr txBox="1">
          <a:spLocks noChangeArrowheads="1"/>
        </xdr:cNvSpPr>
      </xdr:nvSpPr>
      <xdr:spPr bwMode="auto">
        <a:xfrm>
          <a:off x="2171700" y="9601200"/>
          <a:ext cx="14287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ア</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image" Target="../media/image1.png"/></Relationships>
</file>

<file path=xl/worksheets/_rels/sheet10.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8" Type="http://schemas.openxmlformats.org/officeDocument/2006/relationships/image" Target="../media/image19.emf"/><Relationship Id="rId3" Type="http://schemas.openxmlformats.org/officeDocument/2006/relationships/vmlDrawing" Target="../drawings/vmlDrawing4.vml"/><Relationship Id="rId7" Type="http://schemas.openxmlformats.org/officeDocument/2006/relationships/control" Target="../activeX/activeX18.xml"/><Relationship Id="rId2" Type="http://schemas.openxmlformats.org/officeDocument/2006/relationships/drawing" Target="../drawings/drawing9.xml"/><Relationship Id="rId1" Type="http://schemas.openxmlformats.org/officeDocument/2006/relationships/printerSettings" Target="../printerSettings/printerSettings10.bin"/><Relationship Id="rId6" Type="http://schemas.openxmlformats.org/officeDocument/2006/relationships/image" Target="../media/image18.emf"/><Relationship Id="rId5" Type="http://schemas.openxmlformats.org/officeDocument/2006/relationships/control" Target="../activeX/activeX17.xml"/><Relationship Id="rId4" Type="http://schemas.openxmlformats.org/officeDocument/2006/relationships/image" Target="../media/image1.png"/></Relationships>
</file>

<file path=xl/worksheets/_rels/sheet1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8" Type="http://schemas.openxmlformats.org/officeDocument/2006/relationships/image" Target="../media/image21.emf"/><Relationship Id="rId3" Type="http://schemas.openxmlformats.org/officeDocument/2006/relationships/vmlDrawing" Target="../drawings/vmlDrawing5.vml"/><Relationship Id="rId7" Type="http://schemas.openxmlformats.org/officeDocument/2006/relationships/control" Target="../activeX/activeX20.xml"/><Relationship Id="rId12" Type="http://schemas.openxmlformats.org/officeDocument/2006/relationships/image" Target="../media/image23.emf"/><Relationship Id="rId2" Type="http://schemas.openxmlformats.org/officeDocument/2006/relationships/drawing" Target="../drawings/drawing14.xml"/><Relationship Id="rId1" Type="http://schemas.openxmlformats.org/officeDocument/2006/relationships/printerSettings" Target="../printerSettings/printerSettings15.bin"/><Relationship Id="rId6" Type="http://schemas.openxmlformats.org/officeDocument/2006/relationships/image" Target="../media/image20.emf"/><Relationship Id="rId11" Type="http://schemas.openxmlformats.org/officeDocument/2006/relationships/control" Target="../activeX/activeX22.xml"/><Relationship Id="rId5" Type="http://schemas.openxmlformats.org/officeDocument/2006/relationships/control" Target="../activeX/activeX19.xml"/><Relationship Id="rId10" Type="http://schemas.openxmlformats.org/officeDocument/2006/relationships/image" Target="../media/image22.emf"/><Relationship Id="rId4" Type="http://schemas.openxmlformats.org/officeDocument/2006/relationships/image" Target="../media/image1.png"/><Relationship Id="rId9" Type="http://schemas.openxmlformats.org/officeDocument/2006/relationships/control" Target="../activeX/activeX21.xml"/></Relationships>
</file>

<file path=xl/worksheets/_rels/sheet1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8" Type="http://schemas.openxmlformats.org/officeDocument/2006/relationships/image" Target="../media/image25.emf"/><Relationship Id="rId13" Type="http://schemas.openxmlformats.org/officeDocument/2006/relationships/control" Target="../activeX/activeX27.xml"/><Relationship Id="rId3" Type="http://schemas.openxmlformats.org/officeDocument/2006/relationships/vmlDrawing" Target="../drawings/vmlDrawing6.vml"/><Relationship Id="rId7" Type="http://schemas.openxmlformats.org/officeDocument/2006/relationships/control" Target="../activeX/activeX24.xml"/><Relationship Id="rId12" Type="http://schemas.openxmlformats.org/officeDocument/2006/relationships/image" Target="../media/image27.emf"/><Relationship Id="rId2" Type="http://schemas.openxmlformats.org/officeDocument/2006/relationships/drawing" Target="../drawings/drawing18.xml"/><Relationship Id="rId16" Type="http://schemas.openxmlformats.org/officeDocument/2006/relationships/image" Target="../media/image29.emf"/><Relationship Id="rId1" Type="http://schemas.openxmlformats.org/officeDocument/2006/relationships/printerSettings" Target="../printerSettings/printerSettings19.bin"/><Relationship Id="rId6" Type="http://schemas.openxmlformats.org/officeDocument/2006/relationships/image" Target="../media/image24.emf"/><Relationship Id="rId11" Type="http://schemas.openxmlformats.org/officeDocument/2006/relationships/control" Target="../activeX/activeX26.xml"/><Relationship Id="rId5" Type="http://schemas.openxmlformats.org/officeDocument/2006/relationships/control" Target="../activeX/activeX23.xml"/><Relationship Id="rId15" Type="http://schemas.openxmlformats.org/officeDocument/2006/relationships/control" Target="../activeX/activeX28.xml"/><Relationship Id="rId10" Type="http://schemas.openxmlformats.org/officeDocument/2006/relationships/image" Target="../media/image26.emf"/><Relationship Id="rId4" Type="http://schemas.openxmlformats.org/officeDocument/2006/relationships/image" Target="../media/image1.png"/><Relationship Id="rId9" Type="http://schemas.openxmlformats.org/officeDocument/2006/relationships/control" Target="../activeX/activeX25.xml"/><Relationship Id="rId14" Type="http://schemas.openxmlformats.org/officeDocument/2006/relationships/image" Target="../media/image28.emf"/></Relationships>
</file>

<file path=xl/worksheets/_rels/sheet2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8" Type="http://schemas.openxmlformats.org/officeDocument/2006/relationships/image" Target="../media/image31.emf"/><Relationship Id="rId3" Type="http://schemas.openxmlformats.org/officeDocument/2006/relationships/vmlDrawing" Target="../drawings/vmlDrawing7.vml"/><Relationship Id="rId7" Type="http://schemas.openxmlformats.org/officeDocument/2006/relationships/control" Target="../activeX/activeX30.xml"/><Relationship Id="rId2" Type="http://schemas.openxmlformats.org/officeDocument/2006/relationships/drawing" Target="../drawings/drawing20.xml"/><Relationship Id="rId1" Type="http://schemas.openxmlformats.org/officeDocument/2006/relationships/printerSettings" Target="../printerSettings/printerSettings21.bin"/><Relationship Id="rId6" Type="http://schemas.openxmlformats.org/officeDocument/2006/relationships/image" Target="../media/image30.emf"/><Relationship Id="rId5" Type="http://schemas.openxmlformats.org/officeDocument/2006/relationships/control" Target="../activeX/activeX29.xml"/><Relationship Id="rId4" Type="http://schemas.openxmlformats.org/officeDocument/2006/relationships/image" Target="../media/image1.png"/></Relationships>
</file>

<file path=xl/worksheets/_rels/sheet2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7.xml"/><Relationship Id="rId1" Type="http://schemas.openxmlformats.org/officeDocument/2006/relationships/printerSettings" Target="../printerSettings/printerSettings28.bin"/><Relationship Id="rId6" Type="http://schemas.openxmlformats.org/officeDocument/2006/relationships/image" Target="../media/image32.emf"/><Relationship Id="rId5" Type="http://schemas.openxmlformats.org/officeDocument/2006/relationships/control" Target="../activeX/activeX31.xml"/><Relationship Id="rId4" Type="http://schemas.openxmlformats.org/officeDocument/2006/relationships/image" Target="../media/image1.png"/></Relationships>
</file>

<file path=xl/worksheets/_rels/sheet3.xml.rels><?xml version="1.0" encoding="UTF-8" standalone="yes"?>
<Relationships xmlns="http://schemas.openxmlformats.org/package/2006/relationships"><Relationship Id="rId8" Type="http://schemas.openxmlformats.org/officeDocument/2006/relationships/image" Target="../media/image3.emf"/><Relationship Id="rId13" Type="http://schemas.openxmlformats.org/officeDocument/2006/relationships/control" Target="../activeX/activeX5.xml"/><Relationship Id="rId18" Type="http://schemas.openxmlformats.org/officeDocument/2006/relationships/image" Target="../media/image8.emf"/><Relationship Id="rId26" Type="http://schemas.openxmlformats.org/officeDocument/2006/relationships/image" Target="../media/image12.emf"/><Relationship Id="rId3" Type="http://schemas.openxmlformats.org/officeDocument/2006/relationships/vmlDrawing" Target="../drawings/vmlDrawing1.vml"/><Relationship Id="rId21" Type="http://schemas.openxmlformats.org/officeDocument/2006/relationships/control" Target="../activeX/activeX9.xml"/><Relationship Id="rId7" Type="http://schemas.openxmlformats.org/officeDocument/2006/relationships/control" Target="../activeX/activeX2.xml"/><Relationship Id="rId12" Type="http://schemas.openxmlformats.org/officeDocument/2006/relationships/image" Target="../media/image5.emf"/><Relationship Id="rId17" Type="http://schemas.openxmlformats.org/officeDocument/2006/relationships/control" Target="../activeX/activeX7.xml"/><Relationship Id="rId25" Type="http://schemas.openxmlformats.org/officeDocument/2006/relationships/control" Target="../activeX/activeX11.xml"/><Relationship Id="rId2" Type="http://schemas.openxmlformats.org/officeDocument/2006/relationships/drawing" Target="../drawings/drawing1.xml"/><Relationship Id="rId16" Type="http://schemas.openxmlformats.org/officeDocument/2006/relationships/image" Target="../media/image7.emf"/><Relationship Id="rId20" Type="http://schemas.openxmlformats.org/officeDocument/2006/relationships/image" Target="../media/image9.emf"/><Relationship Id="rId29" Type="http://schemas.openxmlformats.org/officeDocument/2006/relationships/control" Target="../activeX/activeX13.xml"/><Relationship Id="rId1" Type="http://schemas.openxmlformats.org/officeDocument/2006/relationships/printerSettings" Target="../printerSettings/printerSettings2.bin"/><Relationship Id="rId6" Type="http://schemas.openxmlformats.org/officeDocument/2006/relationships/image" Target="../media/image2.emf"/><Relationship Id="rId11" Type="http://schemas.openxmlformats.org/officeDocument/2006/relationships/control" Target="../activeX/activeX4.xml"/><Relationship Id="rId24" Type="http://schemas.openxmlformats.org/officeDocument/2006/relationships/image" Target="../media/image11.emf"/><Relationship Id="rId5" Type="http://schemas.openxmlformats.org/officeDocument/2006/relationships/control" Target="../activeX/activeX1.xml"/><Relationship Id="rId15" Type="http://schemas.openxmlformats.org/officeDocument/2006/relationships/control" Target="../activeX/activeX6.xml"/><Relationship Id="rId23" Type="http://schemas.openxmlformats.org/officeDocument/2006/relationships/control" Target="../activeX/activeX10.xml"/><Relationship Id="rId28" Type="http://schemas.openxmlformats.org/officeDocument/2006/relationships/image" Target="../media/image13.emf"/><Relationship Id="rId10" Type="http://schemas.openxmlformats.org/officeDocument/2006/relationships/image" Target="../media/image4.emf"/><Relationship Id="rId19" Type="http://schemas.openxmlformats.org/officeDocument/2006/relationships/control" Target="../activeX/activeX8.xml"/><Relationship Id="rId31" Type="http://schemas.openxmlformats.org/officeDocument/2006/relationships/comments" Target="../comments1.xml"/><Relationship Id="rId4" Type="http://schemas.openxmlformats.org/officeDocument/2006/relationships/image" Target="../media/image1.png"/><Relationship Id="rId9" Type="http://schemas.openxmlformats.org/officeDocument/2006/relationships/control" Target="../activeX/activeX3.xml"/><Relationship Id="rId14" Type="http://schemas.openxmlformats.org/officeDocument/2006/relationships/image" Target="../media/image6.emf"/><Relationship Id="rId22" Type="http://schemas.openxmlformats.org/officeDocument/2006/relationships/image" Target="../media/image10.emf"/><Relationship Id="rId27" Type="http://schemas.openxmlformats.org/officeDocument/2006/relationships/control" Target="../activeX/activeX12.xml"/><Relationship Id="rId30" Type="http://schemas.openxmlformats.org/officeDocument/2006/relationships/image" Target="../media/image14.emf"/></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8.xml"/><Relationship Id="rId1" Type="http://schemas.openxmlformats.org/officeDocument/2006/relationships/printerSettings" Target="../printerSettings/printerSettings29.bin"/><Relationship Id="rId6" Type="http://schemas.openxmlformats.org/officeDocument/2006/relationships/image" Target="../media/image33.emf"/><Relationship Id="rId5" Type="http://schemas.openxmlformats.org/officeDocument/2006/relationships/control" Target="../activeX/activeX32.xml"/><Relationship Id="rId4" Type="http://schemas.openxmlformats.org/officeDocument/2006/relationships/image" Target="../media/image1.png"/></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image" Target="../media/image15.emf"/><Relationship Id="rId5" Type="http://schemas.openxmlformats.org/officeDocument/2006/relationships/control" Target="../activeX/activeX14.xml"/><Relationship Id="rId4" Type="http://schemas.openxmlformats.org/officeDocument/2006/relationships/image" Target="../media/image1.png"/></Relationships>
</file>

<file path=xl/worksheets/_rels/sheet5.xml.rels><?xml version="1.0" encoding="UTF-8" standalone="yes"?>
<Relationships xmlns="http://schemas.openxmlformats.org/package/2006/relationships"><Relationship Id="rId8" Type="http://schemas.openxmlformats.org/officeDocument/2006/relationships/image" Target="../media/image17.emf"/><Relationship Id="rId3" Type="http://schemas.openxmlformats.org/officeDocument/2006/relationships/vmlDrawing" Target="../drawings/vmlDrawing3.vml"/><Relationship Id="rId7" Type="http://schemas.openxmlformats.org/officeDocument/2006/relationships/control" Target="../activeX/activeX16.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image" Target="../media/image16.emf"/><Relationship Id="rId5" Type="http://schemas.openxmlformats.org/officeDocument/2006/relationships/control" Target="../activeX/activeX15.xml"/><Relationship Id="rId4" Type="http://schemas.openxmlformats.org/officeDocument/2006/relationships/image" Target="../media/image1.png"/></Relationships>
</file>

<file path=xl/worksheets/_rels/sheet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_Dantai_Todo"/>
  <dimension ref="A1:B48"/>
  <sheetViews>
    <sheetView workbookViewId="0">
      <pane ySplit="1" topLeftCell="A27" activePane="bottomLeft" state="frozenSplit"/>
      <selection activeCell="K2" sqref="K2"/>
      <selection pane="bottomLeft" activeCell="A48" sqref="A48"/>
    </sheetView>
  </sheetViews>
  <sheetFormatPr defaultColWidth="9" defaultRowHeight="13.5"/>
  <cols>
    <col min="1" max="1" width="13.375" style="7" customWidth="1"/>
    <col min="2" max="2" width="18.75" style="8" customWidth="1"/>
    <col min="3" max="16384" width="9" style="4"/>
  </cols>
  <sheetData>
    <row r="1" spans="1:2" ht="28.5" customHeight="1">
      <c r="A1" s="2" t="s">
        <v>511</v>
      </c>
      <c r="B1" s="3" t="s">
        <v>750</v>
      </c>
    </row>
    <row r="2" spans="1:2">
      <c r="A2" s="5" t="s">
        <v>512</v>
      </c>
      <c r="B2" s="6" t="s">
        <v>513</v>
      </c>
    </row>
    <row r="3" spans="1:2">
      <c r="A3" s="5" t="s">
        <v>514</v>
      </c>
      <c r="B3" s="6" t="s">
        <v>515</v>
      </c>
    </row>
    <row r="4" spans="1:2">
      <c r="A4" s="5" t="s">
        <v>482</v>
      </c>
      <c r="B4" s="6" t="s">
        <v>516</v>
      </c>
    </row>
    <row r="5" spans="1:2">
      <c r="A5" s="5" t="s">
        <v>483</v>
      </c>
      <c r="B5" s="6" t="s">
        <v>518</v>
      </c>
    </row>
    <row r="6" spans="1:2">
      <c r="A6" s="5" t="s">
        <v>484</v>
      </c>
      <c r="B6" s="6" t="s">
        <v>519</v>
      </c>
    </row>
    <row r="7" spans="1:2">
      <c r="A7" s="5" t="s">
        <v>485</v>
      </c>
      <c r="B7" s="6" t="s">
        <v>520</v>
      </c>
    </row>
    <row r="8" spans="1:2">
      <c r="A8" s="5" t="s">
        <v>486</v>
      </c>
      <c r="B8" s="6" t="s">
        <v>521</v>
      </c>
    </row>
    <row r="9" spans="1:2">
      <c r="A9" s="5" t="s">
        <v>487</v>
      </c>
      <c r="B9" s="6" t="s">
        <v>336</v>
      </c>
    </row>
    <row r="10" spans="1:2">
      <c r="A10" s="5" t="s">
        <v>488</v>
      </c>
      <c r="B10" s="6" t="s">
        <v>337</v>
      </c>
    </row>
    <row r="11" spans="1:2">
      <c r="A11" s="5" t="s">
        <v>489</v>
      </c>
      <c r="B11" s="6" t="s">
        <v>338</v>
      </c>
    </row>
    <row r="12" spans="1:2">
      <c r="A12" s="5" t="s">
        <v>490</v>
      </c>
      <c r="B12" s="6" t="s">
        <v>339</v>
      </c>
    </row>
    <row r="13" spans="1:2">
      <c r="A13" s="5" t="s">
        <v>491</v>
      </c>
      <c r="B13" s="6" t="s">
        <v>340</v>
      </c>
    </row>
    <row r="14" spans="1:2">
      <c r="A14" s="5" t="s">
        <v>492</v>
      </c>
      <c r="B14" s="6" t="s">
        <v>341</v>
      </c>
    </row>
    <row r="15" spans="1:2">
      <c r="A15" s="5" t="s">
        <v>493</v>
      </c>
      <c r="B15" s="6" t="s">
        <v>342</v>
      </c>
    </row>
    <row r="16" spans="1:2">
      <c r="A16" s="5" t="s">
        <v>494</v>
      </c>
      <c r="B16" s="6" t="s">
        <v>343</v>
      </c>
    </row>
    <row r="17" spans="1:2">
      <c r="A17" s="5" t="s">
        <v>291</v>
      </c>
      <c r="B17" s="6" t="s">
        <v>344</v>
      </c>
    </row>
    <row r="18" spans="1:2">
      <c r="A18" s="5" t="s">
        <v>292</v>
      </c>
      <c r="B18" s="6" t="s">
        <v>345</v>
      </c>
    </row>
    <row r="19" spans="1:2">
      <c r="A19" s="5" t="s">
        <v>293</v>
      </c>
      <c r="B19" s="6" t="s">
        <v>346</v>
      </c>
    </row>
    <row r="20" spans="1:2">
      <c r="A20" s="5" t="s">
        <v>294</v>
      </c>
      <c r="B20" s="6" t="s">
        <v>347</v>
      </c>
    </row>
    <row r="21" spans="1:2">
      <c r="A21" s="5" t="s">
        <v>295</v>
      </c>
      <c r="B21" s="6" t="s">
        <v>348</v>
      </c>
    </row>
    <row r="22" spans="1:2">
      <c r="A22" s="5" t="s">
        <v>296</v>
      </c>
      <c r="B22" s="6" t="s">
        <v>349</v>
      </c>
    </row>
    <row r="23" spans="1:2">
      <c r="A23" s="5" t="s">
        <v>297</v>
      </c>
      <c r="B23" s="6" t="s">
        <v>350</v>
      </c>
    </row>
    <row r="24" spans="1:2">
      <c r="A24" s="5" t="s">
        <v>351</v>
      </c>
      <c r="B24" s="6" t="s">
        <v>352</v>
      </c>
    </row>
    <row r="25" spans="1:2">
      <c r="A25" s="5" t="s">
        <v>353</v>
      </c>
      <c r="B25" s="6" t="s">
        <v>354</v>
      </c>
    </row>
    <row r="26" spans="1:2">
      <c r="A26" s="5" t="s">
        <v>495</v>
      </c>
      <c r="B26" s="6" t="s">
        <v>355</v>
      </c>
    </row>
    <row r="27" spans="1:2">
      <c r="A27" s="5" t="s">
        <v>496</v>
      </c>
      <c r="B27" s="6" t="s">
        <v>356</v>
      </c>
    </row>
    <row r="28" spans="1:2">
      <c r="A28" s="5" t="s">
        <v>799</v>
      </c>
      <c r="B28" s="6" t="s">
        <v>357</v>
      </c>
    </row>
    <row r="29" spans="1:2">
      <c r="A29" s="5" t="s">
        <v>800</v>
      </c>
      <c r="B29" s="6" t="s">
        <v>358</v>
      </c>
    </row>
    <row r="30" spans="1:2">
      <c r="A30" s="5" t="s">
        <v>497</v>
      </c>
      <c r="B30" s="6" t="s">
        <v>359</v>
      </c>
    </row>
    <row r="31" spans="1:2">
      <c r="A31" s="5" t="s">
        <v>801</v>
      </c>
      <c r="B31" s="6" t="s">
        <v>360</v>
      </c>
    </row>
    <row r="32" spans="1:2">
      <c r="A32" s="5" t="s">
        <v>802</v>
      </c>
      <c r="B32" s="6" t="s">
        <v>199</v>
      </c>
    </row>
    <row r="33" spans="1:2">
      <c r="A33" s="5" t="s">
        <v>803</v>
      </c>
      <c r="B33" s="6" t="s">
        <v>200</v>
      </c>
    </row>
    <row r="34" spans="1:2">
      <c r="A34" s="5" t="s">
        <v>804</v>
      </c>
      <c r="B34" s="6" t="s">
        <v>201</v>
      </c>
    </row>
    <row r="35" spans="1:2">
      <c r="A35" s="5" t="s">
        <v>805</v>
      </c>
      <c r="B35" s="6" t="s">
        <v>202</v>
      </c>
    </row>
    <row r="36" spans="1:2">
      <c r="A36" s="5" t="s">
        <v>498</v>
      </c>
      <c r="B36" s="6" t="s">
        <v>203</v>
      </c>
    </row>
    <row r="37" spans="1:2">
      <c r="A37" s="5" t="s">
        <v>499</v>
      </c>
      <c r="B37" s="6" t="s">
        <v>204</v>
      </c>
    </row>
    <row r="38" spans="1:2">
      <c r="A38" s="5" t="s">
        <v>500</v>
      </c>
      <c r="B38" s="6" t="s">
        <v>205</v>
      </c>
    </row>
    <row r="39" spans="1:2">
      <c r="A39" s="5" t="s">
        <v>501</v>
      </c>
      <c r="B39" s="6" t="s">
        <v>206</v>
      </c>
    </row>
    <row r="40" spans="1:2">
      <c r="A40" s="5" t="s">
        <v>502</v>
      </c>
      <c r="B40" s="6" t="s">
        <v>207</v>
      </c>
    </row>
    <row r="41" spans="1:2">
      <c r="A41" s="5" t="s">
        <v>503</v>
      </c>
      <c r="B41" s="6" t="s">
        <v>208</v>
      </c>
    </row>
    <row r="42" spans="1:2">
      <c r="A42" s="5" t="s">
        <v>504</v>
      </c>
      <c r="B42" s="6" t="s">
        <v>209</v>
      </c>
    </row>
    <row r="43" spans="1:2">
      <c r="A43" s="5" t="s">
        <v>505</v>
      </c>
      <c r="B43" s="6" t="s">
        <v>210</v>
      </c>
    </row>
    <row r="44" spans="1:2">
      <c r="A44" s="5" t="s">
        <v>506</v>
      </c>
      <c r="B44" s="6" t="s">
        <v>211</v>
      </c>
    </row>
    <row r="45" spans="1:2">
      <c r="A45" s="5" t="s">
        <v>507</v>
      </c>
      <c r="B45" s="6" t="s">
        <v>212</v>
      </c>
    </row>
    <row r="46" spans="1:2">
      <c r="A46" s="5" t="s">
        <v>508</v>
      </c>
      <c r="B46" s="6" t="s">
        <v>213</v>
      </c>
    </row>
    <row r="47" spans="1:2">
      <c r="A47" s="5" t="s">
        <v>509</v>
      </c>
      <c r="B47" s="6" t="s">
        <v>599</v>
      </c>
    </row>
    <row r="48" spans="1:2">
      <c r="A48" s="5" t="s">
        <v>510</v>
      </c>
      <c r="B48" s="6" t="s">
        <v>600</v>
      </c>
    </row>
  </sheetData>
  <sheetProtection password="98CF" sheet="1" objects="1" scenarios="1" selectLockedCells="1"/>
  <dataConsolidate/>
  <phoneticPr fontId="3"/>
  <pageMargins left="0.75" right="0.75" top="1" bottom="1" header="0.51200000000000001" footer="0.51200000000000001"/>
  <headerFooter alignWithMargins="0"/>
  <pictur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you30"/>
  <dimension ref="A1:ED22"/>
  <sheetViews>
    <sheetView showGridLines="0" zoomScale="85" zoomScaleNormal="85" workbookViewId="0">
      <selection activeCell="Z11" sqref="Z11:AQ11"/>
    </sheetView>
  </sheetViews>
  <sheetFormatPr defaultColWidth="1" defaultRowHeight="13.5"/>
  <cols>
    <col min="1" max="113" width="1" style="109" customWidth="1"/>
    <col min="114" max="16384" width="1" style="109"/>
  </cols>
  <sheetData>
    <row r="1" spans="1:134" ht="15.95" customHeight="1">
      <c r="H1" s="557" t="s">
        <v>810</v>
      </c>
      <c r="I1" s="558"/>
      <c r="J1" s="558"/>
      <c r="K1" s="558"/>
      <c r="L1" s="558"/>
      <c r="M1" s="558"/>
      <c r="N1" s="558"/>
      <c r="O1" s="558"/>
      <c r="P1" s="558"/>
      <c r="Q1" s="558"/>
      <c r="R1" s="558"/>
      <c r="S1" s="558"/>
      <c r="T1" s="558"/>
      <c r="U1" s="558"/>
      <c r="V1" s="558"/>
      <c r="W1" s="558"/>
      <c r="X1" s="558"/>
      <c r="Y1" s="559"/>
      <c r="Z1" s="557" t="s">
        <v>756</v>
      </c>
      <c r="AA1" s="558"/>
      <c r="AB1" s="558"/>
      <c r="AC1" s="558"/>
      <c r="AD1" s="558"/>
      <c r="AE1" s="559"/>
      <c r="CO1" s="560" t="s">
        <v>750</v>
      </c>
      <c r="CP1" s="560"/>
      <c r="CQ1" s="560"/>
      <c r="CR1" s="560"/>
      <c r="CS1" s="560"/>
      <c r="CT1" s="560"/>
      <c r="CU1" s="560"/>
      <c r="CV1" s="560"/>
      <c r="CW1" s="560"/>
      <c r="CX1" s="560"/>
      <c r="CY1" s="560"/>
      <c r="CZ1" s="561" t="str">
        <f>IF(表00!DG1="","",表00!DG1)</f>
        <v>三重県</v>
      </c>
      <c r="DA1" s="561"/>
      <c r="DB1" s="561"/>
      <c r="DC1" s="561"/>
      <c r="DD1" s="561"/>
      <c r="DE1" s="561"/>
      <c r="DF1" s="561"/>
      <c r="DG1" s="561"/>
      <c r="DH1" s="561"/>
      <c r="DI1" s="561"/>
      <c r="DJ1" s="561"/>
      <c r="DK1" s="561"/>
      <c r="DL1" s="561"/>
      <c r="DM1" s="561"/>
      <c r="DN1" s="561"/>
      <c r="DO1" s="561"/>
      <c r="DP1" s="561"/>
      <c r="DQ1" s="561"/>
      <c r="DR1" s="561"/>
      <c r="DS1" s="561"/>
      <c r="DT1" s="561"/>
      <c r="DU1" s="561"/>
      <c r="DV1" s="561"/>
      <c r="DW1" s="561"/>
      <c r="DX1" s="561"/>
      <c r="DY1" s="561"/>
      <c r="DZ1" s="561"/>
    </row>
    <row r="2" spans="1:134" s="61" customFormat="1" ht="18" customHeight="1" thickBot="1">
      <c r="H2" s="562"/>
      <c r="I2" s="563"/>
      <c r="J2" s="563"/>
      <c r="K2" s="563"/>
      <c r="L2" s="563"/>
      <c r="M2" s="563"/>
      <c r="N2" s="563"/>
      <c r="O2" s="563"/>
      <c r="P2" s="563"/>
      <c r="Q2" s="563"/>
      <c r="R2" s="563"/>
      <c r="S2" s="563"/>
      <c r="T2" s="563"/>
      <c r="U2" s="563"/>
      <c r="V2" s="563"/>
      <c r="W2" s="563"/>
      <c r="X2" s="563"/>
      <c r="Y2" s="564"/>
      <c r="Z2" s="562"/>
      <c r="AA2" s="563"/>
      <c r="AB2" s="563"/>
      <c r="AC2" s="563"/>
      <c r="AD2" s="563"/>
      <c r="AE2" s="564"/>
      <c r="AG2" s="456" t="s">
        <v>314</v>
      </c>
      <c r="AH2" s="456"/>
      <c r="AI2" s="456"/>
      <c r="AJ2" s="456"/>
      <c r="AK2" s="456"/>
      <c r="AL2" s="456"/>
      <c r="AM2" s="456"/>
      <c r="AN2" s="456"/>
      <c r="AO2" s="456"/>
      <c r="AP2" s="456"/>
      <c r="AQ2" s="456"/>
      <c r="AR2" s="456"/>
      <c r="AS2" s="456"/>
      <c r="AT2" s="456"/>
      <c r="AU2" s="456"/>
      <c r="AV2" s="456"/>
      <c r="AW2" s="456"/>
      <c r="AX2" s="456"/>
      <c r="AY2" s="456"/>
      <c r="AZ2" s="456"/>
      <c r="BA2" s="456"/>
      <c r="BB2" s="456"/>
      <c r="BC2" s="456"/>
      <c r="BD2" s="456"/>
      <c r="BE2" s="456"/>
      <c r="BF2" s="456"/>
      <c r="BG2" s="456"/>
      <c r="BH2" s="456"/>
      <c r="BI2" s="456"/>
      <c r="BJ2" s="456"/>
      <c r="BK2" s="456"/>
      <c r="BL2" s="456"/>
      <c r="BM2" s="456"/>
      <c r="BN2" s="456"/>
      <c r="BO2" s="456"/>
      <c r="BP2" s="456"/>
      <c r="BQ2" s="456"/>
      <c r="BR2" s="456"/>
      <c r="BS2" s="456"/>
      <c r="BT2" s="456"/>
      <c r="BU2" s="456"/>
      <c r="BV2" s="456"/>
      <c r="BW2" s="456"/>
      <c r="BX2" s="456"/>
      <c r="BY2" s="456"/>
      <c r="BZ2" s="456"/>
      <c r="CA2" s="456"/>
      <c r="CB2" s="456"/>
      <c r="CC2" s="456"/>
      <c r="CD2" s="456"/>
      <c r="CE2" s="456"/>
      <c r="CF2" s="456"/>
      <c r="CG2" s="456"/>
      <c r="CH2" s="456"/>
      <c r="CI2" s="456"/>
      <c r="CJ2" s="456"/>
      <c r="CK2" s="456"/>
      <c r="CL2" s="456"/>
      <c r="CM2" s="456"/>
      <c r="CO2" s="565"/>
      <c r="CP2" s="565"/>
      <c r="CQ2" s="565"/>
      <c r="CR2" s="565"/>
      <c r="CS2" s="565"/>
      <c r="CT2" s="565"/>
      <c r="CU2" s="565"/>
      <c r="CV2" s="565"/>
      <c r="CW2" s="565"/>
      <c r="CX2" s="565"/>
      <c r="CY2" s="565"/>
      <c r="CZ2" s="566"/>
      <c r="DA2" s="566"/>
      <c r="DB2" s="566"/>
      <c r="DC2" s="566"/>
      <c r="DD2" s="566"/>
      <c r="DE2" s="566"/>
      <c r="DF2" s="566"/>
      <c r="DG2" s="566"/>
      <c r="DH2" s="566"/>
      <c r="DI2" s="566"/>
      <c r="DJ2" s="566"/>
      <c r="DK2" s="566"/>
      <c r="DL2" s="566"/>
      <c r="DM2" s="566"/>
      <c r="DN2" s="566"/>
      <c r="DO2" s="566"/>
      <c r="DP2" s="566"/>
      <c r="DQ2" s="566"/>
      <c r="DR2" s="566"/>
      <c r="DS2" s="566"/>
      <c r="DT2" s="566"/>
      <c r="DU2" s="566"/>
      <c r="DV2" s="566"/>
      <c r="DW2" s="566"/>
      <c r="DX2" s="566"/>
      <c r="DY2" s="566"/>
      <c r="DZ2" s="566"/>
    </row>
    <row r="3" spans="1:134" s="61" customFormat="1" ht="25.5" customHeight="1" thickBot="1">
      <c r="H3" s="567">
        <f>IF(表00!A8="","",表00!A8)</f>
        <v>2</v>
      </c>
      <c r="I3" s="568"/>
      <c r="J3" s="568"/>
      <c r="K3" s="568">
        <f>IF(表00!D8="","",表00!D8)</f>
        <v>4</v>
      </c>
      <c r="L3" s="568"/>
      <c r="M3" s="568"/>
      <c r="N3" s="568">
        <f>IF(表00!G8="","",表00!G8)</f>
        <v>2</v>
      </c>
      <c r="O3" s="568"/>
      <c r="P3" s="568"/>
      <c r="Q3" s="568">
        <f>IF(表00!J8="","",表00!J8)</f>
        <v>0</v>
      </c>
      <c r="R3" s="568"/>
      <c r="S3" s="568"/>
      <c r="T3" s="568">
        <f>IF(表00!M8="","",表00!M8)</f>
        <v>2</v>
      </c>
      <c r="U3" s="568"/>
      <c r="V3" s="568"/>
      <c r="W3" s="568">
        <f>IF(表00!P8="","",表00!P8)</f>
        <v>1</v>
      </c>
      <c r="X3" s="568"/>
      <c r="Y3" s="569"/>
      <c r="Z3" s="570">
        <v>3</v>
      </c>
      <c r="AA3" s="571"/>
      <c r="AB3" s="572"/>
      <c r="AC3" s="573">
        <v>0</v>
      </c>
      <c r="AD3" s="574"/>
      <c r="AE3" s="575"/>
      <c r="AG3" s="576"/>
      <c r="AH3" s="576"/>
      <c r="AI3" s="576"/>
      <c r="AJ3" s="576"/>
      <c r="AK3" s="576"/>
      <c r="AL3" s="576"/>
      <c r="AM3" s="576"/>
      <c r="AN3" s="576"/>
      <c r="AO3" s="576"/>
      <c r="AP3" s="576"/>
      <c r="AV3" s="456" t="s">
        <v>99</v>
      </c>
      <c r="AW3" s="456"/>
      <c r="AX3" s="456"/>
      <c r="AY3" s="456"/>
      <c r="AZ3" s="456"/>
      <c r="BA3" s="456"/>
      <c r="BB3" s="456"/>
      <c r="BC3" s="456"/>
      <c r="BD3" s="456"/>
      <c r="BE3" s="456"/>
      <c r="BF3" s="456"/>
      <c r="BG3" s="456"/>
      <c r="BH3" s="456"/>
      <c r="BI3" s="456"/>
      <c r="BJ3" s="456"/>
      <c r="BK3" s="456"/>
      <c r="BL3" s="456"/>
      <c r="BM3" s="456"/>
      <c r="BN3" s="456"/>
      <c r="BO3" s="456"/>
      <c r="BP3" s="577"/>
      <c r="BQ3" s="577"/>
      <c r="BR3" s="576"/>
      <c r="BS3" s="576"/>
      <c r="BT3" s="576"/>
      <c r="BU3" s="576"/>
      <c r="BV3" s="576"/>
      <c r="BW3" s="576"/>
      <c r="BX3" s="576"/>
      <c r="BY3" s="576"/>
      <c r="BZ3" s="576"/>
      <c r="CA3" s="576"/>
      <c r="CB3" s="576"/>
      <c r="CC3" s="576"/>
      <c r="CD3" s="576"/>
      <c r="CE3" s="576"/>
      <c r="CF3" s="576"/>
      <c r="CG3" s="576"/>
      <c r="CH3" s="576"/>
      <c r="CI3" s="576"/>
      <c r="CJ3" s="576"/>
      <c r="CK3" s="576"/>
      <c r="CL3" s="576"/>
      <c r="CM3" s="576"/>
      <c r="CO3" s="565" t="s">
        <v>752</v>
      </c>
      <c r="CP3" s="565"/>
      <c r="CQ3" s="565"/>
      <c r="CR3" s="565"/>
      <c r="CS3" s="565"/>
      <c r="CT3" s="565"/>
      <c r="CU3" s="565"/>
      <c r="CV3" s="565"/>
      <c r="CW3" s="565"/>
      <c r="CX3" s="565"/>
      <c r="CY3" s="565"/>
      <c r="CZ3" s="578" t="str">
        <f>IF(表00!DG3="","",表00!DG3)</f>
        <v>四日市市</v>
      </c>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row>
    <row r="4" spans="1:134" s="61" customFormat="1" ht="15" customHeight="1">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row>
    <row r="5" spans="1:134" ht="15" customHeight="1">
      <c r="A5" s="52"/>
      <c r="B5" s="52"/>
      <c r="C5" s="52"/>
      <c r="D5" s="52"/>
      <c r="E5" s="52"/>
      <c r="F5" s="52"/>
      <c r="G5" s="52"/>
      <c r="H5" s="52"/>
      <c r="I5" s="52"/>
      <c r="J5" s="52"/>
      <c r="K5" s="52"/>
      <c r="L5" s="52"/>
      <c r="M5" s="52"/>
      <c r="N5" s="52"/>
      <c r="O5" s="52"/>
      <c r="P5" s="52"/>
      <c r="Q5" s="52"/>
      <c r="R5" s="52"/>
      <c r="S5" s="52"/>
      <c r="T5" s="52"/>
      <c r="U5" s="52"/>
      <c r="V5" s="52"/>
      <c r="W5" s="52"/>
      <c r="X5" s="52"/>
      <c r="Y5" s="52"/>
      <c r="Z5" s="52"/>
      <c r="AA5" s="52"/>
      <c r="AB5" s="52"/>
      <c r="AC5" s="52"/>
      <c r="AD5" s="52"/>
      <c r="AE5" s="52"/>
      <c r="AF5" s="52"/>
      <c r="AG5" s="52"/>
      <c r="AH5" s="52"/>
      <c r="AI5" s="52"/>
      <c r="AJ5" s="52"/>
      <c r="AK5" s="52"/>
      <c r="AL5" s="52"/>
      <c r="AM5" s="52"/>
      <c r="AN5" s="52"/>
      <c r="AO5" s="52"/>
      <c r="AP5" s="52"/>
      <c r="AQ5" s="52"/>
      <c r="AR5" s="52"/>
      <c r="AS5" s="52"/>
      <c r="AT5" s="52"/>
      <c r="AU5" s="52"/>
      <c r="AV5" s="52"/>
      <c r="AW5" s="52"/>
      <c r="AX5" s="52"/>
      <c r="AY5" s="52"/>
      <c r="AZ5" s="52"/>
      <c r="BA5" s="52"/>
      <c r="BB5" s="52"/>
      <c r="BC5" s="52"/>
      <c r="BD5" s="52"/>
      <c r="BE5" s="52"/>
      <c r="BF5" s="52"/>
      <c r="BG5" s="52"/>
      <c r="BH5" s="52"/>
      <c r="BI5" s="52"/>
      <c r="BJ5" s="52"/>
      <c r="BK5" s="52"/>
      <c r="BL5" s="52"/>
      <c r="BM5" s="52"/>
      <c r="BN5" s="52"/>
      <c r="BO5" s="52"/>
      <c r="BP5" s="52"/>
      <c r="BQ5" s="52"/>
      <c r="BR5" s="52"/>
      <c r="BS5" s="52"/>
      <c r="BT5" s="52"/>
      <c r="BU5" s="52"/>
      <c r="BV5" s="52"/>
      <c r="BW5" s="52"/>
      <c r="BX5" s="52"/>
      <c r="BY5" s="52"/>
      <c r="BZ5" s="52"/>
      <c r="CA5" s="52"/>
      <c r="CB5" s="52"/>
      <c r="CC5" s="52"/>
      <c r="CD5" s="52"/>
      <c r="CE5" s="52"/>
      <c r="CF5" s="52"/>
      <c r="CG5" s="52"/>
      <c r="CH5" s="52"/>
      <c r="CI5" s="52"/>
      <c r="CJ5" s="52"/>
      <c r="CK5" s="52"/>
      <c r="CL5" s="52"/>
      <c r="CM5" s="52"/>
      <c r="CN5" s="52"/>
      <c r="CO5" s="52"/>
      <c r="CP5" s="52"/>
      <c r="CQ5" s="52"/>
      <c r="CR5" s="52"/>
      <c r="CS5" s="52"/>
      <c r="CT5" s="52"/>
      <c r="CU5" s="52"/>
      <c r="CV5" s="52"/>
      <c r="CW5" s="52"/>
      <c r="CX5" s="52"/>
      <c r="CY5" s="52"/>
      <c r="CZ5" s="52"/>
      <c r="DA5" s="52"/>
      <c r="DB5" s="52"/>
      <c r="DC5" s="52"/>
      <c r="DD5" s="52"/>
      <c r="DE5" s="52"/>
      <c r="DF5" s="52"/>
      <c r="DG5" s="52"/>
      <c r="DH5" s="52"/>
      <c r="DI5" s="52"/>
      <c r="DJ5" s="52"/>
      <c r="DK5" s="52"/>
      <c r="DL5" s="52"/>
      <c r="DM5" s="52"/>
      <c r="DN5" s="52"/>
      <c r="DO5" s="52"/>
      <c r="DP5" s="52"/>
      <c r="DQ5" s="52"/>
      <c r="DR5" s="52"/>
      <c r="DS5" s="52"/>
      <c r="DT5" s="52"/>
      <c r="DU5" s="52"/>
      <c r="DV5" s="52"/>
      <c r="DW5" s="52"/>
      <c r="DX5" s="52"/>
      <c r="DY5" s="52"/>
      <c r="DZ5" s="52"/>
      <c r="EA5" s="52"/>
      <c r="EB5" s="52"/>
      <c r="EC5" s="52"/>
      <c r="ED5" s="52"/>
    </row>
    <row r="6" spans="1:134" ht="15" customHeight="1">
      <c r="Q6" s="52"/>
      <c r="R6" s="52"/>
      <c r="S6" s="52"/>
      <c r="T6" s="52"/>
      <c r="U6" s="52"/>
      <c r="V6" s="52"/>
      <c r="W6" s="10"/>
      <c r="X6" s="10"/>
      <c r="Y6" s="10"/>
      <c r="Z6" s="380" t="s">
        <v>145</v>
      </c>
      <c r="AA6" s="380"/>
      <c r="AB6" s="380"/>
      <c r="AC6" s="380"/>
      <c r="AD6" s="380"/>
      <c r="AE6" s="380"/>
      <c r="AF6" s="380"/>
      <c r="AG6" s="380"/>
      <c r="AH6" s="380"/>
      <c r="AI6" s="380"/>
      <c r="AJ6" s="380"/>
      <c r="AK6" s="380"/>
      <c r="AL6" s="380"/>
      <c r="AM6" s="380"/>
      <c r="AN6" s="380"/>
      <c r="AO6" s="380"/>
      <c r="AP6" s="380"/>
      <c r="AQ6" s="380"/>
      <c r="AR6" s="380" t="s">
        <v>146</v>
      </c>
      <c r="AS6" s="380"/>
      <c r="AT6" s="380"/>
      <c r="AU6" s="380"/>
      <c r="AV6" s="380"/>
      <c r="AW6" s="380"/>
      <c r="AX6" s="380"/>
      <c r="AY6" s="380"/>
      <c r="AZ6" s="380"/>
      <c r="BA6" s="380"/>
      <c r="BB6" s="380"/>
      <c r="BC6" s="380"/>
      <c r="BD6" s="380"/>
      <c r="BE6" s="380"/>
      <c r="BF6" s="380"/>
      <c r="BG6" s="380"/>
      <c r="BH6" s="380"/>
      <c r="BI6" s="380"/>
      <c r="BJ6" s="380" t="s">
        <v>147</v>
      </c>
      <c r="BK6" s="380"/>
      <c r="BL6" s="380"/>
      <c r="BM6" s="380"/>
      <c r="BN6" s="380"/>
      <c r="BO6" s="380"/>
      <c r="BP6" s="380"/>
      <c r="BQ6" s="380"/>
      <c r="BR6" s="380"/>
      <c r="BS6" s="380"/>
      <c r="BT6" s="380"/>
      <c r="BU6" s="380"/>
      <c r="BV6" s="380"/>
      <c r="BW6" s="380"/>
      <c r="BX6" s="380"/>
      <c r="BY6" s="380"/>
      <c r="BZ6" s="380"/>
      <c r="CA6" s="380"/>
      <c r="CB6" s="380" t="s">
        <v>148</v>
      </c>
      <c r="CC6" s="380"/>
      <c r="CD6" s="380"/>
      <c r="CE6" s="380"/>
      <c r="CF6" s="380"/>
      <c r="CG6" s="380"/>
      <c r="CH6" s="380"/>
      <c r="CI6" s="380"/>
      <c r="CJ6" s="380"/>
      <c r="CK6" s="380"/>
      <c r="CL6" s="380"/>
      <c r="CM6" s="380"/>
      <c r="CN6" s="380"/>
      <c r="CO6" s="380"/>
      <c r="CP6" s="380"/>
      <c r="CQ6" s="380"/>
      <c r="CR6" s="380"/>
      <c r="CS6" s="380"/>
      <c r="CT6" s="380" t="s">
        <v>149</v>
      </c>
      <c r="CU6" s="380"/>
      <c r="CV6" s="380"/>
      <c r="CW6" s="380"/>
      <c r="CX6" s="380"/>
      <c r="CY6" s="380"/>
      <c r="CZ6" s="380"/>
      <c r="DA6" s="380"/>
      <c r="DB6" s="380"/>
      <c r="DC6" s="380"/>
      <c r="DD6" s="380"/>
      <c r="DE6" s="380"/>
      <c r="DF6" s="380"/>
      <c r="DG6" s="380"/>
      <c r="DH6" s="380"/>
      <c r="DI6" s="380"/>
      <c r="DJ6" s="380"/>
      <c r="DK6" s="380"/>
      <c r="DL6" s="380" t="s">
        <v>150</v>
      </c>
      <c r="DM6" s="380"/>
      <c r="DN6" s="380"/>
      <c r="DO6" s="380"/>
      <c r="DP6" s="380"/>
      <c r="DQ6" s="380"/>
      <c r="DR6" s="380"/>
      <c r="DS6" s="380"/>
      <c r="DT6" s="380"/>
      <c r="DU6" s="380"/>
      <c r="DV6" s="380"/>
      <c r="DW6" s="380"/>
      <c r="DX6" s="380"/>
      <c r="DY6" s="380"/>
      <c r="DZ6" s="380"/>
      <c r="EA6" s="380"/>
      <c r="EB6" s="380"/>
      <c r="EC6" s="380"/>
      <c r="ED6" s="52"/>
    </row>
    <row r="7" spans="1:134" s="123" customFormat="1" ht="13.5" customHeight="1">
      <c r="A7" s="579" t="s">
        <v>124</v>
      </c>
      <c r="B7" s="580"/>
      <c r="C7" s="580"/>
      <c r="D7" s="580"/>
      <c r="E7" s="580"/>
      <c r="F7" s="580"/>
      <c r="G7" s="580"/>
      <c r="H7" s="580"/>
      <c r="I7" s="580"/>
      <c r="J7" s="580"/>
      <c r="K7" s="580"/>
      <c r="L7" s="580"/>
      <c r="M7" s="580"/>
      <c r="N7" s="580"/>
      <c r="O7" s="580"/>
      <c r="P7" s="581"/>
      <c r="Q7" s="114" t="s">
        <v>284</v>
      </c>
      <c r="R7" s="115"/>
      <c r="S7" s="115"/>
      <c r="T7" s="115"/>
      <c r="U7" s="115"/>
      <c r="V7" s="115"/>
      <c r="W7" s="115"/>
      <c r="X7" s="115"/>
      <c r="Y7" s="118"/>
      <c r="Z7" s="483" t="s">
        <v>100</v>
      </c>
      <c r="AA7" s="483"/>
      <c r="AB7" s="483"/>
      <c r="AC7" s="483"/>
      <c r="AD7" s="483"/>
      <c r="AE7" s="483"/>
      <c r="AF7" s="483"/>
      <c r="AG7" s="483"/>
      <c r="AH7" s="483"/>
      <c r="AI7" s="483"/>
      <c r="AJ7" s="483"/>
      <c r="AK7" s="483"/>
      <c r="AL7" s="483"/>
      <c r="AM7" s="483"/>
      <c r="AN7" s="483"/>
      <c r="AO7" s="483"/>
      <c r="AP7" s="483"/>
      <c r="AQ7" s="483"/>
      <c r="AR7" s="483" t="s">
        <v>101</v>
      </c>
      <c r="AS7" s="483"/>
      <c r="AT7" s="483"/>
      <c r="AU7" s="483"/>
      <c r="AV7" s="483"/>
      <c r="AW7" s="483"/>
      <c r="AX7" s="483"/>
      <c r="AY7" s="483"/>
      <c r="AZ7" s="483"/>
      <c r="BA7" s="483"/>
      <c r="BB7" s="483"/>
      <c r="BC7" s="483"/>
      <c r="BD7" s="483"/>
      <c r="BE7" s="483"/>
      <c r="BF7" s="483"/>
      <c r="BG7" s="483"/>
      <c r="BH7" s="483"/>
      <c r="BI7" s="483"/>
      <c r="BJ7" s="483" t="s">
        <v>102</v>
      </c>
      <c r="BK7" s="483"/>
      <c r="BL7" s="483"/>
      <c r="BM7" s="483"/>
      <c r="BN7" s="483"/>
      <c r="BO7" s="483"/>
      <c r="BP7" s="483"/>
      <c r="BQ7" s="483"/>
      <c r="BR7" s="483"/>
      <c r="BS7" s="483"/>
      <c r="BT7" s="483"/>
      <c r="BU7" s="483"/>
      <c r="BV7" s="483"/>
      <c r="BW7" s="483"/>
      <c r="BX7" s="483"/>
      <c r="BY7" s="483"/>
      <c r="BZ7" s="483"/>
      <c r="CA7" s="483"/>
      <c r="CB7" s="483" t="s">
        <v>103</v>
      </c>
      <c r="CC7" s="483"/>
      <c r="CD7" s="483"/>
      <c r="CE7" s="483"/>
      <c r="CF7" s="483"/>
      <c r="CG7" s="483"/>
      <c r="CH7" s="483"/>
      <c r="CI7" s="483"/>
      <c r="CJ7" s="483"/>
      <c r="CK7" s="483"/>
      <c r="CL7" s="483"/>
      <c r="CM7" s="483"/>
      <c r="CN7" s="483"/>
      <c r="CO7" s="483"/>
      <c r="CP7" s="483"/>
      <c r="CQ7" s="483"/>
      <c r="CR7" s="483"/>
      <c r="CS7" s="483"/>
      <c r="CT7" s="483" t="s">
        <v>104</v>
      </c>
      <c r="CU7" s="483"/>
      <c r="CV7" s="483"/>
      <c r="CW7" s="483"/>
      <c r="CX7" s="483"/>
      <c r="CY7" s="483"/>
      <c r="CZ7" s="483"/>
      <c r="DA7" s="483"/>
      <c r="DB7" s="483"/>
      <c r="DC7" s="483"/>
      <c r="DD7" s="483"/>
      <c r="DE7" s="483"/>
      <c r="DF7" s="483"/>
      <c r="DG7" s="483"/>
      <c r="DH7" s="483"/>
      <c r="DI7" s="483"/>
      <c r="DJ7" s="483"/>
      <c r="DK7" s="483"/>
      <c r="DL7" s="483" t="s">
        <v>105</v>
      </c>
      <c r="DM7" s="483"/>
      <c r="DN7" s="483"/>
      <c r="DO7" s="483"/>
      <c r="DP7" s="483"/>
      <c r="DQ7" s="483"/>
      <c r="DR7" s="483"/>
      <c r="DS7" s="483"/>
      <c r="DT7" s="483"/>
      <c r="DU7" s="483"/>
      <c r="DV7" s="483"/>
      <c r="DW7" s="483"/>
      <c r="DX7" s="483"/>
      <c r="DY7" s="483"/>
      <c r="DZ7" s="483"/>
      <c r="EA7" s="483"/>
      <c r="EB7" s="483"/>
      <c r="EC7" s="483"/>
    </row>
    <row r="8" spans="1:134" ht="13.5" customHeight="1">
      <c r="A8" s="582"/>
      <c r="B8" s="583"/>
      <c r="C8" s="583"/>
      <c r="D8" s="583"/>
      <c r="E8" s="583"/>
      <c r="F8" s="583"/>
      <c r="G8" s="583"/>
      <c r="H8" s="583"/>
      <c r="I8" s="583"/>
      <c r="J8" s="583"/>
      <c r="K8" s="583"/>
      <c r="L8" s="583"/>
      <c r="M8" s="583"/>
      <c r="N8" s="583"/>
      <c r="O8" s="583"/>
      <c r="P8" s="584"/>
      <c r="Q8" s="194"/>
      <c r="R8" s="195"/>
      <c r="S8" s="195"/>
      <c r="T8" s="195"/>
      <c r="U8" s="195"/>
      <c r="V8" s="195"/>
      <c r="W8" s="195"/>
      <c r="X8" s="195"/>
      <c r="Y8" s="196"/>
      <c r="Z8" s="483"/>
      <c r="AA8" s="483"/>
      <c r="AB8" s="483"/>
      <c r="AC8" s="483"/>
      <c r="AD8" s="483"/>
      <c r="AE8" s="483"/>
      <c r="AF8" s="483"/>
      <c r="AG8" s="483"/>
      <c r="AH8" s="483"/>
      <c r="AI8" s="483"/>
      <c r="AJ8" s="483"/>
      <c r="AK8" s="483"/>
      <c r="AL8" s="483"/>
      <c r="AM8" s="483"/>
      <c r="AN8" s="483"/>
      <c r="AO8" s="483"/>
      <c r="AP8" s="483"/>
      <c r="AQ8" s="483"/>
      <c r="AR8" s="483"/>
      <c r="AS8" s="483"/>
      <c r="AT8" s="483"/>
      <c r="AU8" s="483"/>
      <c r="AV8" s="483"/>
      <c r="AW8" s="483"/>
      <c r="AX8" s="483"/>
      <c r="AY8" s="483"/>
      <c r="AZ8" s="483"/>
      <c r="BA8" s="483"/>
      <c r="BB8" s="483"/>
      <c r="BC8" s="483"/>
      <c r="BD8" s="483"/>
      <c r="BE8" s="483"/>
      <c r="BF8" s="483"/>
      <c r="BG8" s="483"/>
      <c r="BH8" s="483"/>
      <c r="BI8" s="483"/>
      <c r="BJ8" s="483"/>
      <c r="BK8" s="483"/>
      <c r="BL8" s="483"/>
      <c r="BM8" s="483"/>
      <c r="BN8" s="483"/>
      <c r="BO8" s="483"/>
      <c r="BP8" s="483"/>
      <c r="BQ8" s="483"/>
      <c r="BR8" s="483"/>
      <c r="BS8" s="483"/>
      <c r="BT8" s="483"/>
      <c r="BU8" s="483"/>
      <c r="BV8" s="483"/>
      <c r="BW8" s="483"/>
      <c r="BX8" s="483"/>
      <c r="BY8" s="483"/>
      <c r="BZ8" s="483"/>
      <c r="CA8" s="483"/>
      <c r="CB8" s="483"/>
      <c r="CC8" s="483"/>
      <c r="CD8" s="483"/>
      <c r="CE8" s="483"/>
      <c r="CF8" s="483"/>
      <c r="CG8" s="483"/>
      <c r="CH8" s="483"/>
      <c r="CI8" s="483"/>
      <c r="CJ8" s="483"/>
      <c r="CK8" s="483"/>
      <c r="CL8" s="483"/>
      <c r="CM8" s="483"/>
      <c r="CN8" s="483"/>
      <c r="CO8" s="483"/>
      <c r="CP8" s="483"/>
      <c r="CQ8" s="483"/>
      <c r="CR8" s="483"/>
      <c r="CS8" s="483"/>
      <c r="CT8" s="483"/>
      <c r="CU8" s="483"/>
      <c r="CV8" s="483"/>
      <c r="CW8" s="483"/>
      <c r="CX8" s="483"/>
      <c r="CY8" s="483"/>
      <c r="CZ8" s="483"/>
      <c r="DA8" s="483"/>
      <c r="DB8" s="483"/>
      <c r="DC8" s="483"/>
      <c r="DD8" s="483"/>
      <c r="DE8" s="483"/>
      <c r="DF8" s="483"/>
      <c r="DG8" s="483"/>
      <c r="DH8" s="483"/>
      <c r="DI8" s="483"/>
      <c r="DJ8" s="483"/>
      <c r="DK8" s="483"/>
      <c r="DL8" s="483"/>
      <c r="DM8" s="483"/>
      <c r="DN8" s="483"/>
      <c r="DO8" s="483"/>
      <c r="DP8" s="483"/>
      <c r="DQ8" s="483"/>
      <c r="DR8" s="483"/>
      <c r="DS8" s="483"/>
      <c r="DT8" s="483"/>
      <c r="DU8" s="483"/>
      <c r="DV8" s="483"/>
      <c r="DW8" s="483"/>
      <c r="DX8" s="483"/>
      <c r="DY8" s="483"/>
      <c r="DZ8" s="483"/>
      <c r="EA8" s="483"/>
      <c r="EB8" s="483"/>
      <c r="EC8" s="483"/>
    </row>
    <row r="9" spans="1:134" ht="13.5" customHeight="1">
      <c r="A9" s="582"/>
      <c r="B9" s="583"/>
      <c r="C9" s="583"/>
      <c r="D9" s="583"/>
      <c r="E9" s="583"/>
      <c r="F9" s="583"/>
      <c r="G9" s="583"/>
      <c r="H9" s="583"/>
      <c r="I9" s="583"/>
      <c r="J9" s="583"/>
      <c r="K9" s="583"/>
      <c r="L9" s="583"/>
      <c r="M9" s="583"/>
      <c r="N9" s="583"/>
      <c r="O9" s="583"/>
      <c r="P9" s="584"/>
      <c r="Q9" s="194"/>
      <c r="R9" s="195"/>
      <c r="S9" s="195"/>
      <c r="T9" s="195"/>
      <c r="U9" s="195"/>
      <c r="V9" s="195"/>
      <c r="W9" s="195"/>
      <c r="X9" s="195"/>
      <c r="Y9" s="196"/>
      <c r="Z9" s="483" t="s">
        <v>106</v>
      </c>
      <c r="AA9" s="483"/>
      <c r="AB9" s="483"/>
      <c r="AC9" s="483"/>
      <c r="AD9" s="483"/>
      <c r="AE9" s="483"/>
      <c r="AF9" s="483"/>
      <c r="AG9" s="483"/>
      <c r="AH9" s="483"/>
      <c r="AI9" s="483"/>
      <c r="AJ9" s="483"/>
      <c r="AK9" s="483"/>
      <c r="AL9" s="483"/>
      <c r="AM9" s="483"/>
      <c r="AN9" s="483"/>
      <c r="AO9" s="483"/>
      <c r="AP9" s="483"/>
      <c r="AQ9" s="483"/>
      <c r="AR9" s="483" t="s">
        <v>106</v>
      </c>
      <c r="AS9" s="483"/>
      <c r="AT9" s="483"/>
      <c r="AU9" s="483"/>
      <c r="AV9" s="483"/>
      <c r="AW9" s="483"/>
      <c r="AX9" s="483"/>
      <c r="AY9" s="483"/>
      <c r="AZ9" s="483"/>
      <c r="BA9" s="483"/>
      <c r="BB9" s="483"/>
      <c r="BC9" s="483"/>
      <c r="BD9" s="483"/>
      <c r="BE9" s="483"/>
      <c r="BF9" s="483"/>
      <c r="BG9" s="483"/>
      <c r="BH9" s="483"/>
      <c r="BI9" s="483"/>
      <c r="BJ9" s="483" t="s">
        <v>106</v>
      </c>
      <c r="BK9" s="483"/>
      <c r="BL9" s="483"/>
      <c r="BM9" s="483"/>
      <c r="BN9" s="483"/>
      <c r="BO9" s="483"/>
      <c r="BP9" s="483"/>
      <c r="BQ9" s="483"/>
      <c r="BR9" s="483"/>
      <c r="BS9" s="483"/>
      <c r="BT9" s="483"/>
      <c r="BU9" s="483"/>
      <c r="BV9" s="483"/>
      <c r="BW9" s="483"/>
      <c r="BX9" s="483"/>
      <c r="BY9" s="483"/>
      <c r="BZ9" s="483"/>
      <c r="CA9" s="483"/>
      <c r="CB9" s="483" t="s">
        <v>106</v>
      </c>
      <c r="CC9" s="483"/>
      <c r="CD9" s="483"/>
      <c r="CE9" s="483"/>
      <c r="CF9" s="483"/>
      <c r="CG9" s="483"/>
      <c r="CH9" s="483"/>
      <c r="CI9" s="483"/>
      <c r="CJ9" s="483"/>
      <c r="CK9" s="483"/>
      <c r="CL9" s="483"/>
      <c r="CM9" s="483"/>
      <c r="CN9" s="483"/>
      <c r="CO9" s="483"/>
      <c r="CP9" s="483"/>
      <c r="CQ9" s="483"/>
      <c r="CR9" s="483"/>
      <c r="CS9" s="483"/>
      <c r="CT9" s="483" t="s">
        <v>106</v>
      </c>
      <c r="CU9" s="483"/>
      <c r="CV9" s="483"/>
      <c r="CW9" s="483"/>
      <c r="CX9" s="483"/>
      <c r="CY9" s="483"/>
      <c r="CZ9" s="483"/>
      <c r="DA9" s="483"/>
      <c r="DB9" s="483"/>
      <c r="DC9" s="483"/>
      <c r="DD9" s="483"/>
      <c r="DE9" s="483"/>
      <c r="DF9" s="483"/>
      <c r="DG9" s="483"/>
      <c r="DH9" s="483"/>
      <c r="DI9" s="483"/>
      <c r="DJ9" s="483"/>
      <c r="DK9" s="483"/>
      <c r="DL9" s="483" t="s">
        <v>106</v>
      </c>
      <c r="DM9" s="483"/>
      <c r="DN9" s="483"/>
      <c r="DO9" s="483"/>
      <c r="DP9" s="483"/>
      <c r="DQ9" s="483"/>
      <c r="DR9" s="483"/>
      <c r="DS9" s="483"/>
      <c r="DT9" s="483"/>
      <c r="DU9" s="483"/>
      <c r="DV9" s="483"/>
      <c r="DW9" s="483"/>
      <c r="DX9" s="483"/>
      <c r="DY9" s="483"/>
      <c r="DZ9" s="483"/>
      <c r="EA9" s="483"/>
      <c r="EB9" s="483"/>
      <c r="EC9" s="483"/>
    </row>
    <row r="10" spans="1:134" ht="13.5" customHeight="1" thickBot="1">
      <c r="A10" s="585"/>
      <c r="B10" s="586"/>
      <c r="C10" s="586"/>
      <c r="D10" s="586"/>
      <c r="E10" s="586"/>
      <c r="F10" s="586"/>
      <c r="G10" s="586"/>
      <c r="H10" s="586"/>
      <c r="I10" s="586"/>
      <c r="J10" s="586"/>
      <c r="K10" s="586"/>
      <c r="L10" s="586"/>
      <c r="M10" s="586"/>
      <c r="N10" s="586"/>
      <c r="O10" s="586"/>
      <c r="P10" s="587"/>
      <c r="Q10" s="467"/>
      <c r="R10" s="588"/>
      <c r="S10" s="588"/>
      <c r="T10" s="588"/>
      <c r="U10" s="588"/>
      <c r="V10" s="588"/>
      <c r="W10" s="588"/>
      <c r="X10" s="588"/>
      <c r="Y10" s="589"/>
      <c r="Z10" s="590"/>
      <c r="AA10" s="590"/>
      <c r="AB10" s="590"/>
      <c r="AC10" s="590"/>
      <c r="AD10" s="590"/>
      <c r="AE10" s="590"/>
      <c r="AF10" s="590"/>
      <c r="AG10" s="590"/>
      <c r="AH10" s="590"/>
      <c r="AI10" s="590"/>
      <c r="AJ10" s="590"/>
      <c r="AK10" s="590"/>
      <c r="AL10" s="590"/>
      <c r="AM10" s="590"/>
      <c r="AN10" s="590"/>
      <c r="AO10" s="590"/>
      <c r="AP10" s="590"/>
      <c r="AQ10" s="590"/>
      <c r="AR10" s="590"/>
      <c r="AS10" s="590"/>
      <c r="AT10" s="590"/>
      <c r="AU10" s="590"/>
      <c r="AV10" s="590"/>
      <c r="AW10" s="590"/>
      <c r="AX10" s="590"/>
      <c r="AY10" s="590"/>
      <c r="AZ10" s="590"/>
      <c r="BA10" s="590"/>
      <c r="BB10" s="590"/>
      <c r="BC10" s="590"/>
      <c r="BD10" s="590"/>
      <c r="BE10" s="590"/>
      <c r="BF10" s="590"/>
      <c r="BG10" s="590"/>
      <c r="BH10" s="590"/>
      <c r="BI10" s="590"/>
      <c r="BJ10" s="590"/>
      <c r="BK10" s="590"/>
      <c r="BL10" s="590"/>
      <c r="BM10" s="590"/>
      <c r="BN10" s="590"/>
      <c r="BO10" s="590"/>
      <c r="BP10" s="590"/>
      <c r="BQ10" s="590"/>
      <c r="BR10" s="590"/>
      <c r="BS10" s="590"/>
      <c r="BT10" s="590"/>
      <c r="BU10" s="590"/>
      <c r="BV10" s="590"/>
      <c r="BW10" s="590"/>
      <c r="BX10" s="590"/>
      <c r="BY10" s="590"/>
      <c r="BZ10" s="590"/>
      <c r="CA10" s="590"/>
      <c r="CB10" s="590"/>
      <c r="CC10" s="590"/>
      <c r="CD10" s="590"/>
      <c r="CE10" s="590"/>
      <c r="CF10" s="590"/>
      <c r="CG10" s="590"/>
      <c r="CH10" s="590"/>
      <c r="CI10" s="590"/>
      <c r="CJ10" s="590"/>
      <c r="CK10" s="590"/>
      <c r="CL10" s="590"/>
      <c r="CM10" s="590"/>
      <c r="CN10" s="590"/>
      <c r="CO10" s="590"/>
      <c r="CP10" s="590"/>
      <c r="CQ10" s="590"/>
      <c r="CR10" s="590"/>
      <c r="CS10" s="590"/>
      <c r="CT10" s="590"/>
      <c r="CU10" s="590"/>
      <c r="CV10" s="590"/>
      <c r="CW10" s="590"/>
      <c r="CX10" s="590"/>
      <c r="CY10" s="590"/>
      <c r="CZ10" s="590"/>
      <c r="DA10" s="590"/>
      <c r="DB10" s="590"/>
      <c r="DC10" s="590"/>
      <c r="DD10" s="590"/>
      <c r="DE10" s="590"/>
      <c r="DF10" s="590"/>
      <c r="DG10" s="590"/>
      <c r="DH10" s="590"/>
      <c r="DI10" s="590"/>
      <c r="DJ10" s="590"/>
      <c r="DK10" s="590"/>
      <c r="DL10" s="590"/>
      <c r="DM10" s="590"/>
      <c r="DN10" s="590"/>
      <c r="DO10" s="590"/>
      <c r="DP10" s="590"/>
      <c r="DQ10" s="590"/>
      <c r="DR10" s="590"/>
      <c r="DS10" s="590"/>
      <c r="DT10" s="590"/>
      <c r="DU10" s="590"/>
      <c r="DV10" s="590"/>
      <c r="DW10" s="590"/>
      <c r="DX10" s="590"/>
      <c r="DY10" s="590"/>
      <c r="DZ10" s="590"/>
      <c r="EA10" s="590"/>
      <c r="EB10" s="590"/>
      <c r="EC10" s="590"/>
    </row>
    <row r="11" spans="1:134" ht="23.1" customHeight="1">
      <c r="A11" s="591" t="s">
        <v>761</v>
      </c>
      <c r="B11" s="592"/>
      <c r="C11" s="592"/>
      <c r="D11" s="592"/>
      <c r="E11" s="592"/>
      <c r="F11" s="592"/>
      <c r="G11" s="592"/>
      <c r="H11" s="592"/>
      <c r="I11" s="592"/>
      <c r="J11" s="592"/>
      <c r="K11" s="592"/>
      <c r="L11" s="592"/>
      <c r="M11" s="592"/>
      <c r="N11" s="592"/>
      <c r="O11" s="592"/>
      <c r="P11" s="593"/>
      <c r="Q11" s="478">
        <v>0</v>
      </c>
      <c r="R11" s="545"/>
      <c r="S11" s="479"/>
      <c r="T11" s="479">
        <v>1</v>
      </c>
      <c r="U11" s="479"/>
      <c r="V11" s="479"/>
      <c r="W11" s="479">
        <v>0</v>
      </c>
      <c r="X11" s="546"/>
      <c r="Y11" s="547"/>
      <c r="Z11" s="419">
        <v>508</v>
      </c>
      <c r="AA11" s="419"/>
      <c r="AB11" s="419"/>
      <c r="AC11" s="419"/>
      <c r="AD11" s="419"/>
      <c r="AE11" s="419"/>
      <c r="AF11" s="419"/>
      <c r="AG11" s="419"/>
      <c r="AH11" s="419"/>
      <c r="AI11" s="419"/>
      <c r="AJ11" s="419"/>
      <c r="AK11" s="419"/>
      <c r="AL11" s="419"/>
      <c r="AM11" s="419"/>
      <c r="AN11" s="419"/>
      <c r="AO11" s="419"/>
      <c r="AP11" s="419"/>
      <c r="AQ11" s="419"/>
      <c r="AR11" s="419">
        <v>6</v>
      </c>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19"/>
      <c r="BW11" s="419"/>
      <c r="BX11" s="419"/>
      <c r="BY11" s="419"/>
      <c r="BZ11" s="419"/>
      <c r="CA11" s="419"/>
      <c r="CB11" s="419">
        <v>5</v>
      </c>
      <c r="CC11" s="419"/>
      <c r="CD11" s="419"/>
      <c r="CE11" s="419"/>
      <c r="CF11" s="419"/>
      <c r="CG11" s="419"/>
      <c r="CH11" s="419"/>
      <c r="CI11" s="419"/>
      <c r="CJ11" s="419"/>
      <c r="CK11" s="419"/>
      <c r="CL11" s="419"/>
      <c r="CM11" s="419"/>
      <c r="CN11" s="419"/>
      <c r="CO11" s="419"/>
      <c r="CP11" s="419"/>
      <c r="CQ11" s="419"/>
      <c r="CR11" s="419"/>
      <c r="CS11" s="419"/>
      <c r="CT11" s="419">
        <v>3</v>
      </c>
      <c r="CU11" s="419"/>
      <c r="CV11" s="419"/>
      <c r="CW11" s="419"/>
      <c r="CX11" s="419"/>
      <c r="CY11" s="419"/>
      <c r="CZ11" s="419"/>
      <c r="DA11" s="419"/>
      <c r="DB11" s="419"/>
      <c r="DC11" s="419"/>
      <c r="DD11" s="419"/>
      <c r="DE11" s="419"/>
      <c r="DF11" s="419"/>
      <c r="DG11" s="419"/>
      <c r="DH11" s="419"/>
      <c r="DI11" s="419"/>
      <c r="DJ11" s="419"/>
      <c r="DK11" s="419"/>
      <c r="DL11" s="432">
        <f t="shared" ref="DL11:DL20" si="0">SUM(Z11:DK11)</f>
        <v>522</v>
      </c>
      <c r="DM11" s="432"/>
      <c r="DN11" s="432"/>
      <c r="DO11" s="432"/>
      <c r="DP11" s="432"/>
      <c r="DQ11" s="432"/>
      <c r="DR11" s="432"/>
      <c r="DS11" s="432"/>
      <c r="DT11" s="432"/>
      <c r="DU11" s="432"/>
      <c r="DV11" s="432"/>
      <c r="DW11" s="432"/>
      <c r="DX11" s="432"/>
      <c r="DY11" s="432"/>
      <c r="DZ11" s="432"/>
      <c r="EA11" s="432"/>
      <c r="EB11" s="432"/>
      <c r="EC11" s="433"/>
    </row>
    <row r="12" spans="1:134" ht="23.1" customHeight="1">
      <c r="A12" s="591" t="s">
        <v>762</v>
      </c>
      <c r="B12" s="592"/>
      <c r="C12" s="592"/>
      <c r="D12" s="592"/>
      <c r="E12" s="592"/>
      <c r="F12" s="592"/>
      <c r="G12" s="592"/>
      <c r="H12" s="592"/>
      <c r="I12" s="592"/>
      <c r="J12" s="592"/>
      <c r="K12" s="592"/>
      <c r="L12" s="592"/>
      <c r="M12" s="592"/>
      <c r="N12" s="592"/>
      <c r="O12" s="592"/>
      <c r="P12" s="593"/>
      <c r="Q12" s="550">
        <v>0</v>
      </c>
      <c r="R12" s="488"/>
      <c r="S12" s="551"/>
      <c r="T12" s="551">
        <v>2</v>
      </c>
      <c r="U12" s="551"/>
      <c r="V12" s="551"/>
      <c r="W12" s="551">
        <v>0</v>
      </c>
      <c r="X12" s="487"/>
      <c r="Y12" s="552"/>
      <c r="Z12" s="421">
        <v>72</v>
      </c>
      <c r="AA12" s="421"/>
      <c r="AB12" s="421"/>
      <c r="AC12" s="421"/>
      <c r="AD12" s="421"/>
      <c r="AE12" s="421"/>
      <c r="AF12" s="421"/>
      <c r="AG12" s="421"/>
      <c r="AH12" s="421"/>
      <c r="AI12" s="421"/>
      <c r="AJ12" s="421"/>
      <c r="AK12" s="421"/>
      <c r="AL12" s="421"/>
      <c r="AM12" s="421"/>
      <c r="AN12" s="421"/>
      <c r="AO12" s="421"/>
      <c r="AP12" s="421"/>
      <c r="AQ12" s="421"/>
      <c r="AR12" s="421">
        <v>15</v>
      </c>
      <c r="AS12" s="421"/>
      <c r="AT12" s="421"/>
      <c r="AU12" s="421"/>
      <c r="AV12" s="421"/>
      <c r="AW12" s="421"/>
      <c r="AX12" s="421"/>
      <c r="AY12" s="421"/>
      <c r="AZ12" s="421"/>
      <c r="BA12" s="421"/>
      <c r="BB12" s="421"/>
      <c r="BC12" s="421"/>
      <c r="BD12" s="421"/>
      <c r="BE12" s="421"/>
      <c r="BF12" s="421"/>
      <c r="BG12" s="421"/>
      <c r="BH12" s="421"/>
      <c r="BI12" s="421"/>
      <c r="BJ12" s="421">
        <v>2</v>
      </c>
      <c r="BK12" s="421"/>
      <c r="BL12" s="421"/>
      <c r="BM12" s="421"/>
      <c r="BN12" s="421"/>
      <c r="BO12" s="421"/>
      <c r="BP12" s="421"/>
      <c r="BQ12" s="421"/>
      <c r="BR12" s="421"/>
      <c r="BS12" s="421"/>
      <c r="BT12" s="421"/>
      <c r="BU12" s="421"/>
      <c r="BV12" s="421"/>
      <c r="BW12" s="421"/>
      <c r="BX12" s="421"/>
      <c r="BY12" s="421"/>
      <c r="BZ12" s="421"/>
      <c r="CA12" s="421"/>
      <c r="CB12" s="421">
        <v>802</v>
      </c>
      <c r="CC12" s="421"/>
      <c r="CD12" s="421"/>
      <c r="CE12" s="421"/>
      <c r="CF12" s="421"/>
      <c r="CG12" s="421"/>
      <c r="CH12" s="421"/>
      <c r="CI12" s="421"/>
      <c r="CJ12" s="421"/>
      <c r="CK12" s="421"/>
      <c r="CL12" s="421"/>
      <c r="CM12" s="421"/>
      <c r="CN12" s="421"/>
      <c r="CO12" s="421"/>
      <c r="CP12" s="421"/>
      <c r="CQ12" s="421"/>
      <c r="CR12" s="421"/>
      <c r="CS12" s="421"/>
      <c r="CT12" s="421">
        <v>5</v>
      </c>
      <c r="CU12" s="421"/>
      <c r="CV12" s="421"/>
      <c r="CW12" s="421"/>
      <c r="CX12" s="421"/>
      <c r="CY12" s="421"/>
      <c r="CZ12" s="421"/>
      <c r="DA12" s="421"/>
      <c r="DB12" s="421"/>
      <c r="DC12" s="421"/>
      <c r="DD12" s="421"/>
      <c r="DE12" s="421"/>
      <c r="DF12" s="421"/>
      <c r="DG12" s="421"/>
      <c r="DH12" s="421"/>
      <c r="DI12" s="421"/>
      <c r="DJ12" s="421"/>
      <c r="DK12" s="421"/>
      <c r="DL12" s="437">
        <f t="shared" si="0"/>
        <v>896</v>
      </c>
      <c r="DM12" s="437"/>
      <c r="DN12" s="437"/>
      <c r="DO12" s="437"/>
      <c r="DP12" s="437"/>
      <c r="DQ12" s="437"/>
      <c r="DR12" s="437"/>
      <c r="DS12" s="437"/>
      <c r="DT12" s="437"/>
      <c r="DU12" s="437"/>
      <c r="DV12" s="437"/>
      <c r="DW12" s="437"/>
      <c r="DX12" s="437"/>
      <c r="DY12" s="437"/>
      <c r="DZ12" s="437"/>
      <c r="EA12" s="437"/>
      <c r="EB12" s="437"/>
      <c r="EC12" s="438"/>
    </row>
    <row r="13" spans="1:134" ht="23.1" customHeight="1">
      <c r="A13" s="591" t="s">
        <v>763</v>
      </c>
      <c r="B13" s="592"/>
      <c r="C13" s="592"/>
      <c r="D13" s="592"/>
      <c r="E13" s="592"/>
      <c r="F13" s="592"/>
      <c r="G13" s="592"/>
      <c r="H13" s="592"/>
      <c r="I13" s="592"/>
      <c r="J13" s="592"/>
      <c r="K13" s="592"/>
      <c r="L13" s="592"/>
      <c r="M13" s="592"/>
      <c r="N13" s="592"/>
      <c r="O13" s="592"/>
      <c r="P13" s="593"/>
      <c r="Q13" s="550">
        <v>0</v>
      </c>
      <c r="R13" s="488"/>
      <c r="S13" s="551"/>
      <c r="T13" s="551">
        <v>3</v>
      </c>
      <c r="U13" s="551"/>
      <c r="V13" s="551"/>
      <c r="W13" s="551">
        <v>0</v>
      </c>
      <c r="X13" s="487"/>
      <c r="Y13" s="552"/>
      <c r="Z13" s="421">
        <v>91</v>
      </c>
      <c r="AA13" s="421"/>
      <c r="AB13" s="421"/>
      <c r="AC13" s="421"/>
      <c r="AD13" s="421"/>
      <c r="AE13" s="421"/>
      <c r="AF13" s="421"/>
      <c r="AG13" s="421"/>
      <c r="AH13" s="421"/>
      <c r="AI13" s="421"/>
      <c r="AJ13" s="421"/>
      <c r="AK13" s="421"/>
      <c r="AL13" s="421"/>
      <c r="AM13" s="421"/>
      <c r="AN13" s="421"/>
      <c r="AO13" s="421"/>
      <c r="AP13" s="421"/>
      <c r="AQ13" s="421"/>
      <c r="AR13" s="421">
        <v>5</v>
      </c>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v>25</v>
      </c>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421"/>
      <c r="DG13" s="421"/>
      <c r="DH13" s="421"/>
      <c r="DI13" s="421"/>
      <c r="DJ13" s="421"/>
      <c r="DK13" s="421"/>
      <c r="DL13" s="437">
        <f t="shared" si="0"/>
        <v>121</v>
      </c>
      <c r="DM13" s="437"/>
      <c r="DN13" s="437"/>
      <c r="DO13" s="437"/>
      <c r="DP13" s="437"/>
      <c r="DQ13" s="437"/>
      <c r="DR13" s="437"/>
      <c r="DS13" s="437"/>
      <c r="DT13" s="437"/>
      <c r="DU13" s="437"/>
      <c r="DV13" s="437"/>
      <c r="DW13" s="437"/>
      <c r="DX13" s="437"/>
      <c r="DY13" s="437"/>
      <c r="DZ13" s="437"/>
      <c r="EA13" s="437"/>
      <c r="EB13" s="437"/>
      <c r="EC13" s="438"/>
    </row>
    <row r="14" spans="1:134" ht="23.1" customHeight="1">
      <c r="A14" s="591" t="s">
        <v>764</v>
      </c>
      <c r="B14" s="592"/>
      <c r="C14" s="592"/>
      <c r="D14" s="592"/>
      <c r="E14" s="592"/>
      <c r="F14" s="592"/>
      <c r="G14" s="592"/>
      <c r="H14" s="592"/>
      <c r="I14" s="592"/>
      <c r="J14" s="592"/>
      <c r="K14" s="592"/>
      <c r="L14" s="592"/>
      <c r="M14" s="592"/>
      <c r="N14" s="592"/>
      <c r="O14" s="592"/>
      <c r="P14" s="593"/>
      <c r="Q14" s="550">
        <v>0</v>
      </c>
      <c r="R14" s="488"/>
      <c r="S14" s="551"/>
      <c r="T14" s="551">
        <v>4</v>
      </c>
      <c r="U14" s="551"/>
      <c r="V14" s="551"/>
      <c r="W14" s="551">
        <v>0</v>
      </c>
      <c r="X14" s="487"/>
      <c r="Y14" s="552"/>
      <c r="Z14" s="421">
        <v>81</v>
      </c>
      <c r="AA14" s="421"/>
      <c r="AB14" s="421"/>
      <c r="AC14" s="421"/>
      <c r="AD14" s="421"/>
      <c r="AE14" s="421"/>
      <c r="AF14" s="421"/>
      <c r="AG14" s="421"/>
      <c r="AH14" s="421"/>
      <c r="AI14" s="421"/>
      <c r="AJ14" s="421"/>
      <c r="AK14" s="421"/>
      <c r="AL14" s="421"/>
      <c r="AM14" s="421"/>
      <c r="AN14" s="421"/>
      <c r="AO14" s="421"/>
      <c r="AP14" s="421"/>
      <c r="AQ14" s="421"/>
      <c r="AR14" s="421">
        <v>8</v>
      </c>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v>5</v>
      </c>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421"/>
      <c r="DG14" s="421"/>
      <c r="DH14" s="421"/>
      <c r="DI14" s="421"/>
      <c r="DJ14" s="421"/>
      <c r="DK14" s="421"/>
      <c r="DL14" s="437">
        <f t="shared" si="0"/>
        <v>94</v>
      </c>
      <c r="DM14" s="437"/>
      <c r="DN14" s="437"/>
      <c r="DO14" s="437"/>
      <c r="DP14" s="437"/>
      <c r="DQ14" s="437"/>
      <c r="DR14" s="437"/>
      <c r="DS14" s="437"/>
      <c r="DT14" s="437"/>
      <c r="DU14" s="437"/>
      <c r="DV14" s="437"/>
      <c r="DW14" s="437"/>
      <c r="DX14" s="437"/>
      <c r="DY14" s="437"/>
      <c r="DZ14" s="437"/>
      <c r="EA14" s="437"/>
      <c r="EB14" s="437"/>
      <c r="EC14" s="438"/>
    </row>
    <row r="15" spans="1:134" ht="23.1" customHeight="1">
      <c r="A15" s="591" t="s">
        <v>594</v>
      </c>
      <c r="B15" s="592"/>
      <c r="C15" s="592"/>
      <c r="D15" s="592"/>
      <c r="E15" s="592"/>
      <c r="F15" s="592"/>
      <c r="G15" s="592"/>
      <c r="H15" s="592"/>
      <c r="I15" s="592"/>
      <c r="J15" s="592"/>
      <c r="K15" s="592"/>
      <c r="L15" s="592"/>
      <c r="M15" s="592"/>
      <c r="N15" s="592"/>
      <c r="O15" s="592"/>
      <c r="P15" s="593"/>
      <c r="Q15" s="550">
        <v>0</v>
      </c>
      <c r="R15" s="488"/>
      <c r="S15" s="551"/>
      <c r="T15" s="551">
        <v>5</v>
      </c>
      <c r="U15" s="551"/>
      <c r="V15" s="551"/>
      <c r="W15" s="551">
        <v>0</v>
      </c>
      <c r="X15" s="487"/>
      <c r="Y15" s="552"/>
      <c r="Z15" s="421">
        <v>22</v>
      </c>
      <c r="AA15" s="421"/>
      <c r="AB15" s="421"/>
      <c r="AC15" s="421"/>
      <c r="AD15" s="421"/>
      <c r="AE15" s="421"/>
      <c r="AF15" s="421"/>
      <c r="AG15" s="421"/>
      <c r="AH15" s="421"/>
      <c r="AI15" s="421"/>
      <c r="AJ15" s="421"/>
      <c r="AK15" s="421"/>
      <c r="AL15" s="421"/>
      <c r="AM15" s="421"/>
      <c r="AN15" s="421"/>
      <c r="AO15" s="421"/>
      <c r="AP15" s="421"/>
      <c r="AQ15" s="421"/>
      <c r="AR15" s="421">
        <v>5</v>
      </c>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421"/>
      <c r="DG15" s="421"/>
      <c r="DH15" s="421"/>
      <c r="DI15" s="421"/>
      <c r="DJ15" s="421"/>
      <c r="DK15" s="421"/>
      <c r="DL15" s="437">
        <f t="shared" si="0"/>
        <v>27</v>
      </c>
      <c r="DM15" s="437"/>
      <c r="DN15" s="437"/>
      <c r="DO15" s="437"/>
      <c r="DP15" s="437"/>
      <c r="DQ15" s="437"/>
      <c r="DR15" s="437"/>
      <c r="DS15" s="437"/>
      <c r="DT15" s="437"/>
      <c r="DU15" s="437"/>
      <c r="DV15" s="437"/>
      <c r="DW15" s="437"/>
      <c r="DX15" s="437"/>
      <c r="DY15" s="437"/>
      <c r="DZ15" s="437"/>
      <c r="EA15" s="437"/>
      <c r="EB15" s="437"/>
      <c r="EC15" s="438"/>
    </row>
    <row r="16" spans="1:134" ht="23.1" customHeight="1">
      <c r="A16" s="591" t="s">
        <v>595</v>
      </c>
      <c r="B16" s="592"/>
      <c r="C16" s="592"/>
      <c r="D16" s="592"/>
      <c r="E16" s="592"/>
      <c r="F16" s="592"/>
      <c r="G16" s="592"/>
      <c r="H16" s="592"/>
      <c r="I16" s="592"/>
      <c r="J16" s="592"/>
      <c r="K16" s="592"/>
      <c r="L16" s="592"/>
      <c r="M16" s="592"/>
      <c r="N16" s="592"/>
      <c r="O16" s="592"/>
      <c r="P16" s="593"/>
      <c r="Q16" s="550">
        <v>0</v>
      </c>
      <c r="R16" s="488"/>
      <c r="S16" s="551"/>
      <c r="T16" s="551">
        <v>6</v>
      </c>
      <c r="U16" s="551"/>
      <c r="V16" s="551"/>
      <c r="W16" s="551">
        <v>0</v>
      </c>
      <c r="X16" s="487"/>
      <c r="Y16" s="552"/>
      <c r="Z16" s="421">
        <v>11</v>
      </c>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421"/>
      <c r="DG16" s="421"/>
      <c r="DH16" s="421"/>
      <c r="DI16" s="421"/>
      <c r="DJ16" s="421"/>
      <c r="DK16" s="421"/>
      <c r="DL16" s="437">
        <f t="shared" si="0"/>
        <v>11</v>
      </c>
      <c r="DM16" s="437"/>
      <c r="DN16" s="437"/>
      <c r="DO16" s="437"/>
      <c r="DP16" s="437"/>
      <c r="DQ16" s="437"/>
      <c r="DR16" s="437"/>
      <c r="DS16" s="437"/>
      <c r="DT16" s="437"/>
      <c r="DU16" s="437"/>
      <c r="DV16" s="437"/>
      <c r="DW16" s="437"/>
      <c r="DX16" s="437"/>
      <c r="DY16" s="437"/>
      <c r="DZ16" s="437"/>
      <c r="EA16" s="437"/>
      <c r="EB16" s="437"/>
      <c r="EC16" s="438"/>
    </row>
    <row r="17" spans="1:133" ht="23.1" customHeight="1">
      <c r="A17" s="591" t="s">
        <v>596</v>
      </c>
      <c r="B17" s="592"/>
      <c r="C17" s="592"/>
      <c r="D17" s="592"/>
      <c r="E17" s="592"/>
      <c r="F17" s="592"/>
      <c r="G17" s="592"/>
      <c r="H17" s="592"/>
      <c r="I17" s="592"/>
      <c r="J17" s="592"/>
      <c r="K17" s="592"/>
      <c r="L17" s="592"/>
      <c r="M17" s="592"/>
      <c r="N17" s="592"/>
      <c r="O17" s="592"/>
      <c r="P17" s="593"/>
      <c r="Q17" s="550">
        <v>0</v>
      </c>
      <c r="R17" s="488"/>
      <c r="S17" s="551"/>
      <c r="T17" s="551">
        <v>7</v>
      </c>
      <c r="U17" s="551"/>
      <c r="V17" s="551"/>
      <c r="W17" s="551">
        <v>0</v>
      </c>
      <c r="X17" s="487"/>
      <c r="Y17" s="552"/>
      <c r="Z17" s="421">
        <v>2</v>
      </c>
      <c r="AA17" s="421"/>
      <c r="AB17" s="421"/>
      <c r="AC17" s="421"/>
      <c r="AD17" s="421"/>
      <c r="AE17" s="421"/>
      <c r="AF17" s="421"/>
      <c r="AG17" s="421"/>
      <c r="AH17" s="421"/>
      <c r="AI17" s="421"/>
      <c r="AJ17" s="421"/>
      <c r="AK17" s="421"/>
      <c r="AL17" s="421"/>
      <c r="AM17" s="421"/>
      <c r="AN17" s="421"/>
      <c r="AO17" s="421"/>
      <c r="AP17" s="421"/>
      <c r="AQ17" s="421"/>
      <c r="AR17" s="421">
        <v>1</v>
      </c>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421"/>
      <c r="DG17" s="421"/>
      <c r="DH17" s="421"/>
      <c r="DI17" s="421"/>
      <c r="DJ17" s="421"/>
      <c r="DK17" s="421"/>
      <c r="DL17" s="437">
        <f t="shared" si="0"/>
        <v>3</v>
      </c>
      <c r="DM17" s="437"/>
      <c r="DN17" s="437"/>
      <c r="DO17" s="437"/>
      <c r="DP17" s="437"/>
      <c r="DQ17" s="437"/>
      <c r="DR17" s="437"/>
      <c r="DS17" s="437"/>
      <c r="DT17" s="437"/>
      <c r="DU17" s="437"/>
      <c r="DV17" s="437"/>
      <c r="DW17" s="437"/>
      <c r="DX17" s="437"/>
      <c r="DY17" s="437"/>
      <c r="DZ17" s="437"/>
      <c r="EA17" s="437"/>
      <c r="EB17" s="437"/>
      <c r="EC17" s="438"/>
    </row>
    <row r="18" spans="1:133" ht="23.1" customHeight="1">
      <c r="A18" s="591" t="s">
        <v>597</v>
      </c>
      <c r="B18" s="592"/>
      <c r="C18" s="592"/>
      <c r="D18" s="592"/>
      <c r="E18" s="592"/>
      <c r="F18" s="592"/>
      <c r="G18" s="592"/>
      <c r="H18" s="592"/>
      <c r="I18" s="592"/>
      <c r="J18" s="592"/>
      <c r="K18" s="592"/>
      <c r="L18" s="592"/>
      <c r="M18" s="592"/>
      <c r="N18" s="592"/>
      <c r="O18" s="592"/>
      <c r="P18" s="593"/>
      <c r="Q18" s="550">
        <v>0</v>
      </c>
      <c r="R18" s="488"/>
      <c r="S18" s="551"/>
      <c r="T18" s="551">
        <v>8</v>
      </c>
      <c r="U18" s="551"/>
      <c r="V18" s="551"/>
      <c r="W18" s="551">
        <v>0</v>
      </c>
      <c r="X18" s="487"/>
      <c r="Y18" s="552"/>
      <c r="Z18" s="421">
        <v>2</v>
      </c>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421"/>
      <c r="DG18" s="421"/>
      <c r="DH18" s="421"/>
      <c r="DI18" s="421"/>
      <c r="DJ18" s="421"/>
      <c r="DK18" s="421"/>
      <c r="DL18" s="437">
        <f t="shared" si="0"/>
        <v>2</v>
      </c>
      <c r="DM18" s="437"/>
      <c r="DN18" s="437"/>
      <c r="DO18" s="437"/>
      <c r="DP18" s="437"/>
      <c r="DQ18" s="437"/>
      <c r="DR18" s="437"/>
      <c r="DS18" s="437"/>
      <c r="DT18" s="437"/>
      <c r="DU18" s="437"/>
      <c r="DV18" s="437"/>
      <c r="DW18" s="437"/>
      <c r="DX18" s="437"/>
      <c r="DY18" s="437"/>
      <c r="DZ18" s="437"/>
      <c r="EA18" s="437"/>
      <c r="EB18" s="437"/>
      <c r="EC18" s="438"/>
    </row>
    <row r="19" spans="1:133" ht="23.1" customHeight="1">
      <c r="A19" s="591" t="s">
        <v>598</v>
      </c>
      <c r="B19" s="592"/>
      <c r="C19" s="592"/>
      <c r="D19" s="592"/>
      <c r="E19" s="592"/>
      <c r="F19" s="592"/>
      <c r="G19" s="592"/>
      <c r="H19" s="592"/>
      <c r="I19" s="592"/>
      <c r="J19" s="592"/>
      <c r="K19" s="592"/>
      <c r="L19" s="592"/>
      <c r="M19" s="592"/>
      <c r="N19" s="592"/>
      <c r="O19" s="592"/>
      <c r="P19" s="593"/>
      <c r="Q19" s="550">
        <v>0</v>
      </c>
      <c r="R19" s="488"/>
      <c r="S19" s="551"/>
      <c r="T19" s="551">
        <v>9</v>
      </c>
      <c r="U19" s="551"/>
      <c r="V19" s="551"/>
      <c r="W19" s="551">
        <v>0</v>
      </c>
      <c r="X19" s="487"/>
      <c r="Y19" s="552"/>
      <c r="Z19" s="421">
        <v>1</v>
      </c>
      <c r="AA19" s="421"/>
      <c r="AB19" s="421"/>
      <c r="AC19" s="421"/>
      <c r="AD19" s="421"/>
      <c r="AE19" s="421"/>
      <c r="AF19" s="421"/>
      <c r="AG19" s="421"/>
      <c r="AH19" s="421"/>
      <c r="AI19" s="421"/>
      <c r="AJ19" s="421"/>
      <c r="AK19" s="421"/>
      <c r="AL19" s="421"/>
      <c r="AM19" s="421"/>
      <c r="AN19" s="421"/>
      <c r="AO19" s="421"/>
      <c r="AP19" s="421"/>
      <c r="AQ19" s="421"/>
      <c r="AR19" s="421"/>
      <c r="AS19" s="421"/>
      <c r="AT19" s="421"/>
      <c r="AU19" s="421"/>
      <c r="AV19" s="421"/>
      <c r="AW19" s="421"/>
      <c r="AX19" s="421"/>
      <c r="AY19" s="421"/>
      <c r="AZ19" s="421"/>
      <c r="BA19" s="421"/>
      <c r="BB19" s="421"/>
      <c r="BC19" s="421"/>
      <c r="BD19" s="421"/>
      <c r="BE19" s="421"/>
      <c r="BF19" s="421"/>
      <c r="BG19" s="421"/>
      <c r="BH19" s="421"/>
      <c r="BI19" s="421"/>
      <c r="BJ19" s="421"/>
      <c r="BK19" s="421"/>
      <c r="BL19" s="421"/>
      <c r="BM19" s="421"/>
      <c r="BN19" s="421"/>
      <c r="BO19" s="421"/>
      <c r="BP19" s="421"/>
      <c r="BQ19" s="421"/>
      <c r="BR19" s="421"/>
      <c r="BS19" s="421"/>
      <c r="BT19" s="421"/>
      <c r="BU19" s="421"/>
      <c r="BV19" s="421"/>
      <c r="BW19" s="421"/>
      <c r="BX19" s="421"/>
      <c r="BY19" s="421"/>
      <c r="BZ19" s="421"/>
      <c r="CA19" s="421"/>
      <c r="CB19" s="421"/>
      <c r="CC19" s="421"/>
      <c r="CD19" s="421"/>
      <c r="CE19" s="421"/>
      <c r="CF19" s="421"/>
      <c r="CG19" s="421"/>
      <c r="CH19" s="421"/>
      <c r="CI19" s="421"/>
      <c r="CJ19" s="421"/>
      <c r="CK19" s="421"/>
      <c r="CL19" s="421"/>
      <c r="CM19" s="421"/>
      <c r="CN19" s="421"/>
      <c r="CO19" s="421"/>
      <c r="CP19" s="421"/>
      <c r="CQ19" s="421"/>
      <c r="CR19" s="421"/>
      <c r="CS19" s="421"/>
      <c r="CT19" s="421"/>
      <c r="CU19" s="421"/>
      <c r="CV19" s="421"/>
      <c r="CW19" s="421"/>
      <c r="CX19" s="421"/>
      <c r="CY19" s="421"/>
      <c r="CZ19" s="421"/>
      <c r="DA19" s="421"/>
      <c r="DB19" s="421"/>
      <c r="DC19" s="421"/>
      <c r="DD19" s="421"/>
      <c r="DE19" s="421"/>
      <c r="DF19" s="421"/>
      <c r="DG19" s="421"/>
      <c r="DH19" s="421"/>
      <c r="DI19" s="421"/>
      <c r="DJ19" s="421"/>
      <c r="DK19" s="421"/>
      <c r="DL19" s="437">
        <f t="shared" si="0"/>
        <v>1</v>
      </c>
      <c r="DM19" s="437"/>
      <c r="DN19" s="437"/>
      <c r="DO19" s="437"/>
      <c r="DP19" s="437"/>
      <c r="DQ19" s="437"/>
      <c r="DR19" s="437"/>
      <c r="DS19" s="437"/>
      <c r="DT19" s="437"/>
      <c r="DU19" s="437"/>
      <c r="DV19" s="437"/>
      <c r="DW19" s="437"/>
      <c r="DX19" s="437"/>
      <c r="DY19" s="437"/>
      <c r="DZ19" s="437"/>
      <c r="EA19" s="437"/>
      <c r="EB19" s="437"/>
      <c r="EC19" s="438"/>
    </row>
    <row r="20" spans="1:133" ht="23.1" customHeight="1">
      <c r="A20" s="119" t="s">
        <v>107</v>
      </c>
      <c r="B20" s="120"/>
      <c r="C20" s="120"/>
      <c r="D20" s="120"/>
      <c r="E20" s="120"/>
      <c r="F20" s="120"/>
      <c r="G20" s="120"/>
      <c r="H20" s="120"/>
      <c r="I20" s="120"/>
      <c r="J20" s="120"/>
      <c r="K20" s="120"/>
      <c r="L20" s="120"/>
      <c r="M20" s="120"/>
      <c r="N20" s="120"/>
      <c r="O20" s="120"/>
      <c r="P20" s="141"/>
      <c r="Q20" s="550">
        <v>1</v>
      </c>
      <c r="R20" s="488"/>
      <c r="S20" s="551"/>
      <c r="T20" s="551">
        <v>0</v>
      </c>
      <c r="U20" s="551"/>
      <c r="V20" s="551"/>
      <c r="W20" s="551">
        <v>0</v>
      </c>
      <c r="X20" s="487"/>
      <c r="Y20" s="552"/>
      <c r="Z20" s="421"/>
      <c r="AA20" s="421"/>
      <c r="AB20" s="421"/>
      <c r="AC20" s="421"/>
      <c r="AD20" s="421"/>
      <c r="AE20" s="421"/>
      <c r="AF20" s="421"/>
      <c r="AG20" s="421"/>
      <c r="AH20" s="421"/>
      <c r="AI20" s="421"/>
      <c r="AJ20" s="421"/>
      <c r="AK20" s="421"/>
      <c r="AL20" s="421"/>
      <c r="AM20" s="421"/>
      <c r="AN20" s="421"/>
      <c r="AO20" s="421"/>
      <c r="AP20" s="421"/>
      <c r="AQ20" s="421"/>
      <c r="AR20" s="421"/>
      <c r="AS20" s="421"/>
      <c r="AT20" s="421"/>
      <c r="AU20" s="421"/>
      <c r="AV20" s="421"/>
      <c r="AW20" s="421"/>
      <c r="AX20" s="421"/>
      <c r="AY20" s="421"/>
      <c r="AZ20" s="421"/>
      <c r="BA20" s="421"/>
      <c r="BB20" s="421"/>
      <c r="BC20" s="421"/>
      <c r="BD20" s="421"/>
      <c r="BE20" s="421"/>
      <c r="BF20" s="421"/>
      <c r="BG20" s="421"/>
      <c r="BH20" s="421"/>
      <c r="BI20" s="421"/>
      <c r="BJ20" s="421"/>
      <c r="BK20" s="421"/>
      <c r="BL20" s="421"/>
      <c r="BM20" s="421"/>
      <c r="BN20" s="421"/>
      <c r="BO20" s="421"/>
      <c r="BP20" s="421"/>
      <c r="BQ20" s="421"/>
      <c r="BR20" s="421"/>
      <c r="BS20" s="421"/>
      <c r="BT20" s="421"/>
      <c r="BU20" s="421"/>
      <c r="BV20" s="421"/>
      <c r="BW20" s="421"/>
      <c r="BX20" s="421"/>
      <c r="BY20" s="421"/>
      <c r="BZ20" s="421"/>
      <c r="CA20" s="421"/>
      <c r="CB20" s="421"/>
      <c r="CC20" s="421"/>
      <c r="CD20" s="421"/>
      <c r="CE20" s="421"/>
      <c r="CF20" s="421"/>
      <c r="CG20" s="421"/>
      <c r="CH20" s="421"/>
      <c r="CI20" s="421"/>
      <c r="CJ20" s="421"/>
      <c r="CK20" s="421"/>
      <c r="CL20" s="421"/>
      <c r="CM20" s="421"/>
      <c r="CN20" s="421"/>
      <c r="CO20" s="421"/>
      <c r="CP20" s="421"/>
      <c r="CQ20" s="421"/>
      <c r="CR20" s="421"/>
      <c r="CS20" s="421"/>
      <c r="CT20" s="421"/>
      <c r="CU20" s="421"/>
      <c r="CV20" s="421"/>
      <c r="CW20" s="421"/>
      <c r="CX20" s="421"/>
      <c r="CY20" s="421"/>
      <c r="CZ20" s="421"/>
      <c r="DA20" s="421"/>
      <c r="DB20" s="421"/>
      <c r="DC20" s="421"/>
      <c r="DD20" s="421"/>
      <c r="DE20" s="421"/>
      <c r="DF20" s="421"/>
      <c r="DG20" s="421"/>
      <c r="DH20" s="421"/>
      <c r="DI20" s="421"/>
      <c r="DJ20" s="421"/>
      <c r="DK20" s="421"/>
      <c r="DL20" s="437">
        <f t="shared" si="0"/>
        <v>0</v>
      </c>
      <c r="DM20" s="437"/>
      <c r="DN20" s="437"/>
      <c r="DO20" s="437"/>
      <c r="DP20" s="437"/>
      <c r="DQ20" s="437"/>
      <c r="DR20" s="437"/>
      <c r="DS20" s="437"/>
      <c r="DT20" s="437"/>
      <c r="DU20" s="437"/>
      <c r="DV20" s="437"/>
      <c r="DW20" s="437"/>
      <c r="DX20" s="437"/>
      <c r="DY20" s="437"/>
      <c r="DZ20" s="437"/>
      <c r="EA20" s="437"/>
      <c r="EB20" s="437"/>
      <c r="EC20" s="438"/>
    </row>
    <row r="21" spans="1:133" ht="23.1" customHeight="1" thickBot="1">
      <c r="A21" s="591" t="s">
        <v>388</v>
      </c>
      <c r="B21" s="592"/>
      <c r="C21" s="592"/>
      <c r="D21" s="592"/>
      <c r="E21" s="592"/>
      <c r="F21" s="592"/>
      <c r="G21" s="592"/>
      <c r="H21" s="592"/>
      <c r="I21" s="592"/>
      <c r="J21" s="592"/>
      <c r="K21" s="592"/>
      <c r="L21" s="592"/>
      <c r="M21" s="592"/>
      <c r="N21" s="592"/>
      <c r="O21" s="592"/>
      <c r="P21" s="593"/>
      <c r="Q21" s="553">
        <v>1</v>
      </c>
      <c r="R21" s="497"/>
      <c r="S21" s="554"/>
      <c r="T21" s="554">
        <v>1</v>
      </c>
      <c r="U21" s="554"/>
      <c r="V21" s="554"/>
      <c r="W21" s="554">
        <v>0</v>
      </c>
      <c r="X21" s="495"/>
      <c r="Y21" s="555"/>
      <c r="Z21" s="427">
        <f>SUM(Z11:AQ20)</f>
        <v>790</v>
      </c>
      <c r="AA21" s="427"/>
      <c r="AB21" s="427"/>
      <c r="AC21" s="427"/>
      <c r="AD21" s="427"/>
      <c r="AE21" s="427"/>
      <c r="AF21" s="427"/>
      <c r="AG21" s="427"/>
      <c r="AH21" s="427"/>
      <c r="AI21" s="427"/>
      <c r="AJ21" s="427"/>
      <c r="AK21" s="427"/>
      <c r="AL21" s="427"/>
      <c r="AM21" s="427"/>
      <c r="AN21" s="427"/>
      <c r="AO21" s="427"/>
      <c r="AP21" s="427"/>
      <c r="AQ21" s="427"/>
      <c r="AR21" s="427">
        <f>SUM(AR11:BI20)</f>
        <v>40</v>
      </c>
      <c r="AS21" s="427"/>
      <c r="AT21" s="427"/>
      <c r="AU21" s="427"/>
      <c r="AV21" s="427"/>
      <c r="AW21" s="427"/>
      <c r="AX21" s="427"/>
      <c r="AY21" s="427"/>
      <c r="AZ21" s="427"/>
      <c r="BA21" s="427"/>
      <c r="BB21" s="427"/>
      <c r="BC21" s="427"/>
      <c r="BD21" s="427"/>
      <c r="BE21" s="427"/>
      <c r="BF21" s="427"/>
      <c r="BG21" s="427"/>
      <c r="BH21" s="427"/>
      <c r="BI21" s="427"/>
      <c r="BJ21" s="427">
        <f>SUM(BJ11:CA20)</f>
        <v>2</v>
      </c>
      <c r="BK21" s="427"/>
      <c r="BL21" s="427"/>
      <c r="BM21" s="427"/>
      <c r="BN21" s="427"/>
      <c r="BO21" s="427"/>
      <c r="BP21" s="427"/>
      <c r="BQ21" s="427"/>
      <c r="BR21" s="427"/>
      <c r="BS21" s="427"/>
      <c r="BT21" s="427"/>
      <c r="BU21" s="427"/>
      <c r="BV21" s="427"/>
      <c r="BW21" s="427"/>
      <c r="BX21" s="427"/>
      <c r="BY21" s="427"/>
      <c r="BZ21" s="427"/>
      <c r="CA21" s="427"/>
      <c r="CB21" s="427">
        <f>SUM(CB11:CS20)</f>
        <v>837</v>
      </c>
      <c r="CC21" s="427"/>
      <c r="CD21" s="427"/>
      <c r="CE21" s="427"/>
      <c r="CF21" s="427"/>
      <c r="CG21" s="427"/>
      <c r="CH21" s="427"/>
      <c r="CI21" s="427"/>
      <c r="CJ21" s="427"/>
      <c r="CK21" s="427"/>
      <c r="CL21" s="427"/>
      <c r="CM21" s="427"/>
      <c r="CN21" s="427"/>
      <c r="CO21" s="427"/>
      <c r="CP21" s="427"/>
      <c r="CQ21" s="427"/>
      <c r="CR21" s="427"/>
      <c r="CS21" s="427"/>
      <c r="CT21" s="427">
        <f>SUM(CT11:DK20)</f>
        <v>8</v>
      </c>
      <c r="CU21" s="427"/>
      <c r="CV21" s="427"/>
      <c r="CW21" s="427"/>
      <c r="CX21" s="427"/>
      <c r="CY21" s="427"/>
      <c r="CZ21" s="427"/>
      <c r="DA21" s="427"/>
      <c r="DB21" s="427"/>
      <c r="DC21" s="427"/>
      <c r="DD21" s="427"/>
      <c r="DE21" s="427"/>
      <c r="DF21" s="427"/>
      <c r="DG21" s="427"/>
      <c r="DH21" s="427"/>
      <c r="DI21" s="427"/>
      <c r="DJ21" s="427"/>
      <c r="DK21" s="427"/>
      <c r="DL21" s="427">
        <f>SUM(DL11:EC20)</f>
        <v>1677</v>
      </c>
      <c r="DM21" s="427"/>
      <c r="DN21" s="427"/>
      <c r="DO21" s="427"/>
      <c r="DP21" s="427"/>
      <c r="DQ21" s="427"/>
      <c r="DR21" s="427"/>
      <c r="DS21" s="427"/>
      <c r="DT21" s="427"/>
      <c r="DU21" s="427"/>
      <c r="DV21" s="427"/>
      <c r="DW21" s="427"/>
      <c r="DX21" s="427"/>
      <c r="DY21" s="427"/>
      <c r="DZ21" s="427"/>
      <c r="EA21" s="427"/>
      <c r="EB21" s="427"/>
      <c r="EC21" s="428"/>
    </row>
    <row r="22" spans="1:133" ht="13.7" customHeight="1"/>
  </sheetData>
  <sheetProtection password="98CF" sheet="1" objects="1" scenarios="1" selectLockedCells="1"/>
  <mergeCells count="146">
    <mergeCell ref="H1:Y2"/>
    <mergeCell ref="Z1:AE2"/>
    <mergeCell ref="CO1:CY2"/>
    <mergeCell ref="CZ1:DZ2"/>
    <mergeCell ref="AG2:CM2"/>
    <mergeCell ref="CT6:DK6"/>
    <mergeCell ref="DL6:EC6"/>
    <mergeCell ref="Z6:AQ6"/>
    <mergeCell ref="AR6:BI6"/>
    <mergeCell ref="BJ6:CA6"/>
    <mergeCell ref="T3:V3"/>
    <mergeCell ref="W3:Y3"/>
    <mergeCell ref="Z3:AB3"/>
    <mergeCell ref="AC3:AE3"/>
    <mergeCell ref="H3:J3"/>
    <mergeCell ref="K3:M3"/>
    <mergeCell ref="AV3:BQ3"/>
    <mergeCell ref="CO3:CY3"/>
    <mergeCell ref="CZ3:DZ3"/>
    <mergeCell ref="CB6:CS6"/>
    <mergeCell ref="CT11:DK11"/>
    <mergeCell ref="DL11:EC11"/>
    <mergeCell ref="A7:P10"/>
    <mergeCell ref="DL9:EC10"/>
    <mergeCell ref="Z11:AQ11"/>
    <mergeCell ref="AR11:BI11"/>
    <mergeCell ref="BJ11:CA11"/>
    <mergeCell ref="CB11:CS11"/>
    <mergeCell ref="Q7:Y10"/>
    <mergeCell ref="Z7:AQ8"/>
    <mergeCell ref="AR7:BI8"/>
    <mergeCell ref="BJ7:CA8"/>
    <mergeCell ref="CB7:CS8"/>
    <mergeCell ref="CT7:DK8"/>
    <mergeCell ref="DL7:EC8"/>
    <mergeCell ref="Z9:AQ10"/>
    <mergeCell ref="AR9:BI10"/>
    <mergeCell ref="BJ9:CA10"/>
    <mergeCell ref="CB9:CS10"/>
    <mergeCell ref="CT9:DK10"/>
    <mergeCell ref="A11:P11"/>
    <mergeCell ref="Q11:S11"/>
    <mergeCell ref="T11:V11"/>
    <mergeCell ref="W11:Y11"/>
    <mergeCell ref="Q12:S12"/>
    <mergeCell ref="T12:V12"/>
    <mergeCell ref="W12:Y12"/>
    <mergeCell ref="Z12:AQ12"/>
    <mergeCell ref="N3:P3"/>
    <mergeCell ref="Q3:S3"/>
    <mergeCell ref="AR14:BI14"/>
    <mergeCell ref="BJ14:CA14"/>
    <mergeCell ref="CB14:CS14"/>
    <mergeCell ref="CT12:DK12"/>
    <mergeCell ref="AR12:BI12"/>
    <mergeCell ref="BJ12:CA12"/>
    <mergeCell ref="CB12:CS12"/>
    <mergeCell ref="CT14:DK14"/>
    <mergeCell ref="DL14:EC14"/>
    <mergeCell ref="AR13:BI13"/>
    <mergeCell ref="BJ13:CA13"/>
    <mergeCell ref="CB13:CS13"/>
    <mergeCell ref="A15:P15"/>
    <mergeCell ref="Q15:S15"/>
    <mergeCell ref="T15:V15"/>
    <mergeCell ref="W15:Y15"/>
    <mergeCell ref="Z15:AQ15"/>
    <mergeCell ref="DL12:EC12"/>
    <mergeCell ref="A13:P13"/>
    <mergeCell ref="Q13:S13"/>
    <mergeCell ref="T13:V13"/>
    <mergeCell ref="W13:Y13"/>
    <mergeCell ref="Z13:AQ13"/>
    <mergeCell ref="AR15:BI15"/>
    <mergeCell ref="BJ15:CA15"/>
    <mergeCell ref="CB15:CS15"/>
    <mergeCell ref="CT13:DK13"/>
    <mergeCell ref="DL13:EC13"/>
    <mergeCell ref="A14:P14"/>
    <mergeCell ref="Q14:S14"/>
    <mergeCell ref="T14:V14"/>
    <mergeCell ref="W14:Y14"/>
    <mergeCell ref="Z14:AQ14"/>
    <mergeCell ref="A12:P12"/>
    <mergeCell ref="CT15:DK15"/>
    <mergeCell ref="DL15:EC15"/>
    <mergeCell ref="DL16:EC16"/>
    <mergeCell ref="A17:P17"/>
    <mergeCell ref="Q17:S17"/>
    <mergeCell ref="T17:V17"/>
    <mergeCell ref="W17:Y17"/>
    <mergeCell ref="Z17:AQ17"/>
    <mergeCell ref="AR17:BI17"/>
    <mergeCell ref="BJ17:CA17"/>
    <mergeCell ref="CB17:CS17"/>
    <mergeCell ref="CT17:DK17"/>
    <mergeCell ref="DL17:EC17"/>
    <mergeCell ref="A16:P16"/>
    <mergeCell ref="Q16:S16"/>
    <mergeCell ref="T16:V16"/>
    <mergeCell ref="W16:Y16"/>
    <mergeCell ref="Z16:AQ16"/>
    <mergeCell ref="AR16:BI16"/>
    <mergeCell ref="BJ16:CA16"/>
    <mergeCell ref="CB16:CS16"/>
    <mergeCell ref="CT16:DK16"/>
    <mergeCell ref="DL18:EC18"/>
    <mergeCell ref="A19:P19"/>
    <mergeCell ref="Q19:S19"/>
    <mergeCell ref="T19:V19"/>
    <mergeCell ref="W19:Y19"/>
    <mergeCell ref="Z19:AQ19"/>
    <mergeCell ref="AR19:BI19"/>
    <mergeCell ref="BJ19:CA19"/>
    <mergeCell ref="CB19:CS19"/>
    <mergeCell ref="A18:P18"/>
    <mergeCell ref="Q18:S18"/>
    <mergeCell ref="T18:V18"/>
    <mergeCell ref="W18:Y18"/>
    <mergeCell ref="Z18:AQ18"/>
    <mergeCell ref="AR18:BI18"/>
    <mergeCell ref="BJ18:CA18"/>
    <mergeCell ref="CB18:CS18"/>
    <mergeCell ref="CT18:DK18"/>
    <mergeCell ref="AR21:BI21"/>
    <mergeCell ref="BJ21:CA21"/>
    <mergeCell ref="CB21:CS21"/>
    <mergeCell ref="CT19:DK19"/>
    <mergeCell ref="DL19:EC19"/>
    <mergeCell ref="A20:P20"/>
    <mergeCell ref="Q20:S20"/>
    <mergeCell ref="T20:V20"/>
    <mergeCell ref="W20:Y20"/>
    <mergeCell ref="Z20:AQ20"/>
    <mergeCell ref="CT21:DK21"/>
    <mergeCell ref="DL21:EC21"/>
    <mergeCell ref="CT20:DK20"/>
    <mergeCell ref="DL20:EC20"/>
    <mergeCell ref="A21:P21"/>
    <mergeCell ref="Q21:S21"/>
    <mergeCell ref="T21:V21"/>
    <mergeCell ref="W21:Y21"/>
    <mergeCell ref="Z21:AQ21"/>
    <mergeCell ref="AR20:BI20"/>
    <mergeCell ref="BJ20:CA20"/>
    <mergeCell ref="CB20:CS20"/>
  </mergeCells>
  <phoneticPr fontId="3"/>
  <dataValidations count="1">
    <dataValidation type="whole" allowBlank="1" showInputMessage="1" showErrorMessage="1" errorTitle="入力エラー" error="マイナス数値や数値以外の入力または、7桁以上の入力は行えません。_x000a_" sqref="Z11:DK20">
      <formula1>0</formula1>
      <formula2>999999</formula2>
    </dataValidation>
  </dataValidations>
  <printOptions horizontalCentered="1"/>
  <pageMargins left="0.59055118110236227" right="0.59055118110236227" top="0.6692913385826772" bottom="0.39370078740157483" header="0.51181102362204722" footer="0.19685039370078741"/>
  <pageSetup paperSize="9" firstPageNumber="88" orientation="landscape" useFirstPageNumber="1" r:id="rId1"/>
  <headerFooter alignWithMargins="0">
    <oddFooter>&amp;R課税市-&amp;P</oddFooter>
  </headerFooter>
  <drawing r:id="rId2"/>
  <picture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you31"/>
  <dimension ref="A1:HV104"/>
  <sheetViews>
    <sheetView showGridLines="0" zoomScale="85" zoomScaleNormal="85" zoomScaleSheetLayoutView="85" workbookViewId="0">
      <selection activeCell="AS10" sqref="AS10:BB10"/>
    </sheetView>
  </sheetViews>
  <sheetFormatPr defaultColWidth="1" defaultRowHeight="13.5"/>
  <cols>
    <col min="1" max="1" width="1" style="109" customWidth="1"/>
    <col min="2" max="2" width="2.5" style="109" customWidth="1"/>
    <col min="3" max="116" width="1" style="109" customWidth="1"/>
    <col min="117" max="16384" width="1" style="109"/>
  </cols>
  <sheetData>
    <row r="1" spans="1:151" s="61" customFormat="1" ht="15.95" customHeight="1">
      <c r="H1" s="594" t="s">
        <v>810</v>
      </c>
      <c r="I1" s="595"/>
      <c r="J1" s="595"/>
      <c r="K1" s="595"/>
      <c r="L1" s="595"/>
      <c r="M1" s="595"/>
      <c r="N1" s="595"/>
      <c r="O1" s="595"/>
      <c r="P1" s="595"/>
      <c r="Q1" s="595"/>
      <c r="R1" s="595"/>
      <c r="S1" s="595"/>
      <c r="T1" s="595"/>
      <c r="U1" s="595"/>
      <c r="V1" s="595"/>
      <c r="W1" s="595"/>
      <c r="X1" s="595"/>
      <c r="Y1" s="596"/>
      <c r="Z1" s="594" t="s">
        <v>756</v>
      </c>
      <c r="AA1" s="595"/>
      <c r="AB1" s="595"/>
      <c r="AC1" s="595"/>
      <c r="AD1" s="595"/>
      <c r="AE1" s="596"/>
      <c r="DI1" s="597" t="s">
        <v>750</v>
      </c>
      <c r="DJ1" s="597"/>
      <c r="DK1" s="597"/>
      <c r="DL1" s="597"/>
      <c r="DM1" s="597"/>
      <c r="DN1" s="597"/>
      <c r="DO1" s="597"/>
      <c r="DP1" s="597"/>
      <c r="DQ1" s="597"/>
      <c r="DR1" s="597"/>
      <c r="DS1" s="597"/>
      <c r="DT1" s="598" t="str">
        <f>IF(表00!DG1="","",表00!DG1)</f>
        <v>三重県</v>
      </c>
      <c r="DU1" s="598"/>
      <c r="DV1" s="598"/>
      <c r="DW1" s="598"/>
      <c r="DX1" s="598"/>
      <c r="DY1" s="598"/>
      <c r="DZ1" s="598"/>
      <c r="EA1" s="598"/>
      <c r="EB1" s="598"/>
      <c r="EC1" s="598"/>
      <c r="ED1" s="598"/>
      <c r="EE1" s="598"/>
      <c r="EF1" s="598"/>
      <c r="EG1" s="598"/>
      <c r="EH1" s="598"/>
      <c r="EJ1" s="510"/>
      <c r="EK1" s="510"/>
      <c r="EL1" s="510"/>
      <c r="EM1" s="510"/>
      <c r="EN1" s="510"/>
      <c r="EO1" s="510"/>
    </row>
    <row r="2" spans="1:151" s="61" customFormat="1" ht="15.95" customHeight="1" thickBot="1">
      <c r="H2" s="599"/>
      <c r="I2" s="600"/>
      <c r="J2" s="600"/>
      <c r="K2" s="600"/>
      <c r="L2" s="600"/>
      <c r="M2" s="600"/>
      <c r="N2" s="600"/>
      <c r="O2" s="600"/>
      <c r="P2" s="600"/>
      <c r="Q2" s="600"/>
      <c r="R2" s="600"/>
      <c r="S2" s="600"/>
      <c r="T2" s="600"/>
      <c r="U2" s="600"/>
      <c r="V2" s="600"/>
      <c r="W2" s="600"/>
      <c r="X2" s="600"/>
      <c r="Y2" s="601"/>
      <c r="Z2" s="599"/>
      <c r="AA2" s="600"/>
      <c r="AB2" s="600"/>
      <c r="AC2" s="600"/>
      <c r="AD2" s="600"/>
      <c r="AE2" s="601"/>
      <c r="AJ2" s="602" t="str">
        <f>"第31表　総所得金額等の段階別家族数別"&amp; 表00!CY5&amp;表00!DC5 &amp; "年度納税義務者数等に関する調"</f>
        <v>第31表　総所得金額等の段階別家族数別令和6年度納税義務者数等に関する調</v>
      </c>
      <c r="AK2" s="602"/>
      <c r="AL2" s="602"/>
      <c r="AM2" s="602"/>
      <c r="AN2" s="602"/>
      <c r="AO2" s="602"/>
      <c r="AP2" s="602"/>
      <c r="AQ2" s="602"/>
      <c r="AR2" s="602"/>
      <c r="AS2" s="602"/>
      <c r="AT2" s="602"/>
      <c r="AU2" s="602"/>
      <c r="AV2" s="602"/>
      <c r="AW2" s="602"/>
      <c r="AX2" s="602"/>
      <c r="AY2" s="602"/>
      <c r="AZ2" s="602"/>
      <c r="BA2" s="602"/>
      <c r="BB2" s="602"/>
      <c r="BC2" s="602"/>
      <c r="BD2" s="602"/>
      <c r="BE2" s="602"/>
      <c r="BF2" s="602"/>
      <c r="BG2" s="602"/>
      <c r="BH2" s="602"/>
      <c r="BI2" s="602"/>
      <c r="BJ2" s="602"/>
      <c r="BK2" s="602"/>
      <c r="BL2" s="602"/>
      <c r="BM2" s="602"/>
      <c r="BN2" s="602"/>
      <c r="BO2" s="602"/>
      <c r="BP2" s="602"/>
      <c r="BQ2" s="602"/>
      <c r="BR2" s="602"/>
      <c r="BS2" s="602"/>
      <c r="BT2" s="602"/>
      <c r="BU2" s="602"/>
      <c r="BV2" s="602"/>
      <c r="BW2" s="602"/>
      <c r="BX2" s="602"/>
      <c r="BY2" s="602"/>
      <c r="BZ2" s="602"/>
      <c r="CA2" s="602"/>
      <c r="CB2" s="602"/>
      <c r="CC2" s="602"/>
      <c r="CD2" s="602"/>
      <c r="CE2" s="602"/>
      <c r="CF2" s="602"/>
      <c r="CG2" s="602"/>
      <c r="CH2" s="602"/>
      <c r="CI2" s="602"/>
      <c r="CJ2" s="602"/>
      <c r="CK2" s="602"/>
      <c r="CL2" s="602"/>
      <c r="CM2" s="602"/>
      <c r="CN2" s="602"/>
      <c r="CO2" s="602"/>
      <c r="CP2" s="602"/>
      <c r="CQ2" s="602"/>
      <c r="CR2" s="602"/>
      <c r="CS2" s="602"/>
      <c r="CT2" s="602"/>
      <c r="CU2" s="602"/>
      <c r="CV2" s="602"/>
      <c r="CW2" s="602"/>
      <c r="CX2" s="602"/>
      <c r="CY2" s="602"/>
      <c r="CZ2" s="602"/>
      <c r="DA2" s="602"/>
      <c r="DB2" s="602"/>
      <c r="DC2" s="602"/>
      <c r="DD2" s="602"/>
      <c r="DE2" s="602"/>
      <c r="DF2" s="602"/>
      <c r="DG2" s="602"/>
      <c r="DH2" s="602"/>
      <c r="DI2" s="603"/>
      <c r="DJ2" s="603"/>
      <c r="DK2" s="603"/>
      <c r="DL2" s="603"/>
      <c r="DM2" s="603"/>
      <c r="DN2" s="603"/>
      <c r="DO2" s="603"/>
      <c r="DP2" s="603"/>
      <c r="DQ2" s="603"/>
      <c r="DR2" s="603"/>
      <c r="DS2" s="603"/>
      <c r="DT2" s="604"/>
      <c r="DU2" s="604"/>
      <c r="DV2" s="604"/>
      <c r="DW2" s="604"/>
      <c r="DX2" s="604"/>
      <c r="DY2" s="604"/>
      <c r="DZ2" s="604"/>
      <c r="EA2" s="604"/>
      <c r="EB2" s="604"/>
      <c r="EC2" s="604"/>
      <c r="ED2" s="604"/>
      <c r="EE2" s="604"/>
      <c r="EF2" s="604"/>
      <c r="EG2" s="604"/>
      <c r="EH2" s="604"/>
      <c r="EJ2" s="510"/>
      <c r="EK2" s="510"/>
      <c r="EL2" s="510"/>
      <c r="EM2" s="510"/>
      <c r="EN2" s="510"/>
      <c r="EO2" s="510"/>
    </row>
    <row r="3" spans="1:151" s="61" customFormat="1" ht="25.5" customHeight="1" thickBot="1">
      <c r="H3" s="223">
        <f>IF(表00!A8="","",表00!A8)</f>
        <v>2</v>
      </c>
      <c r="I3" s="224"/>
      <c r="J3" s="224"/>
      <c r="K3" s="225">
        <f>IF(表00!D8="","",表00!D8)</f>
        <v>4</v>
      </c>
      <c r="L3" s="226"/>
      <c r="M3" s="227"/>
      <c r="N3" s="225">
        <f>IF(表00!G8="","",表00!G8)</f>
        <v>2</v>
      </c>
      <c r="O3" s="226"/>
      <c r="P3" s="227"/>
      <c r="Q3" s="225">
        <f>IF(表00!J8="","",表00!J8)</f>
        <v>0</v>
      </c>
      <c r="R3" s="226"/>
      <c r="S3" s="227"/>
      <c r="T3" s="225">
        <f>IF(表00!M8="","",表00!M8)</f>
        <v>2</v>
      </c>
      <c r="U3" s="226"/>
      <c r="V3" s="227"/>
      <c r="W3" s="225">
        <f>IF(表00!P8="","",表00!P8)</f>
        <v>1</v>
      </c>
      <c r="X3" s="226"/>
      <c r="Y3" s="228"/>
      <c r="Z3" s="605">
        <v>3</v>
      </c>
      <c r="AA3" s="606"/>
      <c r="AB3" s="607"/>
      <c r="AC3" s="608">
        <v>1</v>
      </c>
      <c r="AD3" s="609"/>
      <c r="AE3" s="610"/>
      <c r="BL3" s="611" t="s">
        <v>45</v>
      </c>
      <c r="BM3" s="611"/>
      <c r="BN3" s="611"/>
      <c r="BO3" s="611"/>
      <c r="BP3" s="611"/>
      <c r="BQ3" s="611"/>
      <c r="BR3" s="611"/>
      <c r="BS3" s="611"/>
      <c r="BT3" s="611"/>
      <c r="BU3" s="611"/>
      <c r="BV3" s="611"/>
      <c r="BW3" s="611"/>
      <c r="BX3" s="611"/>
      <c r="BY3" s="611"/>
      <c r="BZ3" s="611"/>
      <c r="CA3" s="611"/>
      <c r="CB3" s="611"/>
      <c r="CC3" s="611"/>
      <c r="DI3" s="603" t="s">
        <v>752</v>
      </c>
      <c r="DJ3" s="603"/>
      <c r="DK3" s="603"/>
      <c r="DL3" s="603"/>
      <c r="DM3" s="603"/>
      <c r="DN3" s="603"/>
      <c r="DO3" s="603"/>
      <c r="DP3" s="603"/>
      <c r="DQ3" s="603"/>
      <c r="DR3" s="603"/>
      <c r="DS3" s="603"/>
      <c r="DT3" s="612" t="str">
        <f>IF(表00!DG3="","",表00!DG3)</f>
        <v>四日市市</v>
      </c>
      <c r="DU3" s="612"/>
      <c r="DV3" s="612"/>
      <c r="DW3" s="612"/>
      <c r="DX3" s="612"/>
      <c r="DY3" s="612"/>
      <c r="DZ3" s="612"/>
      <c r="EA3" s="612"/>
      <c r="EB3" s="612"/>
      <c r="EC3" s="612"/>
      <c r="ED3" s="612"/>
      <c r="EE3" s="612"/>
      <c r="EF3" s="612"/>
      <c r="EG3" s="612"/>
      <c r="EH3" s="612"/>
      <c r="EJ3" s="510"/>
      <c r="EK3" s="510"/>
      <c r="EL3" s="510"/>
      <c r="EM3" s="510"/>
      <c r="EN3" s="510"/>
      <c r="EO3" s="510"/>
    </row>
    <row r="4" spans="1:151" ht="30" customHeight="1">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2"/>
      <c r="BJ4" s="52"/>
      <c r="BK4" s="52"/>
      <c r="CD4" s="52"/>
      <c r="CE4" s="52"/>
      <c r="CF4" s="52"/>
      <c r="CG4" s="52"/>
      <c r="CH4" s="52"/>
      <c r="CI4" s="52"/>
      <c r="CJ4" s="52"/>
      <c r="CK4" s="52"/>
      <c r="CL4" s="52"/>
      <c r="CM4" s="52"/>
      <c r="CN4" s="52"/>
      <c r="CO4" s="52"/>
      <c r="CP4" s="52"/>
      <c r="CQ4" s="52"/>
      <c r="CR4" s="52"/>
      <c r="CS4" s="52"/>
      <c r="CT4" s="52"/>
      <c r="CU4" s="52"/>
      <c r="CV4" s="52"/>
      <c r="CW4" s="52"/>
      <c r="CX4" s="52"/>
      <c r="CY4" s="52"/>
      <c r="CZ4" s="52"/>
      <c r="DM4" s="52"/>
      <c r="DN4" s="52"/>
      <c r="DO4" s="52"/>
      <c r="DP4" s="52"/>
      <c r="DQ4" s="52"/>
      <c r="DR4" s="52"/>
      <c r="DS4" s="52"/>
      <c r="DT4" s="52"/>
      <c r="DU4" s="52"/>
      <c r="DV4" s="52"/>
      <c r="DW4" s="52"/>
      <c r="DX4" s="52"/>
      <c r="DY4" s="52"/>
      <c r="DZ4" s="52"/>
      <c r="EA4" s="52"/>
      <c r="EB4" s="52"/>
      <c r="EC4" s="52"/>
      <c r="ED4" s="52"/>
      <c r="EE4" s="52"/>
      <c r="EF4" s="52"/>
      <c r="EG4" s="52"/>
      <c r="EH4" s="52"/>
      <c r="EI4" s="52"/>
      <c r="EJ4" s="52"/>
      <c r="EK4" s="52"/>
      <c r="EL4" s="52"/>
      <c r="EM4" s="52"/>
      <c r="EN4" s="52"/>
      <c r="EO4" s="52"/>
      <c r="EP4" s="52"/>
      <c r="EQ4" s="52"/>
      <c r="ER4" s="52"/>
      <c r="ES4" s="52"/>
      <c r="ET4" s="52"/>
      <c r="EU4" s="52"/>
    </row>
    <row r="5" spans="1:151" ht="15" customHeight="1">
      <c r="T5" s="52"/>
      <c r="U5" s="52"/>
      <c r="V5" s="52"/>
      <c r="W5" s="52"/>
      <c r="X5" s="52"/>
      <c r="Y5" s="52"/>
      <c r="Z5" s="52"/>
      <c r="AA5" s="52"/>
      <c r="AB5" s="52"/>
      <c r="AC5" s="380" t="s">
        <v>46</v>
      </c>
      <c r="AD5" s="380"/>
      <c r="AE5" s="380"/>
      <c r="AF5" s="380"/>
      <c r="AG5" s="380"/>
      <c r="AH5" s="380"/>
      <c r="AI5" s="380"/>
      <c r="AJ5" s="380"/>
      <c r="AK5" s="380"/>
      <c r="AL5" s="380"/>
      <c r="AM5" s="380"/>
      <c r="AN5" s="380"/>
      <c r="AO5" s="380"/>
      <c r="AP5" s="380"/>
      <c r="AQ5" s="380"/>
      <c r="AR5" s="380"/>
      <c r="AS5" s="380" t="s">
        <v>146</v>
      </c>
      <c r="AT5" s="380"/>
      <c r="AU5" s="380"/>
      <c r="AV5" s="380"/>
      <c r="AW5" s="380"/>
      <c r="AX5" s="380"/>
      <c r="AY5" s="380"/>
      <c r="AZ5" s="380"/>
      <c r="BA5" s="380"/>
      <c r="BB5" s="380"/>
      <c r="BC5" s="380" t="s">
        <v>459</v>
      </c>
      <c r="BD5" s="380"/>
      <c r="BE5" s="380"/>
      <c r="BF5" s="380"/>
      <c r="BG5" s="380"/>
      <c r="BH5" s="380"/>
      <c r="BI5" s="380"/>
      <c r="BJ5" s="380"/>
      <c r="BK5" s="380"/>
      <c r="BL5" s="380"/>
      <c r="BM5" s="380" t="s">
        <v>460</v>
      </c>
      <c r="BN5" s="380"/>
      <c r="BO5" s="380"/>
      <c r="BP5" s="380"/>
      <c r="BQ5" s="380"/>
      <c r="BR5" s="380"/>
      <c r="BS5" s="380"/>
      <c r="BT5" s="380"/>
      <c r="BU5" s="380"/>
      <c r="BV5" s="380"/>
      <c r="BW5" s="380" t="s">
        <v>461</v>
      </c>
      <c r="BX5" s="380"/>
      <c r="BY5" s="380"/>
      <c r="BZ5" s="380"/>
      <c r="CA5" s="380"/>
      <c r="CB5" s="380"/>
      <c r="CC5" s="380"/>
      <c r="CD5" s="380"/>
      <c r="CE5" s="380"/>
      <c r="CF5" s="380"/>
      <c r="CG5" s="380" t="s">
        <v>462</v>
      </c>
      <c r="CH5" s="380"/>
      <c r="CI5" s="380"/>
      <c r="CJ5" s="380"/>
      <c r="CK5" s="380"/>
      <c r="CL5" s="380"/>
      <c r="CM5" s="380"/>
      <c r="CN5" s="380"/>
      <c r="CO5" s="380"/>
      <c r="CP5" s="380"/>
      <c r="CQ5" s="380" t="s">
        <v>463</v>
      </c>
      <c r="CR5" s="380"/>
      <c r="CS5" s="380"/>
      <c r="CT5" s="380"/>
      <c r="CU5" s="380"/>
      <c r="CV5" s="380"/>
      <c r="CW5" s="380"/>
      <c r="CX5" s="380"/>
      <c r="CY5" s="380"/>
      <c r="CZ5" s="380"/>
      <c r="DA5" s="380" t="s">
        <v>464</v>
      </c>
      <c r="DB5" s="380"/>
      <c r="DC5" s="380"/>
      <c r="DD5" s="380"/>
      <c r="DE5" s="380"/>
      <c r="DF5" s="380"/>
      <c r="DG5" s="380"/>
      <c r="DH5" s="380"/>
      <c r="DI5" s="380"/>
      <c r="DJ5" s="380"/>
      <c r="DK5" s="380" t="s">
        <v>465</v>
      </c>
      <c r="DL5" s="380"/>
      <c r="DM5" s="380"/>
      <c r="DN5" s="380"/>
      <c r="DO5" s="380"/>
      <c r="DP5" s="380"/>
      <c r="DQ5" s="380"/>
      <c r="DR5" s="380"/>
      <c r="DS5" s="380"/>
      <c r="DT5" s="380"/>
      <c r="DU5" s="380" t="s">
        <v>427</v>
      </c>
      <c r="DV5" s="380"/>
      <c r="DW5" s="380"/>
      <c r="DX5" s="380"/>
      <c r="DY5" s="380"/>
      <c r="DZ5" s="380"/>
      <c r="EA5" s="380"/>
      <c r="EB5" s="380"/>
      <c r="EC5" s="380"/>
      <c r="ED5" s="380"/>
      <c r="EE5" s="380" t="s">
        <v>466</v>
      </c>
      <c r="EF5" s="380"/>
      <c r="EG5" s="380"/>
      <c r="EH5" s="380"/>
      <c r="EI5" s="380"/>
      <c r="EJ5" s="380"/>
      <c r="EK5" s="380"/>
      <c r="EL5" s="380"/>
      <c r="EM5" s="380"/>
      <c r="EN5" s="380"/>
    </row>
    <row r="6" spans="1:151" s="191" customFormat="1" ht="13.5" customHeight="1">
      <c r="A6" s="111" t="s">
        <v>47</v>
      </c>
      <c r="B6" s="381"/>
      <c r="C6" s="381"/>
      <c r="D6" s="381"/>
      <c r="E6" s="381"/>
      <c r="F6" s="381"/>
      <c r="G6" s="381"/>
      <c r="H6" s="381"/>
      <c r="I6" s="381"/>
      <c r="J6" s="381"/>
      <c r="K6" s="381"/>
      <c r="L6" s="381"/>
      <c r="M6" s="381"/>
      <c r="N6" s="381"/>
      <c r="O6" s="381"/>
      <c r="P6" s="381"/>
      <c r="Q6" s="381"/>
      <c r="R6" s="381"/>
      <c r="S6" s="382"/>
      <c r="T6" s="114" t="s">
        <v>284</v>
      </c>
      <c r="U6" s="115"/>
      <c r="V6" s="613"/>
      <c r="W6" s="613"/>
      <c r="X6" s="613"/>
      <c r="Y6" s="613"/>
      <c r="Z6" s="613"/>
      <c r="AA6" s="613"/>
      <c r="AB6" s="614"/>
      <c r="AC6" s="114"/>
      <c r="AD6" s="115"/>
      <c r="AE6" s="115"/>
      <c r="AF6" s="115"/>
      <c r="AG6" s="115"/>
      <c r="AH6" s="115"/>
      <c r="AI6" s="115"/>
      <c r="AJ6" s="115"/>
      <c r="AK6" s="115"/>
      <c r="AL6" s="115"/>
      <c r="AM6" s="115"/>
      <c r="AN6" s="115"/>
      <c r="AO6" s="115"/>
      <c r="AP6" s="115"/>
      <c r="AQ6" s="115"/>
      <c r="AR6" s="115"/>
      <c r="AS6" s="119" t="s">
        <v>428</v>
      </c>
      <c r="AT6" s="120"/>
      <c r="AU6" s="120"/>
      <c r="AV6" s="120"/>
      <c r="AW6" s="120"/>
      <c r="AX6" s="120"/>
      <c r="AY6" s="120"/>
      <c r="AZ6" s="120"/>
      <c r="BA6" s="120"/>
      <c r="BB6" s="120"/>
      <c r="BC6" s="120"/>
      <c r="BD6" s="120"/>
      <c r="BE6" s="120"/>
      <c r="BF6" s="120"/>
      <c r="BG6" s="120"/>
      <c r="BH6" s="120"/>
      <c r="BI6" s="120"/>
      <c r="BJ6" s="120"/>
      <c r="BK6" s="120"/>
      <c r="BL6" s="120"/>
      <c r="BM6" s="120"/>
      <c r="BN6" s="120"/>
      <c r="BO6" s="120"/>
      <c r="BP6" s="120"/>
      <c r="BQ6" s="120"/>
      <c r="BR6" s="120"/>
      <c r="BS6" s="120"/>
      <c r="BT6" s="120"/>
      <c r="BU6" s="120"/>
      <c r="BV6" s="120"/>
      <c r="BW6" s="120"/>
      <c r="BX6" s="120"/>
      <c r="BY6" s="120"/>
      <c r="BZ6" s="120"/>
      <c r="CA6" s="120"/>
      <c r="CB6" s="120"/>
      <c r="CC6" s="120"/>
      <c r="CD6" s="120"/>
      <c r="CE6" s="120"/>
      <c r="CF6" s="120"/>
      <c r="CG6" s="120"/>
      <c r="CH6" s="120"/>
      <c r="CI6" s="120"/>
      <c r="CJ6" s="120"/>
      <c r="CK6" s="120"/>
      <c r="CL6" s="120"/>
      <c r="CM6" s="120"/>
      <c r="CN6" s="120"/>
      <c r="CO6" s="120"/>
      <c r="CP6" s="120"/>
      <c r="CQ6" s="120"/>
      <c r="CR6" s="120"/>
      <c r="CS6" s="120"/>
      <c r="CT6" s="120"/>
      <c r="CU6" s="120"/>
      <c r="CV6" s="120"/>
      <c r="CW6" s="120"/>
      <c r="CX6" s="120"/>
      <c r="CY6" s="120"/>
      <c r="CZ6" s="120"/>
      <c r="DA6" s="120"/>
      <c r="DB6" s="120"/>
      <c r="DC6" s="120"/>
      <c r="DD6" s="120"/>
      <c r="DE6" s="120"/>
      <c r="DF6" s="120"/>
      <c r="DG6" s="120"/>
      <c r="DH6" s="120"/>
      <c r="DI6" s="120"/>
      <c r="DJ6" s="120"/>
      <c r="DK6" s="120"/>
      <c r="DL6" s="120"/>
      <c r="DM6" s="120"/>
      <c r="DN6" s="120"/>
      <c r="DO6" s="120"/>
      <c r="DP6" s="120"/>
      <c r="DQ6" s="120"/>
      <c r="DR6" s="120"/>
      <c r="DS6" s="120"/>
      <c r="DT6" s="120"/>
      <c r="DU6" s="120"/>
      <c r="DV6" s="120"/>
      <c r="DW6" s="120"/>
      <c r="DX6" s="120"/>
      <c r="DY6" s="120"/>
      <c r="DZ6" s="120"/>
      <c r="EA6" s="120"/>
      <c r="EB6" s="120"/>
      <c r="EC6" s="120"/>
      <c r="ED6" s="120"/>
      <c r="EE6" s="120"/>
      <c r="EF6" s="120"/>
      <c r="EG6" s="120"/>
      <c r="EH6" s="120"/>
      <c r="EI6" s="120"/>
      <c r="EJ6" s="120"/>
      <c r="EK6" s="120"/>
      <c r="EL6" s="120"/>
      <c r="EM6" s="120"/>
      <c r="EN6" s="121"/>
      <c r="EO6" s="123"/>
    </row>
    <row r="7" spans="1:151" s="191" customFormat="1" ht="13.5" customHeight="1">
      <c r="A7" s="124"/>
      <c r="B7" s="125"/>
      <c r="C7" s="125"/>
      <c r="D7" s="125"/>
      <c r="E7" s="125"/>
      <c r="F7" s="125"/>
      <c r="G7" s="125"/>
      <c r="H7" s="125"/>
      <c r="I7" s="125"/>
      <c r="J7" s="125"/>
      <c r="K7" s="125"/>
      <c r="L7" s="125"/>
      <c r="M7" s="125"/>
      <c r="N7" s="125"/>
      <c r="O7" s="125"/>
      <c r="P7" s="125"/>
      <c r="Q7" s="125"/>
      <c r="R7" s="125"/>
      <c r="S7" s="126"/>
      <c r="T7" s="279"/>
      <c r="U7" s="280"/>
      <c r="V7" s="280"/>
      <c r="W7" s="280"/>
      <c r="X7" s="280"/>
      <c r="Y7" s="280"/>
      <c r="Z7" s="280"/>
      <c r="AA7" s="280"/>
      <c r="AB7" s="281"/>
      <c r="AC7" s="615"/>
      <c r="AD7" s="122"/>
      <c r="AE7" s="122"/>
      <c r="AF7" s="122"/>
      <c r="AG7" s="122"/>
      <c r="AH7" s="122"/>
      <c r="AI7" s="122"/>
      <c r="AJ7" s="122"/>
      <c r="AK7" s="122"/>
      <c r="AL7" s="122"/>
      <c r="AM7" s="122"/>
      <c r="AN7" s="122"/>
      <c r="AO7" s="122"/>
      <c r="AP7" s="122"/>
      <c r="AQ7" s="122"/>
      <c r="AR7" s="122"/>
      <c r="AS7" s="528"/>
      <c r="AT7" s="616"/>
      <c r="AU7" s="616"/>
      <c r="AV7" s="616"/>
      <c r="AW7" s="616"/>
      <c r="AX7" s="616"/>
      <c r="AY7" s="616"/>
      <c r="AZ7" s="616"/>
      <c r="BA7" s="616"/>
      <c r="BB7" s="617"/>
      <c r="BC7" s="528"/>
      <c r="BD7" s="616"/>
      <c r="BE7" s="616"/>
      <c r="BF7" s="616"/>
      <c r="BG7" s="616"/>
      <c r="BH7" s="616"/>
      <c r="BI7" s="616"/>
      <c r="BJ7" s="616"/>
      <c r="BK7" s="616"/>
      <c r="BL7" s="617"/>
      <c r="BM7" s="528"/>
      <c r="BN7" s="616"/>
      <c r="BO7" s="616"/>
      <c r="BP7" s="616"/>
      <c r="BQ7" s="616"/>
      <c r="BR7" s="616"/>
      <c r="BS7" s="616"/>
      <c r="BT7" s="616"/>
      <c r="BU7" s="616"/>
      <c r="BV7" s="617"/>
      <c r="BW7" s="528"/>
      <c r="BX7" s="616"/>
      <c r="BY7" s="616"/>
      <c r="BZ7" s="616"/>
      <c r="CA7" s="616"/>
      <c r="CB7" s="616"/>
      <c r="CC7" s="616"/>
      <c r="CD7" s="616"/>
      <c r="CE7" s="616"/>
      <c r="CF7" s="617"/>
      <c r="CG7" s="528"/>
      <c r="CH7" s="616"/>
      <c r="CI7" s="616"/>
      <c r="CJ7" s="616"/>
      <c r="CK7" s="616"/>
      <c r="CL7" s="616"/>
      <c r="CM7" s="616"/>
      <c r="CN7" s="616"/>
      <c r="CO7" s="616"/>
      <c r="CP7" s="617"/>
      <c r="CQ7" s="528"/>
      <c r="CR7" s="616"/>
      <c r="CS7" s="616"/>
      <c r="CT7" s="616"/>
      <c r="CU7" s="616"/>
      <c r="CV7" s="616"/>
      <c r="CW7" s="616"/>
      <c r="CX7" s="616"/>
      <c r="CY7" s="616"/>
      <c r="CZ7" s="617"/>
      <c r="DA7" s="528"/>
      <c r="DB7" s="616"/>
      <c r="DC7" s="616"/>
      <c r="DD7" s="616"/>
      <c r="DE7" s="616"/>
      <c r="DF7" s="616"/>
      <c r="DG7" s="616"/>
      <c r="DH7" s="616"/>
      <c r="DI7" s="616"/>
      <c r="DJ7" s="617"/>
      <c r="DK7" s="528"/>
      <c r="DL7" s="616"/>
      <c r="DM7" s="616"/>
      <c r="DN7" s="616"/>
      <c r="DO7" s="616"/>
      <c r="DP7" s="616"/>
      <c r="DQ7" s="616"/>
      <c r="DR7" s="616"/>
      <c r="DS7" s="616"/>
      <c r="DT7" s="617"/>
      <c r="DU7" s="528"/>
      <c r="DV7" s="616"/>
      <c r="DW7" s="616"/>
      <c r="DX7" s="616"/>
      <c r="DY7" s="616"/>
      <c r="DZ7" s="616"/>
      <c r="EA7" s="616"/>
      <c r="EB7" s="616"/>
      <c r="EC7" s="616"/>
      <c r="ED7" s="617"/>
      <c r="EE7" s="528"/>
      <c r="EF7" s="616"/>
      <c r="EG7" s="616"/>
      <c r="EH7" s="616"/>
      <c r="EI7" s="616"/>
      <c r="EJ7" s="616"/>
      <c r="EK7" s="616"/>
      <c r="EL7" s="616"/>
      <c r="EM7" s="616"/>
      <c r="EN7" s="617"/>
      <c r="EO7" s="123"/>
    </row>
    <row r="8" spans="1:151" s="191" customFormat="1" ht="13.5" customHeight="1">
      <c r="A8" s="124"/>
      <c r="B8" s="125"/>
      <c r="C8" s="125"/>
      <c r="D8" s="125"/>
      <c r="E8" s="125"/>
      <c r="F8" s="125"/>
      <c r="G8" s="125"/>
      <c r="H8" s="125"/>
      <c r="I8" s="125"/>
      <c r="J8" s="125"/>
      <c r="K8" s="125"/>
      <c r="L8" s="125"/>
      <c r="M8" s="125"/>
      <c r="N8" s="125"/>
      <c r="O8" s="125"/>
      <c r="P8" s="125"/>
      <c r="Q8" s="125"/>
      <c r="R8" s="125"/>
      <c r="S8" s="126"/>
      <c r="T8" s="279"/>
      <c r="U8" s="280"/>
      <c r="V8" s="280"/>
      <c r="W8" s="280"/>
      <c r="X8" s="280"/>
      <c r="Y8" s="280"/>
      <c r="Z8" s="280"/>
      <c r="AA8" s="280"/>
      <c r="AB8" s="281"/>
      <c r="AC8" s="130" t="s">
        <v>517</v>
      </c>
      <c r="AD8" s="130"/>
      <c r="AE8" s="130"/>
      <c r="AF8" s="130"/>
      <c r="AG8" s="130"/>
      <c r="AH8" s="130"/>
      <c r="AI8" s="130"/>
      <c r="AJ8" s="130"/>
      <c r="AK8" s="130"/>
      <c r="AL8" s="130"/>
      <c r="AM8" s="130"/>
      <c r="AN8" s="130"/>
      <c r="AO8" s="130"/>
      <c r="AP8" s="130"/>
      <c r="AQ8" s="130"/>
      <c r="AR8" s="194"/>
      <c r="AS8" s="531" t="s">
        <v>35</v>
      </c>
      <c r="AT8" s="618"/>
      <c r="AU8" s="618"/>
      <c r="AV8" s="618"/>
      <c r="AW8" s="618"/>
      <c r="AX8" s="618"/>
      <c r="AY8" s="618"/>
      <c r="AZ8" s="618"/>
      <c r="BA8" s="618"/>
      <c r="BB8" s="619"/>
      <c r="BC8" s="531" t="s">
        <v>36</v>
      </c>
      <c r="BD8" s="618"/>
      <c r="BE8" s="618"/>
      <c r="BF8" s="618"/>
      <c r="BG8" s="618"/>
      <c r="BH8" s="618"/>
      <c r="BI8" s="618"/>
      <c r="BJ8" s="618"/>
      <c r="BK8" s="618"/>
      <c r="BL8" s="619"/>
      <c r="BM8" s="531" t="s">
        <v>37</v>
      </c>
      <c r="BN8" s="618"/>
      <c r="BO8" s="618"/>
      <c r="BP8" s="618"/>
      <c r="BQ8" s="618"/>
      <c r="BR8" s="618"/>
      <c r="BS8" s="618"/>
      <c r="BT8" s="618"/>
      <c r="BU8" s="618"/>
      <c r="BV8" s="619"/>
      <c r="BW8" s="531" t="s">
        <v>38</v>
      </c>
      <c r="BX8" s="618"/>
      <c r="BY8" s="618"/>
      <c r="BZ8" s="618"/>
      <c r="CA8" s="618"/>
      <c r="CB8" s="618"/>
      <c r="CC8" s="618"/>
      <c r="CD8" s="618"/>
      <c r="CE8" s="618"/>
      <c r="CF8" s="619"/>
      <c r="CG8" s="531" t="s">
        <v>39</v>
      </c>
      <c r="CH8" s="618"/>
      <c r="CI8" s="618"/>
      <c r="CJ8" s="618"/>
      <c r="CK8" s="618"/>
      <c r="CL8" s="618"/>
      <c r="CM8" s="618"/>
      <c r="CN8" s="618"/>
      <c r="CO8" s="618"/>
      <c r="CP8" s="619"/>
      <c r="CQ8" s="531" t="s">
        <v>40</v>
      </c>
      <c r="CR8" s="618"/>
      <c r="CS8" s="618"/>
      <c r="CT8" s="618"/>
      <c r="CU8" s="618"/>
      <c r="CV8" s="618"/>
      <c r="CW8" s="618"/>
      <c r="CX8" s="618"/>
      <c r="CY8" s="618"/>
      <c r="CZ8" s="619"/>
      <c r="DA8" s="531" t="s">
        <v>41</v>
      </c>
      <c r="DB8" s="618"/>
      <c r="DC8" s="618"/>
      <c r="DD8" s="618"/>
      <c r="DE8" s="618"/>
      <c r="DF8" s="618"/>
      <c r="DG8" s="618"/>
      <c r="DH8" s="618"/>
      <c r="DI8" s="618"/>
      <c r="DJ8" s="619"/>
      <c r="DK8" s="531" t="s">
        <v>42</v>
      </c>
      <c r="DL8" s="618"/>
      <c r="DM8" s="618"/>
      <c r="DN8" s="618"/>
      <c r="DO8" s="618"/>
      <c r="DP8" s="618"/>
      <c r="DQ8" s="618"/>
      <c r="DR8" s="618"/>
      <c r="DS8" s="618"/>
      <c r="DT8" s="619"/>
      <c r="DU8" s="531" t="s">
        <v>43</v>
      </c>
      <c r="DV8" s="618"/>
      <c r="DW8" s="618"/>
      <c r="DX8" s="618"/>
      <c r="DY8" s="618"/>
      <c r="DZ8" s="618"/>
      <c r="EA8" s="618"/>
      <c r="EB8" s="618"/>
      <c r="EC8" s="618"/>
      <c r="ED8" s="619"/>
      <c r="EE8" s="531" t="s">
        <v>33</v>
      </c>
      <c r="EF8" s="618"/>
      <c r="EG8" s="618"/>
      <c r="EH8" s="618"/>
      <c r="EI8" s="618"/>
      <c r="EJ8" s="618"/>
      <c r="EK8" s="618"/>
      <c r="EL8" s="618"/>
      <c r="EM8" s="618"/>
      <c r="EN8" s="619"/>
      <c r="EO8" s="109"/>
    </row>
    <row r="9" spans="1:151" ht="13.5" customHeight="1" thickBot="1">
      <c r="A9" s="135"/>
      <c r="B9" s="136"/>
      <c r="C9" s="136"/>
      <c r="D9" s="136"/>
      <c r="E9" s="136"/>
      <c r="F9" s="136"/>
      <c r="G9" s="136"/>
      <c r="H9" s="136"/>
      <c r="I9" s="136"/>
      <c r="J9" s="136"/>
      <c r="K9" s="136"/>
      <c r="L9" s="136"/>
      <c r="M9" s="136"/>
      <c r="N9" s="136"/>
      <c r="O9" s="136"/>
      <c r="P9" s="136"/>
      <c r="Q9" s="136"/>
      <c r="R9" s="136"/>
      <c r="S9" s="137"/>
      <c r="T9" s="279"/>
      <c r="U9" s="280"/>
      <c r="V9" s="280"/>
      <c r="W9" s="280"/>
      <c r="X9" s="280"/>
      <c r="Y9" s="280"/>
      <c r="Z9" s="280"/>
      <c r="AA9" s="280"/>
      <c r="AB9" s="281"/>
      <c r="AC9" s="620" t="s">
        <v>143</v>
      </c>
      <c r="AD9" s="620"/>
      <c r="AE9" s="620"/>
      <c r="AF9" s="620"/>
      <c r="AG9" s="620"/>
      <c r="AH9" s="620"/>
      <c r="AI9" s="620"/>
      <c r="AJ9" s="620"/>
      <c r="AK9" s="620"/>
      <c r="AL9" s="620"/>
      <c r="AM9" s="620"/>
      <c r="AN9" s="620"/>
      <c r="AO9" s="620"/>
      <c r="AP9" s="620"/>
      <c r="AQ9" s="620"/>
      <c r="AR9" s="621"/>
      <c r="AS9" s="622" t="s">
        <v>285</v>
      </c>
      <c r="AT9" s="623"/>
      <c r="AU9" s="623"/>
      <c r="AV9" s="623"/>
      <c r="AW9" s="623"/>
      <c r="AX9" s="623"/>
      <c r="AY9" s="623"/>
      <c r="AZ9" s="623"/>
      <c r="BA9" s="623"/>
      <c r="BB9" s="624"/>
      <c r="BC9" s="622" t="s">
        <v>285</v>
      </c>
      <c r="BD9" s="623"/>
      <c r="BE9" s="623"/>
      <c r="BF9" s="623"/>
      <c r="BG9" s="623"/>
      <c r="BH9" s="623"/>
      <c r="BI9" s="623"/>
      <c r="BJ9" s="623"/>
      <c r="BK9" s="623"/>
      <c r="BL9" s="624"/>
      <c r="BM9" s="622" t="s">
        <v>285</v>
      </c>
      <c r="BN9" s="623"/>
      <c r="BO9" s="623"/>
      <c r="BP9" s="623"/>
      <c r="BQ9" s="623"/>
      <c r="BR9" s="623"/>
      <c r="BS9" s="623"/>
      <c r="BT9" s="623"/>
      <c r="BU9" s="623"/>
      <c r="BV9" s="624"/>
      <c r="BW9" s="622" t="s">
        <v>285</v>
      </c>
      <c r="BX9" s="623"/>
      <c r="BY9" s="623"/>
      <c r="BZ9" s="623"/>
      <c r="CA9" s="623"/>
      <c r="CB9" s="623"/>
      <c r="CC9" s="623"/>
      <c r="CD9" s="623"/>
      <c r="CE9" s="623"/>
      <c r="CF9" s="624"/>
      <c r="CG9" s="622" t="s">
        <v>285</v>
      </c>
      <c r="CH9" s="623"/>
      <c r="CI9" s="623"/>
      <c r="CJ9" s="623"/>
      <c r="CK9" s="623"/>
      <c r="CL9" s="623"/>
      <c r="CM9" s="623"/>
      <c r="CN9" s="623"/>
      <c r="CO9" s="623"/>
      <c r="CP9" s="624"/>
      <c r="CQ9" s="622" t="s">
        <v>285</v>
      </c>
      <c r="CR9" s="623"/>
      <c r="CS9" s="623"/>
      <c r="CT9" s="623"/>
      <c r="CU9" s="623"/>
      <c r="CV9" s="623"/>
      <c r="CW9" s="623"/>
      <c r="CX9" s="623"/>
      <c r="CY9" s="623"/>
      <c r="CZ9" s="624"/>
      <c r="DA9" s="622" t="s">
        <v>285</v>
      </c>
      <c r="DB9" s="623"/>
      <c r="DC9" s="623"/>
      <c r="DD9" s="623"/>
      <c r="DE9" s="623"/>
      <c r="DF9" s="623"/>
      <c r="DG9" s="623"/>
      <c r="DH9" s="623"/>
      <c r="DI9" s="623"/>
      <c r="DJ9" s="624"/>
      <c r="DK9" s="622" t="s">
        <v>285</v>
      </c>
      <c r="DL9" s="623"/>
      <c r="DM9" s="623"/>
      <c r="DN9" s="623"/>
      <c r="DO9" s="623"/>
      <c r="DP9" s="623"/>
      <c r="DQ9" s="623"/>
      <c r="DR9" s="623"/>
      <c r="DS9" s="623"/>
      <c r="DT9" s="624"/>
      <c r="DU9" s="622" t="s">
        <v>285</v>
      </c>
      <c r="DV9" s="623"/>
      <c r="DW9" s="623"/>
      <c r="DX9" s="623"/>
      <c r="DY9" s="623"/>
      <c r="DZ9" s="623"/>
      <c r="EA9" s="623"/>
      <c r="EB9" s="623"/>
      <c r="EC9" s="623"/>
      <c r="ED9" s="624"/>
      <c r="EE9" s="622" t="s">
        <v>285</v>
      </c>
      <c r="EF9" s="623"/>
      <c r="EG9" s="623"/>
      <c r="EH9" s="623"/>
      <c r="EI9" s="623"/>
      <c r="EJ9" s="623"/>
      <c r="EK9" s="623"/>
      <c r="EL9" s="623"/>
      <c r="EM9" s="623"/>
      <c r="EN9" s="624"/>
    </row>
    <row r="10" spans="1:151" ht="19.5" customHeight="1">
      <c r="A10" s="424" t="s">
        <v>4435</v>
      </c>
      <c r="B10" s="425"/>
      <c r="C10" s="425"/>
      <c r="D10" s="425"/>
      <c r="E10" s="425"/>
      <c r="F10" s="425"/>
      <c r="G10" s="425"/>
      <c r="H10" s="425"/>
      <c r="I10" s="425"/>
      <c r="J10" s="425"/>
      <c r="K10" s="425"/>
      <c r="L10" s="425"/>
      <c r="M10" s="425"/>
      <c r="N10" s="425"/>
      <c r="O10" s="425"/>
      <c r="P10" s="425"/>
      <c r="Q10" s="425"/>
      <c r="R10" s="425"/>
      <c r="S10" s="425"/>
      <c r="T10" s="478">
        <v>0</v>
      </c>
      <c r="U10" s="545"/>
      <c r="V10" s="625"/>
      <c r="W10" s="479">
        <v>1</v>
      </c>
      <c r="X10" s="479"/>
      <c r="Y10" s="625"/>
      <c r="Z10" s="479" t="s">
        <v>4433</v>
      </c>
      <c r="AA10" s="546"/>
      <c r="AB10" s="626"/>
      <c r="AC10" s="180">
        <f t="shared" ref="AC10:AC31" si="0">SUM(AS10:EN10)</f>
        <v>0</v>
      </c>
      <c r="AD10" s="181"/>
      <c r="AE10" s="181"/>
      <c r="AF10" s="181"/>
      <c r="AG10" s="181"/>
      <c r="AH10" s="181"/>
      <c r="AI10" s="181"/>
      <c r="AJ10" s="181"/>
      <c r="AK10" s="181"/>
      <c r="AL10" s="181"/>
      <c r="AM10" s="181"/>
      <c r="AN10" s="181"/>
      <c r="AO10" s="181"/>
      <c r="AP10" s="181"/>
      <c r="AQ10" s="181"/>
      <c r="AR10" s="182"/>
      <c r="AS10" s="419"/>
      <c r="AT10" s="419"/>
      <c r="AU10" s="419"/>
      <c r="AV10" s="419"/>
      <c r="AW10" s="419"/>
      <c r="AX10" s="419"/>
      <c r="AY10" s="419"/>
      <c r="AZ10" s="419"/>
      <c r="BA10" s="419"/>
      <c r="BB10" s="419"/>
      <c r="BC10" s="627"/>
      <c r="BD10" s="627"/>
      <c r="BE10" s="627"/>
      <c r="BF10" s="627"/>
      <c r="BG10" s="627"/>
      <c r="BH10" s="627"/>
      <c r="BI10" s="627"/>
      <c r="BJ10" s="627"/>
      <c r="BK10" s="627"/>
      <c r="BL10" s="627"/>
      <c r="BM10" s="627"/>
      <c r="BN10" s="627"/>
      <c r="BO10" s="627"/>
      <c r="BP10" s="627"/>
      <c r="BQ10" s="627"/>
      <c r="BR10" s="627"/>
      <c r="BS10" s="627"/>
      <c r="BT10" s="627"/>
      <c r="BU10" s="627"/>
      <c r="BV10" s="627"/>
      <c r="BW10" s="627"/>
      <c r="BX10" s="627"/>
      <c r="BY10" s="627"/>
      <c r="BZ10" s="627"/>
      <c r="CA10" s="627"/>
      <c r="CB10" s="627"/>
      <c r="CC10" s="627"/>
      <c r="CD10" s="627"/>
      <c r="CE10" s="627"/>
      <c r="CF10" s="627"/>
      <c r="CG10" s="627"/>
      <c r="CH10" s="627"/>
      <c r="CI10" s="627"/>
      <c r="CJ10" s="627"/>
      <c r="CK10" s="627"/>
      <c r="CL10" s="627"/>
      <c r="CM10" s="627"/>
      <c r="CN10" s="627"/>
      <c r="CO10" s="627"/>
      <c r="CP10" s="627"/>
      <c r="CQ10" s="627"/>
      <c r="CR10" s="627"/>
      <c r="CS10" s="627"/>
      <c r="CT10" s="627"/>
      <c r="CU10" s="627"/>
      <c r="CV10" s="627"/>
      <c r="CW10" s="627"/>
      <c r="CX10" s="627"/>
      <c r="CY10" s="627"/>
      <c r="CZ10" s="627"/>
      <c r="DA10" s="627"/>
      <c r="DB10" s="627"/>
      <c r="DC10" s="627"/>
      <c r="DD10" s="627"/>
      <c r="DE10" s="627"/>
      <c r="DF10" s="627"/>
      <c r="DG10" s="627"/>
      <c r="DH10" s="627"/>
      <c r="DI10" s="627"/>
      <c r="DJ10" s="627"/>
      <c r="DK10" s="627"/>
      <c r="DL10" s="627"/>
      <c r="DM10" s="627"/>
      <c r="DN10" s="627"/>
      <c r="DO10" s="627"/>
      <c r="DP10" s="627"/>
      <c r="DQ10" s="627"/>
      <c r="DR10" s="627"/>
      <c r="DS10" s="627"/>
      <c r="DT10" s="627"/>
      <c r="DU10" s="627"/>
      <c r="DV10" s="627"/>
      <c r="DW10" s="627"/>
      <c r="DX10" s="627"/>
      <c r="DY10" s="627"/>
      <c r="DZ10" s="627"/>
      <c r="EA10" s="627"/>
      <c r="EB10" s="627"/>
      <c r="EC10" s="627"/>
      <c r="ED10" s="627"/>
      <c r="EE10" s="627"/>
      <c r="EF10" s="627"/>
      <c r="EG10" s="627"/>
      <c r="EH10" s="627"/>
      <c r="EI10" s="627"/>
      <c r="EJ10" s="627"/>
      <c r="EK10" s="627"/>
      <c r="EL10" s="627"/>
      <c r="EM10" s="627"/>
      <c r="EN10" s="628"/>
      <c r="EO10" s="191"/>
    </row>
    <row r="11" spans="1:151" ht="19.5" customHeight="1">
      <c r="A11" s="119" t="s">
        <v>4434</v>
      </c>
      <c r="B11" s="120"/>
      <c r="C11" s="120"/>
      <c r="D11" s="120"/>
      <c r="E11" s="120"/>
      <c r="F11" s="120"/>
      <c r="G11" s="120"/>
      <c r="H11" s="120"/>
      <c r="I11" s="120"/>
      <c r="J11" s="120"/>
      <c r="K11" s="120"/>
      <c r="L11" s="120"/>
      <c r="M11" s="120"/>
      <c r="N11" s="120"/>
      <c r="O11" s="120"/>
      <c r="P11" s="120"/>
      <c r="Q11" s="120"/>
      <c r="R11" s="120"/>
      <c r="S11" s="120"/>
      <c r="T11" s="550">
        <v>0</v>
      </c>
      <c r="U11" s="488"/>
      <c r="V11" s="629"/>
      <c r="W11" s="551">
        <v>2</v>
      </c>
      <c r="X11" s="551"/>
      <c r="Y11" s="629"/>
      <c r="Z11" s="551" t="s">
        <v>4433</v>
      </c>
      <c r="AA11" s="487"/>
      <c r="AB11" s="630"/>
      <c r="AC11" s="156">
        <f t="shared" si="0"/>
        <v>301</v>
      </c>
      <c r="AD11" s="157"/>
      <c r="AE11" s="157"/>
      <c r="AF11" s="157"/>
      <c r="AG11" s="157"/>
      <c r="AH11" s="157"/>
      <c r="AI11" s="157"/>
      <c r="AJ11" s="157"/>
      <c r="AK11" s="157"/>
      <c r="AL11" s="157"/>
      <c r="AM11" s="157"/>
      <c r="AN11" s="157"/>
      <c r="AO11" s="157"/>
      <c r="AP11" s="157"/>
      <c r="AQ11" s="157"/>
      <c r="AR11" s="158"/>
      <c r="AS11" s="421">
        <v>301</v>
      </c>
      <c r="AT11" s="421"/>
      <c r="AU11" s="421"/>
      <c r="AV11" s="421"/>
      <c r="AW11" s="421"/>
      <c r="AX11" s="421"/>
      <c r="AY11" s="421"/>
      <c r="AZ11" s="421"/>
      <c r="BA11" s="421"/>
      <c r="BB11" s="421"/>
      <c r="BC11" s="631"/>
      <c r="BD11" s="631"/>
      <c r="BE11" s="631"/>
      <c r="BF11" s="631"/>
      <c r="BG11" s="631"/>
      <c r="BH11" s="631"/>
      <c r="BI11" s="631"/>
      <c r="BJ11" s="631"/>
      <c r="BK11" s="631"/>
      <c r="BL11" s="631"/>
      <c r="BM11" s="631"/>
      <c r="BN11" s="631"/>
      <c r="BO11" s="631"/>
      <c r="BP11" s="631"/>
      <c r="BQ11" s="631"/>
      <c r="BR11" s="631"/>
      <c r="BS11" s="631"/>
      <c r="BT11" s="631"/>
      <c r="BU11" s="631"/>
      <c r="BV11" s="631"/>
      <c r="BW11" s="631"/>
      <c r="BX11" s="631"/>
      <c r="BY11" s="631"/>
      <c r="BZ11" s="631"/>
      <c r="CA11" s="631"/>
      <c r="CB11" s="631"/>
      <c r="CC11" s="631"/>
      <c r="CD11" s="631"/>
      <c r="CE11" s="631"/>
      <c r="CF11" s="631"/>
      <c r="CG11" s="631"/>
      <c r="CH11" s="631"/>
      <c r="CI11" s="631"/>
      <c r="CJ11" s="631"/>
      <c r="CK11" s="631"/>
      <c r="CL11" s="631"/>
      <c r="CM11" s="631"/>
      <c r="CN11" s="631"/>
      <c r="CO11" s="631"/>
      <c r="CP11" s="631"/>
      <c r="CQ11" s="631"/>
      <c r="CR11" s="631"/>
      <c r="CS11" s="631"/>
      <c r="CT11" s="631"/>
      <c r="CU11" s="631"/>
      <c r="CV11" s="631"/>
      <c r="CW11" s="631"/>
      <c r="CX11" s="631"/>
      <c r="CY11" s="631"/>
      <c r="CZ11" s="631"/>
      <c r="DA11" s="631"/>
      <c r="DB11" s="631"/>
      <c r="DC11" s="631"/>
      <c r="DD11" s="631"/>
      <c r="DE11" s="631"/>
      <c r="DF11" s="631"/>
      <c r="DG11" s="631"/>
      <c r="DH11" s="631"/>
      <c r="DI11" s="631"/>
      <c r="DJ11" s="631"/>
      <c r="DK11" s="631"/>
      <c r="DL11" s="631"/>
      <c r="DM11" s="631"/>
      <c r="DN11" s="631"/>
      <c r="DO11" s="631"/>
      <c r="DP11" s="631"/>
      <c r="DQ11" s="631"/>
      <c r="DR11" s="631"/>
      <c r="DS11" s="631"/>
      <c r="DT11" s="631"/>
      <c r="DU11" s="631"/>
      <c r="DV11" s="631"/>
      <c r="DW11" s="631"/>
      <c r="DX11" s="631"/>
      <c r="DY11" s="631"/>
      <c r="DZ11" s="631"/>
      <c r="EA11" s="631"/>
      <c r="EB11" s="631"/>
      <c r="EC11" s="631"/>
      <c r="ED11" s="631"/>
      <c r="EE11" s="631"/>
      <c r="EF11" s="631"/>
      <c r="EG11" s="631"/>
      <c r="EH11" s="631"/>
      <c r="EI11" s="631"/>
      <c r="EJ11" s="631"/>
      <c r="EK11" s="631"/>
      <c r="EL11" s="631"/>
      <c r="EM11" s="631"/>
      <c r="EN11" s="632"/>
      <c r="EO11" s="191"/>
    </row>
    <row r="12" spans="1:151" ht="19.5" customHeight="1">
      <c r="A12" s="119" t="s">
        <v>48</v>
      </c>
      <c r="B12" s="120"/>
      <c r="C12" s="120"/>
      <c r="D12" s="120"/>
      <c r="E12" s="120"/>
      <c r="F12" s="120"/>
      <c r="G12" s="120"/>
      <c r="H12" s="120"/>
      <c r="I12" s="120"/>
      <c r="J12" s="120"/>
      <c r="K12" s="120"/>
      <c r="L12" s="120"/>
      <c r="M12" s="120"/>
      <c r="N12" s="120"/>
      <c r="O12" s="120"/>
      <c r="P12" s="120"/>
      <c r="Q12" s="120"/>
      <c r="R12" s="120"/>
      <c r="S12" s="120"/>
      <c r="T12" s="550">
        <v>0</v>
      </c>
      <c r="U12" s="488"/>
      <c r="V12" s="629"/>
      <c r="W12" s="551">
        <v>3</v>
      </c>
      <c r="X12" s="551"/>
      <c r="Y12" s="629"/>
      <c r="Z12" s="551" t="s">
        <v>4433</v>
      </c>
      <c r="AA12" s="487"/>
      <c r="AB12" s="630"/>
      <c r="AC12" s="156">
        <f t="shared" si="0"/>
        <v>1581</v>
      </c>
      <c r="AD12" s="157"/>
      <c r="AE12" s="157"/>
      <c r="AF12" s="157"/>
      <c r="AG12" s="157"/>
      <c r="AH12" s="157"/>
      <c r="AI12" s="157"/>
      <c r="AJ12" s="157"/>
      <c r="AK12" s="157"/>
      <c r="AL12" s="157"/>
      <c r="AM12" s="157"/>
      <c r="AN12" s="157"/>
      <c r="AO12" s="157"/>
      <c r="AP12" s="157"/>
      <c r="AQ12" s="157"/>
      <c r="AR12" s="158"/>
      <c r="AS12" s="421">
        <v>1581</v>
      </c>
      <c r="AT12" s="421"/>
      <c r="AU12" s="421"/>
      <c r="AV12" s="421"/>
      <c r="AW12" s="421"/>
      <c r="AX12" s="421"/>
      <c r="AY12" s="421"/>
      <c r="AZ12" s="421"/>
      <c r="BA12" s="421"/>
      <c r="BB12" s="421"/>
      <c r="BC12" s="631"/>
      <c r="BD12" s="631"/>
      <c r="BE12" s="631"/>
      <c r="BF12" s="631"/>
      <c r="BG12" s="631"/>
      <c r="BH12" s="631"/>
      <c r="BI12" s="631"/>
      <c r="BJ12" s="631"/>
      <c r="BK12" s="631"/>
      <c r="BL12" s="631"/>
      <c r="BM12" s="631"/>
      <c r="BN12" s="631"/>
      <c r="BO12" s="631"/>
      <c r="BP12" s="631"/>
      <c r="BQ12" s="631"/>
      <c r="BR12" s="631"/>
      <c r="BS12" s="631"/>
      <c r="BT12" s="631"/>
      <c r="BU12" s="631"/>
      <c r="BV12" s="631"/>
      <c r="BW12" s="631"/>
      <c r="BX12" s="631"/>
      <c r="BY12" s="631"/>
      <c r="BZ12" s="631"/>
      <c r="CA12" s="631"/>
      <c r="CB12" s="631"/>
      <c r="CC12" s="631"/>
      <c r="CD12" s="631"/>
      <c r="CE12" s="631"/>
      <c r="CF12" s="631"/>
      <c r="CG12" s="631"/>
      <c r="CH12" s="631"/>
      <c r="CI12" s="631"/>
      <c r="CJ12" s="631"/>
      <c r="CK12" s="631"/>
      <c r="CL12" s="631"/>
      <c r="CM12" s="631"/>
      <c r="CN12" s="631"/>
      <c r="CO12" s="631"/>
      <c r="CP12" s="631"/>
      <c r="CQ12" s="631"/>
      <c r="CR12" s="631"/>
      <c r="CS12" s="631"/>
      <c r="CT12" s="631"/>
      <c r="CU12" s="631"/>
      <c r="CV12" s="631"/>
      <c r="CW12" s="631"/>
      <c r="CX12" s="631"/>
      <c r="CY12" s="631"/>
      <c r="CZ12" s="631"/>
      <c r="DA12" s="631"/>
      <c r="DB12" s="631"/>
      <c r="DC12" s="631"/>
      <c r="DD12" s="631"/>
      <c r="DE12" s="631"/>
      <c r="DF12" s="631"/>
      <c r="DG12" s="631"/>
      <c r="DH12" s="631"/>
      <c r="DI12" s="631"/>
      <c r="DJ12" s="631"/>
      <c r="DK12" s="631"/>
      <c r="DL12" s="631"/>
      <c r="DM12" s="631"/>
      <c r="DN12" s="631"/>
      <c r="DO12" s="631"/>
      <c r="DP12" s="631"/>
      <c r="DQ12" s="631"/>
      <c r="DR12" s="631"/>
      <c r="DS12" s="631"/>
      <c r="DT12" s="631"/>
      <c r="DU12" s="631"/>
      <c r="DV12" s="631"/>
      <c r="DW12" s="631"/>
      <c r="DX12" s="631"/>
      <c r="DY12" s="631"/>
      <c r="DZ12" s="631"/>
      <c r="EA12" s="631"/>
      <c r="EB12" s="631"/>
      <c r="EC12" s="631"/>
      <c r="ED12" s="631"/>
      <c r="EE12" s="631"/>
      <c r="EF12" s="631"/>
      <c r="EG12" s="631"/>
      <c r="EH12" s="631"/>
      <c r="EI12" s="631"/>
      <c r="EJ12" s="631"/>
      <c r="EK12" s="631"/>
      <c r="EL12" s="631"/>
      <c r="EM12" s="631"/>
      <c r="EN12" s="632"/>
      <c r="EO12" s="191"/>
    </row>
    <row r="13" spans="1:151" ht="19.5" customHeight="1">
      <c r="A13" s="119" t="s">
        <v>49</v>
      </c>
      <c r="B13" s="120"/>
      <c r="C13" s="120"/>
      <c r="D13" s="120"/>
      <c r="E13" s="120"/>
      <c r="F13" s="120"/>
      <c r="G13" s="120"/>
      <c r="H13" s="120"/>
      <c r="I13" s="120"/>
      <c r="J13" s="120"/>
      <c r="K13" s="120"/>
      <c r="L13" s="120"/>
      <c r="M13" s="120"/>
      <c r="N13" s="120"/>
      <c r="O13" s="120"/>
      <c r="P13" s="120"/>
      <c r="Q13" s="120"/>
      <c r="R13" s="120"/>
      <c r="S13" s="120"/>
      <c r="T13" s="550">
        <v>0</v>
      </c>
      <c r="U13" s="488"/>
      <c r="V13" s="629"/>
      <c r="W13" s="551">
        <v>4</v>
      </c>
      <c r="X13" s="551"/>
      <c r="Y13" s="629"/>
      <c r="Z13" s="551" t="s">
        <v>4433</v>
      </c>
      <c r="AA13" s="487"/>
      <c r="AB13" s="630"/>
      <c r="AC13" s="156">
        <f t="shared" si="0"/>
        <v>1779</v>
      </c>
      <c r="AD13" s="157"/>
      <c r="AE13" s="157"/>
      <c r="AF13" s="157"/>
      <c r="AG13" s="157"/>
      <c r="AH13" s="157"/>
      <c r="AI13" s="157"/>
      <c r="AJ13" s="157"/>
      <c r="AK13" s="157"/>
      <c r="AL13" s="157"/>
      <c r="AM13" s="157"/>
      <c r="AN13" s="157"/>
      <c r="AO13" s="157"/>
      <c r="AP13" s="157"/>
      <c r="AQ13" s="157"/>
      <c r="AR13" s="158"/>
      <c r="AS13" s="421">
        <v>1779</v>
      </c>
      <c r="AT13" s="421"/>
      <c r="AU13" s="421"/>
      <c r="AV13" s="421"/>
      <c r="AW13" s="421"/>
      <c r="AX13" s="421"/>
      <c r="AY13" s="421"/>
      <c r="AZ13" s="421"/>
      <c r="BA13" s="421"/>
      <c r="BB13" s="421"/>
      <c r="BC13" s="631"/>
      <c r="BD13" s="631"/>
      <c r="BE13" s="631"/>
      <c r="BF13" s="631"/>
      <c r="BG13" s="631"/>
      <c r="BH13" s="631"/>
      <c r="BI13" s="631"/>
      <c r="BJ13" s="631"/>
      <c r="BK13" s="631"/>
      <c r="BL13" s="631"/>
      <c r="BM13" s="631"/>
      <c r="BN13" s="631"/>
      <c r="BO13" s="631"/>
      <c r="BP13" s="631"/>
      <c r="BQ13" s="631"/>
      <c r="BR13" s="631"/>
      <c r="BS13" s="631"/>
      <c r="BT13" s="631"/>
      <c r="BU13" s="631"/>
      <c r="BV13" s="631"/>
      <c r="BW13" s="631"/>
      <c r="BX13" s="631"/>
      <c r="BY13" s="631"/>
      <c r="BZ13" s="631"/>
      <c r="CA13" s="631"/>
      <c r="CB13" s="631"/>
      <c r="CC13" s="631"/>
      <c r="CD13" s="631"/>
      <c r="CE13" s="631"/>
      <c r="CF13" s="631"/>
      <c r="CG13" s="631"/>
      <c r="CH13" s="631"/>
      <c r="CI13" s="631"/>
      <c r="CJ13" s="631"/>
      <c r="CK13" s="631"/>
      <c r="CL13" s="631"/>
      <c r="CM13" s="631"/>
      <c r="CN13" s="631"/>
      <c r="CO13" s="631"/>
      <c r="CP13" s="631"/>
      <c r="CQ13" s="631"/>
      <c r="CR13" s="631"/>
      <c r="CS13" s="631"/>
      <c r="CT13" s="631"/>
      <c r="CU13" s="631"/>
      <c r="CV13" s="631"/>
      <c r="CW13" s="631"/>
      <c r="CX13" s="631"/>
      <c r="CY13" s="631"/>
      <c r="CZ13" s="631"/>
      <c r="DA13" s="631"/>
      <c r="DB13" s="631"/>
      <c r="DC13" s="631"/>
      <c r="DD13" s="631"/>
      <c r="DE13" s="631"/>
      <c r="DF13" s="631"/>
      <c r="DG13" s="631"/>
      <c r="DH13" s="631"/>
      <c r="DI13" s="631"/>
      <c r="DJ13" s="631"/>
      <c r="DK13" s="631"/>
      <c r="DL13" s="631"/>
      <c r="DM13" s="631"/>
      <c r="DN13" s="631"/>
      <c r="DO13" s="631"/>
      <c r="DP13" s="631"/>
      <c r="DQ13" s="631"/>
      <c r="DR13" s="631"/>
      <c r="DS13" s="631"/>
      <c r="DT13" s="631"/>
      <c r="DU13" s="631"/>
      <c r="DV13" s="631"/>
      <c r="DW13" s="631"/>
      <c r="DX13" s="631"/>
      <c r="DY13" s="631"/>
      <c r="DZ13" s="631"/>
      <c r="EA13" s="631"/>
      <c r="EB13" s="631"/>
      <c r="EC13" s="631"/>
      <c r="ED13" s="631"/>
      <c r="EE13" s="631"/>
      <c r="EF13" s="631"/>
      <c r="EG13" s="631"/>
      <c r="EH13" s="631"/>
      <c r="EI13" s="631"/>
      <c r="EJ13" s="631"/>
      <c r="EK13" s="631"/>
      <c r="EL13" s="631"/>
      <c r="EM13" s="631"/>
      <c r="EN13" s="632"/>
      <c r="EO13" s="191"/>
    </row>
    <row r="14" spans="1:151" ht="19.5" customHeight="1">
      <c r="A14" s="119" t="s">
        <v>50</v>
      </c>
      <c r="B14" s="120"/>
      <c r="C14" s="120"/>
      <c r="D14" s="120"/>
      <c r="E14" s="120"/>
      <c r="F14" s="120"/>
      <c r="G14" s="120"/>
      <c r="H14" s="120"/>
      <c r="I14" s="120"/>
      <c r="J14" s="120"/>
      <c r="K14" s="120"/>
      <c r="L14" s="120"/>
      <c r="M14" s="120"/>
      <c r="N14" s="120"/>
      <c r="O14" s="120"/>
      <c r="P14" s="120"/>
      <c r="Q14" s="120"/>
      <c r="R14" s="120"/>
      <c r="S14" s="120"/>
      <c r="T14" s="550">
        <v>0</v>
      </c>
      <c r="U14" s="488"/>
      <c r="V14" s="629"/>
      <c r="W14" s="551">
        <v>5</v>
      </c>
      <c r="X14" s="551"/>
      <c r="Y14" s="629"/>
      <c r="Z14" s="551" t="s">
        <v>4433</v>
      </c>
      <c r="AA14" s="487"/>
      <c r="AB14" s="630"/>
      <c r="AC14" s="156">
        <f>SUM(AS14:EN14)</f>
        <v>1513</v>
      </c>
      <c r="AD14" s="157"/>
      <c r="AE14" s="157"/>
      <c r="AF14" s="157"/>
      <c r="AG14" s="157"/>
      <c r="AH14" s="157"/>
      <c r="AI14" s="157"/>
      <c r="AJ14" s="157"/>
      <c r="AK14" s="157"/>
      <c r="AL14" s="157"/>
      <c r="AM14" s="157"/>
      <c r="AN14" s="157"/>
      <c r="AO14" s="157"/>
      <c r="AP14" s="157"/>
      <c r="AQ14" s="157"/>
      <c r="AR14" s="158"/>
      <c r="AS14" s="421">
        <v>1513</v>
      </c>
      <c r="AT14" s="421"/>
      <c r="AU14" s="421"/>
      <c r="AV14" s="421"/>
      <c r="AW14" s="421"/>
      <c r="AX14" s="421"/>
      <c r="AY14" s="421"/>
      <c r="AZ14" s="421"/>
      <c r="BA14" s="421"/>
      <c r="BB14" s="421"/>
      <c r="BC14" s="631"/>
      <c r="BD14" s="631"/>
      <c r="BE14" s="631"/>
      <c r="BF14" s="631"/>
      <c r="BG14" s="631"/>
      <c r="BH14" s="631"/>
      <c r="BI14" s="631"/>
      <c r="BJ14" s="631"/>
      <c r="BK14" s="631"/>
      <c r="BL14" s="631"/>
      <c r="BM14" s="631"/>
      <c r="BN14" s="631"/>
      <c r="BO14" s="631"/>
      <c r="BP14" s="631"/>
      <c r="BQ14" s="631"/>
      <c r="BR14" s="631"/>
      <c r="BS14" s="631"/>
      <c r="BT14" s="631"/>
      <c r="BU14" s="631"/>
      <c r="BV14" s="631"/>
      <c r="BW14" s="631"/>
      <c r="BX14" s="631"/>
      <c r="BY14" s="631"/>
      <c r="BZ14" s="631"/>
      <c r="CA14" s="631"/>
      <c r="CB14" s="631"/>
      <c r="CC14" s="631"/>
      <c r="CD14" s="631"/>
      <c r="CE14" s="631"/>
      <c r="CF14" s="631"/>
      <c r="CG14" s="631"/>
      <c r="CH14" s="631"/>
      <c r="CI14" s="631"/>
      <c r="CJ14" s="631"/>
      <c r="CK14" s="631"/>
      <c r="CL14" s="631"/>
      <c r="CM14" s="631"/>
      <c r="CN14" s="631"/>
      <c r="CO14" s="631"/>
      <c r="CP14" s="631"/>
      <c r="CQ14" s="631"/>
      <c r="CR14" s="631"/>
      <c r="CS14" s="631"/>
      <c r="CT14" s="631"/>
      <c r="CU14" s="631"/>
      <c r="CV14" s="631"/>
      <c r="CW14" s="631"/>
      <c r="CX14" s="631"/>
      <c r="CY14" s="631"/>
      <c r="CZ14" s="631"/>
      <c r="DA14" s="631"/>
      <c r="DB14" s="631"/>
      <c r="DC14" s="631"/>
      <c r="DD14" s="631"/>
      <c r="DE14" s="631"/>
      <c r="DF14" s="631"/>
      <c r="DG14" s="631"/>
      <c r="DH14" s="631"/>
      <c r="DI14" s="631"/>
      <c r="DJ14" s="631"/>
      <c r="DK14" s="631"/>
      <c r="DL14" s="631"/>
      <c r="DM14" s="631"/>
      <c r="DN14" s="631"/>
      <c r="DO14" s="631"/>
      <c r="DP14" s="631"/>
      <c r="DQ14" s="631"/>
      <c r="DR14" s="631"/>
      <c r="DS14" s="631"/>
      <c r="DT14" s="631"/>
      <c r="DU14" s="631"/>
      <c r="DV14" s="631"/>
      <c r="DW14" s="631"/>
      <c r="DX14" s="631"/>
      <c r="DY14" s="631"/>
      <c r="DZ14" s="631"/>
      <c r="EA14" s="631"/>
      <c r="EB14" s="631"/>
      <c r="EC14" s="631"/>
      <c r="ED14" s="631"/>
      <c r="EE14" s="631"/>
      <c r="EF14" s="631"/>
      <c r="EG14" s="631"/>
      <c r="EH14" s="631"/>
      <c r="EI14" s="631"/>
      <c r="EJ14" s="631"/>
      <c r="EK14" s="631"/>
      <c r="EL14" s="631"/>
      <c r="EM14" s="631"/>
      <c r="EN14" s="632"/>
      <c r="EO14" s="191"/>
    </row>
    <row r="15" spans="1:151" ht="19.5" customHeight="1">
      <c r="A15" s="119" t="s">
        <v>51</v>
      </c>
      <c r="B15" s="120"/>
      <c r="C15" s="120"/>
      <c r="D15" s="120"/>
      <c r="E15" s="120"/>
      <c r="F15" s="120"/>
      <c r="G15" s="120"/>
      <c r="H15" s="120"/>
      <c r="I15" s="120"/>
      <c r="J15" s="120"/>
      <c r="K15" s="120"/>
      <c r="L15" s="120"/>
      <c r="M15" s="120"/>
      <c r="N15" s="120"/>
      <c r="O15" s="120"/>
      <c r="P15" s="120"/>
      <c r="Q15" s="120"/>
      <c r="R15" s="120"/>
      <c r="S15" s="120"/>
      <c r="T15" s="550">
        <v>0</v>
      </c>
      <c r="U15" s="488"/>
      <c r="V15" s="629"/>
      <c r="W15" s="551">
        <v>6</v>
      </c>
      <c r="X15" s="551"/>
      <c r="Y15" s="629"/>
      <c r="Z15" s="551" t="s">
        <v>4433</v>
      </c>
      <c r="AA15" s="487"/>
      <c r="AB15" s="630"/>
      <c r="AC15" s="156">
        <f>SUM(AS15:EN15)</f>
        <v>1719</v>
      </c>
      <c r="AD15" s="157"/>
      <c r="AE15" s="157"/>
      <c r="AF15" s="157"/>
      <c r="AG15" s="157"/>
      <c r="AH15" s="157"/>
      <c r="AI15" s="157"/>
      <c r="AJ15" s="157"/>
      <c r="AK15" s="157"/>
      <c r="AL15" s="157"/>
      <c r="AM15" s="157"/>
      <c r="AN15" s="157"/>
      <c r="AO15" s="157"/>
      <c r="AP15" s="157"/>
      <c r="AQ15" s="157"/>
      <c r="AR15" s="158"/>
      <c r="AS15" s="421">
        <v>1719</v>
      </c>
      <c r="AT15" s="421"/>
      <c r="AU15" s="421"/>
      <c r="AV15" s="421"/>
      <c r="AW15" s="421"/>
      <c r="AX15" s="421"/>
      <c r="AY15" s="421"/>
      <c r="AZ15" s="421"/>
      <c r="BA15" s="421"/>
      <c r="BB15" s="421"/>
      <c r="BC15" s="631"/>
      <c r="BD15" s="631"/>
      <c r="BE15" s="631"/>
      <c r="BF15" s="631"/>
      <c r="BG15" s="631"/>
      <c r="BH15" s="631"/>
      <c r="BI15" s="631"/>
      <c r="BJ15" s="631"/>
      <c r="BK15" s="631"/>
      <c r="BL15" s="631"/>
      <c r="BM15" s="631"/>
      <c r="BN15" s="631"/>
      <c r="BO15" s="631"/>
      <c r="BP15" s="631"/>
      <c r="BQ15" s="631"/>
      <c r="BR15" s="631"/>
      <c r="BS15" s="631"/>
      <c r="BT15" s="631"/>
      <c r="BU15" s="631"/>
      <c r="BV15" s="631"/>
      <c r="BW15" s="631"/>
      <c r="BX15" s="631"/>
      <c r="BY15" s="631"/>
      <c r="BZ15" s="631"/>
      <c r="CA15" s="631"/>
      <c r="CB15" s="631"/>
      <c r="CC15" s="631"/>
      <c r="CD15" s="631"/>
      <c r="CE15" s="631"/>
      <c r="CF15" s="631"/>
      <c r="CG15" s="631"/>
      <c r="CH15" s="631"/>
      <c r="CI15" s="631"/>
      <c r="CJ15" s="631"/>
      <c r="CK15" s="631"/>
      <c r="CL15" s="631"/>
      <c r="CM15" s="631"/>
      <c r="CN15" s="631"/>
      <c r="CO15" s="631"/>
      <c r="CP15" s="631"/>
      <c r="CQ15" s="631"/>
      <c r="CR15" s="631"/>
      <c r="CS15" s="631"/>
      <c r="CT15" s="631"/>
      <c r="CU15" s="631"/>
      <c r="CV15" s="631"/>
      <c r="CW15" s="631"/>
      <c r="CX15" s="631"/>
      <c r="CY15" s="631"/>
      <c r="CZ15" s="631"/>
      <c r="DA15" s="631"/>
      <c r="DB15" s="631"/>
      <c r="DC15" s="631"/>
      <c r="DD15" s="631"/>
      <c r="DE15" s="631"/>
      <c r="DF15" s="631"/>
      <c r="DG15" s="631"/>
      <c r="DH15" s="631"/>
      <c r="DI15" s="631"/>
      <c r="DJ15" s="631"/>
      <c r="DK15" s="631"/>
      <c r="DL15" s="631"/>
      <c r="DM15" s="631"/>
      <c r="DN15" s="631"/>
      <c r="DO15" s="631"/>
      <c r="DP15" s="631"/>
      <c r="DQ15" s="631"/>
      <c r="DR15" s="631"/>
      <c r="DS15" s="631"/>
      <c r="DT15" s="631"/>
      <c r="DU15" s="631"/>
      <c r="DV15" s="631"/>
      <c r="DW15" s="631"/>
      <c r="DX15" s="631"/>
      <c r="DY15" s="631"/>
      <c r="DZ15" s="631"/>
      <c r="EA15" s="631"/>
      <c r="EB15" s="631"/>
      <c r="EC15" s="631"/>
      <c r="ED15" s="631"/>
      <c r="EE15" s="631"/>
      <c r="EF15" s="631"/>
      <c r="EG15" s="631"/>
      <c r="EH15" s="631"/>
      <c r="EI15" s="631"/>
      <c r="EJ15" s="631"/>
      <c r="EK15" s="631"/>
      <c r="EL15" s="631"/>
      <c r="EM15" s="631"/>
      <c r="EN15" s="632"/>
      <c r="EO15" s="191"/>
    </row>
    <row r="16" spans="1:151" ht="19.5" customHeight="1">
      <c r="A16" s="119" t="s">
        <v>52</v>
      </c>
      <c r="B16" s="120"/>
      <c r="C16" s="120"/>
      <c r="D16" s="120"/>
      <c r="E16" s="120"/>
      <c r="F16" s="120"/>
      <c r="G16" s="120"/>
      <c r="H16" s="120"/>
      <c r="I16" s="120"/>
      <c r="J16" s="120"/>
      <c r="K16" s="120"/>
      <c r="L16" s="120"/>
      <c r="M16" s="120"/>
      <c r="N16" s="120"/>
      <c r="O16" s="120"/>
      <c r="P16" s="120"/>
      <c r="Q16" s="120"/>
      <c r="R16" s="120"/>
      <c r="S16" s="120"/>
      <c r="T16" s="550">
        <v>0</v>
      </c>
      <c r="U16" s="488"/>
      <c r="V16" s="629"/>
      <c r="W16" s="551">
        <v>7</v>
      </c>
      <c r="X16" s="551"/>
      <c r="Y16" s="629"/>
      <c r="Z16" s="551" t="s">
        <v>4433</v>
      </c>
      <c r="AA16" s="487"/>
      <c r="AB16" s="630"/>
      <c r="AC16" s="156">
        <f>SUM(AS16:EN16)</f>
        <v>1918</v>
      </c>
      <c r="AD16" s="157"/>
      <c r="AE16" s="157"/>
      <c r="AF16" s="157"/>
      <c r="AG16" s="157"/>
      <c r="AH16" s="157"/>
      <c r="AI16" s="157"/>
      <c r="AJ16" s="157"/>
      <c r="AK16" s="157"/>
      <c r="AL16" s="157"/>
      <c r="AM16" s="157"/>
      <c r="AN16" s="157"/>
      <c r="AO16" s="157"/>
      <c r="AP16" s="157"/>
      <c r="AQ16" s="157"/>
      <c r="AR16" s="158"/>
      <c r="AS16" s="421">
        <v>1918</v>
      </c>
      <c r="AT16" s="421"/>
      <c r="AU16" s="421"/>
      <c r="AV16" s="421"/>
      <c r="AW16" s="421"/>
      <c r="AX16" s="421"/>
      <c r="AY16" s="421"/>
      <c r="AZ16" s="421"/>
      <c r="BA16" s="421"/>
      <c r="BB16" s="421"/>
      <c r="BC16" s="631"/>
      <c r="BD16" s="631"/>
      <c r="BE16" s="631"/>
      <c r="BF16" s="631"/>
      <c r="BG16" s="631"/>
      <c r="BH16" s="631"/>
      <c r="BI16" s="631"/>
      <c r="BJ16" s="631"/>
      <c r="BK16" s="631"/>
      <c r="BL16" s="631"/>
      <c r="BM16" s="631"/>
      <c r="BN16" s="631"/>
      <c r="BO16" s="631"/>
      <c r="BP16" s="631"/>
      <c r="BQ16" s="631"/>
      <c r="BR16" s="631"/>
      <c r="BS16" s="631"/>
      <c r="BT16" s="631"/>
      <c r="BU16" s="631"/>
      <c r="BV16" s="631"/>
      <c r="BW16" s="631"/>
      <c r="BX16" s="631"/>
      <c r="BY16" s="631"/>
      <c r="BZ16" s="631"/>
      <c r="CA16" s="631"/>
      <c r="CB16" s="631"/>
      <c r="CC16" s="631"/>
      <c r="CD16" s="631"/>
      <c r="CE16" s="631"/>
      <c r="CF16" s="631"/>
      <c r="CG16" s="631"/>
      <c r="CH16" s="631"/>
      <c r="CI16" s="631"/>
      <c r="CJ16" s="631"/>
      <c r="CK16" s="631"/>
      <c r="CL16" s="631"/>
      <c r="CM16" s="631"/>
      <c r="CN16" s="631"/>
      <c r="CO16" s="631"/>
      <c r="CP16" s="631"/>
      <c r="CQ16" s="631"/>
      <c r="CR16" s="631"/>
      <c r="CS16" s="631"/>
      <c r="CT16" s="631"/>
      <c r="CU16" s="631"/>
      <c r="CV16" s="631"/>
      <c r="CW16" s="631"/>
      <c r="CX16" s="631"/>
      <c r="CY16" s="631"/>
      <c r="CZ16" s="631"/>
      <c r="DA16" s="631"/>
      <c r="DB16" s="631"/>
      <c r="DC16" s="631"/>
      <c r="DD16" s="631"/>
      <c r="DE16" s="631"/>
      <c r="DF16" s="631"/>
      <c r="DG16" s="631"/>
      <c r="DH16" s="631"/>
      <c r="DI16" s="631"/>
      <c r="DJ16" s="631"/>
      <c r="DK16" s="631"/>
      <c r="DL16" s="631"/>
      <c r="DM16" s="631"/>
      <c r="DN16" s="631"/>
      <c r="DO16" s="631"/>
      <c r="DP16" s="631"/>
      <c r="DQ16" s="631"/>
      <c r="DR16" s="631"/>
      <c r="DS16" s="631"/>
      <c r="DT16" s="631"/>
      <c r="DU16" s="631"/>
      <c r="DV16" s="631"/>
      <c r="DW16" s="631"/>
      <c r="DX16" s="631"/>
      <c r="DY16" s="631"/>
      <c r="DZ16" s="631"/>
      <c r="EA16" s="631"/>
      <c r="EB16" s="631"/>
      <c r="EC16" s="631"/>
      <c r="ED16" s="631"/>
      <c r="EE16" s="631"/>
      <c r="EF16" s="631"/>
      <c r="EG16" s="631"/>
      <c r="EH16" s="631"/>
      <c r="EI16" s="631"/>
      <c r="EJ16" s="631"/>
      <c r="EK16" s="631"/>
      <c r="EL16" s="631"/>
      <c r="EM16" s="631"/>
      <c r="EN16" s="632"/>
      <c r="EO16" s="191"/>
    </row>
    <row r="17" spans="1:145" ht="19.5" customHeight="1">
      <c r="A17" s="119" t="s">
        <v>53</v>
      </c>
      <c r="B17" s="120"/>
      <c r="C17" s="120"/>
      <c r="D17" s="120"/>
      <c r="E17" s="120"/>
      <c r="F17" s="120"/>
      <c r="G17" s="120"/>
      <c r="H17" s="120"/>
      <c r="I17" s="120"/>
      <c r="J17" s="120"/>
      <c r="K17" s="120"/>
      <c r="L17" s="120"/>
      <c r="M17" s="120"/>
      <c r="N17" s="120"/>
      <c r="O17" s="120"/>
      <c r="P17" s="120"/>
      <c r="Q17" s="120"/>
      <c r="R17" s="120"/>
      <c r="S17" s="120"/>
      <c r="T17" s="550">
        <v>0</v>
      </c>
      <c r="U17" s="488"/>
      <c r="V17" s="629"/>
      <c r="W17" s="551">
        <v>8</v>
      </c>
      <c r="X17" s="551"/>
      <c r="Y17" s="629"/>
      <c r="Z17" s="551" t="s">
        <v>4433</v>
      </c>
      <c r="AA17" s="487"/>
      <c r="AB17" s="630"/>
      <c r="AC17" s="156">
        <f t="shared" si="0"/>
        <v>2782</v>
      </c>
      <c r="AD17" s="157"/>
      <c r="AE17" s="157"/>
      <c r="AF17" s="157"/>
      <c r="AG17" s="157"/>
      <c r="AH17" s="157"/>
      <c r="AI17" s="157"/>
      <c r="AJ17" s="157"/>
      <c r="AK17" s="157"/>
      <c r="AL17" s="157"/>
      <c r="AM17" s="157"/>
      <c r="AN17" s="157"/>
      <c r="AO17" s="157"/>
      <c r="AP17" s="157"/>
      <c r="AQ17" s="157"/>
      <c r="AR17" s="158"/>
      <c r="AS17" s="421">
        <v>2742</v>
      </c>
      <c r="AT17" s="421"/>
      <c r="AU17" s="421"/>
      <c r="AV17" s="421"/>
      <c r="AW17" s="421"/>
      <c r="AX17" s="421"/>
      <c r="AY17" s="421"/>
      <c r="AZ17" s="421"/>
      <c r="BA17" s="421"/>
      <c r="BB17" s="421"/>
      <c r="BC17" s="421">
        <v>40</v>
      </c>
      <c r="BD17" s="421"/>
      <c r="BE17" s="421"/>
      <c r="BF17" s="421"/>
      <c r="BG17" s="421"/>
      <c r="BH17" s="421"/>
      <c r="BI17" s="421"/>
      <c r="BJ17" s="421"/>
      <c r="BK17" s="421"/>
      <c r="BL17" s="421"/>
      <c r="BM17" s="631"/>
      <c r="BN17" s="631"/>
      <c r="BO17" s="631"/>
      <c r="BP17" s="631"/>
      <c r="BQ17" s="631"/>
      <c r="BR17" s="631"/>
      <c r="BS17" s="631"/>
      <c r="BT17" s="631"/>
      <c r="BU17" s="631"/>
      <c r="BV17" s="631"/>
      <c r="BW17" s="631"/>
      <c r="BX17" s="631"/>
      <c r="BY17" s="631"/>
      <c r="BZ17" s="631"/>
      <c r="CA17" s="631"/>
      <c r="CB17" s="631"/>
      <c r="CC17" s="631"/>
      <c r="CD17" s="631"/>
      <c r="CE17" s="631"/>
      <c r="CF17" s="631"/>
      <c r="CG17" s="631"/>
      <c r="CH17" s="631"/>
      <c r="CI17" s="631"/>
      <c r="CJ17" s="631"/>
      <c r="CK17" s="631"/>
      <c r="CL17" s="631"/>
      <c r="CM17" s="631"/>
      <c r="CN17" s="631"/>
      <c r="CO17" s="631"/>
      <c r="CP17" s="631"/>
      <c r="CQ17" s="631"/>
      <c r="CR17" s="631"/>
      <c r="CS17" s="631"/>
      <c r="CT17" s="631"/>
      <c r="CU17" s="631"/>
      <c r="CV17" s="631"/>
      <c r="CW17" s="631"/>
      <c r="CX17" s="631"/>
      <c r="CY17" s="631"/>
      <c r="CZ17" s="631"/>
      <c r="DA17" s="631"/>
      <c r="DB17" s="631"/>
      <c r="DC17" s="631"/>
      <c r="DD17" s="631"/>
      <c r="DE17" s="631"/>
      <c r="DF17" s="631"/>
      <c r="DG17" s="631"/>
      <c r="DH17" s="631"/>
      <c r="DI17" s="631"/>
      <c r="DJ17" s="631"/>
      <c r="DK17" s="631"/>
      <c r="DL17" s="631"/>
      <c r="DM17" s="631"/>
      <c r="DN17" s="631"/>
      <c r="DO17" s="631"/>
      <c r="DP17" s="631"/>
      <c r="DQ17" s="631"/>
      <c r="DR17" s="631"/>
      <c r="DS17" s="631"/>
      <c r="DT17" s="631"/>
      <c r="DU17" s="631"/>
      <c r="DV17" s="631"/>
      <c r="DW17" s="631"/>
      <c r="DX17" s="631"/>
      <c r="DY17" s="631"/>
      <c r="DZ17" s="631"/>
      <c r="EA17" s="631"/>
      <c r="EB17" s="631"/>
      <c r="EC17" s="631"/>
      <c r="ED17" s="631"/>
      <c r="EE17" s="631"/>
      <c r="EF17" s="631"/>
      <c r="EG17" s="631"/>
      <c r="EH17" s="631"/>
      <c r="EI17" s="631"/>
      <c r="EJ17" s="631"/>
      <c r="EK17" s="631"/>
      <c r="EL17" s="631"/>
      <c r="EM17" s="631"/>
      <c r="EN17" s="632"/>
      <c r="EO17" s="191"/>
    </row>
    <row r="18" spans="1:145" ht="19.5" customHeight="1">
      <c r="A18" s="119" t="s">
        <v>54</v>
      </c>
      <c r="B18" s="120"/>
      <c r="C18" s="120"/>
      <c r="D18" s="120"/>
      <c r="E18" s="120"/>
      <c r="F18" s="120"/>
      <c r="G18" s="120"/>
      <c r="H18" s="120"/>
      <c r="I18" s="120"/>
      <c r="J18" s="120"/>
      <c r="K18" s="120"/>
      <c r="L18" s="120"/>
      <c r="M18" s="120"/>
      <c r="N18" s="120"/>
      <c r="O18" s="120"/>
      <c r="P18" s="120"/>
      <c r="Q18" s="120"/>
      <c r="R18" s="120"/>
      <c r="S18" s="120"/>
      <c r="T18" s="550">
        <v>0</v>
      </c>
      <c r="U18" s="488"/>
      <c r="V18" s="629"/>
      <c r="W18" s="551">
        <v>9</v>
      </c>
      <c r="X18" s="551"/>
      <c r="Y18" s="629"/>
      <c r="Z18" s="551" t="s">
        <v>4433</v>
      </c>
      <c r="AA18" s="487"/>
      <c r="AB18" s="630"/>
      <c r="AC18" s="156">
        <f t="shared" si="0"/>
        <v>2714</v>
      </c>
      <c r="AD18" s="157"/>
      <c r="AE18" s="157"/>
      <c r="AF18" s="157"/>
      <c r="AG18" s="157"/>
      <c r="AH18" s="157"/>
      <c r="AI18" s="157"/>
      <c r="AJ18" s="157"/>
      <c r="AK18" s="157"/>
      <c r="AL18" s="157"/>
      <c r="AM18" s="157"/>
      <c r="AN18" s="157"/>
      <c r="AO18" s="157"/>
      <c r="AP18" s="157"/>
      <c r="AQ18" s="157"/>
      <c r="AR18" s="158"/>
      <c r="AS18" s="421">
        <v>2511</v>
      </c>
      <c r="AT18" s="421"/>
      <c r="AU18" s="421"/>
      <c r="AV18" s="421"/>
      <c r="AW18" s="421"/>
      <c r="AX18" s="421"/>
      <c r="AY18" s="421"/>
      <c r="AZ18" s="421"/>
      <c r="BA18" s="421"/>
      <c r="BB18" s="421"/>
      <c r="BC18" s="421">
        <v>203</v>
      </c>
      <c r="BD18" s="421"/>
      <c r="BE18" s="421"/>
      <c r="BF18" s="421"/>
      <c r="BG18" s="421"/>
      <c r="BH18" s="421"/>
      <c r="BI18" s="421"/>
      <c r="BJ18" s="421"/>
      <c r="BK18" s="421"/>
      <c r="BL18" s="421"/>
      <c r="BM18" s="631"/>
      <c r="BN18" s="631"/>
      <c r="BO18" s="631"/>
      <c r="BP18" s="631"/>
      <c r="BQ18" s="631"/>
      <c r="BR18" s="631"/>
      <c r="BS18" s="631"/>
      <c r="BT18" s="631"/>
      <c r="BU18" s="631"/>
      <c r="BV18" s="631"/>
      <c r="BW18" s="631"/>
      <c r="BX18" s="631"/>
      <c r="BY18" s="631"/>
      <c r="BZ18" s="631"/>
      <c r="CA18" s="631"/>
      <c r="CB18" s="631"/>
      <c r="CC18" s="631"/>
      <c r="CD18" s="631"/>
      <c r="CE18" s="631"/>
      <c r="CF18" s="631"/>
      <c r="CG18" s="631"/>
      <c r="CH18" s="631"/>
      <c r="CI18" s="631"/>
      <c r="CJ18" s="631"/>
      <c r="CK18" s="631"/>
      <c r="CL18" s="631"/>
      <c r="CM18" s="631"/>
      <c r="CN18" s="631"/>
      <c r="CO18" s="631"/>
      <c r="CP18" s="631"/>
      <c r="CQ18" s="631"/>
      <c r="CR18" s="631"/>
      <c r="CS18" s="631"/>
      <c r="CT18" s="631"/>
      <c r="CU18" s="631"/>
      <c r="CV18" s="631"/>
      <c r="CW18" s="631"/>
      <c r="CX18" s="631"/>
      <c r="CY18" s="631"/>
      <c r="CZ18" s="631"/>
      <c r="DA18" s="631"/>
      <c r="DB18" s="631"/>
      <c r="DC18" s="631"/>
      <c r="DD18" s="631"/>
      <c r="DE18" s="631"/>
      <c r="DF18" s="631"/>
      <c r="DG18" s="631"/>
      <c r="DH18" s="631"/>
      <c r="DI18" s="631"/>
      <c r="DJ18" s="631"/>
      <c r="DK18" s="631"/>
      <c r="DL18" s="631"/>
      <c r="DM18" s="631"/>
      <c r="DN18" s="631"/>
      <c r="DO18" s="631"/>
      <c r="DP18" s="631"/>
      <c r="DQ18" s="631"/>
      <c r="DR18" s="631"/>
      <c r="DS18" s="631"/>
      <c r="DT18" s="631"/>
      <c r="DU18" s="631"/>
      <c r="DV18" s="631"/>
      <c r="DW18" s="631"/>
      <c r="DX18" s="631"/>
      <c r="DY18" s="631"/>
      <c r="DZ18" s="631"/>
      <c r="EA18" s="631"/>
      <c r="EB18" s="631"/>
      <c r="EC18" s="631"/>
      <c r="ED18" s="631"/>
      <c r="EE18" s="631"/>
      <c r="EF18" s="631"/>
      <c r="EG18" s="631"/>
      <c r="EH18" s="631"/>
      <c r="EI18" s="631"/>
      <c r="EJ18" s="631"/>
      <c r="EK18" s="631"/>
      <c r="EL18" s="631"/>
      <c r="EM18" s="631"/>
      <c r="EN18" s="632"/>
      <c r="EO18" s="191"/>
    </row>
    <row r="19" spans="1:145" ht="19.5" customHeight="1">
      <c r="A19" s="119" t="s">
        <v>55</v>
      </c>
      <c r="B19" s="120"/>
      <c r="C19" s="120"/>
      <c r="D19" s="120"/>
      <c r="E19" s="120"/>
      <c r="F19" s="120"/>
      <c r="G19" s="120"/>
      <c r="H19" s="120"/>
      <c r="I19" s="120"/>
      <c r="J19" s="120"/>
      <c r="K19" s="120"/>
      <c r="L19" s="120"/>
      <c r="M19" s="120"/>
      <c r="N19" s="120"/>
      <c r="O19" s="120"/>
      <c r="P19" s="120"/>
      <c r="Q19" s="120"/>
      <c r="R19" s="120"/>
      <c r="S19" s="120"/>
      <c r="T19" s="550" t="s">
        <v>824</v>
      </c>
      <c r="U19" s="488"/>
      <c r="V19" s="629"/>
      <c r="W19" s="551" t="s">
        <v>4433</v>
      </c>
      <c r="X19" s="551"/>
      <c r="Y19" s="629"/>
      <c r="Z19" s="551" t="s">
        <v>4433</v>
      </c>
      <c r="AA19" s="487"/>
      <c r="AB19" s="630"/>
      <c r="AC19" s="156">
        <f>SUM(AS19:EN19)</f>
        <v>3333</v>
      </c>
      <c r="AD19" s="157"/>
      <c r="AE19" s="157"/>
      <c r="AF19" s="157"/>
      <c r="AG19" s="157"/>
      <c r="AH19" s="157"/>
      <c r="AI19" s="157"/>
      <c r="AJ19" s="157"/>
      <c r="AK19" s="157"/>
      <c r="AL19" s="157"/>
      <c r="AM19" s="157"/>
      <c r="AN19" s="157"/>
      <c r="AO19" s="157"/>
      <c r="AP19" s="157"/>
      <c r="AQ19" s="157"/>
      <c r="AR19" s="158"/>
      <c r="AS19" s="421">
        <v>2912</v>
      </c>
      <c r="AT19" s="421"/>
      <c r="AU19" s="421"/>
      <c r="AV19" s="421"/>
      <c r="AW19" s="421"/>
      <c r="AX19" s="421"/>
      <c r="AY19" s="421"/>
      <c r="AZ19" s="421"/>
      <c r="BA19" s="421"/>
      <c r="BB19" s="421"/>
      <c r="BC19" s="421">
        <v>421</v>
      </c>
      <c r="BD19" s="421"/>
      <c r="BE19" s="421"/>
      <c r="BF19" s="421"/>
      <c r="BG19" s="421"/>
      <c r="BH19" s="421"/>
      <c r="BI19" s="421"/>
      <c r="BJ19" s="421"/>
      <c r="BK19" s="421"/>
      <c r="BL19" s="421"/>
      <c r="BM19" s="631"/>
      <c r="BN19" s="631"/>
      <c r="BO19" s="631"/>
      <c r="BP19" s="631"/>
      <c r="BQ19" s="631"/>
      <c r="BR19" s="631"/>
      <c r="BS19" s="631"/>
      <c r="BT19" s="631"/>
      <c r="BU19" s="631"/>
      <c r="BV19" s="631"/>
      <c r="BW19" s="631"/>
      <c r="BX19" s="631"/>
      <c r="BY19" s="631"/>
      <c r="BZ19" s="631"/>
      <c r="CA19" s="631"/>
      <c r="CB19" s="631"/>
      <c r="CC19" s="631"/>
      <c r="CD19" s="631"/>
      <c r="CE19" s="631"/>
      <c r="CF19" s="631"/>
      <c r="CG19" s="631"/>
      <c r="CH19" s="631"/>
      <c r="CI19" s="631"/>
      <c r="CJ19" s="631"/>
      <c r="CK19" s="631"/>
      <c r="CL19" s="631"/>
      <c r="CM19" s="631"/>
      <c r="CN19" s="631"/>
      <c r="CO19" s="631"/>
      <c r="CP19" s="631"/>
      <c r="CQ19" s="631"/>
      <c r="CR19" s="631"/>
      <c r="CS19" s="631"/>
      <c r="CT19" s="631"/>
      <c r="CU19" s="631"/>
      <c r="CV19" s="631"/>
      <c r="CW19" s="631"/>
      <c r="CX19" s="631"/>
      <c r="CY19" s="631"/>
      <c r="CZ19" s="631"/>
      <c r="DA19" s="631"/>
      <c r="DB19" s="631"/>
      <c r="DC19" s="631"/>
      <c r="DD19" s="631"/>
      <c r="DE19" s="631"/>
      <c r="DF19" s="631"/>
      <c r="DG19" s="631"/>
      <c r="DH19" s="631"/>
      <c r="DI19" s="631"/>
      <c r="DJ19" s="631"/>
      <c r="DK19" s="631"/>
      <c r="DL19" s="631"/>
      <c r="DM19" s="631"/>
      <c r="DN19" s="631"/>
      <c r="DO19" s="631"/>
      <c r="DP19" s="631"/>
      <c r="DQ19" s="631"/>
      <c r="DR19" s="631"/>
      <c r="DS19" s="631"/>
      <c r="DT19" s="631"/>
      <c r="DU19" s="631"/>
      <c r="DV19" s="631"/>
      <c r="DW19" s="631"/>
      <c r="DX19" s="631"/>
      <c r="DY19" s="631"/>
      <c r="DZ19" s="631"/>
      <c r="EA19" s="631"/>
      <c r="EB19" s="631"/>
      <c r="EC19" s="631"/>
      <c r="ED19" s="631"/>
      <c r="EE19" s="631"/>
      <c r="EF19" s="631"/>
      <c r="EG19" s="631"/>
      <c r="EH19" s="631"/>
      <c r="EI19" s="631"/>
      <c r="EJ19" s="631"/>
      <c r="EK19" s="631"/>
      <c r="EL19" s="631"/>
      <c r="EM19" s="631"/>
      <c r="EN19" s="632"/>
      <c r="EO19" s="191"/>
    </row>
    <row r="20" spans="1:145" ht="19.5" customHeight="1">
      <c r="A20" s="119" t="s">
        <v>56</v>
      </c>
      <c r="B20" s="120"/>
      <c r="C20" s="120"/>
      <c r="D20" s="120"/>
      <c r="E20" s="120"/>
      <c r="F20" s="120"/>
      <c r="G20" s="120"/>
      <c r="H20" s="120"/>
      <c r="I20" s="120"/>
      <c r="J20" s="120"/>
      <c r="K20" s="120"/>
      <c r="L20" s="120"/>
      <c r="M20" s="120"/>
      <c r="N20" s="120"/>
      <c r="O20" s="120"/>
      <c r="P20" s="120"/>
      <c r="Q20" s="120"/>
      <c r="R20" s="120"/>
      <c r="S20" s="120"/>
      <c r="T20" s="550" t="s">
        <v>824</v>
      </c>
      <c r="U20" s="488"/>
      <c r="V20" s="629"/>
      <c r="W20" s="551" t="s">
        <v>824</v>
      </c>
      <c r="X20" s="551"/>
      <c r="Y20" s="629"/>
      <c r="Z20" s="551" t="s">
        <v>4433</v>
      </c>
      <c r="AA20" s="487"/>
      <c r="AB20" s="630"/>
      <c r="AC20" s="156">
        <f t="shared" si="0"/>
        <v>3470</v>
      </c>
      <c r="AD20" s="157"/>
      <c r="AE20" s="157"/>
      <c r="AF20" s="157"/>
      <c r="AG20" s="157"/>
      <c r="AH20" s="157"/>
      <c r="AI20" s="157"/>
      <c r="AJ20" s="157"/>
      <c r="AK20" s="157"/>
      <c r="AL20" s="157"/>
      <c r="AM20" s="157"/>
      <c r="AN20" s="157"/>
      <c r="AO20" s="157"/>
      <c r="AP20" s="157"/>
      <c r="AQ20" s="157"/>
      <c r="AR20" s="158"/>
      <c r="AS20" s="421">
        <v>2893</v>
      </c>
      <c r="AT20" s="421"/>
      <c r="AU20" s="421"/>
      <c r="AV20" s="421"/>
      <c r="AW20" s="421"/>
      <c r="AX20" s="421"/>
      <c r="AY20" s="421"/>
      <c r="AZ20" s="421"/>
      <c r="BA20" s="421"/>
      <c r="BB20" s="421"/>
      <c r="BC20" s="421">
        <v>576</v>
      </c>
      <c r="BD20" s="421"/>
      <c r="BE20" s="421"/>
      <c r="BF20" s="421"/>
      <c r="BG20" s="421"/>
      <c r="BH20" s="421"/>
      <c r="BI20" s="421"/>
      <c r="BJ20" s="421"/>
      <c r="BK20" s="421"/>
      <c r="BL20" s="421"/>
      <c r="BM20" s="421">
        <v>1</v>
      </c>
      <c r="BN20" s="421"/>
      <c r="BO20" s="421"/>
      <c r="BP20" s="421"/>
      <c r="BQ20" s="421"/>
      <c r="BR20" s="421"/>
      <c r="BS20" s="421"/>
      <c r="BT20" s="421"/>
      <c r="BU20" s="421"/>
      <c r="BV20" s="421"/>
      <c r="BW20" s="631"/>
      <c r="BX20" s="631"/>
      <c r="BY20" s="631"/>
      <c r="BZ20" s="631"/>
      <c r="CA20" s="631"/>
      <c r="CB20" s="631"/>
      <c r="CC20" s="631"/>
      <c r="CD20" s="631"/>
      <c r="CE20" s="631"/>
      <c r="CF20" s="631"/>
      <c r="CG20" s="631"/>
      <c r="CH20" s="631"/>
      <c r="CI20" s="631"/>
      <c r="CJ20" s="631"/>
      <c r="CK20" s="631"/>
      <c r="CL20" s="631"/>
      <c r="CM20" s="631"/>
      <c r="CN20" s="631"/>
      <c r="CO20" s="631"/>
      <c r="CP20" s="631"/>
      <c r="CQ20" s="631"/>
      <c r="CR20" s="631"/>
      <c r="CS20" s="631"/>
      <c r="CT20" s="631"/>
      <c r="CU20" s="631"/>
      <c r="CV20" s="631"/>
      <c r="CW20" s="631"/>
      <c r="CX20" s="631"/>
      <c r="CY20" s="631"/>
      <c r="CZ20" s="631"/>
      <c r="DA20" s="631"/>
      <c r="DB20" s="631"/>
      <c r="DC20" s="631"/>
      <c r="DD20" s="631"/>
      <c r="DE20" s="631"/>
      <c r="DF20" s="631"/>
      <c r="DG20" s="631"/>
      <c r="DH20" s="631"/>
      <c r="DI20" s="631"/>
      <c r="DJ20" s="631"/>
      <c r="DK20" s="631"/>
      <c r="DL20" s="631"/>
      <c r="DM20" s="631"/>
      <c r="DN20" s="631"/>
      <c r="DO20" s="631"/>
      <c r="DP20" s="631"/>
      <c r="DQ20" s="631"/>
      <c r="DR20" s="631"/>
      <c r="DS20" s="631"/>
      <c r="DT20" s="631"/>
      <c r="DU20" s="631"/>
      <c r="DV20" s="631"/>
      <c r="DW20" s="631"/>
      <c r="DX20" s="631"/>
      <c r="DY20" s="631"/>
      <c r="DZ20" s="631"/>
      <c r="EA20" s="631"/>
      <c r="EB20" s="631"/>
      <c r="EC20" s="631"/>
      <c r="ED20" s="631"/>
      <c r="EE20" s="631"/>
      <c r="EF20" s="631"/>
      <c r="EG20" s="631"/>
      <c r="EH20" s="631"/>
      <c r="EI20" s="631"/>
      <c r="EJ20" s="631"/>
      <c r="EK20" s="631"/>
      <c r="EL20" s="631"/>
      <c r="EM20" s="631"/>
      <c r="EN20" s="632"/>
      <c r="EO20" s="191"/>
    </row>
    <row r="21" spans="1:145" ht="19.5" customHeight="1">
      <c r="A21" s="119" t="s">
        <v>191</v>
      </c>
      <c r="B21" s="120"/>
      <c r="C21" s="120"/>
      <c r="D21" s="120"/>
      <c r="E21" s="120"/>
      <c r="F21" s="120"/>
      <c r="G21" s="120"/>
      <c r="H21" s="120"/>
      <c r="I21" s="120"/>
      <c r="J21" s="120"/>
      <c r="K21" s="120"/>
      <c r="L21" s="120"/>
      <c r="M21" s="120"/>
      <c r="N21" s="120"/>
      <c r="O21" s="120"/>
      <c r="P21" s="120"/>
      <c r="Q21" s="120"/>
      <c r="R21" s="120"/>
      <c r="S21" s="141"/>
      <c r="T21" s="550" t="s">
        <v>824</v>
      </c>
      <c r="U21" s="488"/>
      <c r="V21" s="629"/>
      <c r="W21" s="551" t="s">
        <v>279</v>
      </c>
      <c r="X21" s="551"/>
      <c r="Y21" s="629"/>
      <c r="Z21" s="551" t="s">
        <v>4433</v>
      </c>
      <c r="AA21" s="487"/>
      <c r="AB21" s="630"/>
      <c r="AC21" s="156">
        <f t="shared" si="0"/>
        <v>3717</v>
      </c>
      <c r="AD21" s="157"/>
      <c r="AE21" s="157"/>
      <c r="AF21" s="157"/>
      <c r="AG21" s="157"/>
      <c r="AH21" s="157"/>
      <c r="AI21" s="157"/>
      <c r="AJ21" s="157"/>
      <c r="AK21" s="157"/>
      <c r="AL21" s="157"/>
      <c r="AM21" s="157"/>
      <c r="AN21" s="157"/>
      <c r="AO21" s="157"/>
      <c r="AP21" s="157"/>
      <c r="AQ21" s="157"/>
      <c r="AR21" s="158"/>
      <c r="AS21" s="421">
        <v>3044</v>
      </c>
      <c r="AT21" s="421"/>
      <c r="AU21" s="421"/>
      <c r="AV21" s="421"/>
      <c r="AW21" s="421"/>
      <c r="AX21" s="421"/>
      <c r="AY21" s="421"/>
      <c r="AZ21" s="421"/>
      <c r="BA21" s="421"/>
      <c r="BB21" s="421"/>
      <c r="BC21" s="421">
        <v>634</v>
      </c>
      <c r="BD21" s="421"/>
      <c r="BE21" s="421"/>
      <c r="BF21" s="421"/>
      <c r="BG21" s="421"/>
      <c r="BH21" s="421"/>
      <c r="BI21" s="421"/>
      <c r="BJ21" s="421"/>
      <c r="BK21" s="421"/>
      <c r="BL21" s="421"/>
      <c r="BM21" s="421">
        <v>39</v>
      </c>
      <c r="BN21" s="421"/>
      <c r="BO21" s="421"/>
      <c r="BP21" s="421"/>
      <c r="BQ21" s="421"/>
      <c r="BR21" s="421"/>
      <c r="BS21" s="421"/>
      <c r="BT21" s="421"/>
      <c r="BU21" s="421"/>
      <c r="BV21" s="421"/>
      <c r="BW21" s="631"/>
      <c r="BX21" s="631"/>
      <c r="BY21" s="631"/>
      <c r="BZ21" s="631"/>
      <c r="CA21" s="631"/>
      <c r="CB21" s="631"/>
      <c r="CC21" s="631"/>
      <c r="CD21" s="631"/>
      <c r="CE21" s="631"/>
      <c r="CF21" s="631"/>
      <c r="CG21" s="631"/>
      <c r="CH21" s="631"/>
      <c r="CI21" s="631"/>
      <c r="CJ21" s="631"/>
      <c r="CK21" s="631"/>
      <c r="CL21" s="631"/>
      <c r="CM21" s="631"/>
      <c r="CN21" s="631"/>
      <c r="CO21" s="631"/>
      <c r="CP21" s="631"/>
      <c r="CQ21" s="631"/>
      <c r="CR21" s="631"/>
      <c r="CS21" s="631"/>
      <c r="CT21" s="631"/>
      <c r="CU21" s="631"/>
      <c r="CV21" s="631"/>
      <c r="CW21" s="631"/>
      <c r="CX21" s="631"/>
      <c r="CY21" s="631"/>
      <c r="CZ21" s="631"/>
      <c r="DA21" s="631"/>
      <c r="DB21" s="631"/>
      <c r="DC21" s="631"/>
      <c r="DD21" s="631"/>
      <c r="DE21" s="631"/>
      <c r="DF21" s="631"/>
      <c r="DG21" s="631"/>
      <c r="DH21" s="631"/>
      <c r="DI21" s="631"/>
      <c r="DJ21" s="631"/>
      <c r="DK21" s="631"/>
      <c r="DL21" s="631"/>
      <c r="DM21" s="631"/>
      <c r="DN21" s="631"/>
      <c r="DO21" s="631"/>
      <c r="DP21" s="631"/>
      <c r="DQ21" s="631"/>
      <c r="DR21" s="631"/>
      <c r="DS21" s="631"/>
      <c r="DT21" s="631"/>
      <c r="DU21" s="631"/>
      <c r="DV21" s="631"/>
      <c r="DW21" s="631"/>
      <c r="DX21" s="631"/>
      <c r="DY21" s="631"/>
      <c r="DZ21" s="631"/>
      <c r="EA21" s="631"/>
      <c r="EB21" s="631"/>
      <c r="EC21" s="631"/>
      <c r="ED21" s="631"/>
      <c r="EE21" s="631"/>
      <c r="EF21" s="631"/>
      <c r="EG21" s="631"/>
      <c r="EH21" s="631"/>
      <c r="EI21" s="631"/>
      <c r="EJ21" s="631"/>
      <c r="EK21" s="631"/>
      <c r="EL21" s="631"/>
      <c r="EM21" s="631"/>
      <c r="EN21" s="632"/>
      <c r="EO21" s="191"/>
    </row>
    <row r="22" spans="1:145" ht="19.5" customHeight="1">
      <c r="A22" s="119" t="s">
        <v>192</v>
      </c>
      <c r="B22" s="120"/>
      <c r="C22" s="120"/>
      <c r="D22" s="120"/>
      <c r="E22" s="120"/>
      <c r="F22" s="120"/>
      <c r="G22" s="120"/>
      <c r="H22" s="120"/>
      <c r="I22" s="120"/>
      <c r="J22" s="120"/>
      <c r="K22" s="120"/>
      <c r="L22" s="120"/>
      <c r="M22" s="120"/>
      <c r="N22" s="120"/>
      <c r="O22" s="120"/>
      <c r="P22" s="120"/>
      <c r="Q22" s="120"/>
      <c r="R22" s="120"/>
      <c r="S22" s="141"/>
      <c r="T22" s="550" t="s">
        <v>824</v>
      </c>
      <c r="U22" s="488"/>
      <c r="V22" s="629"/>
      <c r="W22" s="551" t="s">
        <v>263</v>
      </c>
      <c r="X22" s="551"/>
      <c r="Y22" s="629"/>
      <c r="Z22" s="551" t="s">
        <v>4433</v>
      </c>
      <c r="AA22" s="487"/>
      <c r="AB22" s="630"/>
      <c r="AC22" s="156">
        <f t="shared" si="0"/>
        <v>3660</v>
      </c>
      <c r="AD22" s="157"/>
      <c r="AE22" s="157"/>
      <c r="AF22" s="157"/>
      <c r="AG22" s="157"/>
      <c r="AH22" s="157"/>
      <c r="AI22" s="157"/>
      <c r="AJ22" s="157"/>
      <c r="AK22" s="157"/>
      <c r="AL22" s="157"/>
      <c r="AM22" s="157"/>
      <c r="AN22" s="157"/>
      <c r="AO22" s="157"/>
      <c r="AP22" s="157"/>
      <c r="AQ22" s="157"/>
      <c r="AR22" s="158"/>
      <c r="AS22" s="421">
        <v>2943</v>
      </c>
      <c r="AT22" s="421"/>
      <c r="AU22" s="421"/>
      <c r="AV22" s="421"/>
      <c r="AW22" s="421"/>
      <c r="AX22" s="421"/>
      <c r="AY22" s="421"/>
      <c r="AZ22" s="421"/>
      <c r="BA22" s="421"/>
      <c r="BB22" s="421"/>
      <c r="BC22" s="421">
        <v>659</v>
      </c>
      <c r="BD22" s="421"/>
      <c r="BE22" s="421"/>
      <c r="BF22" s="421"/>
      <c r="BG22" s="421"/>
      <c r="BH22" s="421"/>
      <c r="BI22" s="421"/>
      <c r="BJ22" s="421"/>
      <c r="BK22" s="421"/>
      <c r="BL22" s="421"/>
      <c r="BM22" s="421">
        <v>58</v>
      </c>
      <c r="BN22" s="421"/>
      <c r="BO22" s="421"/>
      <c r="BP22" s="421"/>
      <c r="BQ22" s="421"/>
      <c r="BR22" s="421"/>
      <c r="BS22" s="421"/>
      <c r="BT22" s="421"/>
      <c r="BU22" s="421"/>
      <c r="BV22" s="421"/>
      <c r="BW22" s="631"/>
      <c r="BX22" s="631"/>
      <c r="BY22" s="631"/>
      <c r="BZ22" s="631"/>
      <c r="CA22" s="631"/>
      <c r="CB22" s="631"/>
      <c r="CC22" s="631"/>
      <c r="CD22" s="631"/>
      <c r="CE22" s="631"/>
      <c r="CF22" s="631"/>
      <c r="CG22" s="631"/>
      <c r="CH22" s="631"/>
      <c r="CI22" s="631"/>
      <c r="CJ22" s="631"/>
      <c r="CK22" s="631"/>
      <c r="CL22" s="631"/>
      <c r="CM22" s="631"/>
      <c r="CN22" s="631"/>
      <c r="CO22" s="631"/>
      <c r="CP22" s="631"/>
      <c r="CQ22" s="631"/>
      <c r="CR22" s="631"/>
      <c r="CS22" s="631"/>
      <c r="CT22" s="631"/>
      <c r="CU22" s="631"/>
      <c r="CV22" s="631"/>
      <c r="CW22" s="631"/>
      <c r="CX22" s="631"/>
      <c r="CY22" s="631"/>
      <c r="CZ22" s="631"/>
      <c r="DA22" s="631"/>
      <c r="DB22" s="631"/>
      <c r="DC22" s="631"/>
      <c r="DD22" s="631"/>
      <c r="DE22" s="631"/>
      <c r="DF22" s="631"/>
      <c r="DG22" s="631"/>
      <c r="DH22" s="631"/>
      <c r="DI22" s="631"/>
      <c r="DJ22" s="631"/>
      <c r="DK22" s="631"/>
      <c r="DL22" s="631"/>
      <c r="DM22" s="631"/>
      <c r="DN22" s="631"/>
      <c r="DO22" s="631"/>
      <c r="DP22" s="631"/>
      <c r="DQ22" s="631"/>
      <c r="DR22" s="631"/>
      <c r="DS22" s="631"/>
      <c r="DT22" s="631"/>
      <c r="DU22" s="631"/>
      <c r="DV22" s="631"/>
      <c r="DW22" s="631"/>
      <c r="DX22" s="631"/>
      <c r="DY22" s="631"/>
      <c r="DZ22" s="631"/>
      <c r="EA22" s="631"/>
      <c r="EB22" s="631"/>
      <c r="EC22" s="631"/>
      <c r="ED22" s="631"/>
      <c r="EE22" s="631"/>
      <c r="EF22" s="631"/>
      <c r="EG22" s="631"/>
      <c r="EH22" s="631"/>
      <c r="EI22" s="631"/>
      <c r="EJ22" s="631"/>
      <c r="EK22" s="631"/>
      <c r="EL22" s="631"/>
      <c r="EM22" s="631"/>
      <c r="EN22" s="632"/>
      <c r="EO22" s="191"/>
    </row>
    <row r="23" spans="1:145" ht="19.5" customHeight="1">
      <c r="A23" s="119" t="s">
        <v>193</v>
      </c>
      <c r="B23" s="120"/>
      <c r="C23" s="120"/>
      <c r="D23" s="120"/>
      <c r="E23" s="120"/>
      <c r="F23" s="120"/>
      <c r="G23" s="120"/>
      <c r="H23" s="120"/>
      <c r="I23" s="120"/>
      <c r="J23" s="120"/>
      <c r="K23" s="120"/>
      <c r="L23" s="120"/>
      <c r="M23" s="120"/>
      <c r="N23" s="120"/>
      <c r="O23" s="120"/>
      <c r="P23" s="120"/>
      <c r="Q23" s="120"/>
      <c r="R23" s="120"/>
      <c r="S23" s="141"/>
      <c r="T23" s="550" t="s">
        <v>824</v>
      </c>
      <c r="U23" s="488"/>
      <c r="V23" s="629"/>
      <c r="W23" s="551" t="s">
        <v>265</v>
      </c>
      <c r="X23" s="551"/>
      <c r="Y23" s="629"/>
      <c r="Z23" s="551" t="s">
        <v>4433</v>
      </c>
      <c r="AA23" s="487"/>
      <c r="AB23" s="630"/>
      <c r="AC23" s="156">
        <f t="shared" si="0"/>
        <v>3628</v>
      </c>
      <c r="AD23" s="157"/>
      <c r="AE23" s="157"/>
      <c r="AF23" s="157"/>
      <c r="AG23" s="157"/>
      <c r="AH23" s="157"/>
      <c r="AI23" s="157"/>
      <c r="AJ23" s="157"/>
      <c r="AK23" s="157"/>
      <c r="AL23" s="157"/>
      <c r="AM23" s="157"/>
      <c r="AN23" s="157"/>
      <c r="AO23" s="157"/>
      <c r="AP23" s="157"/>
      <c r="AQ23" s="157"/>
      <c r="AR23" s="158"/>
      <c r="AS23" s="421">
        <v>2857</v>
      </c>
      <c r="AT23" s="421"/>
      <c r="AU23" s="421"/>
      <c r="AV23" s="421"/>
      <c r="AW23" s="421"/>
      <c r="AX23" s="421"/>
      <c r="AY23" s="421"/>
      <c r="AZ23" s="421"/>
      <c r="BA23" s="421"/>
      <c r="BB23" s="421"/>
      <c r="BC23" s="421">
        <v>705</v>
      </c>
      <c r="BD23" s="421"/>
      <c r="BE23" s="421"/>
      <c r="BF23" s="421"/>
      <c r="BG23" s="421"/>
      <c r="BH23" s="421"/>
      <c r="BI23" s="421"/>
      <c r="BJ23" s="421"/>
      <c r="BK23" s="421"/>
      <c r="BL23" s="421"/>
      <c r="BM23" s="421">
        <v>66</v>
      </c>
      <c r="BN23" s="421"/>
      <c r="BO23" s="421"/>
      <c r="BP23" s="421"/>
      <c r="BQ23" s="421"/>
      <c r="BR23" s="421"/>
      <c r="BS23" s="421"/>
      <c r="BT23" s="421"/>
      <c r="BU23" s="421"/>
      <c r="BV23" s="421"/>
      <c r="BW23" s="631"/>
      <c r="BX23" s="631"/>
      <c r="BY23" s="631"/>
      <c r="BZ23" s="631"/>
      <c r="CA23" s="631"/>
      <c r="CB23" s="631"/>
      <c r="CC23" s="631"/>
      <c r="CD23" s="631"/>
      <c r="CE23" s="631"/>
      <c r="CF23" s="631"/>
      <c r="CG23" s="631"/>
      <c r="CH23" s="631"/>
      <c r="CI23" s="631"/>
      <c r="CJ23" s="631"/>
      <c r="CK23" s="631"/>
      <c r="CL23" s="631"/>
      <c r="CM23" s="631"/>
      <c r="CN23" s="631"/>
      <c r="CO23" s="631"/>
      <c r="CP23" s="631"/>
      <c r="CQ23" s="631"/>
      <c r="CR23" s="631"/>
      <c r="CS23" s="631"/>
      <c r="CT23" s="631"/>
      <c r="CU23" s="631"/>
      <c r="CV23" s="631"/>
      <c r="CW23" s="631"/>
      <c r="CX23" s="631"/>
      <c r="CY23" s="631"/>
      <c r="CZ23" s="631"/>
      <c r="DA23" s="631"/>
      <c r="DB23" s="631"/>
      <c r="DC23" s="631"/>
      <c r="DD23" s="631"/>
      <c r="DE23" s="631"/>
      <c r="DF23" s="631"/>
      <c r="DG23" s="631"/>
      <c r="DH23" s="631"/>
      <c r="DI23" s="631"/>
      <c r="DJ23" s="631"/>
      <c r="DK23" s="631"/>
      <c r="DL23" s="631"/>
      <c r="DM23" s="631"/>
      <c r="DN23" s="631"/>
      <c r="DO23" s="631"/>
      <c r="DP23" s="631"/>
      <c r="DQ23" s="631"/>
      <c r="DR23" s="631"/>
      <c r="DS23" s="631"/>
      <c r="DT23" s="631"/>
      <c r="DU23" s="631"/>
      <c r="DV23" s="631"/>
      <c r="DW23" s="631"/>
      <c r="DX23" s="631"/>
      <c r="DY23" s="631"/>
      <c r="DZ23" s="631"/>
      <c r="EA23" s="631"/>
      <c r="EB23" s="631"/>
      <c r="EC23" s="631"/>
      <c r="ED23" s="631"/>
      <c r="EE23" s="631"/>
      <c r="EF23" s="631"/>
      <c r="EG23" s="631"/>
      <c r="EH23" s="631"/>
      <c r="EI23" s="631"/>
      <c r="EJ23" s="631"/>
      <c r="EK23" s="631"/>
      <c r="EL23" s="631"/>
      <c r="EM23" s="631"/>
      <c r="EN23" s="632"/>
      <c r="EO23" s="191"/>
    </row>
    <row r="24" spans="1:145" ht="19.5" customHeight="1">
      <c r="A24" s="119" t="s">
        <v>194</v>
      </c>
      <c r="B24" s="120"/>
      <c r="C24" s="120"/>
      <c r="D24" s="120"/>
      <c r="E24" s="120"/>
      <c r="F24" s="120"/>
      <c r="G24" s="120"/>
      <c r="H24" s="120"/>
      <c r="I24" s="120"/>
      <c r="J24" s="120"/>
      <c r="K24" s="120"/>
      <c r="L24" s="120"/>
      <c r="M24" s="120"/>
      <c r="N24" s="120"/>
      <c r="O24" s="120"/>
      <c r="P24" s="120"/>
      <c r="Q24" s="120"/>
      <c r="R24" s="120"/>
      <c r="S24" s="141"/>
      <c r="T24" s="550" t="s">
        <v>824</v>
      </c>
      <c r="U24" s="488"/>
      <c r="V24" s="629"/>
      <c r="W24" s="551" t="s">
        <v>267</v>
      </c>
      <c r="X24" s="551"/>
      <c r="Y24" s="629"/>
      <c r="Z24" s="551" t="s">
        <v>4433</v>
      </c>
      <c r="AA24" s="487"/>
      <c r="AB24" s="630"/>
      <c r="AC24" s="156">
        <f t="shared" si="0"/>
        <v>3780</v>
      </c>
      <c r="AD24" s="157"/>
      <c r="AE24" s="157"/>
      <c r="AF24" s="157"/>
      <c r="AG24" s="157"/>
      <c r="AH24" s="157"/>
      <c r="AI24" s="157"/>
      <c r="AJ24" s="157"/>
      <c r="AK24" s="157"/>
      <c r="AL24" s="157"/>
      <c r="AM24" s="157"/>
      <c r="AN24" s="157"/>
      <c r="AO24" s="157"/>
      <c r="AP24" s="157"/>
      <c r="AQ24" s="157"/>
      <c r="AR24" s="158"/>
      <c r="AS24" s="421">
        <v>2954</v>
      </c>
      <c r="AT24" s="421"/>
      <c r="AU24" s="421"/>
      <c r="AV24" s="421"/>
      <c r="AW24" s="421"/>
      <c r="AX24" s="421"/>
      <c r="AY24" s="421"/>
      <c r="AZ24" s="421"/>
      <c r="BA24" s="421"/>
      <c r="BB24" s="421"/>
      <c r="BC24" s="421">
        <v>735</v>
      </c>
      <c r="BD24" s="421"/>
      <c r="BE24" s="421"/>
      <c r="BF24" s="421"/>
      <c r="BG24" s="421"/>
      <c r="BH24" s="421"/>
      <c r="BI24" s="421"/>
      <c r="BJ24" s="421"/>
      <c r="BK24" s="421"/>
      <c r="BL24" s="421"/>
      <c r="BM24" s="421">
        <v>84</v>
      </c>
      <c r="BN24" s="421"/>
      <c r="BO24" s="421"/>
      <c r="BP24" s="421"/>
      <c r="BQ24" s="421"/>
      <c r="BR24" s="421"/>
      <c r="BS24" s="421"/>
      <c r="BT24" s="421"/>
      <c r="BU24" s="421"/>
      <c r="BV24" s="421"/>
      <c r="BW24" s="421">
        <v>7</v>
      </c>
      <c r="BX24" s="421"/>
      <c r="BY24" s="421"/>
      <c r="BZ24" s="421"/>
      <c r="CA24" s="421"/>
      <c r="CB24" s="421"/>
      <c r="CC24" s="421"/>
      <c r="CD24" s="421"/>
      <c r="CE24" s="421"/>
      <c r="CF24" s="421"/>
      <c r="CG24" s="631"/>
      <c r="CH24" s="631"/>
      <c r="CI24" s="631"/>
      <c r="CJ24" s="631"/>
      <c r="CK24" s="631"/>
      <c r="CL24" s="631"/>
      <c r="CM24" s="631"/>
      <c r="CN24" s="631"/>
      <c r="CO24" s="631"/>
      <c r="CP24" s="631"/>
      <c r="CQ24" s="631"/>
      <c r="CR24" s="631"/>
      <c r="CS24" s="631"/>
      <c r="CT24" s="631"/>
      <c r="CU24" s="631"/>
      <c r="CV24" s="631"/>
      <c r="CW24" s="631"/>
      <c r="CX24" s="631"/>
      <c r="CY24" s="631"/>
      <c r="CZ24" s="631"/>
      <c r="DA24" s="631"/>
      <c r="DB24" s="631"/>
      <c r="DC24" s="631"/>
      <c r="DD24" s="631"/>
      <c r="DE24" s="631"/>
      <c r="DF24" s="631"/>
      <c r="DG24" s="631"/>
      <c r="DH24" s="631"/>
      <c r="DI24" s="631"/>
      <c r="DJ24" s="631"/>
      <c r="DK24" s="631"/>
      <c r="DL24" s="631"/>
      <c r="DM24" s="631"/>
      <c r="DN24" s="631"/>
      <c r="DO24" s="631"/>
      <c r="DP24" s="631"/>
      <c r="DQ24" s="631"/>
      <c r="DR24" s="631"/>
      <c r="DS24" s="631"/>
      <c r="DT24" s="631"/>
      <c r="DU24" s="631"/>
      <c r="DV24" s="631"/>
      <c r="DW24" s="631"/>
      <c r="DX24" s="631"/>
      <c r="DY24" s="631"/>
      <c r="DZ24" s="631"/>
      <c r="EA24" s="631"/>
      <c r="EB24" s="631"/>
      <c r="EC24" s="631"/>
      <c r="ED24" s="631"/>
      <c r="EE24" s="631"/>
      <c r="EF24" s="631"/>
      <c r="EG24" s="631"/>
      <c r="EH24" s="631"/>
      <c r="EI24" s="631"/>
      <c r="EJ24" s="631"/>
      <c r="EK24" s="631"/>
      <c r="EL24" s="631"/>
      <c r="EM24" s="631"/>
      <c r="EN24" s="632"/>
      <c r="EO24" s="191"/>
    </row>
    <row r="25" spans="1:145" ht="19.5" customHeight="1">
      <c r="A25" s="119" t="s">
        <v>195</v>
      </c>
      <c r="B25" s="120"/>
      <c r="C25" s="120"/>
      <c r="D25" s="120"/>
      <c r="E25" s="120"/>
      <c r="F25" s="120"/>
      <c r="G25" s="120"/>
      <c r="H25" s="120"/>
      <c r="I25" s="120"/>
      <c r="J25" s="120"/>
      <c r="K25" s="120"/>
      <c r="L25" s="120"/>
      <c r="M25" s="120"/>
      <c r="N25" s="120"/>
      <c r="O25" s="120"/>
      <c r="P25" s="120"/>
      <c r="Q25" s="120"/>
      <c r="R25" s="120"/>
      <c r="S25" s="141"/>
      <c r="T25" s="550" t="s">
        <v>824</v>
      </c>
      <c r="U25" s="488"/>
      <c r="V25" s="629"/>
      <c r="W25" s="551" t="s">
        <v>269</v>
      </c>
      <c r="X25" s="551"/>
      <c r="Y25" s="629"/>
      <c r="Z25" s="551" t="s">
        <v>4433</v>
      </c>
      <c r="AA25" s="487"/>
      <c r="AB25" s="630"/>
      <c r="AC25" s="156">
        <f t="shared" si="0"/>
        <v>3578</v>
      </c>
      <c r="AD25" s="157"/>
      <c r="AE25" s="157"/>
      <c r="AF25" s="157"/>
      <c r="AG25" s="157"/>
      <c r="AH25" s="157"/>
      <c r="AI25" s="157"/>
      <c r="AJ25" s="157"/>
      <c r="AK25" s="157"/>
      <c r="AL25" s="157"/>
      <c r="AM25" s="157"/>
      <c r="AN25" s="157"/>
      <c r="AO25" s="157"/>
      <c r="AP25" s="157"/>
      <c r="AQ25" s="157"/>
      <c r="AR25" s="158"/>
      <c r="AS25" s="421">
        <v>2766</v>
      </c>
      <c r="AT25" s="421"/>
      <c r="AU25" s="421"/>
      <c r="AV25" s="421"/>
      <c r="AW25" s="421"/>
      <c r="AX25" s="421"/>
      <c r="AY25" s="421"/>
      <c r="AZ25" s="421"/>
      <c r="BA25" s="421"/>
      <c r="BB25" s="421"/>
      <c r="BC25" s="421">
        <v>699</v>
      </c>
      <c r="BD25" s="421"/>
      <c r="BE25" s="421"/>
      <c r="BF25" s="421"/>
      <c r="BG25" s="421"/>
      <c r="BH25" s="421"/>
      <c r="BI25" s="421"/>
      <c r="BJ25" s="421"/>
      <c r="BK25" s="421"/>
      <c r="BL25" s="421"/>
      <c r="BM25" s="421">
        <v>94</v>
      </c>
      <c r="BN25" s="421"/>
      <c r="BO25" s="421"/>
      <c r="BP25" s="421"/>
      <c r="BQ25" s="421"/>
      <c r="BR25" s="421"/>
      <c r="BS25" s="421"/>
      <c r="BT25" s="421"/>
      <c r="BU25" s="421"/>
      <c r="BV25" s="421"/>
      <c r="BW25" s="421">
        <v>19</v>
      </c>
      <c r="BX25" s="421"/>
      <c r="BY25" s="421"/>
      <c r="BZ25" s="421"/>
      <c r="CA25" s="421"/>
      <c r="CB25" s="421"/>
      <c r="CC25" s="421"/>
      <c r="CD25" s="421"/>
      <c r="CE25" s="421"/>
      <c r="CF25" s="421"/>
      <c r="CG25" s="631"/>
      <c r="CH25" s="631"/>
      <c r="CI25" s="631"/>
      <c r="CJ25" s="631"/>
      <c r="CK25" s="631"/>
      <c r="CL25" s="631"/>
      <c r="CM25" s="631"/>
      <c r="CN25" s="631"/>
      <c r="CO25" s="631"/>
      <c r="CP25" s="631"/>
      <c r="CQ25" s="631"/>
      <c r="CR25" s="631"/>
      <c r="CS25" s="631"/>
      <c r="CT25" s="631"/>
      <c r="CU25" s="631"/>
      <c r="CV25" s="631"/>
      <c r="CW25" s="631"/>
      <c r="CX25" s="631"/>
      <c r="CY25" s="631"/>
      <c r="CZ25" s="631"/>
      <c r="DA25" s="631"/>
      <c r="DB25" s="631"/>
      <c r="DC25" s="631"/>
      <c r="DD25" s="631"/>
      <c r="DE25" s="631"/>
      <c r="DF25" s="631"/>
      <c r="DG25" s="631"/>
      <c r="DH25" s="631"/>
      <c r="DI25" s="631"/>
      <c r="DJ25" s="631"/>
      <c r="DK25" s="631"/>
      <c r="DL25" s="631"/>
      <c r="DM25" s="631"/>
      <c r="DN25" s="631"/>
      <c r="DO25" s="631"/>
      <c r="DP25" s="631"/>
      <c r="DQ25" s="631"/>
      <c r="DR25" s="631"/>
      <c r="DS25" s="631"/>
      <c r="DT25" s="631"/>
      <c r="DU25" s="631"/>
      <c r="DV25" s="631"/>
      <c r="DW25" s="631"/>
      <c r="DX25" s="631"/>
      <c r="DY25" s="631"/>
      <c r="DZ25" s="631"/>
      <c r="EA25" s="631"/>
      <c r="EB25" s="631"/>
      <c r="EC25" s="631"/>
      <c r="ED25" s="631"/>
      <c r="EE25" s="631"/>
      <c r="EF25" s="631"/>
      <c r="EG25" s="631"/>
      <c r="EH25" s="631"/>
      <c r="EI25" s="631"/>
      <c r="EJ25" s="631"/>
      <c r="EK25" s="631"/>
      <c r="EL25" s="631"/>
      <c r="EM25" s="631"/>
      <c r="EN25" s="632"/>
      <c r="EO25" s="191"/>
    </row>
    <row r="26" spans="1:145" ht="19.5" customHeight="1">
      <c r="A26" s="119" t="s">
        <v>196</v>
      </c>
      <c r="B26" s="120"/>
      <c r="C26" s="120"/>
      <c r="D26" s="120"/>
      <c r="E26" s="120"/>
      <c r="F26" s="120"/>
      <c r="G26" s="120"/>
      <c r="H26" s="120"/>
      <c r="I26" s="120"/>
      <c r="J26" s="120"/>
      <c r="K26" s="120"/>
      <c r="L26" s="120"/>
      <c r="M26" s="120"/>
      <c r="N26" s="120"/>
      <c r="O26" s="120"/>
      <c r="P26" s="120"/>
      <c r="Q26" s="120"/>
      <c r="R26" s="120"/>
      <c r="S26" s="141"/>
      <c r="T26" s="550" t="s">
        <v>824</v>
      </c>
      <c r="U26" s="488"/>
      <c r="V26" s="629"/>
      <c r="W26" s="551" t="s">
        <v>271</v>
      </c>
      <c r="X26" s="551"/>
      <c r="Y26" s="629"/>
      <c r="Z26" s="551" t="s">
        <v>4433</v>
      </c>
      <c r="AA26" s="487"/>
      <c r="AB26" s="630"/>
      <c r="AC26" s="156">
        <f t="shared" si="0"/>
        <v>3849</v>
      </c>
      <c r="AD26" s="157"/>
      <c r="AE26" s="157"/>
      <c r="AF26" s="157"/>
      <c r="AG26" s="157"/>
      <c r="AH26" s="157"/>
      <c r="AI26" s="157"/>
      <c r="AJ26" s="157"/>
      <c r="AK26" s="157"/>
      <c r="AL26" s="157"/>
      <c r="AM26" s="157"/>
      <c r="AN26" s="157"/>
      <c r="AO26" s="157"/>
      <c r="AP26" s="157"/>
      <c r="AQ26" s="157"/>
      <c r="AR26" s="158"/>
      <c r="AS26" s="421">
        <v>3050</v>
      </c>
      <c r="AT26" s="421"/>
      <c r="AU26" s="421"/>
      <c r="AV26" s="421"/>
      <c r="AW26" s="421"/>
      <c r="AX26" s="421"/>
      <c r="AY26" s="421"/>
      <c r="AZ26" s="421"/>
      <c r="BA26" s="421"/>
      <c r="BB26" s="421"/>
      <c r="BC26" s="421">
        <v>655</v>
      </c>
      <c r="BD26" s="421"/>
      <c r="BE26" s="421"/>
      <c r="BF26" s="421"/>
      <c r="BG26" s="421"/>
      <c r="BH26" s="421"/>
      <c r="BI26" s="421"/>
      <c r="BJ26" s="421"/>
      <c r="BK26" s="421"/>
      <c r="BL26" s="421"/>
      <c r="BM26" s="421">
        <v>112</v>
      </c>
      <c r="BN26" s="421"/>
      <c r="BO26" s="421"/>
      <c r="BP26" s="421"/>
      <c r="BQ26" s="421"/>
      <c r="BR26" s="421"/>
      <c r="BS26" s="421"/>
      <c r="BT26" s="421"/>
      <c r="BU26" s="421"/>
      <c r="BV26" s="421"/>
      <c r="BW26" s="421">
        <v>32</v>
      </c>
      <c r="BX26" s="421"/>
      <c r="BY26" s="421"/>
      <c r="BZ26" s="421"/>
      <c r="CA26" s="421"/>
      <c r="CB26" s="421"/>
      <c r="CC26" s="421"/>
      <c r="CD26" s="421"/>
      <c r="CE26" s="421"/>
      <c r="CF26" s="421"/>
      <c r="CG26" s="631"/>
      <c r="CH26" s="631"/>
      <c r="CI26" s="631"/>
      <c r="CJ26" s="631"/>
      <c r="CK26" s="631"/>
      <c r="CL26" s="631"/>
      <c r="CM26" s="631"/>
      <c r="CN26" s="631"/>
      <c r="CO26" s="631"/>
      <c r="CP26" s="631"/>
      <c r="CQ26" s="631"/>
      <c r="CR26" s="631"/>
      <c r="CS26" s="631"/>
      <c r="CT26" s="631"/>
      <c r="CU26" s="631"/>
      <c r="CV26" s="631"/>
      <c r="CW26" s="631"/>
      <c r="CX26" s="631"/>
      <c r="CY26" s="631"/>
      <c r="CZ26" s="631"/>
      <c r="DA26" s="631"/>
      <c r="DB26" s="631"/>
      <c r="DC26" s="631"/>
      <c r="DD26" s="631"/>
      <c r="DE26" s="631"/>
      <c r="DF26" s="631"/>
      <c r="DG26" s="631"/>
      <c r="DH26" s="631"/>
      <c r="DI26" s="631"/>
      <c r="DJ26" s="631"/>
      <c r="DK26" s="631"/>
      <c r="DL26" s="631"/>
      <c r="DM26" s="631"/>
      <c r="DN26" s="631"/>
      <c r="DO26" s="631"/>
      <c r="DP26" s="631"/>
      <c r="DQ26" s="631"/>
      <c r="DR26" s="631"/>
      <c r="DS26" s="631"/>
      <c r="DT26" s="631"/>
      <c r="DU26" s="631"/>
      <c r="DV26" s="631"/>
      <c r="DW26" s="631"/>
      <c r="DX26" s="631"/>
      <c r="DY26" s="631"/>
      <c r="DZ26" s="631"/>
      <c r="EA26" s="631"/>
      <c r="EB26" s="631"/>
      <c r="EC26" s="631"/>
      <c r="ED26" s="631"/>
      <c r="EE26" s="631"/>
      <c r="EF26" s="631"/>
      <c r="EG26" s="631"/>
      <c r="EH26" s="631"/>
      <c r="EI26" s="631"/>
      <c r="EJ26" s="631"/>
      <c r="EK26" s="631"/>
      <c r="EL26" s="631"/>
      <c r="EM26" s="631"/>
      <c r="EN26" s="632"/>
      <c r="EO26" s="191"/>
    </row>
    <row r="27" spans="1:145" ht="19.5" customHeight="1">
      <c r="A27" s="119" t="s">
        <v>197</v>
      </c>
      <c r="B27" s="120"/>
      <c r="C27" s="120"/>
      <c r="D27" s="120"/>
      <c r="E27" s="120"/>
      <c r="F27" s="120"/>
      <c r="G27" s="120"/>
      <c r="H27" s="120"/>
      <c r="I27" s="120"/>
      <c r="J27" s="120"/>
      <c r="K27" s="120"/>
      <c r="L27" s="120"/>
      <c r="M27" s="120"/>
      <c r="N27" s="120"/>
      <c r="O27" s="120"/>
      <c r="P27" s="120"/>
      <c r="Q27" s="120"/>
      <c r="R27" s="120"/>
      <c r="S27" s="141"/>
      <c r="T27" s="550" t="s">
        <v>824</v>
      </c>
      <c r="U27" s="488"/>
      <c r="V27" s="629"/>
      <c r="W27" s="551" t="s">
        <v>273</v>
      </c>
      <c r="X27" s="551"/>
      <c r="Y27" s="629"/>
      <c r="Z27" s="551" t="s">
        <v>4433</v>
      </c>
      <c r="AA27" s="487"/>
      <c r="AB27" s="630"/>
      <c r="AC27" s="156">
        <f>SUM(AS27:EN27)</f>
        <v>3764</v>
      </c>
      <c r="AD27" s="157"/>
      <c r="AE27" s="157"/>
      <c r="AF27" s="157"/>
      <c r="AG27" s="157"/>
      <c r="AH27" s="157"/>
      <c r="AI27" s="157"/>
      <c r="AJ27" s="157"/>
      <c r="AK27" s="157"/>
      <c r="AL27" s="157"/>
      <c r="AM27" s="157"/>
      <c r="AN27" s="157"/>
      <c r="AO27" s="157"/>
      <c r="AP27" s="157"/>
      <c r="AQ27" s="157"/>
      <c r="AR27" s="158"/>
      <c r="AS27" s="421">
        <v>2972</v>
      </c>
      <c r="AT27" s="421"/>
      <c r="AU27" s="421"/>
      <c r="AV27" s="421"/>
      <c r="AW27" s="421"/>
      <c r="AX27" s="421"/>
      <c r="AY27" s="421"/>
      <c r="AZ27" s="421"/>
      <c r="BA27" s="421"/>
      <c r="BB27" s="421"/>
      <c r="BC27" s="421">
        <v>650</v>
      </c>
      <c r="BD27" s="421"/>
      <c r="BE27" s="421"/>
      <c r="BF27" s="421"/>
      <c r="BG27" s="421"/>
      <c r="BH27" s="421"/>
      <c r="BI27" s="421"/>
      <c r="BJ27" s="421"/>
      <c r="BK27" s="421"/>
      <c r="BL27" s="421"/>
      <c r="BM27" s="421">
        <v>98</v>
      </c>
      <c r="BN27" s="421"/>
      <c r="BO27" s="421"/>
      <c r="BP27" s="421"/>
      <c r="BQ27" s="421"/>
      <c r="BR27" s="421"/>
      <c r="BS27" s="421"/>
      <c r="BT27" s="421"/>
      <c r="BU27" s="421"/>
      <c r="BV27" s="421"/>
      <c r="BW27" s="421">
        <v>44</v>
      </c>
      <c r="BX27" s="421"/>
      <c r="BY27" s="421"/>
      <c r="BZ27" s="421"/>
      <c r="CA27" s="421"/>
      <c r="CB27" s="421"/>
      <c r="CC27" s="421"/>
      <c r="CD27" s="421"/>
      <c r="CE27" s="421"/>
      <c r="CF27" s="421"/>
      <c r="CG27" s="421"/>
      <c r="CH27" s="421"/>
      <c r="CI27" s="421"/>
      <c r="CJ27" s="421"/>
      <c r="CK27" s="421"/>
      <c r="CL27" s="421"/>
      <c r="CM27" s="421"/>
      <c r="CN27" s="421"/>
      <c r="CO27" s="421"/>
      <c r="CP27" s="421"/>
      <c r="CQ27" s="631"/>
      <c r="CR27" s="631"/>
      <c r="CS27" s="631"/>
      <c r="CT27" s="631"/>
      <c r="CU27" s="631"/>
      <c r="CV27" s="631"/>
      <c r="CW27" s="631"/>
      <c r="CX27" s="631"/>
      <c r="CY27" s="631"/>
      <c r="CZ27" s="631"/>
      <c r="DA27" s="631"/>
      <c r="DB27" s="631"/>
      <c r="DC27" s="631"/>
      <c r="DD27" s="631"/>
      <c r="DE27" s="631"/>
      <c r="DF27" s="631"/>
      <c r="DG27" s="631"/>
      <c r="DH27" s="631"/>
      <c r="DI27" s="631"/>
      <c r="DJ27" s="631"/>
      <c r="DK27" s="631"/>
      <c r="DL27" s="631"/>
      <c r="DM27" s="631"/>
      <c r="DN27" s="631"/>
      <c r="DO27" s="631"/>
      <c r="DP27" s="631"/>
      <c r="DQ27" s="631"/>
      <c r="DR27" s="631"/>
      <c r="DS27" s="631"/>
      <c r="DT27" s="631"/>
      <c r="DU27" s="631"/>
      <c r="DV27" s="631"/>
      <c r="DW27" s="631"/>
      <c r="DX27" s="631"/>
      <c r="DY27" s="631"/>
      <c r="DZ27" s="631"/>
      <c r="EA27" s="631"/>
      <c r="EB27" s="631"/>
      <c r="EC27" s="631"/>
      <c r="ED27" s="631"/>
      <c r="EE27" s="631"/>
      <c r="EF27" s="631"/>
      <c r="EG27" s="631"/>
      <c r="EH27" s="631"/>
      <c r="EI27" s="631"/>
      <c r="EJ27" s="631"/>
      <c r="EK27" s="631"/>
      <c r="EL27" s="631"/>
      <c r="EM27" s="631"/>
      <c r="EN27" s="632"/>
      <c r="EO27" s="191"/>
    </row>
    <row r="28" spans="1:145" ht="19.5" customHeight="1">
      <c r="A28" s="119" t="s">
        <v>198</v>
      </c>
      <c r="B28" s="120"/>
      <c r="C28" s="120"/>
      <c r="D28" s="120"/>
      <c r="E28" s="120"/>
      <c r="F28" s="120"/>
      <c r="G28" s="120"/>
      <c r="H28" s="120"/>
      <c r="I28" s="120"/>
      <c r="J28" s="120"/>
      <c r="K28" s="120"/>
      <c r="L28" s="120"/>
      <c r="M28" s="120"/>
      <c r="N28" s="120"/>
      <c r="O28" s="120"/>
      <c r="P28" s="120"/>
      <c r="Q28" s="120"/>
      <c r="R28" s="120"/>
      <c r="S28" s="141"/>
      <c r="T28" s="485" t="s">
        <v>824</v>
      </c>
      <c r="U28" s="486"/>
      <c r="V28" s="488"/>
      <c r="W28" s="487" t="s">
        <v>275</v>
      </c>
      <c r="X28" s="486"/>
      <c r="Y28" s="488"/>
      <c r="Z28" s="487" t="s">
        <v>4433</v>
      </c>
      <c r="AA28" s="486"/>
      <c r="AB28" s="633"/>
      <c r="AC28" s="156">
        <f>SUM(AS28:EN28)</f>
        <v>11041</v>
      </c>
      <c r="AD28" s="157"/>
      <c r="AE28" s="157"/>
      <c r="AF28" s="157"/>
      <c r="AG28" s="157"/>
      <c r="AH28" s="157"/>
      <c r="AI28" s="157"/>
      <c r="AJ28" s="157"/>
      <c r="AK28" s="157"/>
      <c r="AL28" s="157"/>
      <c r="AM28" s="157"/>
      <c r="AN28" s="157"/>
      <c r="AO28" s="157"/>
      <c r="AP28" s="157"/>
      <c r="AQ28" s="157"/>
      <c r="AR28" s="158"/>
      <c r="AS28" s="421">
        <v>8433</v>
      </c>
      <c r="AT28" s="421"/>
      <c r="AU28" s="421"/>
      <c r="AV28" s="421"/>
      <c r="AW28" s="421"/>
      <c r="AX28" s="421"/>
      <c r="AY28" s="421"/>
      <c r="AZ28" s="421"/>
      <c r="BA28" s="421"/>
      <c r="BB28" s="421"/>
      <c r="BC28" s="421">
        <v>1991</v>
      </c>
      <c r="BD28" s="421"/>
      <c r="BE28" s="421"/>
      <c r="BF28" s="421"/>
      <c r="BG28" s="421"/>
      <c r="BH28" s="421"/>
      <c r="BI28" s="421"/>
      <c r="BJ28" s="421"/>
      <c r="BK28" s="421"/>
      <c r="BL28" s="421"/>
      <c r="BM28" s="421">
        <v>432</v>
      </c>
      <c r="BN28" s="421"/>
      <c r="BO28" s="421"/>
      <c r="BP28" s="421"/>
      <c r="BQ28" s="421"/>
      <c r="BR28" s="421"/>
      <c r="BS28" s="421"/>
      <c r="BT28" s="421"/>
      <c r="BU28" s="421"/>
      <c r="BV28" s="421"/>
      <c r="BW28" s="421">
        <v>146</v>
      </c>
      <c r="BX28" s="421"/>
      <c r="BY28" s="421"/>
      <c r="BZ28" s="421"/>
      <c r="CA28" s="421"/>
      <c r="CB28" s="421"/>
      <c r="CC28" s="421"/>
      <c r="CD28" s="421"/>
      <c r="CE28" s="421"/>
      <c r="CF28" s="421"/>
      <c r="CG28" s="421">
        <v>39</v>
      </c>
      <c r="CH28" s="421"/>
      <c r="CI28" s="421"/>
      <c r="CJ28" s="421"/>
      <c r="CK28" s="421"/>
      <c r="CL28" s="421"/>
      <c r="CM28" s="421"/>
      <c r="CN28" s="421"/>
      <c r="CO28" s="421"/>
      <c r="CP28" s="421"/>
      <c r="CQ28" s="631"/>
      <c r="CR28" s="631"/>
      <c r="CS28" s="631"/>
      <c r="CT28" s="631"/>
      <c r="CU28" s="631"/>
      <c r="CV28" s="631"/>
      <c r="CW28" s="631"/>
      <c r="CX28" s="631"/>
      <c r="CY28" s="631"/>
      <c r="CZ28" s="631"/>
      <c r="DA28" s="631"/>
      <c r="DB28" s="631"/>
      <c r="DC28" s="631"/>
      <c r="DD28" s="631"/>
      <c r="DE28" s="631"/>
      <c r="DF28" s="631"/>
      <c r="DG28" s="631"/>
      <c r="DH28" s="631"/>
      <c r="DI28" s="631"/>
      <c r="DJ28" s="631"/>
      <c r="DK28" s="631"/>
      <c r="DL28" s="631"/>
      <c r="DM28" s="631"/>
      <c r="DN28" s="631"/>
      <c r="DO28" s="631"/>
      <c r="DP28" s="631"/>
      <c r="DQ28" s="631"/>
      <c r="DR28" s="631"/>
      <c r="DS28" s="631"/>
      <c r="DT28" s="631"/>
      <c r="DU28" s="631"/>
      <c r="DV28" s="631"/>
      <c r="DW28" s="631"/>
      <c r="DX28" s="631"/>
      <c r="DY28" s="631"/>
      <c r="DZ28" s="631"/>
      <c r="EA28" s="631"/>
      <c r="EB28" s="631"/>
      <c r="EC28" s="631"/>
      <c r="ED28" s="631"/>
      <c r="EE28" s="631"/>
      <c r="EF28" s="631"/>
      <c r="EG28" s="631"/>
      <c r="EH28" s="631"/>
      <c r="EI28" s="631"/>
      <c r="EJ28" s="631"/>
      <c r="EK28" s="631"/>
      <c r="EL28" s="631"/>
      <c r="EM28" s="631"/>
      <c r="EN28" s="632"/>
      <c r="EO28" s="191"/>
    </row>
    <row r="29" spans="1:145" ht="19.5" customHeight="1">
      <c r="A29" s="119" t="s">
        <v>57</v>
      </c>
      <c r="B29" s="120"/>
      <c r="C29" s="120"/>
      <c r="D29" s="120"/>
      <c r="E29" s="120"/>
      <c r="F29" s="120"/>
      <c r="G29" s="120"/>
      <c r="H29" s="120"/>
      <c r="I29" s="120"/>
      <c r="J29" s="120"/>
      <c r="K29" s="120"/>
      <c r="L29" s="120"/>
      <c r="M29" s="120"/>
      <c r="N29" s="120"/>
      <c r="O29" s="120"/>
      <c r="P29" s="120"/>
      <c r="Q29" s="120"/>
      <c r="R29" s="120"/>
      <c r="S29" s="120"/>
      <c r="T29" s="485" t="s">
        <v>279</v>
      </c>
      <c r="U29" s="486"/>
      <c r="V29" s="488"/>
      <c r="W29" s="487" t="s">
        <v>4433</v>
      </c>
      <c r="X29" s="486"/>
      <c r="Y29" s="488"/>
      <c r="Z29" s="487" t="s">
        <v>4433</v>
      </c>
      <c r="AA29" s="486"/>
      <c r="AB29" s="633"/>
      <c r="AC29" s="156">
        <f>SUM(AS29:EN29)</f>
        <v>15887</v>
      </c>
      <c r="AD29" s="157"/>
      <c r="AE29" s="157"/>
      <c r="AF29" s="157"/>
      <c r="AG29" s="157"/>
      <c r="AH29" s="157"/>
      <c r="AI29" s="157"/>
      <c r="AJ29" s="157"/>
      <c r="AK29" s="157"/>
      <c r="AL29" s="157"/>
      <c r="AM29" s="157"/>
      <c r="AN29" s="157"/>
      <c r="AO29" s="157"/>
      <c r="AP29" s="157"/>
      <c r="AQ29" s="157"/>
      <c r="AR29" s="158"/>
      <c r="AS29" s="421">
        <v>11881</v>
      </c>
      <c r="AT29" s="421"/>
      <c r="AU29" s="421"/>
      <c r="AV29" s="421"/>
      <c r="AW29" s="421"/>
      <c r="AX29" s="421"/>
      <c r="AY29" s="421"/>
      <c r="AZ29" s="421"/>
      <c r="BA29" s="421"/>
      <c r="BB29" s="421"/>
      <c r="BC29" s="421">
        <v>2689</v>
      </c>
      <c r="BD29" s="421"/>
      <c r="BE29" s="421"/>
      <c r="BF29" s="421"/>
      <c r="BG29" s="421"/>
      <c r="BH29" s="421"/>
      <c r="BI29" s="421"/>
      <c r="BJ29" s="421"/>
      <c r="BK29" s="421"/>
      <c r="BL29" s="421"/>
      <c r="BM29" s="421">
        <v>898</v>
      </c>
      <c r="BN29" s="421"/>
      <c r="BO29" s="421"/>
      <c r="BP29" s="421"/>
      <c r="BQ29" s="421"/>
      <c r="BR29" s="421"/>
      <c r="BS29" s="421"/>
      <c r="BT29" s="421"/>
      <c r="BU29" s="421"/>
      <c r="BV29" s="421"/>
      <c r="BW29" s="421">
        <v>334</v>
      </c>
      <c r="BX29" s="421"/>
      <c r="BY29" s="421"/>
      <c r="BZ29" s="421"/>
      <c r="CA29" s="421"/>
      <c r="CB29" s="421"/>
      <c r="CC29" s="421"/>
      <c r="CD29" s="421"/>
      <c r="CE29" s="421"/>
      <c r="CF29" s="421"/>
      <c r="CG29" s="421">
        <v>64</v>
      </c>
      <c r="CH29" s="421"/>
      <c r="CI29" s="421"/>
      <c r="CJ29" s="421"/>
      <c r="CK29" s="421"/>
      <c r="CL29" s="421"/>
      <c r="CM29" s="421"/>
      <c r="CN29" s="421"/>
      <c r="CO29" s="421"/>
      <c r="CP29" s="421"/>
      <c r="CQ29" s="421">
        <v>20</v>
      </c>
      <c r="CR29" s="421"/>
      <c r="CS29" s="421"/>
      <c r="CT29" s="421"/>
      <c r="CU29" s="421"/>
      <c r="CV29" s="421"/>
      <c r="CW29" s="421"/>
      <c r="CX29" s="421"/>
      <c r="CY29" s="421"/>
      <c r="CZ29" s="421"/>
      <c r="DA29" s="421">
        <v>1</v>
      </c>
      <c r="DB29" s="421"/>
      <c r="DC29" s="421"/>
      <c r="DD29" s="421"/>
      <c r="DE29" s="421"/>
      <c r="DF29" s="421"/>
      <c r="DG29" s="421"/>
      <c r="DH29" s="421"/>
      <c r="DI29" s="421"/>
      <c r="DJ29" s="421"/>
      <c r="DK29" s="631"/>
      <c r="DL29" s="631"/>
      <c r="DM29" s="631"/>
      <c r="DN29" s="631"/>
      <c r="DO29" s="631"/>
      <c r="DP29" s="631"/>
      <c r="DQ29" s="631"/>
      <c r="DR29" s="631"/>
      <c r="DS29" s="631"/>
      <c r="DT29" s="631"/>
      <c r="DU29" s="631"/>
      <c r="DV29" s="631"/>
      <c r="DW29" s="631"/>
      <c r="DX29" s="631"/>
      <c r="DY29" s="631"/>
      <c r="DZ29" s="631"/>
      <c r="EA29" s="631"/>
      <c r="EB29" s="631"/>
      <c r="EC29" s="631"/>
      <c r="ED29" s="631"/>
      <c r="EE29" s="631"/>
      <c r="EF29" s="631"/>
      <c r="EG29" s="631"/>
      <c r="EH29" s="631"/>
      <c r="EI29" s="631"/>
      <c r="EJ29" s="631"/>
      <c r="EK29" s="631"/>
      <c r="EL29" s="631"/>
      <c r="EM29" s="631"/>
      <c r="EN29" s="632"/>
      <c r="EO29" s="191"/>
    </row>
    <row r="30" spans="1:145" ht="19.5" customHeight="1">
      <c r="A30" s="119" t="s">
        <v>58</v>
      </c>
      <c r="B30" s="120"/>
      <c r="C30" s="120"/>
      <c r="D30" s="120"/>
      <c r="E30" s="120"/>
      <c r="F30" s="120"/>
      <c r="G30" s="120"/>
      <c r="H30" s="120"/>
      <c r="I30" s="120"/>
      <c r="J30" s="120"/>
      <c r="K30" s="120"/>
      <c r="L30" s="120"/>
      <c r="M30" s="120"/>
      <c r="N30" s="120"/>
      <c r="O30" s="120"/>
      <c r="P30" s="120"/>
      <c r="Q30" s="120"/>
      <c r="R30" s="120"/>
      <c r="S30" s="120"/>
      <c r="T30" s="485" t="s">
        <v>279</v>
      </c>
      <c r="U30" s="486"/>
      <c r="V30" s="488"/>
      <c r="W30" s="487" t="s">
        <v>824</v>
      </c>
      <c r="X30" s="486"/>
      <c r="Y30" s="488"/>
      <c r="Z30" s="487" t="s">
        <v>4433</v>
      </c>
      <c r="AA30" s="486"/>
      <c r="AB30" s="633"/>
      <c r="AC30" s="156">
        <f>SUM(AS30:EN30)</f>
        <v>14105</v>
      </c>
      <c r="AD30" s="157"/>
      <c r="AE30" s="157"/>
      <c r="AF30" s="157"/>
      <c r="AG30" s="157"/>
      <c r="AH30" s="157"/>
      <c r="AI30" s="157"/>
      <c r="AJ30" s="157"/>
      <c r="AK30" s="157"/>
      <c r="AL30" s="157"/>
      <c r="AM30" s="157"/>
      <c r="AN30" s="157"/>
      <c r="AO30" s="157"/>
      <c r="AP30" s="157"/>
      <c r="AQ30" s="157"/>
      <c r="AR30" s="158"/>
      <c r="AS30" s="421">
        <v>9933</v>
      </c>
      <c r="AT30" s="421"/>
      <c r="AU30" s="421"/>
      <c r="AV30" s="421"/>
      <c r="AW30" s="421"/>
      <c r="AX30" s="421"/>
      <c r="AY30" s="421"/>
      <c r="AZ30" s="421"/>
      <c r="BA30" s="421"/>
      <c r="BB30" s="421"/>
      <c r="BC30" s="421">
        <v>2428</v>
      </c>
      <c r="BD30" s="421"/>
      <c r="BE30" s="421"/>
      <c r="BF30" s="421"/>
      <c r="BG30" s="421"/>
      <c r="BH30" s="421"/>
      <c r="BI30" s="421"/>
      <c r="BJ30" s="421"/>
      <c r="BK30" s="421"/>
      <c r="BL30" s="421"/>
      <c r="BM30" s="421">
        <v>1112</v>
      </c>
      <c r="BN30" s="421"/>
      <c r="BO30" s="421"/>
      <c r="BP30" s="421"/>
      <c r="BQ30" s="421"/>
      <c r="BR30" s="421"/>
      <c r="BS30" s="421"/>
      <c r="BT30" s="421"/>
      <c r="BU30" s="421"/>
      <c r="BV30" s="421"/>
      <c r="BW30" s="421">
        <v>493</v>
      </c>
      <c r="BX30" s="421"/>
      <c r="BY30" s="421"/>
      <c r="BZ30" s="421"/>
      <c r="CA30" s="421"/>
      <c r="CB30" s="421"/>
      <c r="CC30" s="421"/>
      <c r="CD30" s="421"/>
      <c r="CE30" s="421"/>
      <c r="CF30" s="421"/>
      <c r="CG30" s="421">
        <v>111</v>
      </c>
      <c r="CH30" s="421"/>
      <c r="CI30" s="421"/>
      <c r="CJ30" s="421"/>
      <c r="CK30" s="421"/>
      <c r="CL30" s="421"/>
      <c r="CM30" s="421"/>
      <c r="CN30" s="421"/>
      <c r="CO30" s="421"/>
      <c r="CP30" s="421"/>
      <c r="CQ30" s="421">
        <v>27</v>
      </c>
      <c r="CR30" s="421"/>
      <c r="CS30" s="421"/>
      <c r="CT30" s="421"/>
      <c r="CU30" s="421"/>
      <c r="CV30" s="421"/>
      <c r="CW30" s="421"/>
      <c r="CX30" s="421"/>
      <c r="CY30" s="421"/>
      <c r="CZ30" s="421"/>
      <c r="DA30" s="421">
        <v>1</v>
      </c>
      <c r="DB30" s="421"/>
      <c r="DC30" s="421"/>
      <c r="DD30" s="421"/>
      <c r="DE30" s="421"/>
      <c r="DF30" s="421"/>
      <c r="DG30" s="421"/>
      <c r="DH30" s="421"/>
      <c r="DI30" s="421"/>
      <c r="DJ30" s="421"/>
      <c r="DK30" s="421"/>
      <c r="DL30" s="421"/>
      <c r="DM30" s="421"/>
      <c r="DN30" s="421"/>
      <c r="DO30" s="421"/>
      <c r="DP30" s="421"/>
      <c r="DQ30" s="421"/>
      <c r="DR30" s="421"/>
      <c r="DS30" s="421"/>
      <c r="DT30" s="421"/>
      <c r="DU30" s="631"/>
      <c r="DV30" s="631"/>
      <c r="DW30" s="631"/>
      <c r="DX30" s="631"/>
      <c r="DY30" s="631"/>
      <c r="DZ30" s="631"/>
      <c r="EA30" s="631"/>
      <c r="EB30" s="631"/>
      <c r="EC30" s="631"/>
      <c r="ED30" s="631"/>
      <c r="EE30" s="631"/>
      <c r="EF30" s="631"/>
      <c r="EG30" s="631"/>
      <c r="EH30" s="631"/>
      <c r="EI30" s="631"/>
      <c r="EJ30" s="631"/>
      <c r="EK30" s="631"/>
      <c r="EL30" s="631"/>
      <c r="EM30" s="631"/>
      <c r="EN30" s="632"/>
      <c r="EO30" s="191"/>
    </row>
    <row r="31" spans="1:145" ht="19.5" customHeight="1">
      <c r="A31" s="119" t="s">
        <v>59</v>
      </c>
      <c r="B31" s="120"/>
      <c r="C31" s="120"/>
      <c r="D31" s="120"/>
      <c r="E31" s="120"/>
      <c r="F31" s="120"/>
      <c r="G31" s="120"/>
      <c r="H31" s="120"/>
      <c r="I31" s="120"/>
      <c r="J31" s="120"/>
      <c r="K31" s="120"/>
      <c r="L31" s="120"/>
      <c r="M31" s="120"/>
      <c r="N31" s="120"/>
      <c r="O31" s="120"/>
      <c r="P31" s="120"/>
      <c r="Q31" s="120"/>
      <c r="R31" s="120"/>
      <c r="S31" s="120"/>
      <c r="T31" s="485" t="s">
        <v>279</v>
      </c>
      <c r="U31" s="486"/>
      <c r="V31" s="488"/>
      <c r="W31" s="487" t="s">
        <v>279</v>
      </c>
      <c r="X31" s="486"/>
      <c r="Y31" s="488"/>
      <c r="Z31" s="487" t="s">
        <v>4433</v>
      </c>
      <c r="AA31" s="486"/>
      <c r="AB31" s="633"/>
      <c r="AC31" s="156">
        <f t="shared" si="0"/>
        <v>12147</v>
      </c>
      <c r="AD31" s="157"/>
      <c r="AE31" s="157"/>
      <c r="AF31" s="157"/>
      <c r="AG31" s="157"/>
      <c r="AH31" s="157"/>
      <c r="AI31" s="157"/>
      <c r="AJ31" s="157"/>
      <c r="AK31" s="157"/>
      <c r="AL31" s="157"/>
      <c r="AM31" s="157"/>
      <c r="AN31" s="157"/>
      <c r="AO31" s="157"/>
      <c r="AP31" s="157"/>
      <c r="AQ31" s="157"/>
      <c r="AR31" s="158"/>
      <c r="AS31" s="421">
        <v>7710</v>
      </c>
      <c r="AT31" s="421"/>
      <c r="AU31" s="421"/>
      <c r="AV31" s="421"/>
      <c r="AW31" s="421"/>
      <c r="AX31" s="421"/>
      <c r="AY31" s="421"/>
      <c r="AZ31" s="421"/>
      <c r="BA31" s="421"/>
      <c r="BB31" s="421"/>
      <c r="BC31" s="421">
        <v>2200</v>
      </c>
      <c r="BD31" s="421"/>
      <c r="BE31" s="421"/>
      <c r="BF31" s="421"/>
      <c r="BG31" s="421"/>
      <c r="BH31" s="421"/>
      <c r="BI31" s="421"/>
      <c r="BJ31" s="421"/>
      <c r="BK31" s="421"/>
      <c r="BL31" s="421"/>
      <c r="BM31" s="421">
        <v>1353</v>
      </c>
      <c r="BN31" s="421"/>
      <c r="BO31" s="421"/>
      <c r="BP31" s="421"/>
      <c r="BQ31" s="421"/>
      <c r="BR31" s="421"/>
      <c r="BS31" s="421"/>
      <c r="BT31" s="421"/>
      <c r="BU31" s="421"/>
      <c r="BV31" s="421"/>
      <c r="BW31" s="421">
        <v>668</v>
      </c>
      <c r="BX31" s="421"/>
      <c r="BY31" s="421"/>
      <c r="BZ31" s="421"/>
      <c r="CA31" s="421"/>
      <c r="CB31" s="421"/>
      <c r="CC31" s="421"/>
      <c r="CD31" s="421"/>
      <c r="CE31" s="421"/>
      <c r="CF31" s="421"/>
      <c r="CG31" s="421">
        <v>180</v>
      </c>
      <c r="CH31" s="421"/>
      <c r="CI31" s="421"/>
      <c r="CJ31" s="421"/>
      <c r="CK31" s="421"/>
      <c r="CL31" s="421"/>
      <c r="CM31" s="421"/>
      <c r="CN31" s="421"/>
      <c r="CO31" s="421"/>
      <c r="CP31" s="421"/>
      <c r="CQ31" s="421">
        <v>29</v>
      </c>
      <c r="CR31" s="421"/>
      <c r="CS31" s="421"/>
      <c r="CT31" s="421"/>
      <c r="CU31" s="421"/>
      <c r="CV31" s="421"/>
      <c r="CW31" s="421"/>
      <c r="CX31" s="421"/>
      <c r="CY31" s="421"/>
      <c r="CZ31" s="421"/>
      <c r="DA31" s="421">
        <v>5</v>
      </c>
      <c r="DB31" s="421"/>
      <c r="DC31" s="421"/>
      <c r="DD31" s="421"/>
      <c r="DE31" s="421"/>
      <c r="DF31" s="421"/>
      <c r="DG31" s="421"/>
      <c r="DH31" s="421"/>
      <c r="DI31" s="421"/>
      <c r="DJ31" s="421"/>
      <c r="DK31" s="421">
        <v>1</v>
      </c>
      <c r="DL31" s="421"/>
      <c r="DM31" s="421"/>
      <c r="DN31" s="421"/>
      <c r="DO31" s="421"/>
      <c r="DP31" s="421"/>
      <c r="DQ31" s="421"/>
      <c r="DR31" s="421"/>
      <c r="DS31" s="421"/>
      <c r="DT31" s="421"/>
      <c r="DU31" s="421">
        <v>1</v>
      </c>
      <c r="DV31" s="421"/>
      <c r="DW31" s="421"/>
      <c r="DX31" s="421"/>
      <c r="DY31" s="421"/>
      <c r="DZ31" s="421"/>
      <c r="EA31" s="421"/>
      <c r="EB31" s="421"/>
      <c r="EC31" s="421"/>
      <c r="ED31" s="421"/>
      <c r="EE31" s="421"/>
      <c r="EF31" s="421"/>
      <c r="EG31" s="421"/>
      <c r="EH31" s="421"/>
      <c r="EI31" s="421"/>
      <c r="EJ31" s="421"/>
      <c r="EK31" s="421"/>
      <c r="EL31" s="421"/>
      <c r="EM31" s="421"/>
      <c r="EN31" s="422"/>
      <c r="EO31" s="191"/>
    </row>
    <row r="32" spans="1:145" ht="19.5" customHeight="1">
      <c r="A32" s="119" t="s">
        <v>916</v>
      </c>
      <c r="B32" s="120"/>
      <c r="C32" s="120"/>
      <c r="D32" s="120"/>
      <c r="E32" s="120"/>
      <c r="F32" s="120"/>
      <c r="G32" s="120"/>
      <c r="H32" s="120"/>
      <c r="I32" s="120"/>
      <c r="J32" s="120"/>
      <c r="K32" s="120"/>
      <c r="L32" s="120"/>
      <c r="M32" s="120"/>
      <c r="N32" s="120"/>
      <c r="O32" s="120"/>
      <c r="P32" s="120"/>
      <c r="Q32" s="120"/>
      <c r="R32" s="120"/>
      <c r="S32" s="120"/>
      <c r="T32" s="485" t="s">
        <v>279</v>
      </c>
      <c r="U32" s="486"/>
      <c r="V32" s="488"/>
      <c r="W32" s="487" t="s">
        <v>263</v>
      </c>
      <c r="X32" s="486"/>
      <c r="Y32" s="488"/>
      <c r="Z32" s="487" t="s">
        <v>4433</v>
      </c>
      <c r="AA32" s="486"/>
      <c r="AB32" s="633"/>
      <c r="AC32" s="156">
        <f t="shared" ref="AC32:AC36" si="1">SUM(AS32:EN32)</f>
        <v>17448</v>
      </c>
      <c r="AD32" s="157"/>
      <c r="AE32" s="157"/>
      <c r="AF32" s="157"/>
      <c r="AG32" s="157"/>
      <c r="AH32" s="157"/>
      <c r="AI32" s="157"/>
      <c r="AJ32" s="157"/>
      <c r="AK32" s="157"/>
      <c r="AL32" s="157"/>
      <c r="AM32" s="157"/>
      <c r="AN32" s="157"/>
      <c r="AO32" s="157"/>
      <c r="AP32" s="157"/>
      <c r="AQ32" s="157"/>
      <c r="AR32" s="158"/>
      <c r="AS32" s="421">
        <v>9275</v>
      </c>
      <c r="AT32" s="421"/>
      <c r="AU32" s="421"/>
      <c r="AV32" s="421"/>
      <c r="AW32" s="421"/>
      <c r="AX32" s="421"/>
      <c r="AY32" s="421"/>
      <c r="AZ32" s="421"/>
      <c r="BA32" s="421"/>
      <c r="BB32" s="421"/>
      <c r="BC32" s="421">
        <v>3426</v>
      </c>
      <c r="BD32" s="421"/>
      <c r="BE32" s="421"/>
      <c r="BF32" s="421"/>
      <c r="BG32" s="421"/>
      <c r="BH32" s="421"/>
      <c r="BI32" s="421"/>
      <c r="BJ32" s="421"/>
      <c r="BK32" s="421"/>
      <c r="BL32" s="421"/>
      <c r="BM32" s="421">
        <v>2649</v>
      </c>
      <c r="BN32" s="421"/>
      <c r="BO32" s="421"/>
      <c r="BP32" s="421"/>
      <c r="BQ32" s="421"/>
      <c r="BR32" s="421"/>
      <c r="BS32" s="421"/>
      <c r="BT32" s="421"/>
      <c r="BU32" s="421"/>
      <c r="BV32" s="421"/>
      <c r="BW32" s="421">
        <v>1653</v>
      </c>
      <c r="BX32" s="421"/>
      <c r="BY32" s="421"/>
      <c r="BZ32" s="421"/>
      <c r="CA32" s="421"/>
      <c r="CB32" s="421"/>
      <c r="CC32" s="421"/>
      <c r="CD32" s="421"/>
      <c r="CE32" s="421"/>
      <c r="CF32" s="421"/>
      <c r="CG32" s="421">
        <v>387</v>
      </c>
      <c r="CH32" s="421"/>
      <c r="CI32" s="421"/>
      <c r="CJ32" s="421"/>
      <c r="CK32" s="421"/>
      <c r="CL32" s="421"/>
      <c r="CM32" s="421"/>
      <c r="CN32" s="421"/>
      <c r="CO32" s="421"/>
      <c r="CP32" s="421"/>
      <c r="CQ32" s="421">
        <v>52</v>
      </c>
      <c r="CR32" s="421"/>
      <c r="CS32" s="421"/>
      <c r="CT32" s="421"/>
      <c r="CU32" s="421"/>
      <c r="CV32" s="421"/>
      <c r="CW32" s="421"/>
      <c r="CX32" s="421"/>
      <c r="CY32" s="421"/>
      <c r="CZ32" s="421"/>
      <c r="DA32" s="421">
        <v>6</v>
      </c>
      <c r="DB32" s="421"/>
      <c r="DC32" s="421"/>
      <c r="DD32" s="421"/>
      <c r="DE32" s="421"/>
      <c r="DF32" s="421"/>
      <c r="DG32" s="421"/>
      <c r="DH32" s="421"/>
      <c r="DI32" s="421"/>
      <c r="DJ32" s="421"/>
      <c r="DK32" s="421"/>
      <c r="DL32" s="421"/>
      <c r="DM32" s="421"/>
      <c r="DN32" s="421"/>
      <c r="DO32" s="421"/>
      <c r="DP32" s="421"/>
      <c r="DQ32" s="421"/>
      <c r="DR32" s="421"/>
      <c r="DS32" s="421"/>
      <c r="DT32" s="421"/>
      <c r="DU32" s="421"/>
      <c r="DV32" s="421"/>
      <c r="DW32" s="421"/>
      <c r="DX32" s="421"/>
      <c r="DY32" s="421"/>
      <c r="DZ32" s="421"/>
      <c r="EA32" s="421"/>
      <c r="EB32" s="421"/>
      <c r="EC32" s="421"/>
      <c r="ED32" s="421"/>
      <c r="EE32" s="421"/>
      <c r="EF32" s="421"/>
      <c r="EG32" s="421"/>
      <c r="EH32" s="421"/>
      <c r="EI32" s="421"/>
      <c r="EJ32" s="421"/>
      <c r="EK32" s="421"/>
      <c r="EL32" s="421"/>
      <c r="EM32" s="421"/>
      <c r="EN32" s="422"/>
      <c r="EO32" s="191"/>
    </row>
    <row r="33" spans="1:230" ht="19.5" customHeight="1">
      <c r="A33" s="119" t="s">
        <v>917</v>
      </c>
      <c r="B33" s="120"/>
      <c r="C33" s="120"/>
      <c r="D33" s="120"/>
      <c r="E33" s="120"/>
      <c r="F33" s="120"/>
      <c r="G33" s="120"/>
      <c r="H33" s="120"/>
      <c r="I33" s="120"/>
      <c r="J33" s="120"/>
      <c r="K33" s="120"/>
      <c r="L33" s="120"/>
      <c r="M33" s="120"/>
      <c r="N33" s="120"/>
      <c r="O33" s="120"/>
      <c r="P33" s="120"/>
      <c r="Q33" s="120"/>
      <c r="R33" s="120"/>
      <c r="S33" s="120"/>
      <c r="T33" s="485" t="s">
        <v>279</v>
      </c>
      <c r="U33" s="486"/>
      <c r="V33" s="488"/>
      <c r="W33" s="487" t="s">
        <v>265</v>
      </c>
      <c r="X33" s="486"/>
      <c r="Y33" s="488"/>
      <c r="Z33" s="487" t="s">
        <v>4433</v>
      </c>
      <c r="AA33" s="486"/>
      <c r="AB33" s="633"/>
      <c r="AC33" s="156">
        <f t="shared" si="1"/>
        <v>10077</v>
      </c>
      <c r="AD33" s="157"/>
      <c r="AE33" s="157"/>
      <c r="AF33" s="157"/>
      <c r="AG33" s="157"/>
      <c r="AH33" s="157"/>
      <c r="AI33" s="157"/>
      <c r="AJ33" s="157"/>
      <c r="AK33" s="157"/>
      <c r="AL33" s="157"/>
      <c r="AM33" s="157"/>
      <c r="AN33" s="157"/>
      <c r="AO33" s="157"/>
      <c r="AP33" s="157"/>
      <c r="AQ33" s="157"/>
      <c r="AR33" s="158"/>
      <c r="AS33" s="421">
        <v>4324</v>
      </c>
      <c r="AT33" s="421"/>
      <c r="AU33" s="421"/>
      <c r="AV33" s="421"/>
      <c r="AW33" s="421"/>
      <c r="AX33" s="421"/>
      <c r="AY33" s="421"/>
      <c r="AZ33" s="421"/>
      <c r="BA33" s="421"/>
      <c r="BB33" s="421"/>
      <c r="BC33" s="421">
        <v>2233</v>
      </c>
      <c r="BD33" s="421"/>
      <c r="BE33" s="421"/>
      <c r="BF33" s="421"/>
      <c r="BG33" s="421"/>
      <c r="BH33" s="421"/>
      <c r="BI33" s="421"/>
      <c r="BJ33" s="421"/>
      <c r="BK33" s="421"/>
      <c r="BL33" s="421"/>
      <c r="BM33" s="421">
        <v>1871</v>
      </c>
      <c r="BN33" s="421"/>
      <c r="BO33" s="421"/>
      <c r="BP33" s="421"/>
      <c r="BQ33" s="421"/>
      <c r="BR33" s="421"/>
      <c r="BS33" s="421"/>
      <c r="BT33" s="421"/>
      <c r="BU33" s="421"/>
      <c r="BV33" s="421"/>
      <c r="BW33" s="421">
        <v>1290</v>
      </c>
      <c r="BX33" s="421"/>
      <c r="BY33" s="421"/>
      <c r="BZ33" s="421"/>
      <c r="CA33" s="421"/>
      <c r="CB33" s="421"/>
      <c r="CC33" s="421"/>
      <c r="CD33" s="421"/>
      <c r="CE33" s="421"/>
      <c r="CF33" s="421"/>
      <c r="CG33" s="421">
        <v>298</v>
      </c>
      <c r="CH33" s="421"/>
      <c r="CI33" s="421"/>
      <c r="CJ33" s="421"/>
      <c r="CK33" s="421"/>
      <c r="CL33" s="421"/>
      <c r="CM33" s="421"/>
      <c r="CN33" s="421"/>
      <c r="CO33" s="421"/>
      <c r="CP33" s="421"/>
      <c r="CQ33" s="421">
        <v>45</v>
      </c>
      <c r="CR33" s="421"/>
      <c r="CS33" s="421"/>
      <c r="CT33" s="421"/>
      <c r="CU33" s="421"/>
      <c r="CV33" s="421"/>
      <c r="CW33" s="421"/>
      <c r="CX33" s="421"/>
      <c r="CY33" s="421"/>
      <c r="CZ33" s="421"/>
      <c r="DA33" s="421">
        <v>12</v>
      </c>
      <c r="DB33" s="421"/>
      <c r="DC33" s="421"/>
      <c r="DD33" s="421"/>
      <c r="DE33" s="421"/>
      <c r="DF33" s="421"/>
      <c r="DG33" s="421"/>
      <c r="DH33" s="421"/>
      <c r="DI33" s="421"/>
      <c r="DJ33" s="421"/>
      <c r="DK33" s="421">
        <v>4</v>
      </c>
      <c r="DL33" s="421"/>
      <c r="DM33" s="421"/>
      <c r="DN33" s="421"/>
      <c r="DO33" s="421"/>
      <c r="DP33" s="421"/>
      <c r="DQ33" s="421"/>
      <c r="DR33" s="421"/>
      <c r="DS33" s="421"/>
      <c r="DT33" s="421"/>
      <c r="DU33" s="421"/>
      <c r="DV33" s="421"/>
      <c r="DW33" s="421"/>
      <c r="DX33" s="421"/>
      <c r="DY33" s="421"/>
      <c r="DZ33" s="421"/>
      <c r="EA33" s="421"/>
      <c r="EB33" s="421"/>
      <c r="EC33" s="421"/>
      <c r="ED33" s="421"/>
      <c r="EE33" s="421"/>
      <c r="EF33" s="421"/>
      <c r="EG33" s="421"/>
      <c r="EH33" s="421"/>
      <c r="EI33" s="421"/>
      <c r="EJ33" s="421"/>
      <c r="EK33" s="421"/>
      <c r="EL33" s="421"/>
      <c r="EM33" s="421"/>
      <c r="EN33" s="422"/>
      <c r="EO33" s="191"/>
    </row>
    <row r="34" spans="1:230" ht="19.5" customHeight="1">
      <c r="A34" s="119" t="s">
        <v>918</v>
      </c>
      <c r="B34" s="120"/>
      <c r="C34" s="120"/>
      <c r="D34" s="120"/>
      <c r="E34" s="120"/>
      <c r="F34" s="120"/>
      <c r="G34" s="120"/>
      <c r="H34" s="120"/>
      <c r="I34" s="120"/>
      <c r="J34" s="120"/>
      <c r="K34" s="120"/>
      <c r="L34" s="120"/>
      <c r="M34" s="120"/>
      <c r="N34" s="120"/>
      <c r="O34" s="120"/>
      <c r="P34" s="120"/>
      <c r="Q34" s="120"/>
      <c r="R34" s="120"/>
      <c r="S34" s="120"/>
      <c r="T34" s="485" t="s">
        <v>279</v>
      </c>
      <c r="U34" s="486"/>
      <c r="V34" s="488"/>
      <c r="W34" s="487" t="s">
        <v>267</v>
      </c>
      <c r="X34" s="486"/>
      <c r="Y34" s="488"/>
      <c r="Z34" s="487" t="s">
        <v>4433</v>
      </c>
      <c r="AA34" s="486"/>
      <c r="AB34" s="633"/>
      <c r="AC34" s="156">
        <f t="shared" si="1"/>
        <v>6893</v>
      </c>
      <c r="AD34" s="157"/>
      <c r="AE34" s="157"/>
      <c r="AF34" s="157"/>
      <c r="AG34" s="157"/>
      <c r="AH34" s="157"/>
      <c r="AI34" s="157"/>
      <c r="AJ34" s="157"/>
      <c r="AK34" s="157"/>
      <c r="AL34" s="157"/>
      <c r="AM34" s="157"/>
      <c r="AN34" s="157"/>
      <c r="AO34" s="157"/>
      <c r="AP34" s="157"/>
      <c r="AQ34" s="157"/>
      <c r="AR34" s="158"/>
      <c r="AS34" s="421">
        <v>2428</v>
      </c>
      <c r="AT34" s="421"/>
      <c r="AU34" s="421"/>
      <c r="AV34" s="421"/>
      <c r="AW34" s="421"/>
      <c r="AX34" s="421"/>
      <c r="AY34" s="421"/>
      <c r="AZ34" s="421"/>
      <c r="BA34" s="421"/>
      <c r="BB34" s="421"/>
      <c r="BC34" s="421">
        <v>1643</v>
      </c>
      <c r="BD34" s="421"/>
      <c r="BE34" s="421"/>
      <c r="BF34" s="421"/>
      <c r="BG34" s="421"/>
      <c r="BH34" s="421"/>
      <c r="BI34" s="421"/>
      <c r="BJ34" s="421"/>
      <c r="BK34" s="421"/>
      <c r="BL34" s="421"/>
      <c r="BM34" s="421">
        <v>1499</v>
      </c>
      <c r="BN34" s="421"/>
      <c r="BO34" s="421"/>
      <c r="BP34" s="421"/>
      <c r="BQ34" s="421"/>
      <c r="BR34" s="421"/>
      <c r="BS34" s="421"/>
      <c r="BT34" s="421"/>
      <c r="BU34" s="421"/>
      <c r="BV34" s="421"/>
      <c r="BW34" s="421">
        <v>1021</v>
      </c>
      <c r="BX34" s="421"/>
      <c r="BY34" s="421"/>
      <c r="BZ34" s="421"/>
      <c r="CA34" s="421"/>
      <c r="CB34" s="421"/>
      <c r="CC34" s="421"/>
      <c r="CD34" s="421"/>
      <c r="CE34" s="421"/>
      <c r="CF34" s="421"/>
      <c r="CG34" s="421">
        <v>241</v>
      </c>
      <c r="CH34" s="421"/>
      <c r="CI34" s="421"/>
      <c r="CJ34" s="421"/>
      <c r="CK34" s="421"/>
      <c r="CL34" s="421"/>
      <c r="CM34" s="421"/>
      <c r="CN34" s="421"/>
      <c r="CO34" s="421"/>
      <c r="CP34" s="421"/>
      <c r="CQ34" s="421">
        <v>50</v>
      </c>
      <c r="CR34" s="421"/>
      <c r="CS34" s="421"/>
      <c r="CT34" s="421"/>
      <c r="CU34" s="421"/>
      <c r="CV34" s="421"/>
      <c r="CW34" s="421"/>
      <c r="CX34" s="421"/>
      <c r="CY34" s="421"/>
      <c r="CZ34" s="421"/>
      <c r="DA34" s="421">
        <v>10</v>
      </c>
      <c r="DB34" s="421"/>
      <c r="DC34" s="421"/>
      <c r="DD34" s="421"/>
      <c r="DE34" s="421"/>
      <c r="DF34" s="421"/>
      <c r="DG34" s="421"/>
      <c r="DH34" s="421"/>
      <c r="DI34" s="421"/>
      <c r="DJ34" s="421"/>
      <c r="DK34" s="421">
        <v>1</v>
      </c>
      <c r="DL34" s="421"/>
      <c r="DM34" s="421"/>
      <c r="DN34" s="421"/>
      <c r="DO34" s="421"/>
      <c r="DP34" s="421"/>
      <c r="DQ34" s="421"/>
      <c r="DR34" s="421"/>
      <c r="DS34" s="421"/>
      <c r="DT34" s="421"/>
      <c r="DU34" s="421"/>
      <c r="DV34" s="421"/>
      <c r="DW34" s="421"/>
      <c r="DX34" s="421"/>
      <c r="DY34" s="421"/>
      <c r="DZ34" s="421"/>
      <c r="EA34" s="421"/>
      <c r="EB34" s="421"/>
      <c r="EC34" s="421"/>
      <c r="ED34" s="421"/>
      <c r="EE34" s="421"/>
      <c r="EF34" s="421"/>
      <c r="EG34" s="421"/>
      <c r="EH34" s="421"/>
      <c r="EI34" s="421"/>
      <c r="EJ34" s="421"/>
      <c r="EK34" s="421"/>
      <c r="EL34" s="421"/>
      <c r="EM34" s="421"/>
      <c r="EN34" s="422"/>
      <c r="EO34" s="191"/>
    </row>
    <row r="35" spans="1:230" ht="19.5" customHeight="1">
      <c r="A35" s="119" t="s">
        <v>919</v>
      </c>
      <c r="B35" s="120"/>
      <c r="C35" s="120"/>
      <c r="D35" s="120"/>
      <c r="E35" s="120"/>
      <c r="F35" s="120"/>
      <c r="G35" s="120"/>
      <c r="H35" s="120"/>
      <c r="I35" s="120"/>
      <c r="J35" s="120"/>
      <c r="K35" s="120"/>
      <c r="L35" s="120"/>
      <c r="M35" s="120"/>
      <c r="N35" s="120"/>
      <c r="O35" s="120"/>
      <c r="P35" s="120"/>
      <c r="Q35" s="120"/>
      <c r="R35" s="120"/>
      <c r="S35" s="120"/>
      <c r="T35" s="485" t="s">
        <v>279</v>
      </c>
      <c r="U35" s="486"/>
      <c r="V35" s="488"/>
      <c r="W35" s="487" t="s">
        <v>269</v>
      </c>
      <c r="X35" s="486"/>
      <c r="Y35" s="488"/>
      <c r="Z35" s="487" t="s">
        <v>4433</v>
      </c>
      <c r="AA35" s="486"/>
      <c r="AB35" s="633"/>
      <c r="AC35" s="156">
        <f t="shared" si="1"/>
        <v>4217</v>
      </c>
      <c r="AD35" s="157"/>
      <c r="AE35" s="157"/>
      <c r="AF35" s="157"/>
      <c r="AG35" s="157"/>
      <c r="AH35" s="157"/>
      <c r="AI35" s="157"/>
      <c r="AJ35" s="157"/>
      <c r="AK35" s="157"/>
      <c r="AL35" s="157"/>
      <c r="AM35" s="157"/>
      <c r="AN35" s="157"/>
      <c r="AO35" s="157"/>
      <c r="AP35" s="157"/>
      <c r="AQ35" s="157"/>
      <c r="AR35" s="158"/>
      <c r="AS35" s="421">
        <v>1308</v>
      </c>
      <c r="AT35" s="421"/>
      <c r="AU35" s="421"/>
      <c r="AV35" s="421"/>
      <c r="AW35" s="421"/>
      <c r="AX35" s="421"/>
      <c r="AY35" s="421"/>
      <c r="AZ35" s="421"/>
      <c r="BA35" s="421"/>
      <c r="BB35" s="421"/>
      <c r="BC35" s="421">
        <v>1038</v>
      </c>
      <c r="BD35" s="421"/>
      <c r="BE35" s="421"/>
      <c r="BF35" s="421"/>
      <c r="BG35" s="421"/>
      <c r="BH35" s="421"/>
      <c r="BI35" s="421"/>
      <c r="BJ35" s="421"/>
      <c r="BK35" s="421"/>
      <c r="BL35" s="421"/>
      <c r="BM35" s="421">
        <v>947</v>
      </c>
      <c r="BN35" s="421"/>
      <c r="BO35" s="421"/>
      <c r="BP35" s="421"/>
      <c r="BQ35" s="421"/>
      <c r="BR35" s="421"/>
      <c r="BS35" s="421"/>
      <c r="BT35" s="421"/>
      <c r="BU35" s="421"/>
      <c r="BV35" s="421"/>
      <c r="BW35" s="421">
        <v>689</v>
      </c>
      <c r="BX35" s="421"/>
      <c r="BY35" s="421"/>
      <c r="BZ35" s="421"/>
      <c r="CA35" s="421"/>
      <c r="CB35" s="421"/>
      <c r="CC35" s="421"/>
      <c r="CD35" s="421"/>
      <c r="CE35" s="421"/>
      <c r="CF35" s="421"/>
      <c r="CG35" s="421">
        <v>203</v>
      </c>
      <c r="CH35" s="421"/>
      <c r="CI35" s="421"/>
      <c r="CJ35" s="421"/>
      <c r="CK35" s="421"/>
      <c r="CL35" s="421"/>
      <c r="CM35" s="421"/>
      <c r="CN35" s="421"/>
      <c r="CO35" s="421"/>
      <c r="CP35" s="421"/>
      <c r="CQ35" s="421">
        <v>23</v>
      </c>
      <c r="CR35" s="421"/>
      <c r="CS35" s="421"/>
      <c r="CT35" s="421"/>
      <c r="CU35" s="421"/>
      <c r="CV35" s="421"/>
      <c r="CW35" s="421"/>
      <c r="CX35" s="421"/>
      <c r="CY35" s="421"/>
      <c r="CZ35" s="421"/>
      <c r="DA35" s="421">
        <v>6</v>
      </c>
      <c r="DB35" s="421"/>
      <c r="DC35" s="421"/>
      <c r="DD35" s="421"/>
      <c r="DE35" s="421"/>
      <c r="DF35" s="421"/>
      <c r="DG35" s="421"/>
      <c r="DH35" s="421"/>
      <c r="DI35" s="421"/>
      <c r="DJ35" s="421"/>
      <c r="DK35" s="421">
        <v>2</v>
      </c>
      <c r="DL35" s="421"/>
      <c r="DM35" s="421"/>
      <c r="DN35" s="421"/>
      <c r="DO35" s="421"/>
      <c r="DP35" s="421"/>
      <c r="DQ35" s="421"/>
      <c r="DR35" s="421"/>
      <c r="DS35" s="421"/>
      <c r="DT35" s="421"/>
      <c r="DU35" s="421">
        <v>1</v>
      </c>
      <c r="DV35" s="421"/>
      <c r="DW35" s="421"/>
      <c r="DX35" s="421"/>
      <c r="DY35" s="421"/>
      <c r="DZ35" s="421"/>
      <c r="EA35" s="421"/>
      <c r="EB35" s="421"/>
      <c r="EC35" s="421"/>
      <c r="ED35" s="421"/>
      <c r="EE35" s="421"/>
      <c r="EF35" s="421"/>
      <c r="EG35" s="421"/>
      <c r="EH35" s="421"/>
      <c r="EI35" s="421"/>
      <c r="EJ35" s="421"/>
      <c r="EK35" s="421"/>
      <c r="EL35" s="421"/>
      <c r="EM35" s="421"/>
      <c r="EN35" s="422"/>
      <c r="EO35" s="191"/>
    </row>
    <row r="36" spans="1:230" ht="19.5" customHeight="1">
      <c r="A36" s="119" t="s">
        <v>920</v>
      </c>
      <c r="B36" s="120"/>
      <c r="C36" s="120"/>
      <c r="D36" s="120"/>
      <c r="E36" s="120"/>
      <c r="F36" s="120"/>
      <c r="G36" s="120"/>
      <c r="H36" s="120"/>
      <c r="I36" s="120"/>
      <c r="J36" s="120"/>
      <c r="K36" s="120"/>
      <c r="L36" s="120"/>
      <c r="M36" s="120"/>
      <c r="N36" s="120"/>
      <c r="O36" s="120"/>
      <c r="P36" s="120"/>
      <c r="Q36" s="120"/>
      <c r="R36" s="120"/>
      <c r="S36" s="120"/>
      <c r="T36" s="485" t="s">
        <v>279</v>
      </c>
      <c r="U36" s="486"/>
      <c r="V36" s="488"/>
      <c r="W36" s="487" t="s">
        <v>271</v>
      </c>
      <c r="X36" s="486"/>
      <c r="Y36" s="488"/>
      <c r="Z36" s="487" t="s">
        <v>4433</v>
      </c>
      <c r="AA36" s="486"/>
      <c r="AB36" s="633"/>
      <c r="AC36" s="156">
        <f t="shared" si="1"/>
        <v>2434</v>
      </c>
      <c r="AD36" s="157"/>
      <c r="AE36" s="157"/>
      <c r="AF36" s="157"/>
      <c r="AG36" s="157"/>
      <c r="AH36" s="157"/>
      <c r="AI36" s="157"/>
      <c r="AJ36" s="157"/>
      <c r="AK36" s="157"/>
      <c r="AL36" s="157"/>
      <c r="AM36" s="157"/>
      <c r="AN36" s="157"/>
      <c r="AO36" s="157"/>
      <c r="AP36" s="157"/>
      <c r="AQ36" s="157"/>
      <c r="AR36" s="158"/>
      <c r="AS36" s="421">
        <v>799</v>
      </c>
      <c r="AT36" s="421"/>
      <c r="AU36" s="421"/>
      <c r="AV36" s="421"/>
      <c r="AW36" s="421"/>
      <c r="AX36" s="421"/>
      <c r="AY36" s="421"/>
      <c r="AZ36" s="421"/>
      <c r="BA36" s="421"/>
      <c r="BB36" s="421"/>
      <c r="BC36" s="421">
        <v>610</v>
      </c>
      <c r="BD36" s="421"/>
      <c r="BE36" s="421"/>
      <c r="BF36" s="421"/>
      <c r="BG36" s="421"/>
      <c r="BH36" s="421"/>
      <c r="BI36" s="421"/>
      <c r="BJ36" s="421"/>
      <c r="BK36" s="421"/>
      <c r="BL36" s="421"/>
      <c r="BM36" s="421">
        <v>529</v>
      </c>
      <c r="BN36" s="421"/>
      <c r="BO36" s="421"/>
      <c r="BP36" s="421"/>
      <c r="BQ36" s="421"/>
      <c r="BR36" s="421"/>
      <c r="BS36" s="421"/>
      <c r="BT36" s="421"/>
      <c r="BU36" s="421"/>
      <c r="BV36" s="421"/>
      <c r="BW36" s="421">
        <v>375</v>
      </c>
      <c r="BX36" s="421"/>
      <c r="BY36" s="421"/>
      <c r="BZ36" s="421"/>
      <c r="CA36" s="421"/>
      <c r="CB36" s="421"/>
      <c r="CC36" s="421"/>
      <c r="CD36" s="421"/>
      <c r="CE36" s="421"/>
      <c r="CF36" s="421"/>
      <c r="CG36" s="421">
        <v>100</v>
      </c>
      <c r="CH36" s="421"/>
      <c r="CI36" s="421"/>
      <c r="CJ36" s="421"/>
      <c r="CK36" s="421"/>
      <c r="CL36" s="421"/>
      <c r="CM36" s="421"/>
      <c r="CN36" s="421"/>
      <c r="CO36" s="421"/>
      <c r="CP36" s="421"/>
      <c r="CQ36" s="421">
        <v>17</v>
      </c>
      <c r="CR36" s="421"/>
      <c r="CS36" s="421"/>
      <c r="CT36" s="421"/>
      <c r="CU36" s="421"/>
      <c r="CV36" s="421"/>
      <c r="CW36" s="421"/>
      <c r="CX36" s="421"/>
      <c r="CY36" s="421"/>
      <c r="CZ36" s="421"/>
      <c r="DA36" s="421">
        <v>1</v>
      </c>
      <c r="DB36" s="421"/>
      <c r="DC36" s="421"/>
      <c r="DD36" s="421"/>
      <c r="DE36" s="421"/>
      <c r="DF36" s="421"/>
      <c r="DG36" s="421"/>
      <c r="DH36" s="421"/>
      <c r="DI36" s="421"/>
      <c r="DJ36" s="421"/>
      <c r="DK36" s="421">
        <v>2</v>
      </c>
      <c r="DL36" s="421"/>
      <c r="DM36" s="421"/>
      <c r="DN36" s="421"/>
      <c r="DO36" s="421"/>
      <c r="DP36" s="421"/>
      <c r="DQ36" s="421"/>
      <c r="DR36" s="421"/>
      <c r="DS36" s="421"/>
      <c r="DT36" s="421"/>
      <c r="DU36" s="421"/>
      <c r="DV36" s="421"/>
      <c r="DW36" s="421"/>
      <c r="DX36" s="421"/>
      <c r="DY36" s="421"/>
      <c r="DZ36" s="421"/>
      <c r="EA36" s="421"/>
      <c r="EB36" s="421"/>
      <c r="EC36" s="421"/>
      <c r="ED36" s="421"/>
      <c r="EE36" s="421">
        <v>1</v>
      </c>
      <c r="EF36" s="421"/>
      <c r="EG36" s="421"/>
      <c r="EH36" s="421"/>
      <c r="EI36" s="421"/>
      <c r="EJ36" s="421"/>
      <c r="EK36" s="421"/>
      <c r="EL36" s="421"/>
      <c r="EM36" s="421"/>
      <c r="EN36" s="422"/>
      <c r="EO36" s="191"/>
    </row>
    <row r="37" spans="1:230" ht="19.5" customHeight="1">
      <c r="A37" s="119" t="s">
        <v>921</v>
      </c>
      <c r="B37" s="120"/>
      <c r="C37" s="120"/>
      <c r="D37" s="120"/>
      <c r="E37" s="120"/>
      <c r="F37" s="120"/>
      <c r="G37" s="120"/>
      <c r="H37" s="120"/>
      <c r="I37" s="120"/>
      <c r="J37" s="120"/>
      <c r="K37" s="120"/>
      <c r="L37" s="120"/>
      <c r="M37" s="120"/>
      <c r="N37" s="120"/>
      <c r="O37" s="120"/>
      <c r="P37" s="120"/>
      <c r="Q37" s="120"/>
      <c r="R37" s="120"/>
      <c r="S37" s="120"/>
      <c r="T37" s="485" t="s">
        <v>279</v>
      </c>
      <c r="U37" s="486"/>
      <c r="V37" s="488"/>
      <c r="W37" s="487" t="s">
        <v>273</v>
      </c>
      <c r="X37" s="486"/>
      <c r="Y37" s="488"/>
      <c r="Z37" s="487" t="s">
        <v>4433</v>
      </c>
      <c r="AA37" s="486"/>
      <c r="AB37" s="633"/>
      <c r="AC37" s="156">
        <f>SUM(AS37:EN37)</f>
        <v>1473</v>
      </c>
      <c r="AD37" s="157"/>
      <c r="AE37" s="157"/>
      <c r="AF37" s="157"/>
      <c r="AG37" s="157"/>
      <c r="AH37" s="157"/>
      <c r="AI37" s="157"/>
      <c r="AJ37" s="157"/>
      <c r="AK37" s="157"/>
      <c r="AL37" s="157"/>
      <c r="AM37" s="157"/>
      <c r="AN37" s="157"/>
      <c r="AO37" s="157"/>
      <c r="AP37" s="157"/>
      <c r="AQ37" s="157"/>
      <c r="AR37" s="158"/>
      <c r="AS37" s="421">
        <v>439</v>
      </c>
      <c r="AT37" s="421"/>
      <c r="AU37" s="421"/>
      <c r="AV37" s="421"/>
      <c r="AW37" s="421"/>
      <c r="AX37" s="421"/>
      <c r="AY37" s="421"/>
      <c r="AZ37" s="421"/>
      <c r="BA37" s="421"/>
      <c r="BB37" s="421"/>
      <c r="BC37" s="421">
        <v>378</v>
      </c>
      <c r="BD37" s="421"/>
      <c r="BE37" s="421"/>
      <c r="BF37" s="421"/>
      <c r="BG37" s="421"/>
      <c r="BH37" s="421"/>
      <c r="BI37" s="421"/>
      <c r="BJ37" s="421"/>
      <c r="BK37" s="421"/>
      <c r="BL37" s="421"/>
      <c r="BM37" s="421">
        <v>349</v>
      </c>
      <c r="BN37" s="421"/>
      <c r="BO37" s="421"/>
      <c r="BP37" s="421"/>
      <c r="BQ37" s="421"/>
      <c r="BR37" s="421"/>
      <c r="BS37" s="421"/>
      <c r="BT37" s="421"/>
      <c r="BU37" s="421"/>
      <c r="BV37" s="421"/>
      <c r="BW37" s="421">
        <v>248</v>
      </c>
      <c r="BX37" s="421"/>
      <c r="BY37" s="421"/>
      <c r="BZ37" s="421"/>
      <c r="CA37" s="421"/>
      <c r="CB37" s="421"/>
      <c r="CC37" s="421"/>
      <c r="CD37" s="421"/>
      <c r="CE37" s="421"/>
      <c r="CF37" s="421"/>
      <c r="CG37" s="421">
        <v>49</v>
      </c>
      <c r="CH37" s="421"/>
      <c r="CI37" s="421"/>
      <c r="CJ37" s="421"/>
      <c r="CK37" s="421"/>
      <c r="CL37" s="421"/>
      <c r="CM37" s="421"/>
      <c r="CN37" s="421"/>
      <c r="CO37" s="421"/>
      <c r="CP37" s="421"/>
      <c r="CQ37" s="421">
        <v>10</v>
      </c>
      <c r="CR37" s="421"/>
      <c r="CS37" s="421"/>
      <c r="CT37" s="421"/>
      <c r="CU37" s="421"/>
      <c r="CV37" s="421"/>
      <c r="CW37" s="421"/>
      <c r="CX37" s="421"/>
      <c r="CY37" s="421"/>
      <c r="CZ37" s="421"/>
      <c r="DA37" s="421"/>
      <c r="DB37" s="421"/>
      <c r="DC37" s="421"/>
      <c r="DD37" s="421"/>
      <c r="DE37" s="421"/>
      <c r="DF37" s="421"/>
      <c r="DG37" s="421"/>
      <c r="DH37" s="421"/>
      <c r="DI37" s="421"/>
      <c r="DJ37" s="421"/>
      <c r="DK37" s="421"/>
      <c r="DL37" s="421"/>
      <c r="DM37" s="421"/>
      <c r="DN37" s="421"/>
      <c r="DO37" s="421"/>
      <c r="DP37" s="421"/>
      <c r="DQ37" s="421"/>
      <c r="DR37" s="421"/>
      <c r="DS37" s="421"/>
      <c r="DT37" s="421"/>
      <c r="DU37" s="421"/>
      <c r="DV37" s="421"/>
      <c r="DW37" s="421"/>
      <c r="DX37" s="421"/>
      <c r="DY37" s="421"/>
      <c r="DZ37" s="421"/>
      <c r="EA37" s="421"/>
      <c r="EB37" s="421"/>
      <c r="EC37" s="421"/>
      <c r="ED37" s="421"/>
      <c r="EE37" s="421"/>
      <c r="EF37" s="421"/>
      <c r="EG37" s="421"/>
      <c r="EH37" s="421"/>
      <c r="EI37" s="421"/>
      <c r="EJ37" s="421"/>
      <c r="EK37" s="421"/>
      <c r="EL37" s="421"/>
      <c r="EM37" s="421"/>
      <c r="EN37" s="422"/>
      <c r="EO37" s="191"/>
    </row>
    <row r="38" spans="1:230" ht="19.5" customHeight="1">
      <c r="A38" s="119" t="s">
        <v>922</v>
      </c>
      <c r="B38" s="120"/>
      <c r="C38" s="120"/>
      <c r="D38" s="120"/>
      <c r="E38" s="120"/>
      <c r="F38" s="120"/>
      <c r="G38" s="120"/>
      <c r="H38" s="120"/>
      <c r="I38" s="120"/>
      <c r="J38" s="120"/>
      <c r="K38" s="120"/>
      <c r="L38" s="120"/>
      <c r="M38" s="120"/>
      <c r="N38" s="120"/>
      <c r="O38" s="120"/>
      <c r="P38" s="120"/>
      <c r="Q38" s="120"/>
      <c r="R38" s="120"/>
      <c r="S38" s="120"/>
      <c r="T38" s="485" t="s">
        <v>279</v>
      </c>
      <c r="U38" s="486"/>
      <c r="V38" s="488"/>
      <c r="W38" s="487" t="s">
        <v>275</v>
      </c>
      <c r="X38" s="486"/>
      <c r="Y38" s="488"/>
      <c r="Z38" s="487" t="s">
        <v>4433</v>
      </c>
      <c r="AA38" s="486"/>
      <c r="AB38" s="633"/>
      <c r="AC38" s="156">
        <f>SUM(AS38:EN38)</f>
        <v>1869</v>
      </c>
      <c r="AD38" s="157"/>
      <c r="AE38" s="157"/>
      <c r="AF38" s="157"/>
      <c r="AG38" s="157"/>
      <c r="AH38" s="157"/>
      <c r="AI38" s="157"/>
      <c r="AJ38" s="157"/>
      <c r="AK38" s="157"/>
      <c r="AL38" s="157"/>
      <c r="AM38" s="157"/>
      <c r="AN38" s="157"/>
      <c r="AO38" s="157"/>
      <c r="AP38" s="157"/>
      <c r="AQ38" s="157"/>
      <c r="AR38" s="158"/>
      <c r="AS38" s="421">
        <v>955</v>
      </c>
      <c r="AT38" s="421"/>
      <c r="AU38" s="421"/>
      <c r="AV38" s="421"/>
      <c r="AW38" s="421"/>
      <c r="AX38" s="421"/>
      <c r="AY38" s="421"/>
      <c r="AZ38" s="421"/>
      <c r="BA38" s="421"/>
      <c r="BB38" s="421"/>
      <c r="BC38" s="421">
        <v>402</v>
      </c>
      <c r="BD38" s="421"/>
      <c r="BE38" s="421"/>
      <c r="BF38" s="421"/>
      <c r="BG38" s="421"/>
      <c r="BH38" s="421"/>
      <c r="BI38" s="421"/>
      <c r="BJ38" s="421"/>
      <c r="BK38" s="421"/>
      <c r="BL38" s="421"/>
      <c r="BM38" s="421">
        <v>387</v>
      </c>
      <c r="BN38" s="421"/>
      <c r="BO38" s="421"/>
      <c r="BP38" s="421"/>
      <c r="BQ38" s="421"/>
      <c r="BR38" s="421"/>
      <c r="BS38" s="421"/>
      <c r="BT38" s="421"/>
      <c r="BU38" s="421"/>
      <c r="BV38" s="421"/>
      <c r="BW38" s="421">
        <v>111</v>
      </c>
      <c r="BX38" s="421"/>
      <c r="BY38" s="421"/>
      <c r="BZ38" s="421"/>
      <c r="CA38" s="421"/>
      <c r="CB38" s="421"/>
      <c r="CC38" s="421"/>
      <c r="CD38" s="421"/>
      <c r="CE38" s="421"/>
      <c r="CF38" s="421"/>
      <c r="CG38" s="421">
        <v>11</v>
      </c>
      <c r="CH38" s="421"/>
      <c r="CI38" s="421"/>
      <c r="CJ38" s="421"/>
      <c r="CK38" s="421"/>
      <c r="CL38" s="421"/>
      <c r="CM38" s="421"/>
      <c r="CN38" s="421"/>
      <c r="CO38" s="421"/>
      <c r="CP38" s="421"/>
      <c r="CQ38" s="421">
        <v>2</v>
      </c>
      <c r="CR38" s="421"/>
      <c r="CS38" s="421"/>
      <c r="CT38" s="421"/>
      <c r="CU38" s="421"/>
      <c r="CV38" s="421"/>
      <c r="CW38" s="421"/>
      <c r="CX38" s="421"/>
      <c r="CY38" s="421"/>
      <c r="CZ38" s="421"/>
      <c r="DA38" s="421"/>
      <c r="DB38" s="421"/>
      <c r="DC38" s="421"/>
      <c r="DD38" s="421"/>
      <c r="DE38" s="421"/>
      <c r="DF38" s="421"/>
      <c r="DG38" s="421"/>
      <c r="DH38" s="421"/>
      <c r="DI38" s="421"/>
      <c r="DJ38" s="421"/>
      <c r="DK38" s="421">
        <v>1</v>
      </c>
      <c r="DL38" s="421"/>
      <c r="DM38" s="421"/>
      <c r="DN38" s="421"/>
      <c r="DO38" s="421"/>
      <c r="DP38" s="421"/>
      <c r="DQ38" s="421"/>
      <c r="DR38" s="421"/>
      <c r="DS38" s="421"/>
      <c r="DT38" s="421"/>
      <c r="DU38" s="421"/>
      <c r="DV38" s="421"/>
      <c r="DW38" s="421"/>
      <c r="DX38" s="421"/>
      <c r="DY38" s="421"/>
      <c r="DZ38" s="421"/>
      <c r="EA38" s="421"/>
      <c r="EB38" s="421"/>
      <c r="EC38" s="421"/>
      <c r="ED38" s="421"/>
      <c r="EE38" s="421"/>
      <c r="EF38" s="421"/>
      <c r="EG38" s="421"/>
      <c r="EH38" s="421"/>
      <c r="EI38" s="421"/>
      <c r="EJ38" s="421"/>
      <c r="EK38" s="421"/>
      <c r="EL38" s="421"/>
      <c r="EM38" s="421"/>
      <c r="EN38" s="422"/>
      <c r="EO38" s="191"/>
    </row>
    <row r="39" spans="1:230" ht="19.5" customHeight="1">
      <c r="A39" s="119" t="s">
        <v>923</v>
      </c>
      <c r="B39" s="120"/>
      <c r="C39" s="120"/>
      <c r="D39" s="120"/>
      <c r="E39" s="120"/>
      <c r="F39" s="120"/>
      <c r="G39" s="120"/>
      <c r="H39" s="120"/>
      <c r="I39" s="120"/>
      <c r="J39" s="120"/>
      <c r="K39" s="120"/>
      <c r="L39" s="120"/>
      <c r="M39" s="120"/>
      <c r="N39" s="120"/>
      <c r="O39" s="120"/>
      <c r="P39" s="120"/>
      <c r="Q39" s="120"/>
      <c r="R39" s="120"/>
      <c r="S39" s="120"/>
      <c r="T39" s="485" t="s">
        <v>263</v>
      </c>
      <c r="U39" s="486"/>
      <c r="V39" s="488"/>
      <c r="W39" s="487" t="s">
        <v>4433</v>
      </c>
      <c r="X39" s="486"/>
      <c r="Y39" s="488"/>
      <c r="Z39" s="487" t="s">
        <v>4433</v>
      </c>
      <c r="AA39" s="486"/>
      <c r="AB39" s="633"/>
      <c r="AC39" s="156">
        <f>SUM(AS39:EN39)</f>
        <v>906</v>
      </c>
      <c r="AD39" s="157"/>
      <c r="AE39" s="157"/>
      <c r="AF39" s="157"/>
      <c r="AG39" s="157"/>
      <c r="AH39" s="157"/>
      <c r="AI39" s="157"/>
      <c r="AJ39" s="157"/>
      <c r="AK39" s="157"/>
      <c r="AL39" s="157"/>
      <c r="AM39" s="157"/>
      <c r="AN39" s="157"/>
      <c r="AO39" s="157"/>
      <c r="AP39" s="157"/>
      <c r="AQ39" s="157"/>
      <c r="AR39" s="158"/>
      <c r="AS39" s="421">
        <v>472</v>
      </c>
      <c r="AT39" s="421"/>
      <c r="AU39" s="421"/>
      <c r="AV39" s="421"/>
      <c r="AW39" s="421"/>
      <c r="AX39" s="421"/>
      <c r="AY39" s="421"/>
      <c r="AZ39" s="421"/>
      <c r="BA39" s="421"/>
      <c r="BB39" s="421"/>
      <c r="BC39" s="421">
        <v>212</v>
      </c>
      <c r="BD39" s="421"/>
      <c r="BE39" s="421"/>
      <c r="BF39" s="421"/>
      <c r="BG39" s="421"/>
      <c r="BH39" s="421"/>
      <c r="BI39" s="421"/>
      <c r="BJ39" s="421"/>
      <c r="BK39" s="421"/>
      <c r="BL39" s="421"/>
      <c r="BM39" s="421">
        <v>163</v>
      </c>
      <c r="BN39" s="421"/>
      <c r="BO39" s="421"/>
      <c r="BP39" s="421"/>
      <c r="BQ39" s="421"/>
      <c r="BR39" s="421"/>
      <c r="BS39" s="421"/>
      <c r="BT39" s="421"/>
      <c r="BU39" s="421"/>
      <c r="BV39" s="421"/>
      <c r="BW39" s="421">
        <v>49</v>
      </c>
      <c r="BX39" s="421"/>
      <c r="BY39" s="421"/>
      <c r="BZ39" s="421"/>
      <c r="CA39" s="421"/>
      <c r="CB39" s="421"/>
      <c r="CC39" s="421"/>
      <c r="CD39" s="421"/>
      <c r="CE39" s="421"/>
      <c r="CF39" s="421"/>
      <c r="CG39" s="421">
        <v>6</v>
      </c>
      <c r="CH39" s="421"/>
      <c r="CI39" s="421"/>
      <c r="CJ39" s="421"/>
      <c r="CK39" s="421"/>
      <c r="CL39" s="421"/>
      <c r="CM39" s="421"/>
      <c r="CN39" s="421"/>
      <c r="CO39" s="421"/>
      <c r="CP39" s="421"/>
      <c r="CQ39" s="421">
        <v>2</v>
      </c>
      <c r="CR39" s="421"/>
      <c r="CS39" s="421"/>
      <c r="CT39" s="421"/>
      <c r="CU39" s="421"/>
      <c r="CV39" s="421"/>
      <c r="CW39" s="421"/>
      <c r="CX39" s="421"/>
      <c r="CY39" s="421"/>
      <c r="CZ39" s="421"/>
      <c r="DA39" s="421">
        <v>1</v>
      </c>
      <c r="DB39" s="421"/>
      <c r="DC39" s="421"/>
      <c r="DD39" s="421"/>
      <c r="DE39" s="421"/>
      <c r="DF39" s="421"/>
      <c r="DG39" s="421"/>
      <c r="DH39" s="421"/>
      <c r="DI39" s="421"/>
      <c r="DJ39" s="421"/>
      <c r="DK39" s="421">
        <v>1</v>
      </c>
      <c r="DL39" s="421"/>
      <c r="DM39" s="421"/>
      <c r="DN39" s="421"/>
      <c r="DO39" s="421"/>
      <c r="DP39" s="421"/>
      <c r="DQ39" s="421"/>
      <c r="DR39" s="421"/>
      <c r="DS39" s="421"/>
      <c r="DT39" s="421"/>
      <c r="DU39" s="421"/>
      <c r="DV39" s="421"/>
      <c r="DW39" s="421"/>
      <c r="DX39" s="421"/>
      <c r="DY39" s="421"/>
      <c r="DZ39" s="421"/>
      <c r="EA39" s="421"/>
      <c r="EB39" s="421"/>
      <c r="EC39" s="421"/>
      <c r="ED39" s="421"/>
      <c r="EE39" s="421"/>
      <c r="EF39" s="421"/>
      <c r="EG39" s="421"/>
      <c r="EH39" s="421"/>
      <c r="EI39" s="421"/>
      <c r="EJ39" s="421"/>
      <c r="EK39" s="421"/>
      <c r="EL39" s="421"/>
      <c r="EM39" s="421"/>
      <c r="EN39" s="422"/>
      <c r="EO39" s="191"/>
    </row>
    <row r="40" spans="1:230" ht="19.5" customHeight="1">
      <c r="A40" s="119" t="s">
        <v>924</v>
      </c>
      <c r="B40" s="120"/>
      <c r="C40" s="120"/>
      <c r="D40" s="120"/>
      <c r="E40" s="120"/>
      <c r="F40" s="120"/>
      <c r="G40" s="120"/>
      <c r="H40" s="120"/>
      <c r="I40" s="120"/>
      <c r="J40" s="120"/>
      <c r="K40" s="120"/>
      <c r="L40" s="120"/>
      <c r="M40" s="120"/>
      <c r="N40" s="120"/>
      <c r="O40" s="120"/>
      <c r="P40" s="120"/>
      <c r="Q40" s="120"/>
      <c r="R40" s="120"/>
      <c r="S40" s="120"/>
      <c r="T40" s="550" t="s">
        <v>263</v>
      </c>
      <c r="U40" s="488"/>
      <c r="V40" s="629"/>
      <c r="W40" s="551" t="s">
        <v>824</v>
      </c>
      <c r="X40" s="551"/>
      <c r="Y40" s="629"/>
      <c r="Z40" s="551" t="s">
        <v>4433</v>
      </c>
      <c r="AA40" s="487"/>
      <c r="AB40" s="630"/>
      <c r="AC40" s="437">
        <f>SUM(AS40:EN40)</f>
        <v>2282</v>
      </c>
      <c r="AD40" s="437"/>
      <c r="AE40" s="437"/>
      <c r="AF40" s="437"/>
      <c r="AG40" s="437"/>
      <c r="AH40" s="437"/>
      <c r="AI40" s="437"/>
      <c r="AJ40" s="437"/>
      <c r="AK40" s="437"/>
      <c r="AL40" s="437"/>
      <c r="AM40" s="437"/>
      <c r="AN40" s="437"/>
      <c r="AO40" s="437"/>
      <c r="AP40" s="437"/>
      <c r="AQ40" s="437"/>
      <c r="AR40" s="437"/>
      <c r="AS40" s="421">
        <v>1314</v>
      </c>
      <c r="AT40" s="421"/>
      <c r="AU40" s="421"/>
      <c r="AV40" s="421"/>
      <c r="AW40" s="421"/>
      <c r="AX40" s="421"/>
      <c r="AY40" s="421"/>
      <c r="AZ40" s="421"/>
      <c r="BA40" s="421"/>
      <c r="BB40" s="421"/>
      <c r="BC40" s="421">
        <v>454</v>
      </c>
      <c r="BD40" s="421"/>
      <c r="BE40" s="421"/>
      <c r="BF40" s="421"/>
      <c r="BG40" s="421"/>
      <c r="BH40" s="421"/>
      <c r="BI40" s="421"/>
      <c r="BJ40" s="421"/>
      <c r="BK40" s="421"/>
      <c r="BL40" s="421"/>
      <c r="BM40" s="421">
        <v>345</v>
      </c>
      <c r="BN40" s="421"/>
      <c r="BO40" s="421"/>
      <c r="BP40" s="421"/>
      <c r="BQ40" s="421"/>
      <c r="BR40" s="421"/>
      <c r="BS40" s="421"/>
      <c r="BT40" s="421"/>
      <c r="BU40" s="421"/>
      <c r="BV40" s="421"/>
      <c r="BW40" s="421">
        <v>132</v>
      </c>
      <c r="BX40" s="421"/>
      <c r="BY40" s="421"/>
      <c r="BZ40" s="421"/>
      <c r="CA40" s="421"/>
      <c r="CB40" s="421"/>
      <c r="CC40" s="421"/>
      <c r="CD40" s="421"/>
      <c r="CE40" s="421"/>
      <c r="CF40" s="421"/>
      <c r="CG40" s="421">
        <v>31</v>
      </c>
      <c r="CH40" s="421"/>
      <c r="CI40" s="421"/>
      <c r="CJ40" s="421"/>
      <c r="CK40" s="421"/>
      <c r="CL40" s="421"/>
      <c r="CM40" s="421"/>
      <c r="CN40" s="421"/>
      <c r="CO40" s="421"/>
      <c r="CP40" s="421"/>
      <c r="CQ40" s="421">
        <v>4</v>
      </c>
      <c r="CR40" s="421"/>
      <c r="CS40" s="421"/>
      <c r="CT40" s="421"/>
      <c r="CU40" s="421"/>
      <c r="CV40" s="421"/>
      <c r="CW40" s="421"/>
      <c r="CX40" s="421"/>
      <c r="CY40" s="421"/>
      <c r="CZ40" s="421"/>
      <c r="DA40" s="421"/>
      <c r="DB40" s="421"/>
      <c r="DC40" s="421"/>
      <c r="DD40" s="421"/>
      <c r="DE40" s="421"/>
      <c r="DF40" s="421"/>
      <c r="DG40" s="421"/>
      <c r="DH40" s="421"/>
      <c r="DI40" s="421"/>
      <c r="DJ40" s="421"/>
      <c r="DK40" s="421"/>
      <c r="DL40" s="421"/>
      <c r="DM40" s="421"/>
      <c r="DN40" s="421"/>
      <c r="DO40" s="421"/>
      <c r="DP40" s="421"/>
      <c r="DQ40" s="421"/>
      <c r="DR40" s="421"/>
      <c r="DS40" s="421"/>
      <c r="DT40" s="421"/>
      <c r="DU40" s="421"/>
      <c r="DV40" s="421"/>
      <c r="DW40" s="421"/>
      <c r="DX40" s="421"/>
      <c r="DY40" s="421"/>
      <c r="DZ40" s="421"/>
      <c r="EA40" s="421"/>
      <c r="EB40" s="421"/>
      <c r="EC40" s="421"/>
      <c r="ED40" s="421"/>
      <c r="EE40" s="421">
        <v>2</v>
      </c>
      <c r="EF40" s="421"/>
      <c r="EG40" s="421"/>
      <c r="EH40" s="421"/>
      <c r="EI40" s="421"/>
      <c r="EJ40" s="421"/>
      <c r="EK40" s="421"/>
      <c r="EL40" s="421"/>
      <c r="EM40" s="421"/>
      <c r="EN40" s="422"/>
      <c r="EO40" s="191"/>
    </row>
    <row r="41" spans="1:230" ht="19.5" customHeight="1" thickBot="1">
      <c r="A41" s="119" t="s">
        <v>388</v>
      </c>
      <c r="B41" s="120"/>
      <c r="C41" s="120"/>
      <c r="D41" s="120"/>
      <c r="E41" s="120"/>
      <c r="F41" s="120"/>
      <c r="G41" s="120"/>
      <c r="H41" s="120"/>
      <c r="I41" s="120"/>
      <c r="J41" s="120"/>
      <c r="K41" s="120"/>
      <c r="L41" s="120"/>
      <c r="M41" s="120"/>
      <c r="N41" s="120"/>
      <c r="O41" s="120"/>
      <c r="P41" s="120"/>
      <c r="Q41" s="120"/>
      <c r="R41" s="120"/>
      <c r="S41" s="120"/>
      <c r="T41" s="553" t="s">
        <v>263</v>
      </c>
      <c r="U41" s="497"/>
      <c r="V41" s="634"/>
      <c r="W41" s="554" t="s">
        <v>279</v>
      </c>
      <c r="X41" s="554"/>
      <c r="Y41" s="634"/>
      <c r="Z41" s="554" t="s">
        <v>4433</v>
      </c>
      <c r="AA41" s="495"/>
      <c r="AB41" s="635"/>
      <c r="AC41" s="427">
        <f>SUM(AC10:AC40)</f>
        <v>147865</v>
      </c>
      <c r="AD41" s="427"/>
      <c r="AE41" s="427"/>
      <c r="AF41" s="427"/>
      <c r="AG41" s="427"/>
      <c r="AH41" s="427"/>
      <c r="AI41" s="427"/>
      <c r="AJ41" s="427"/>
      <c r="AK41" s="427"/>
      <c r="AL41" s="427"/>
      <c r="AM41" s="427"/>
      <c r="AN41" s="427"/>
      <c r="AO41" s="427"/>
      <c r="AP41" s="427"/>
      <c r="AQ41" s="427"/>
      <c r="AR41" s="427"/>
      <c r="AS41" s="188">
        <f>SUM(AS10:BB40)</f>
        <v>99726</v>
      </c>
      <c r="AT41" s="189"/>
      <c r="AU41" s="189"/>
      <c r="AV41" s="189"/>
      <c r="AW41" s="189"/>
      <c r="AX41" s="189"/>
      <c r="AY41" s="189"/>
      <c r="AZ41" s="189"/>
      <c r="BA41" s="189"/>
      <c r="BB41" s="190"/>
      <c r="BC41" s="188">
        <f>SUM(BC10:BL40)</f>
        <v>25681</v>
      </c>
      <c r="BD41" s="189"/>
      <c r="BE41" s="189"/>
      <c r="BF41" s="189"/>
      <c r="BG41" s="189"/>
      <c r="BH41" s="189"/>
      <c r="BI41" s="189"/>
      <c r="BJ41" s="189"/>
      <c r="BK41" s="189"/>
      <c r="BL41" s="190"/>
      <c r="BM41" s="188">
        <f>SUM(BM10:BV40)</f>
        <v>13086</v>
      </c>
      <c r="BN41" s="189"/>
      <c r="BO41" s="189"/>
      <c r="BP41" s="189"/>
      <c r="BQ41" s="189"/>
      <c r="BR41" s="189"/>
      <c r="BS41" s="189"/>
      <c r="BT41" s="189"/>
      <c r="BU41" s="189"/>
      <c r="BV41" s="190"/>
      <c r="BW41" s="188">
        <f>SUM(BW10:CF40)</f>
        <v>7311</v>
      </c>
      <c r="BX41" s="189"/>
      <c r="BY41" s="189"/>
      <c r="BZ41" s="189"/>
      <c r="CA41" s="189"/>
      <c r="CB41" s="189"/>
      <c r="CC41" s="189"/>
      <c r="CD41" s="189"/>
      <c r="CE41" s="189"/>
      <c r="CF41" s="190"/>
      <c r="CG41" s="188">
        <f>SUM(CG10:CP40)</f>
        <v>1720</v>
      </c>
      <c r="CH41" s="189"/>
      <c r="CI41" s="189"/>
      <c r="CJ41" s="189"/>
      <c r="CK41" s="189"/>
      <c r="CL41" s="189"/>
      <c r="CM41" s="189"/>
      <c r="CN41" s="189"/>
      <c r="CO41" s="189"/>
      <c r="CP41" s="190"/>
      <c r="CQ41" s="189">
        <f>SUM(CQ10:CZ40)</f>
        <v>281</v>
      </c>
      <c r="CR41" s="189"/>
      <c r="CS41" s="189"/>
      <c r="CT41" s="189"/>
      <c r="CU41" s="189"/>
      <c r="CV41" s="189"/>
      <c r="CW41" s="189"/>
      <c r="CX41" s="189"/>
      <c r="CY41" s="189"/>
      <c r="CZ41" s="190"/>
      <c r="DA41" s="188">
        <f>SUM(DA10:DJ40)</f>
        <v>43</v>
      </c>
      <c r="DB41" s="189"/>
      <c r="DC41" s="189"/>
      <c r="DD41" s="189"/>
      <c r="DE41" s="189"/>
      <c r="DF41" s="189"/>
      <c r="DG41" s="189"/>
      <c r="DH41" s="189"/>
      <c r="DI41" s="189"/>
      <c r="DJ41" s="190"/>
      <c r="DK41" s="188">
        <f>SUM(DK10:DT40)</f>
        <v>12</v>
      </c>
      <c r="DL41" s="189"/>
      <c r="DM41" s="189"/>
      <c r="DN41" s="189"/>
      <c r="DO41" s="189"/>
      <c r="DP41" s="189"/>
      <c r="DQ41" s="189"/>
      <c r="DR41" s="189"/>
      <c r="DS41" s="189"/>
      <c r="DT41" s="190"/>
      <c r="DU41" s="188">
        <f>SUM(DU10:ED40)</f>
        <v>2</v>
      </c>
      <c r="DV41" s="189"/>
      <c r="DW41" s="189"/>
      <c r="DX41" s="189"/>
      <c r="DY41" s="189"/>
      <c r="DZ41" s="189"/>
      <c r="EA41" s="189"/>
      <c r="EB41" s="189"/>
      <c r="EC41" s="189"/>
      <c r="ED41" s="190"/>
      <c r="EE41" s="188">
        <f>SUM(EE10:EN40)</f>
        <v>3</v>
      </c>
      <c r="EF41" s="189"/>
      <c r="EG41" s="189"/>
      <c r="EH41" s="189"/>
      <c r="EI41" s="189"/>
      <c r="EJ41" s="189"/>
      <c r="EK41" s="189"/>
      <c r="EL41" s="189"/>
      <c r="EM41" s="189"/>
      <c r="EN41" s="636"/>
      <c r="EO41" s="191"/>
    </row>
    <row r="42" spans="1:230" s="191" customFormat="1" ht="1.5" customHeight="1">
      <c r="A42" s="637"/>
      <c r="B42" s="637"/>
      <c r="C42" s="637"/>
      <c r="D42" s="637"/>
      <c r="E42" s="637"/>
      <c r="F42" s="637"/>
      <c r="G42" s="637"/>
      <c r="H42" s="637"/>
      <c r="I42" s="637"/>
      <c r="J42" s="637"/>
      <c r="K42" s="637"/>
      <c r="L42" s="637"/>
      <c r="M42" s="637"/>
      <c r="N42" s="637"/>
      <c r="O42" s="637"/>
      <c r="P42" s="637"/>
      <c r="Q42" s="637"/>
      <c r="R42" s="637"/>
      <c r="S42" s="638"/>
      <c r="V42" s="163"/>
      <c r="Y42" s="163"/>
      <c r="AB42" s="163"/>
      <c r="AC42" s="429"/>
      <c r="AD42" s="429"/>
      <c r="AE42" s="429"/>
      <c r="AF42" s="429"/>
      <c r="AG42" s="429"/>
      <c r="AH42" s="429"/>
      <c r="AI42" s="429"/>
      <c r="AJ42" s="429"/>
      <c r="AK42" s="429"/>
      <c r="AL42" s="429"/>
      <c r="AM42" s="429"/>
      <c r="AN42" s="429"/>
      <c r="AO42" s="429"/>
      <c r="AP42" s="429"/>
      <c r="AQ42" s="429"/>
      <c r="AR42" s="429"/>
      <c r="AS42" s="429"/>
      <c r="AT42" s="429"/>
      <c r="AU42" s="429"/>
      <c r="AV42" s="429"/>
      <c r="AW42" s="429"/>
      <c r="AX42" s="429"/>
      <c r="AY42" s="429"/>
      <c r="AZ42" s="429"/>
      <c r="BA42" s="429"/>
      <c r="BB42" s="429"/>
      <c r="BC42" s="429"/>
      <c r="BD42" s="429"/>
      <c r="BE42" s="429"/>
      <c r="BF42" s="429"/>
      <c r="BG42" s="429"/>
      <c r="BH42" s="429"/>
      <c r="BI42" s="429"/>
      <c r="BJ42" s="429"/>
      <c r="BK42" s="429"/>
      <c r="BL42" s="429"/>
      <c r="BM42" s="429"/>
      <c r="BN42" s="429"/>
      <c r="BO42" s="429"/>
      <c r="BP42" s="429"/>
      <c r="BQ42" s="429"/>
      <c r="BR42" s="429"/>
      <c r="BS42" s="429"/>
      <c r="BT42" s="429"/>
      <c r="BU42" s="429"/>
      <c r="BV42" s="429"/>
      <c r="BW42" s="429"/>
      <c r="BX42" s="429"/>
      <c r="BY42" s="429"/>
      <c r="BZ42" s="429"/>
      <c r="CA42" s="429"/>
      <c r="CB42" s="429"/>
      <c r="CC42" s="429"/>
      <c r="CD42" s="429"/>
      <c r="CE42" s="429"/>
      <c r="CF42" s="429"/>
      <c r="CG42" s="429"/>
      <c r="CH42" s="429"/>
      <c r="CI42" s="429"/>
      <c r="CJ42" s="429"/>
      <c r="CK42" s="429"/>
      <c r="CL42" s="429"/>
      <c r="CM42" s="429"/>
      <c r="CN42" s="429"/>
      <c r="CO42" s="429"/>
      <c r="CP42" s="429"/>
      <c r="CQ42" s="429"/>
      <c r="CR42" s="429"/>
      <c r="CS42" s="429"/>
      <c r="CT42" s="429"/>
      <c r="CU42" s="429"/>
      <c r="CV42" s="429"/>
      <c r="CW42" s="429"/>
      <c r="CX42" s="429"/>
      <c r="CY42" s="429"/>
      <c r="CZ42" s="429"/>
      <c r="DA42" s="429"/>
      <c r="DB42" s="429"/>
      <c r="DC42" s="429"/>
      <c r="DD42" s="429"/>
      <c r="DE42" s="429"/>
      <c r="DF42" s="429"/>
      <c r="DG42" s="429"/>
      <c r="DH42" s="429"/>
      <c r="DI42" s="429"/>
      <c r="DJ42" s="429"/>
      <c r="DK42" s="429"/>
      <c r="DL42" s="429"/>
      <c r="DM42" s="429"/>
      <c r="DN42" s="429"/>
      <c r="DO42" s="429"/>
      <c r="DP42" s="429"/>
      <c r="DQ42" s="429"/>
      <c r="DR42" s="429"/>
      <c r="DS42" s="429"/>
      <c r="DT42" s="429"/>
      <c r="DU42" s="429"/>
      <c r="DV42" s="429"/>
      <c r="DW42" s="429"/>
      <c r="DX42" s="429"/>
      <c r="DY42" s="429"/>
      <c r="DZ42" s="429"/>
      <c r="EA42" s="429"/>
      <c r="EB42" s="429"/>
      <c r="EC42" s="429"/>
      <c r="ED42" s="429"/>
      <c r="EE42" s="429"/>
      <c r="EF42" s="429"/>
      <c r="EG42" s="429"/>
    </row>
    <row r="43" spans="1:230" s="191" customFormat="1" ht="15.95" customHeight="1">
      <c r="H43" s="594" t="s">
        <v>810</v>
      </c>
      <c r="I43" s="595"/>
      <c r="J43" s="595"/>
      <c r="K43" s="595"/>
      <c r="L43" s="595"/>
      <c r="M43" s="595"/>
      <c r="N43" s="595"/>
      <c r="O43" s="595"/>
      <c r="P43" s="595"/>
      <c r="Q43" s="595"/>
      <c r="R43" s="595"/>
      <c r="S43" s="595"/>
      <c r="T43" s="595"/>
      <c r="U43" s="595"/>
      <c r="V43" s="595"/>
      <c r="W43" s="595"/>
      <c r="X43" s="595"/>
      <c r="Y43" s="596"/>
      <c r="Z43" s="594" t="s">
        <v>756</v>
      </c>
      <c r="AA43" s="595"/>
      <c r="AB43" s="595"/>
      <c r="AC43" s="595"/>
      <c r="AD43" s="595"/>
      <c r="AE43" s="596"/>
      <c r="AF43" s="639" t="str">
        <f>AJ2&amp;"(つづき)"</f>
        <v>第31表　総所得金額等の段階別家族数別令和6年度納税義務者数等に関する調(つづき)</v>
      </c>
      <c r="AG43" s="640"/>
      <c r="AH43" s="640"/>
      <c r="AI43" s="640"/>
      <c r="AJ43" s="640"/>
      <c r="AK43" s="640"/>
      <c r="AL43" s="640"/>
      <c r="AM43" s="640"/>
      <c r="AN43" s="640"/>
      <c r="AO43" s="640"/>
      <c r="AP43" s="640"/>
      <c r="AQ43" s="640"/>
      <c r="AR43" s="640"/>
      <c r="AS43" s="640"/>
      <c r="AT43" s="640"/>
      <c r="AU43" s="640"/>
      <c r="AV43" s="640"/>
      <c r="AW43" s="640"/>
      <c r="AX43" s="640"/>
      <c r="AY43" s="640"/>
      <c r="AZ43" s="640"/>
      <c r="BA43" s="640"/>
      <c r="BB43" s="640"/>
      <c r="BC43" s="640"/>
      <c r="BD43" s="640"/>
      <c r="BE43" s="640"/>
      <c r="BF43" s="640"/>
      <c r="BG43" s="640"/>
      <c r="BH43" s="640"/>
      <c r="BI43" s="640"/>
      <c r="BJ43" s="640"/>
      <c r="BK43" s="640"/>
      <c r="BL43" s="640"/>
      <c r="BM43" s="640"/>
      <c r="BN43" s="640"/>
      <c r="BO43" s="640"/>
      <c r="BP43" s="640"/>
      <c r="BQ43" s="640"/>
      <c r="BR43" s="640"/>
      <c r="BS43" s="640"/>
      <c r="BT43" s="640"/>
      <c r="BU43" s="640"/>
      <c r="BV43" s="640"/>
      <c r="BW43" s="640"/>
      <c r="BX43" s="640"/>
      <c r="BY43" s="640"/>
      <c r="BZ43" s="640"/>
      <c r="CA43" s="640"/>
      <c r="CB43" s="640"/>
      <c r="CC43" s="640"/>
      <c r="CD43" s="640"/>
      <c r="CE43" s="640"/>
      <c r="CF43" s="640"/>
      <c r="CG43" s="640"/>
      <c r="CH43" s="640"/>
      <c r="CI43" s="640"/>
      <c r="CJ43" s="640"/>
      <c r="CK43" s="640"/>
      <c r="CL43" s="640"/>
      <c r="CM43" s="640"/>
      <c r="CN43" s="640"/>
      <c r="CO43" s="640"/>
      <c r="CP43" s="640"/>
      <c r="CQ43" s="640"/>
      <c r="CR43" s="640"/>
      <c r="CS43" s="640"/>
      <c r="CT43" s="640"/>
      <c r="CU43" s="640"/>
      <c r="CV43" s="640"/>
      <c r="CW43" s="640"/>
      <c r="CX43" s="640"/>
      <c r="CY43" s="640"/>
      <c r="CZ43" s="640"/>
      <c r="DA43" s="640"/>
      <c r="DB43" s="640"/>
      <c r="DC43" s="640"/>
      <c r="DD43" s="640"/>
      <c r="DE43" s="640"/>
      <c r="DF43" s="640"/>
      <c r="DG43" s="640"/>
      <c r="DH43" s="640"/>
      <c r="DI43" s="640"/>
      <c r="DJ43" s="640"/>
      <c r="DK43" s="640"/>
      <c r="DL43" s="640"/>
      <c r="DM43" s="640"/>
      <c r="DN43" s="640"/>
      <c r="DO43" s="640"/>
      <c r="DP43" s="640"/>
      <c r="DQ43" s="640"/>
      <c r="DR43" s="640"/>
      <c r="DS43" s="640"/>
      <c r="DT43" s="640"/>
      <c r="DU43" s="640"/>
      <c r="DV43" s="640"/>
      <c r="DW43" s="640"/>
      <c r="DX43" s="597" t="s">
        <v>750</v>
      </c>
      <c r="DY43" s="597"/>
      <c r="DZ43" s="597"/>
      <c r="EA43" s="597"/>
      <c r="EB43" s="597"/>
      <c r="EC43" s="597"/>
      <c r="ED43" s="597"/>
      <c r="EE43" s="597"/>
      <c r="EF43" s="597"/>
      <c r="EG43" s="597"/>
      <c r="EH43" s="597"/>
      <c r="EI43" s="598" t="str">
        <f>DT1</f>
        <v>三重県</v>
      </c>
      <c r="EJ43" s="598"/>
      <c r="EK43" s="598"/>
      <c r="EL43" s="598"/>
      <c r="EM43" s="598"/>
      <c r="EN43" s="598"/>
      <c r="EO43" s="598"/>
      <c r="EP43" s="598"/>
      <c r="EQ43" s="598"/>
      <c r="ER43" s="598"/>
      <c r="ES43" s="598"/>
      <c r="ET43" s="598"/>
      <c r="EU43" s="598"/>
      <c r="EV43" s="598"/>
      <c r="EW43" s="598"/>
      <c r="EX43" s="61"/>
      <c r="EY43" s="510"/>
      <c r="EZ43" s="510"/>
      <c r="FA43" s="510"/>
      <c r="FB43" s="510"/>
      <c r="FC43" s="510"/>
      <c r="FD43" s="510"/>
    </row>
    <row r="44" spans="1:230" s="191" customFormat="1" ht="15.95" customHeight="1" thickBot="1">
      <c r="H44" s="599"/>
      <c r="I44" s="600"/>
      <c r="J44" s="600"/>
      <c r="K44" s="600"/>
      <c r="L44" s="600"/>
      <c r="M44" s="600"/>
      <c r="N44" s="600"/>
      <c r="O44" s="600"/>
      <c r="P44" s="600"/>
      <c r="Q44" s="600"/>
      <c r="R44" s="600"/>
      <c r="S44" s="600"/>
      <c r="T44" s="600"/>
      <c r="U44" s="600"/>
      <c r="V44" s="600"/>
      <c r="W44" s="600"/>
      <c r="X44" s="600"/>
      <c r="Y44" s="601"/>
      <c r="Z44" s="599"/>
      <c r="AA44" s="600"/>
      <c r="AB44" s="600"/>
      <c r="AC44" s="600"/>
      <c r="AD44" s="600"/>
      <c r="AE44" s="601"/>
      <c r="AF44" s="641"/>
      <c r="AG44" s="640"/>
      <c r="AH44" s="640"/>
      <c r="AI44" s="640"/>
      <c r="AJ44" s="640"/>
      <c r="AK44" s="640"/>
      <c r="AL44" s="640"/>
      <c r="AM44" s="640"/>
      <c r="AN44" s="640"/>
      <c r="AO44" s="640"/>
      <c r="AP44" s="640"/>
      <c r="AQ44" s="640"/>
      <c r="AR44" s="640"/>
      <c r="AS44" s="640"/>
      <c r="AT44" s="640"/>
      <c r="AU44" s="640"/>
      <c r="AV44" s="640"/>
      <c r="AW44" s="640"/>
      <c r="AX44" s="640"/>
      <c r="AY44" s="640"/>
      <c r="AZ44" s="640"/>
      <c r="BA44" s="640"/>
      <c r="BB44" s="640"/>
      <c r="BC44" s="640"/>
      <c r="BD44" s="640"/>
      <c r="BE44" s="640"/>
      <c r="BF44" s="640"/>
      <c r="BG44" s="640"/>
      <c r="BH44" s="640"/>
      <c r="BI44" s="640"/>
      <c r="BJ44" s="640"/>
      <c r="BK44" s="640"/>
      <c r="BL44" s="640"/>
      <c r="BM44" s="640"/>
      <c r="BN44" s="640"/>
      <c r="BO44" s="640"/>
      <c r="BP44" s="640"/>
      <c r="BQ44" s="640"/>
      <c r="BR44" s="640"/>
      <c r="BS44" s="640"/>
      <c r="BT44" s="640"/>
      <c r="BU44" s="640"/>
      <c r="BV44" s="640"/>
      <c r="BW44" s="640"/>
      <c r="BX44" s="640"/>
      <c r="BY44" s="640"/>
      <c r="BZ44" s="640"/>
      <c r="CA44" s="640"/>
      <c r="CB44" s="640"/>
      <c r="CC44" s="640"/>
      <c r="CD44" s="640"/>
      <c r="CE44" s="640"/>
      <c r="CF44" s="640"/>
      <c r="CG44" s="640"/>
      <c r="CH44" s="640"/>
      <c r="CI44" s="640"/>
      <c r="CJ44" s="640"/>
      <c r="CK44" s="640"/>
      <c r="CL44" s="640"/>
      <c r="CM44" s="640"/>
      <c r="CN44" s="640"/>
      <c r="CO44" s="640"/>
      <c r="CP44" s="640"/>
      <c r="CQ44" s="640"/>
      <c r="CR44" s="640"/>
      <c r="CS44" s="640"/>
      <c r="CT44" s="640"/>
      <c r="CU44" s="640"/>
      <c r="CV44" s="640"/>
      <c r="CW44" s="640"/>
      <c r="CX44" s="640"/>
      <c r="CY44" s="640"/>
      <c r="CZ44" s="640"/>
      <c r="DA44" s="640"/>
      <c r="DB44" s="640"/>
      <c r="DC44" s="640"/>
      <c r="DD44" s="640"/>
      <c r="DE44" s="640"/>
      <c r="DF44" s="640"/>
      <c r="DG44" s="640"/>
      <c r="DH44" s="640"/>
      <c r="DI44" s="640"/>
      <c r="DJ44" s="640"/>
      <c r="DK44" s="640"/>
      <c r="DL44" s="640"/>
      <c r="DM44" s="640"/>
      <c r="DN44" s="640"/>
      <c r="DO44" s="640"/>
      <c r="DP44" s="640"/>
      <c r="DQ44" s="640"/>
      <c r="DR44" s="640"/>
      <c r="DS44" s="640"/>
      <c r="DT44" s="640"/>
      <c r="DU44" s="640"/>
      <c r="DV44" s="640"/>
      <c r="DW44" s="640"/>
      <c r="DX44" s="603"/>
      <c r="DY44" s="603"/>
      <c r="DZ44" s="603"/>
      <c r="EA44" s="603"/>
      <c r="EB44" s="603"/>
      <c r="EC44" s="603"/>
      <c r="ED44" s="603"/>
      <c r="EE44" s="603"/>
      <c r="EF44" s="603"/>
      <c r="EG44" s="603"/>
      <c r="EH44" s="603"/>
      <c r="EI44" s="604"/>
      <c r="EJ44" s="604"/>
      <c r="EK44" s="604"/>
      <c r="EL44" s="604"/>
      <c r="EM44" s="604"/>
      <c r="EN44" s="604"/>
      <c r="EO44" s="604"/>
      <c r="EP44" s="604"/>
      <c r="EQ44" s="604"/>
      <c r="ER44" s="604"/>
      <c r="ES44" s="604"/>
      <c r="ET44" s="604"/>
      <c r="EU44" s="604"/>
      <c r="EV44" s="604"/>
      <c r="EW44" s="604"/>
      <c r="EX44" s="61"/>
      <c r="EY44" s="510"/>
      <c r="EZ44" s="510"/>
      <c r="FA44" s="510"/>
      <c r="FB44" s="510"/>
      <c r="FC44" s="510"/>
      <c r="FD44" s="510"/>
      <c r="HV44" s="61"/>
    </row>
    <row r="45" spans="1:230" s="191" customFormat="1" ht="25.5" customHeight="1" thickBot="1">
      <c r="H45" s="642">
        <f>IF(H3="","",H3)</f>
        <v>2</v>
      </c>
      <c r="I45" s="606"/>
      <c r="J45" s="607"/>
      <c r="K45" s="608">
        <f>IF(K3="","",K3)</f>
        <v>4</v>
      </c>
      <c r="L45" s="606"/>
      <c r="M45" s="607"/>
      <c r="N45" s="608">
        <f>IF(N3="","",N3)</f>
        <v>2</v>
      </c>
      <c r="O45" s="606"/>
      <c r="P45" s="607"/>
      <c r="Q45" s="608">
        <f>IF(Q3="","",Q3)</f>
        <v>0</v>
      </c>
      <c r="R45" s="606"/>
      <c r="S45" s="607"/>
      <c r="T45" s="608">
        <f>IF(T3="","",T3)</f>
        <v>2</v>
      </c>
      <c r="U45" s="606"/>
      <c r="V45" s="607"/>
      <c r="W45" s="608">
        <f>IF(W3="","",W3)</f>
        <v>1</v>
      </c>
      <c r="X45" s="606"/>
      <c r="Y45" s="607"/>
      <c r="Z45" s="605">
        <v>3</v>
      </c>
      <c r="AA45" s="606"/>
      <c r="AB45" s="607"/>
      <c r="AC45" s="608">
        <v>1</v>
      </c>
      <c r="AD45" s="609"/>
      <c r="AE45" s="610"/>
      <c r="AH45" s="61"/>
      <c r="BJ45" s="611" t="s">
        <v>60</v>
      </c>
      <c r="BK45" s="611"/>
      <c r="BL45" s="611"/>
      <c r="BM45" s="611"/>
      <c r="BN45" s="611"/>
      <c r="BO45" s="611"/>
      <c r="BP45" s="611"/>
      <c r="BQ45" s="611"/>
      <c r="BR45" s="611"/>
      <c r="BS45" s="611"/>
      <c r="BT45" s="611"/>
      <c r="BU45" s="611"/>
      <c r="BV45" s="611"/>
      <c r="BW45" s="611"/>
      <c r="BX45" s="611"/>
      <c r="BY45" s="611"/>
      <c r="DX45" s="603" t="s">
        <v>752</v>
      </c>
      <c r="DY45" s="603"/>
      <c r="DZ45" s="603"/>
      <c r="EA45" s="603"/>
      <c r="EB45" s="603"/>
      <c r="EC45" s="603"/>
      <c r="ED45" s="603"/>
      <c r="EE45" s="603"/>
      <c r="EF45" s="603"/>
      <c r="EG45" s="603"/>
      <c r="EH45" s="603"/>
      <c r="EI45" s="612" t="str">
        <f>DT3</f>
        <v>四日市市</v>
      </c>
      <c r="EJ45" s="612"/>
      <c r="EK45" s="612"/>
      <c r="EL45" s="612"/>
      <c r="EM45" s="612"/>
      <c r="EN45" s="612"/>
      <c r="EO45" s="612"/>
      <c r="EP45" s="612"/>
      <c r="EQ45" s="612"/>
      <c r="ER45" s="612"/>
      <c r="ES45" s="612"/>
      <c r="ET45" s="612"/>
      <c r="EU45" s="612"/>
      <c r="EV45" s="612"/>
      <c r="EW45" s="612"/>
      <c r="EX45" s="61"/>
      <c r="EY45" s="510"/>
      <c r="EZ45" s="510"/>
      <c r="FA45" s="510"/>
      <c r="FB45" s="510"/>
      <c r="FC45" s="510"/>
      <c r="FD45" s="510"/>
    </row>
    <row r="46" spans="1:230" s="191" customFormat="1" ht="30" customHeight="1">
      <c r="A46" s="52"/>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CA46" s="52"/>
      <c r="CB46" s="52"/>
      <c r="CC46" s="52"/>
      <c r="CD46" s="52"/>
      <c r="CE46" s="52"/>
      <c r="CF46" s="52"/>
      <c r="CG46" s="52"/>
      <c r="CH46" s="52"/>
      <c r="CI46" s="52"/>
      <c r="CJ46" s="52"/>
      <c r="CK46" s="52"/>
      <c r="CL46" s="52"/>
      <c r="CM46" s="52"/>
      <c r="CN46" s="52"/>
      <c r="CO46" s="52"/>
      <c r="CP46" s="52"/>
      <c r="CQ46" s="52"/>
      <c r="CR46" s="52"/>
      <c r="CS46" s="52"/>
      <c r="CT46" s="52"/>
      <c r="CU46" s="52"/>
      <c r="CV46" s="52"/>
      <c r="CW46" s="52"/>
      <c r="CX46" s="52"/>
      <c r="CY46" s="52"/>
      <c r="CZ46" s="52"/>
      <c r="DA46" s="109"/>
      <c r="DB46" s="109"/>
      <c r="DC46" s="109"/>
      <c r="DD46" s="109"/>
      <c r="DE46" s="109"/>
      <c r="DF46" s="109"/>
      <c r="DG46" s="109"/>
      <c r="DH46" s="109"/>
      <c r="DI46" s="109"/>
      <c r="DJ46" s="109"/>
      <c r="DK46" s="109"/>
      <c r="DL46" s="109"/>
      <c r="DM46" s="52"/>
      <c r="DN46" s="52"/>
      <c r="DO46" s="52"/>
      <c r="DP46" s="52"/>
      <c r="DQ46" s="52"/>
      <c r="DR46" s="52"/>
      <c r="DS46" s="52"/>
      <c r="DT46" s="52"/>
      <c r="DU46" s="52"/>
      <c r="DV46" s="52"/>
      <c r="DW46" s="52"/>
      <c r="DX46" s="52"/>
      <c r="DY46" s="52"/>
      <c r="DZ46" s="52"/>
      <c r="EA46" s="52"/>
      <c r="EB46" s="52"/>
      <c r="EC46" s="52"/>
      <c r="ED46" s="52"/>
      <c r="EE46" s="52"/>
      <c r="EF46" s="52"/>
      <c r="EG46" s="52"/>
      <c r="EH46" s="52"/>
      <c r="EI46" s="52"/>
      <c r="EJ46" s="52"/>
      <c r="EK46" s="52"/>
      <c r="EL46" s="52"/>
      <c r="EM46" s="52"/>
      <c r="EN46" s="52"/>
      <c r="EO46" s="52"/>
      <c r="EP46" s="52"/>
      <c r="EQ46" s="52"/>
      <c r="ER46" s="52"/>
      <c r="ES46" s="52"/>
      <c r="ET46" s="52"/>
      <c r="EU46" s="52"/>
      <c r="EV46" s="52"/>
      <c r="EW46" s="52"/>
      <c r="EX46" s="52"/>
    </row>
    <row r="47" spans="1:230" s="191" customFormat="1" ht="15" customHeight="1">
      <c r="A47" s="109"/>
      <c r="B47" s="109"/>
      <c r="C47" s="109"/>
      <c r="D47" s="109"/>
      <c r="E47" s="109"/>
      <c r="F47" s="109"/>
      <c r="G47" s="109"/>
      <c r="H47" s="109"/>
      <c r="I47" s="109"/>
      <c r="J47" s="109"/>
      <c r="K47" s="109"/>
      <c r="L47" s="109"/>
      <c r="M47" s="109"/>
      <c r="N47" s="109"/>
      <c r="O47" s="109"/>
      <c r="P47" s="109"/>
      <c r="Q47" s="109"/>
      <c r="R47" s="109"/>
      <c r="S47" s="109"/>
      <c r="T47" s="52"/>
      <c r="U47" s="52"/>
      <c r="V47" s="52"/>
      <c r="W47" s="52"/>
      <c r="X47" s="52"/>
      <c r="Y47" s="52"/>
      <c r="Z47" s="52"/>
      <c r="AA47" s="52"/>
      <c r="AB47" s="52"/>
      <c r="AC47" s="380" t="s">
        <v>61</v>
      </c>
      <c r="AD47" s="380"/>
      <c r="AE47" s="380"/>
      <c r="AF47" s="380"/>
      <c r="AG47" s="380"/>
      <c r="AH47" s="380"/>
      <c r="AI47" s="380"/>
      <c r="AJ47" s="380"/>
      <c r="AK47" s="380"/>
      <c r="AL47" s="380"/>
      <c r="AM47" s="380"/>
      <c r="AN47" s="380"/>
      <c r="AO47" s="380"/>
      <c r="AP47" s="380"/>
      <c r="AQ47" s="380"/>
      <c r="AR47" s="380"/>
      <c r="AS47" s="380" t="s">
        <v>62</v>
      </c>
      <c r="AT47" s="380"/>
      <c r="AU47" s="380"/>
      <c r="AV47" s="380"/>
      <c r="AW47" s="380"/>
      <c r="AX47" s="380"/>
      <c r="AY47" s="380"/>
      <c r="AZ47" s="380"/>
      <c r="BA47" s="380"/>
      <c r="BB47" s="380"/>
      <c r="BC47" s="380" t="s">
        <v>63</v>
      </c>
      <c r="BD47" s="380"/>
      <c r="BE47" s="380"/>
      <c r="BF47" s="380"/>
      <c r="BG47" s="380"/>
      <c r="BH47" s="380"/>
      <c r="BI47" s="380"/>
      <c r="BJ47" s="380"/>
      <c r="BK47" s="380"/>
      <c r="BL47" s="380"/>
      <c r="BM47" s="380" t="s">
        <v>64</v>
      </c>
      <c r="BN47" s="380"/>
      <c r="BO47" s="380"/>
      <c r="BP47" s="380"/>
      <c r="BQ47" s="380"/>
      <c r="BR47" s="380"/>
      <c r="BS47" s="380"/>
      <c r="BT47" s="380"/>
      <c r="BU47" s="380"/>
      <c r="BV47" s="380"/>
      <c r="BW47" s="380" t="s">
        <v>65</v>
      </c>
      <c r="BX47" s="380"/>
      <c r="BY47" s="380"/>
      <c r="BZ47" s="380"/>
      <c r="CA47" s="380"/>
      <c r="CB47" s="380"/>
      <c r="CC47" s="380"/>
      <c r="CD47" s="380"/>
      <c r="CE47" s="380"/>
      <c r="CF47" s="380"/>
      <c r="CG47" s="380" t="s">
        <v>66</v>
      </c>
      <c r="CH47" s="380"/>
      <c r="CI47" s="380"/>
      <c r="CJ47" s="380"/>
      <c r="CK47" s="380"/>
      <c r="CL47" s="380"/>
      <c r="CM47" s="380"/>
      <c r="CN47" s="380"/>
      <c r="CO47" s="380"/>
      <c r="CP47" s="380"/>
      <c r="CQ47" s="380" t="s">
        <v>67</v>
      </c>
      <c r="CR47" s="380"/>
      <c r="CS47" s="380"/>
      <c r="CT47" s="380"/>
      <c r="CU47" s="380"/>
      <c r="CV47" s="380"/>
      <c r="CW47" s="380"/>
      <c r="CX47" s="380"/>
      <c r="CY47" s="380"/>
      <c r="CZ47" s="380"/>
      <c r="DA47" s="380" t="s">
        <v>68</v>
      </c>
      <c r="DB47" s="380"/>
      <c r="DC47" s="380"/>
      <c r="DD47" s="380"/>
      <c r="DE47" s="380"/>
      <c r="DF47" s="380"/>
      <c r="DG47" s="380"/>
      <c r="DH47" s="380"/>
      <c r="DI47" s="380"/>
      <c r="DJ47" s="380"/>
      <c r="DK47" s="380" t="s">
        <v>69</v>
      </c>
      <c r="DL47" s="380"/>
      <c r="DM47" s="380"/>
      <c r="DN47" s="380"/>
      <c r="DO47" s="380"/>
      <c r="DP47" s="380"/>
      <c r="DQ47" s="380"/>
      <c r="DR47" s="380"/>
      <c r="DS47" s="380"/>
      <c r="DT47" s="380"/>
      <c r="DU47" s="380" t="s">
        <v>70</v>
      </c>
      <c r="DV47" s="380"/>
      <c r="DW47" s="380"/>
      <c r="DX47" s="380"/>
      <c r="DY47" s="380"/>
      <c r="DZ47" s="380"/>
      <c r="EA47" s="380"/>
      <c r="EB47" s="380"/>
      <c r="EC47" s="380"/>
      <c r="ED47" s="380"/>
      <c r="EE47" s="380" t="s">
        <v>71</v>
      </c>
      <c r="EF47" s="380"/>
      <c r="EG47" s="380"/>
      <c r="EH47" s="380"/>
      <c r="EI47" s="380"/>
      <c r="EJ47" s="380"/>
      <c r="EK47" s="380"/>
      <c r="EL47" s="380"/>
      <c r="EM47" s="380"/>
      <c r="EN47" s="380"/>
      <c r="EO47" s="109"/>
    </row>
    <row r="48" spans="1:230" s="191" customFormat="1" ht="13.5" customHeight="1">
      <c r="A48" s="111" t="s">
        <v>47</v>
      </c>
      <c r="B48" s="381"/>
      <c r="C48" s="381"/>
      <c r="D48" s="381"/>
      <c r="E48" s="381"/>
      <c r="F48" s="381"/>
      <c r="G48" s="381"/>
      <c r="H48" s="381"/>
      <c r="I48" s="381"/>
      <c r="J48" s="381"/>
      <c r="K48" s="381"/>
      <c r="L48" s="381"/>
      <c r="M48" s="381"/>
      <c r="N48" s="381"/>
      <c r="O48" s="381"/>
      <c r="P48" s="381"/>
      <c r="Q48" s="381"/>
      <c r="R48" s="381"/>
      <c r="S48" s="382"/>
      <c r="T48" s="114" t="s">
        <v>284</v>
      </c>
      <c r="U48" s="115"/>
      <c r="V48" s="613"/>
      <c r="W48" s="613"/>
      <c r="X48" s="613"/>
      <c r="Y48" s="613"/>
      <c r="Z48" s="613"/>
      <c r="AA48" s="613"/>
      <c r="AB48" s="614"/>
      <c r="AC48" s="114"/>
      <c r="AD48" s="115"/>
      <c r="AE48" s="115"/>
      <c r="AF48" s="115"/>
      <c r="AG48" s="115"/>
      <c r="AH48" s="115"/>
      <c r="AI48" s="115"/>
      <c r="AJ48" s="115"/>
      <c r="AK48" s="115"/>
      <c r="AL48" s="115"/>
      <c r="AM48" s="115"/>
      <c r="AN48" s="115"/>
      <c r="AO48" s="115"/>
      <c r="AP48" s="115"/>
      <c r="AQ48" s="115"/>
      <c r="AR48" s="115"/>
      <c r="AS48" s="119" t="s">
        <v>34</v>
      </c>
      <c r="AT48" s="120"/>
      <c r="AU48" s="120"/>
      <c r="AV48" s="120"/>
      <c r="AW48" s="120"/>
      <c r="AX48" s="120"/>
      <c r="AY48" s="120"/>
      <c r="AZ48" s="120"/>
      <c r="BA48" s="120"/>
      <c r="BB48" s="120"/>
      <c r="BC48" s="120"/>
      <c r="BD48" s="120"/>
      <c r="BE48" s="120"/>
      <c r="BF48" s="120"/>
      <c r="BG48" s="120"/>
      <c r="BH48" s="120"/>
      <c r="BI48" s="120"/>
      <c r="BJ48" s="120"/>
      <c r="BK48" s="120"/>
      <c r="BL48" s="120"/>
      <c r="BM48" s="120"/>
      <c r="BN48" s="120"/>
      <c r="BO48" s="120"/>
      <c r="BP48" s="120"/>
      <c r="BQ48" s="120"/>
      <c r="BR48" s="120"/>
      <c r="BS48" s="120"/>
      <c r="BT48" s="120"/>
      <c r="BU48" s="120"/>
      <c r="BV48" s="120"/>
      <c r="BW48" s="120"/>
      <c r="BX48" s="120"/>
      <c r="BY48" s="120"/>
      <c r="BZ48" s="120"/>
      <c r="CA48" s="120"/>
      <c r="CB48" s="120"/>
      <c r="CC48" s="120"/>
      <c r="CD48" s="120"/>
      <c r="CE48" s="120"/>
      <c r="CF48" s="120"/>
      <c r="CG48" s="120"/>
      <c r="CH48" s="120"/>
      <c r="CI48" s="120"/>
      <c r="CJ48" s="120"/>
      <c r="CK48" s="120"/>
      <c r="CL48" s="120"/>
      <c r="CM48" s="120"/>
      <c r="CN48" s="120"/>
      <c r="CO48" s="120"/>
      <c r="CP48" s="120"/>
      <c r="CQ48" s="120"/>
      <c r="CR48" s="120"/>
      <c r="CS48" s="120"/>
      <c r="CT48" s="120"/>
      <c r="CU48" s="120"/>
      <c r="CV48" s="120"/>
      <c r="CW48" s="120"/>
      <c r="CX48" s="120"/>
      <c r="CY48" s="120"/>
      <c r="CZ48" s="120"/>
      <c r="DA48" s="120"/>
      <c r="DB48" s="120"/>
      <c r="DC48" s="120"/>
      <c r="DD48" s="120"/>
      <c r="DE48" s="120"/>
      <c r="DF48" s="120"/>
      <c r="DG48" s="120"/>
      <c r="DH48" s="120"/>
      <c r="DI48" s="120"/>
      <c r="DJ48" s="120"/>
      <c r="DK48" s="120"/>
      <c r="DL48" s="120"/>
      <c r="DM48" s="120"/>
      <c r="DN48" s="120"/>
      <c r="DO48" s="120"/>
      <c r="DP48" s="120"/>
      <c r="DQ48" s="120"/>
      <c r="DR48" s="120"/>
      <c r="DS48" s="120"/>
      <c r="DT48" s="120"/>
      <c r="DU48" s="120"/>
      <c r="DV48" s="120"/>
      <c r="DW48" s="120"/>
      <c r="DX48" s="120"/>
      <c r="DY48" s="120"/>
      <c r="DZ48" s="120"/>
      <c r="EA48" s="120"/>
      <c r="EB48" s="120"/>
      <c r="EC48" s="120"/>
      <c r="ED48" s="120"/>
      <c r="EE48" s="120"/>
      <c r="EF48" s="120"/>
      <c r="EG48" s="120"/>
      <c r="EH48" s="120"/>
      <c r="EI48" s="120"/>
      <c r="EJ48" s="120"/>
      <c r="EK48" s="120"/>
      <c r="EL48" s="120"/>
      <c r="EM48" s="120"/>
      <c r="EN48" s="121"/>
      <c r="EO48" s="123"/>
    </row>
    <row r="49" spans="1:145" s="191" customFormat="1" ht="13.5" customHeight="1">
      <c r="A49" s="124"/>
      <c r="B49" s="125"/>
      <c r="C49" s="125"/>
      <c r="D49" s="125"/>
      <c r="E49" s="125"/>
      <c r="F49" s="125"/>
      <c r="G49" s="125"/>
      <c r="H49" s="125"/>
      <c r="I49" s="125"/>
      <c r="J49" s="125"/>
      <c r="K49" s="125"/>
      <c r="L49" s="125"/>
      <c r="M49" s="125"/>
      <c r="N49" s="125"/>
      <c r="O49" s="125"/>
      <c r="P49" s="125"/>
      <c r="Q49" s="125"/>
      <c r="R49" s="125"/>
      <c r="S49" s="126"/>
      <c r="T49" s="279"/>
      <c r="U49" s="280"/>
      <c r="V49" s="280"/>
      <c r="W49" s="280"/>
      <c r="X49" s="280"/>
      <c r="Y49" s="280"/>
      <c r="Z49" s="280"/>
      <c r="AA49" s="280"/>
      <c r="AB49" s="281"/>
      <c r="AC49" s="615"/>
      <c r="AD49" s="122"/>
      <c r="AE49" s="122"/>
      <c r="AF49" s="122"/>
      <c r="AG49" s="122"/>
      <c r="AH49" s="122"/>
      <c r="AI49" s="122"/>
      <c r="AJ49" s="122"/>
      <c r="AK49" s="122"/>
      <c r="AL49" s="122"/>
      <c r="AM49" s="122"/>
      <c r="AN49" s="122"/>
      <c r="AO49" s="122"/>
      <c r="AP49" s="122"/>
      <c r="AQ49" s="122"/>
      <c r="AR49" s="122"/>
      <c r="AS49" s="528"/>
      <c r="AT49" s="616"/>
      <c r="AU49" s="616"/>
      <c r="AV49" s="616"/>
      <c r="AW49" s="616"/>
      <c r="AX49" s="616"/>
      <c r="AY49" s="616"/>
      <c r="AZ49" s="616"/>
      <c r="BA49" s="616"/>
      <c r="BB49" s="617"/>
      <c r="BC49" s="528"/>
      <c r="BD49" s="616"/>
      <c r="BE49" s="616"/>
      <c r="BF49" s="616"/>
      <c r="BG49" s="616"/>
      <c r="BH49" s="616"/>
      <c r="BI49" s="616"/>
      <c r="BJ49" s="616"/>
      <c r="BK49" s="616"/>
      <c r="BL49" s="617"/>
      <c r="BM49" s="528"/>
      <c r="BN49" s="616"/>
      <c r="BO49" s="616"/>
      <c r="BP49" s="616"/>
      <c r="BQ49" s="616"/>
      <c r="BR49" s="616"/>
      <c r="BS49" s="616"/>
      <c r="BT49" s="616"/>
      <c r="BU49" s="616"/>
      <c r="BV49" s="617"/>
      <c r="BW49" s="528"/>
      <c r="BX49" s="616"/>
      <c r="BY49" s="616"/>
      <c r="BZ49" s="616"/>
      <c r="CA49" s="616"/>
      <c r="CB49" s="616"/>
      <c r="CC49" s="616"/>
      <c r="CD49" s="616"/>
      <c r="CE49" s="616"/>
      <c r="CF49" s="617"/>
      <c r="CG49" s="528"/>
      <c r="CH49" s="616"/>
      <c r="CI49" s="616"/>
      <c r="CJ49" s="616"/>
      <c r="CK49" s="616"/>
      <c r="CL49" s="616"/>
      <c r="CM49" s="616"/>
      <c r="CN49" s="616"/>
      <c r="CO49" s="616"/>
      <c r="CP49" s="617"/>
      <c r="CQ49" s="528"/>
      <c r="CR49" s="616"/>
      <c r="CS49" s="616"/>
      <c r="CT49" s="616"/>
      <c r="CU49" s="616"/>
      <c r="CV49" s="616"/>
      <c r="CW49" s="616"/>
      <c r="CX49" s="616"/>
      <c r="CY49" s="616"/>
      <c r="CZ49" s="617"/>
      <c r="DA49" s="528"/>
      <c r="DB49" s="616"/>
      <c r="DC49" s="616"/>
      <c r="DD49" s="616"/>
      <c r="DE49" s="616"/>
      <c r="DF49" s="616"/>
      <c r="DG49" s="616"/>
      <c r="DH49" s="616"/>
      <c r="DI49" s="616"/>
      <c r="DJ49" s="617"/>
      <c r="DK49" s="528"/>
      <c r="DL49" s="616"/>
      <c r="DM49" s="616"/>
      <c r="DN49" s="616"/>
      <c r="DO49" s="616"/>
      <c r="DP49" s="616"/>
      <c r="DQ49" s="616"/>
      <c r="DR49" s="616"/>
      <c r="DS49" s="616"/>
      <c r="DT49" s="617"/>
      <c r="DU49" s="528"/>
      <c r="DV49" s="616"/>
      <c r="DW49" s="616"/>
      <c r="DX49" s="616"/>
      <c r="DY49" s="616"/>
      <c r="DZ49" s="616"/>
      <c r="EA49" s="616"/>
      <c r="EB49" s="616"/>
      <c r="EC49" s="616"/>
      <c r="ED49" s="617"/>
      <c r="EE49" s="528"/>
      <c r="EF49" s="616"/>
      <c r="EG49" s="616"/>
      <c r="EH49" s="616"/>
      <c r="EI49" s="616"/>
      <c r="EJ49" s="616"/>
      <c r="EK49" s="616"/>
      <c r="EL49" s="616"/>
      <c r="EM49" s="616"/>
      <c r="EN49" s="617"/>
      <c r="EO49" s="123"/>
    </row>
    <row r="50" spans="1:145" s="191" customFormat="1" ht="13.5" customHeight="1">
      <c r="A50" s="124"/>
      <c r="B50" s="125"/>
      <c r="C50" s="125"/>
      <c r="D50" s="125"/>
      <c r="E50" s="125"/>
      <c r="F50" s="125"/>
      <c r="G50" s="125"/>
      <c r="H50" s="125"/>
      <c r="I50" s="125"/>
      <c r="J50" s="125"/>
      <c r="K50" s="125"/>
      <c r="L50" s="125"/>
      <c r="M50" s="125"/>
      <c r="N50" s="125"/>
      <c r="O50" s="125"/>
      <c r="P50" s="125"/>
      <c r="Q50" s="125"/>
      <c r="R50" s="125"/>
      <c r="S50" s="126"/>
      <c r="T50" s="279"/>
      <c r="U50" s="280"/>
      <c r="V50" s="280"/>
      <c r="W50" s="280"/>
      <c r="X50" s="280"/>
      <c r="Y50" s="280"/>
      <c r="Z50" s="280"/>
      <c r="AA50" s="280"/>
      <c r="AB50" s="281"/>
      <c r="AC50" s="130" t="s">
        <v>846</v>
      </c>
      <c r="AD50" s="130"/>
      <c r="AE50" s="130"/>
      <c r="AF50" s="130"/>
      <c r="AG50" s="130"/>
      <c r="AH50" s="130"/>
      <c r="AI50" s="130"/>
      <c r="AJ50" s="130"/>
      <c r="AK50" s="130"/>
      <c r="AL50" s="130"/>
      <c r="AM50" s="130"/>
      <c r="AN50" s="130"/>
      <c r="AO50" s="130"/>
      <c r="AP50" s="130"/>
      <c r="AQ50" s="130"/>
      <c r="AR50" s="194"/>
      <c r="AS50" s="531" t="s">
        <v>35</v>
      </c>
      <c r="AT50" s="618"/>
      <c r="AU50" s="618"/>
      <c r="AV50" s="618"/>
      <c r="AW50" s="618"/>
      <c r="AX50" s="618"/>
      <c r="AY50" s="618"/>
      <c r="AZ50" s="618"/>
      <c r="BA50" s="618"/>
      <c r="BB50" s="619"/>
      <c r="BC50" s="531" t="s">
        <v>36</v>
      </c>
      <c r="BD50" s="618"/>
      <c r="BE50" s="618"/>
      <c r="BF50" s="618"/>
      <c r="BG50" s="618"/>
      <c r="BH50" s="618"/>
      <c r="BI50" s="618"/>
      <c r="BJ50" s="618"/>
      <c r="BK50" s="618"/>
      <c r="BL50" s="619"/>
      <c r="BM50" s="531" t="s">
        <v>37</v>
      </c>
      <c r="BN50" s="618"/>
      <c r="BO50" s="618"/>
      <c r="BP50" s="618"/>
      <c r="BQ50" s="618"/>
      <c r="BR50" s="618"/>
      <c r="BS50" s="618"/>
      <c r="BT50" s="618"/>
      <c r="BU50" s="618"/>
      <c r="BV50" s="619"/>
      <c r="BW50" s="531" t="s">
        <v>38</v>
      </c>
      <c r="BX50" s="618"/>
      <c r="BY50" s="618"/>
      <c r="BZ50" s="618"/>
      <c r="CA50" s="618"/>
      <c r="CB50" s="618"/>
      <c r="CC50" s="618"/>
      <c r="CD50" s="618"/>
      <c r="CE50" s="618"/>
      <c r="CF50" s="619"/>
      <c r="CG50" s="531" t="s">
        <v>39</v>
      </c>
      <c r="CH50" s="618"/>
      <c r="CI50" s="618"/>
      <c r="CJ50" s="618"/>
      <c r="CK50" s="618"/>
      <c r="CL50" s="618"/>
      <c r="CM50" s="618"/>
      <c r="CN50" s="618"/>
      <c r="CO50" s="618"/>
      <c r="CP50" s="619"/>
      <c r="CQ50" s="531" t="s">
        <v>40</v>
      </c>
      <c r="CR50" s="618"/>
      <c r="CS50" s="618"/>
      <c r="CT50" s="618"/>
      <c r="CU50" s="618"/>
      <c r="CV50" s="618"/>
      <c r="CW50" s="618"/>
      <c r="CX50" s="618"/>
      <c r="CY50" s="618"/>
      <c r="CZ50" s="619"/>
      <c r="DA50" s="531" t="s">
        <v>41</v>
      </c>
      <c r="DB50" s="618"/>
      <c r="DC50" s="618"/>
      <c r="DD50" s="618"/>
      <c r="DE50" s="618"/>
      <c r="DF50" s="618"/>
      <c r="DG50" s="618"/>
      <c r="DH50" s="618"/>
      <c r="DI50" s="618"/>
      <c r="DJ50" s="619"/>
      <c r="DK50" s="531" t="s">
        <v>42</v>
      </c>
      <c r="DL50" s="618"/>
      <c r="DM50" s="618"/>
      <c r="DN50" s="618"/>
      <c r="DO50" s="618"/>
      <c r="DP50" s="618"/>
      <c r="DQ50" s="618"/>
      <c r="DR50" s="618"/>
      <c r="DS50" s="618"/>
      <c r="DT50" s="619"/>
      <c r="DU50" s="531" t="s">
        <v>43</v>
      </c>
      <c r="DV50" s="618"/>
      <c r="DW50" s="618"/>
      <c r="DX50" s="618"/>
      <c r="DY50" s="618"/>
      <c r="DZ50" s="618"/>
      <c r="EA50" s="618"/>
      <c r="EB50" s="618"/>
      <c r="EC50" s="618"/>
      <c r="ED50" s="619"/>
      <c r="EE50" s="531" t="s">
        <v>33</v>
      </c>
      <c r="EF50" s="618"/>
      <c r="EG50" s="618"/>
      <c r="EH50" s="618"/>
      <c r="EI50" s="618"/>
      <c r="EJ50" s="618"/>
      <c r="EK50" s="618"/>
      <c r="EL50" s="618"/>
      <c r="EM50" s="618"/>
      <c r="EN50" s="619"/>
      <c r="EO50" s="109"/>
    </row>
    <row r="51" spans="1:145" ht="13.5" customHeight="1" thickBot="1">
      <c r="A51" s="135"/>
      <c r="B51" s="136"/>
      <c r="C51" s="136"/>
      <c r="D51" s="136"/>
      <c r="E51" s="136"/>
      <c r="F51" s="136"/>
      <c r="G51" s="136"/>
      <c r="H51" s="136"/>
      <c r="I51" s="136"/>
      <c r="J51" s="136"/>
      <c r="K51" s="136"/>
      <c r="L51" s="136"/>
      <c r="M51" s="136"/>
      <c r="N51" s="136"/>
      <c r="O51" s="136"/>
      <c r="P51" s="136"/>
      <c r="Q51" s="136"/>
      <c r="R51" s="136"/>
      <c r="S51" s="137"/>
      <c r="T51" s="279"/>
      <c r="U51" s="280"/>
      <c r="V51" s="280"/>
      <c r="W51" s="280"/>
      <c r="X51" s="280"/>
      <c r="Y51" s="280"/>
      <c r="Z51" s="280"/>
      <c r="AA51" s="280"/>
      <c r="AB51" s="281"/>
      <c r="AC51" s="620" t="s">
        <v>44</v>
      </c>
      <c r="AD51" s="620"/>
      <c r="AE51" s="620"/>
      <c r="AF51" s="620"/>
      <c r="AG51" s="620"/>
      <c r="AH51" s="620"/>
      <c r="AI51" s="620"/>
      <c r="AJ51" s="620"/>
      <c r="AK51" s="620"/>
      <c r="AL51" s="620"/>
      <c r="AM51" s="620"/>
      <c r="AN51" s="620"/>
      <c r="AO51" s="620"/>
      <c r="AP51" s="620"/>
      <c r="AQ51" s="620"/>
      <c r="AR51" s="621"/>
      <c r="AS51" s="622" t="s">
        <v>72</v>
      </c>
      <c r="AT51" s="623"/>
      <c r="AU51" s="623"/>
      <c r="AV51" s="623"/>
      <c r="AW51" s="623"/>
      <c r="AX51" s="623"/>
      <c r="AY51" s="623"/>
      <c r="AZ51" s="623"/>
      <c r="BA51" s="623"/>
      <c r="BB51" s="624"/>
      <c r="BC51" s="622" t="s">
        <v>72</v>
      </c>
      <c r="BD51" s="623"/>
      <c r="BE51" s="623"/>
      <c r="BF51" s="623"/>
      <c r="BG51" s="623"/>
      <c r="BH51" s="623"/>
      <c r="BI51" s="623"/>
      <c r="BJ51" s="623"/>
      <c r="BK51" s="623"/>
      <c r="BL51" s="624"/>
      <c r="BM51" s="622" t="s">
        <v>72</v>
      </c>
      <c r="BN51" s="623"/>
      <c r="BO51" s="623"/>
      <c r="BP51" s="623"/>
      <c r="BQ51" s="623"/>
      <c r="BR51" s="623"/>
      <c r="BS51" s="623"/>
      <c r="BT51" s="623"/>
      <c r="BU51" s="623"/>
      <c r="BV51" s="624"/>
      <c r="BW51" s="622" t="s">
        <v>72</v>
      </c>
      <c r="BX51" s="623"/>
      <c r="BY51" s="623"/>
      <c r="BZ51" s="623"/>
      <c r="CA51" s="623"/>
      <c r="CB51" s="623"/>
      <c r="CC51" s="623"/>
      <c r="CD51" s="623"/>
      <c r="CE51" s="623"/>
      <c r="CF51" s="624"/>
      <c r="CG51" s="622" t="s">
        <v>72</v>
      </c>
      <c r="CH51" s="623"/>
      <c r="CI51" s="623"/>
      <c r="CJ51" s="623"/>
      <c r="CK51" s="623"/>
      <c r="CL51" s="623"/>
      <c r="CM51" s="623"/>
      <c r="CN51" s="623"/>
      <c r="CO51" s="623"/>
      <c r="CP51" s="624"/>
      <c r="CQ51" s="622" t="s">
        <v>72</v>
      </c>
      <c r="CR51" s="623"/>
      <c r="CS51" s="623"/>
      <c r="CT51" s="623"/>
      <c r="CU51" s="623"/>
      <c r="CV51" s="623"/>
      <c r="CW51" s="623"/>
      <c r="CX51" s="623"/>
      <c r="CY51" s="623"/>
      <c r="CZ51" s="624"/>
      <c r="DA51" s="622" t="s">
        <v>72</v>
      </c>
      <c r="DB51" s="623"/>
      <c r="DC51" s="623"/>
      <c r="DD51" s="623"/>
      <c r="DE51" s="623"/>
      <c r="DF51" s="623"/>
      <c r="DG51" s="623"/>
      <c r="DH51" s="623"/>
      <c r="DI51" s="623"/>
      <c r="DJ51" s="624"/>
      <c r="DK51" s="622" t="s">
        <v>72</v>
      </c>
      <c r="DL51" s="623"/>
      <c r="DM51" s="623"/>
      <c r="DN51" s="623"/>
      <c r="DO51" s="623"/>
      <c r="DP51" s="623"/>
      <c r="DQ51" s="623"/>
      <c r="DR51" s="623"/>
      <c r="DS51" s="623"/>
      <c r="DT51" s="624"/>
      <c r="DU51" s="622" t="s">
        <v>72</v>
      </c>
      <c r="DV51" s="623"/>
      <c r="DW51" s="623"/>
      <c r="DX51" s="623"/>
      <c r="DY51" s="623"/>
      <c r="DZ51" s="623"/>
      <c r="EA51" s="623"/>
      <c r="EB51" s="623"/>
      <c r="EC51" s="623"/>
      <c r="ED51" s="624"/>
      <c r="EE51" s="622" t="s">
        <v>72</v>
      </c>
      <c r="EF51" s="623"/>
      <c r="EG51" s="623"/>
      <c r="EH51" s="623"/>
      <c r="EI51" s="623"/>
      <c r="EJ51" s="623"/>
      <c r="EK51" s="623"/>
      <c r="EL51" s="623"/>
      <c r="EM51" s="623"/>
      <c r="EN51" s="624"/>
    </row>
    <row r="52" spans="1:145" ht="19.5" customHeight="1">
      <c r="A52" s="114" t="s">
        <v>4436</v>
      </c>
      <c r="B52" s="115"/>
      <c r="C52" s="115"/>
      <c r="D52" s="115"/>
      <c r="E52" s="115"/>
      <c r="F52" s="115"/>
      <c r="G52" s="115"/>
      <c r="H52" s="115"/>
      <c r="I52" s="115"/>
      <c r="J52" s="115"/>
      <c r="K52" s="115"/>
      <c r="L52" s="115"/>
      <c r="M52" s="115"/>
      <c r="N52" s="115"/>
      <c r="O52" s="115"/>
      <c r="P52" s="115"/>
      <c r="Q52" s="115"/>
      <c r="R52" s="115"/>
      <c r="S52" s="643"/>
      <c r="T52" s="478">
        <v>0</v>
      </c>
      <c r="U52" s="545"/>
      <c r="V52" s="625"/>
      <c r="W52" s="479">
        <v>1</v>
      </c>
      <c r="X52" s="479"/>
      <c r="Y52" s="625"/>
      <c r="Z52" s="479" t="s">
        <v>425</v>
      </c>
      <c r="AA52" s="546"/>
      <c r="AB52" s="626"/>
      <c r="AC52" s="432">
        <f t="shared" ref="AC52:AC73" si="2">SUM(AS52:EN52)</f>
        <v>0</v>
      </c>
      <c r="AD52" s="432"/>
      <c r="AE52" s="432"/>
      <c r="AF52" s="432"/>
      <c r="AG52" s="432"/>
      <c r="AH52" s="432"/>
      <c r="AI52" s="432"/>
      <c r="AJ52" s="432"/>
      <c r="AK52" s="432"/>
      <c r="AL52" s="432"/>
      <c r="AM52" s="432"/>
      <c r="AN52" s="432"/>
      <c r="AO52" s="432"/>
      <c r="AP52" s="432"/>
      <c r="AQ52" s="432"/>
      <c r="AR52" s="432"/>
      <c r="AS52" s="419"/>
      <c r="AT52" s="419"/>
      <c r="AU52" s="419"/>
      <c r="AV52" s="419"/>
      <c r="AW52" s="419"/>
      <c r="AX52" s="419"/>
      <c r="AY52" s="419"/>
      <c r="AZ52" s="419"/>
      <c r="BA52" s="419"/>
      <c r="BB52" s="419"/>
      <c r="BC52" s="627"/>
      <c r="BD52" s="627"/>
      <c r="BE52" s="627"/>
      <c r="BF52" s="627"/>
      <c r="BG52" s="627"/>
      <c r="BH52" s="627"/>
      <c r="BI52" s="627"/>
      <c r="BJ52" s="627"/>
      <c r="BK52" s="627"/>
      <c r="BL52" s="627"/>
      <c r="BM52" s="627"/>
      <c r="BN52" s="627"/>
      <c r="BO52" s="627"/>
      <c r="BP52" s="627"/>
      <c r="BQ52" s="627"/>
      <c r="BR52" s="627"/>
      <c r="BS52" s="627"/>
      <c r="BT52" s="627"/>
      <c r="BU52" s="627"/>
      <c r="BV52" s="627"/>
      <c r="BW52" s="627"/>
      <c r="BX52" s="627"/>
      <c r="BY52" s="627"/>
      <c r="BZ52" s="627"/>
      <c r="CA52" s="627"/>
      <c r="CB52" s="627"/>
      <c r="CC52" s="627"/>
      <c r="CD52" s="627"/>
      <c r="CE52" s="627"/>
      <c r="CF52" s="627"/>
      <c r="CG52" s="627"/>
      <c r="CH52" s="627"/>
      <c r="CI52" s="627"/>
      <c r="CJ52" s="627"/>
      <c r="CK52" s="627"/>
      <c r="CL52" s="627"/>
      <c r="CM52" s="627"/>
      <c r="CN52" s="627"/>
      <c r="CO52" s="627"/>
      <c r="CP52" s="627"/>
      <c r="CQ52" s="627"/>
      <c r="CR52" s="627"/>
      <c r="CS52" s="627"/>
      <c r="CT52" s="627"/>
      <c r="CU52" s="627"/>
      <c r="CV52" s="627"/>
      <c r="CW52" s="627"/>
      <c r="CX52" s="627"/>
      <c r="CY52" s="627"/>
      <c r="CZ52" s="627"/>
      <c r="DA52" s="627"/>
      <c r="DB52" s="627"/>
      <c r="DC52" s="627"/>
      <c r="DD52" s="627"/>
      <c r="DE52" s="627"/>
      <c r="DF52" s="627"/>
      <c r="DG52" s="627"/>
      <c r="DH52" s="627"/>
      <c r="DI52" s="627"/>
      <c r="DJ52" s="627"/>
      <c r="DK52" s="627"/>
      <c r="DL52" s="627"/>
      <c r="DM52" s="627"/>
      <c r="DN52" s="627"/>
      <c r="DO52" s="627"/>
      <c r="DP52" s="627"/>
      <c r="DQ52" s="627"/>
      <c r="DR52" s="627"/>
      <c r="DS52" s="627"/>
      <c r="DT52" s="627"/>
      <c r="DU52" s="627"/>
      <c r="DV52" s="627"/>
      <c r="DW52" s="627"/>
      <c r="DX52" s="627"/>
      <c r="DY52" s="627"/>
      <c r="DZ52" s="627"/>
      <c r="EA52" s="627"/>
      <c r="EB52" s="627"/>
      <c r="EC52" s="627"/>
      <c r="ED52" s="627"/>
      <c r="EE52" s="627"/>
      <c r="EF52" s="627"/>
      <c r="EG52" s="627"/>
      <c r="EH52" s="627"/>
      <c r="EI52" s="627"/>
      <c r="EJ52" s="627"/>
      <c r="EK52" s="627"/>
      <c r="EL52" s="627"/>
      <c r="EM52" s="627"/>
      <c r="EN52" s="628"/>
      <c r="EO52" s="191"/>
    </row>
    <row r="53" spans="1:145" ht="19.5" customHeight="1">
      <c r="A53" s="119" t="s">
        <v>4434</v>
      </c>
      <c r="B53" s="120"/>
      <c r="C53" s="120"/>
      <c r="D53" s="120"/>
      <c r="E53" s="120"/>
      <c r="F53" s="120"/>
      <c r="G53" s="120"/>
      <c r="H53" s="120"/>
      <c r="I53" s="120"/>
      <c r="J53" s="120"/>
      <c r="K53" s="120"/>
      <c r="L53" s="120"/>
      <c r="M53" s="120"/>
      <c r="N53" s="120"/>
      <c r="O53" s="120"/>
      <c r="P53" s="120"/>
      <c r="Q53" s="120"/>
      <c r="R53" s="120"/>
      <c r="S53" s="120"/>
      <c r="T53" s="550">
        <v>0</v>
      </c>
      <c r="U53" s="488"/>
      <c r="V53" s="629"/>
      <c r="W53" s="551">
        <v>2</v>
      </c>
      <c r="X53" s="551"/>
      <c r="Y53" s="629"/>
      <c r="Z53" s="551" t="s">
        <v>824</v>
      </c>
      <c r="AA53" s="487"/>
      <c r="AB53" s="630"/>
      <c r="AC53" s="156">
        <f>SUM(AS53:EN53)</f>
        <v>43996</v>
      </c>
      <c r="AD53" s="157"/>
      <c r="AE53" s="157"/>
      <c r="AF53" s="157"/>
      <c r="AG53" s="157"/>
      <c r="AH53" s="157"/>
      <c r="AI53" s="157"/>
      <c r="AJ53" s="157"/>
      <c r="AK53" s="157"/>
      <c r="AL53" s="157"/>
      <c r="AM53" s="157"/>
      <c r="AN53" s="157"/>
      <c r="AO53" s="157"/>
      <c r="AP53" s="157"/>
      <c r="AQ53" s="157"/>
      <c r="AR53" s="158"/>
      <c r="AS53" s="421">
        <v>43996</v>
      </c>
      <c r="AT53" s="421"/>
      <c r="AU53" s="421"/>
      <c r="AV53" s="421"/>
      <c r="AW53" s="421"/>
      <c r="AX53" s="421"/>
      <c r="AY53" s="421"/>
      <c r="AZ53" s="421"/>
      <c r="BA53" s="421"/>
      <c r="BB53" s="421"/>
      <c r="BC53" s="631"/>
      <c r="BD53" s="631"/>
      <c r="BE53" s="631"/>
      <c r="BF53" s="631"/>
      <c r="BG53" s="631"/>
      <c r="BH53" s="631"/>
      <c r="BI53" s="631"/>
      <c r="BJ53" s="631"/>
      <c r="BK53" s="631"/>
      <c r="BL53" s="631"/>
      <c r="BM53" s="631"/>
      <c r="BN53" s="631"/>
      <c r="BO53" s="631"/>
      <c r="BP53" s="631"/>
      <c r="BQ53" s="631"/>
      <c r="BR53" s="631"/>
      <c r="BS53" s="631"/>
      <c r="BT53" s="631"/>
      <c r="BU53" s="631"/>
      <c r="BV53" s="631"/>
      <c r="BW53" s="631"/>
      <c r="BX53" s="631"/>
      <c r="BY53" s="631"/>
      <c r="BZ53" s="631"/>
      <c r="CA53" s="631"/>
      <c r="CB53" s="631"/>
      <c r="CC53" s="631"/>
      <c r="CD53" s="631"/>
      <c r="CE53" s="631"/>
      <c r="CF53" s="631"/>
      <c r="CG53" s="631"/>
      <c r="CH53" s="631"/>
      <c r="CI53" s="631"/>
      <c r="CJ53" s="631"/>
      <c r="CK53" s="631"/>
      <c r="CL53" s="631"/>
      <c r="CM53" s="631"/>
      <c r="CN53" s="631"/>
      <c r="CO53" s="631"/>
      <c r="CP53" s="631"/>
      <c r="CQ53" s="631"/>
      <c r="CR53" s="631"/>
      <c r="CS53" s="631"/>
      <c r="CT53" s="631"/>
      <c r="CU53" s="631"/>
      <c r="CV53" s="631"/>
      <c r="CW53" s="631"/>
      <c r="CX53" s="631"/>
      <c r="CY53" s="631"/>
      <c r="CZ53" s="631"/>
      <c r="DA53" s="631"/>
      <c r="DB53" s="631"/>
      <c r="DC53" s="631"/>
      <c r="DD53" s="631"/>
      <c r="DE53" s="631"/>
      <c r="DF53" s="631"/>
      <c r="DG53" s="631"/>
      <c r="DH53" s="631"/>
      <c r="DI53" s="631"/>
      <c r="DJ53" s="631"/>
      <c r="DK53" s="631"/>
      <c r="DL53" s="631"/>
      <c r="DM53" s="631"/>
      <c r="DN53" s="631"/>
      <c r="DO53" s="631"/>
      <c r="DP53" s="631"/>
      <c r="DQ53" s="631"/>
      <c r="DR53" s="631"/>
      <c r="DS53" s="631"/>
      <c r="DT53" s="631"/>
      <c r="DU53" s="631"/>
      <c r="DV53" s="631"/>
      <c r="DW53" s="631"/>
      <c r="DX53" s="631"/>
      <c r="DY53" s="631"/>
      <c r="DZ53" s="631"/>
      <c r="EA53" s="631"/>
      <c r="EB53" s="631"/>
      <c r="EC53" s="631"/>
      <c r="ED53" s="631"/>
      <c r="EE53" s="631"/>
      <c r="EF53" s="631"/>
      <c r="EG53" s="631"/>
      <c r="EH53" s="631"/>
      <c r="EI53" s="631"/>
      <c r="EJ53" s="631"/>
      <c r="EK53" s="631"/>
      <c r="EL53" s="631"/>
      <c r="EM53" s="631"/>
      <c r="EN53" s="632"/>
      <c r="EO53" s="191"/>
    </row>
    <row r="54" spans="1:145" ht="19.5" customHeight="1">
      <c r="A54" s="119" t="s">
        <v>48</v>
      </c>
      <c r="B54" s="120"/>
      <c r="C54" s="120"/>
      <c r="D54" s="120"/>
      <c r="E54" s="120"/>
      <c r="F54" s="120"/>
      <c r="G54" s="120"/>
      <c r="H54" s="120"/>
      <c r="I54" s="120"/>
      <c r="J54" s="120"/>
      <c r="K54" s="120"/>
      <c r="L54" s="120"/>
      <c r="M54" s="120"/>
      <c r="N54" s="120"/>
      <c r="O54" s="120"/>
      <c r="P54" s="120"/>
      <c r="Q54" s="120"/>
      <c r="R54" s="120"/>
      <c r="S54" s="120"/>
      <c r="T54" s="550">
        <v>0</v>
      </c>
      <c r="U54" s="488"/>
      <c r="V54" s="629"/>
      <c r="W54" s="551">
        <v>3</v>
      </c>
      <c r="X54" s="551"/>
      <c r="Y54" s="629"/>
      <c r="Z54" s="551" t="s">
        <v>824</v>
      </c>
      <c r="AA54" s="487"/>
      <c r="AB54" s="630"/>
      <c r="AC54" s="156">
        <f t="shared" si="2"/>
        <v>300031</v>
      </c>
      <c r="AD54" s="157"/>
      <c r="AE54" s="157"/>
      <c r="AF54" s="157"/>
      <c r="AG54" s="157"/>
      <c r="AH54" s="157"/>
      <c r="AI54" s="157"/>
      <c r="AJ54" s="157"/>
      <c r="AK54" s="157"/>
      <c r="AL54" s="157"/>
      <c r="AM54" s="157"/>
      <c r="AN54" s="157"/>
      <c r="AO54" s="157"/>
      <c r="AP54" s="157"/>
      <c r="AQ54" s="157"/>
      <c r="AR54" s="158"/>
      <c r="AS54" s="421">
        <v>300031</v>
      </c>
      <c r="AT54" s="421"/>
      <c r="AU54" s="421"/>
      <c r="AV54" s="421"/>
      <c r="AW54" s="421"/>
      <c r="AX54" s="421"/>
      <c r="AY54" s="421"/>
      <c r="AZ54" s="421"/>
      <c r="BA54" s="421"/>
      <c r="BB54" s="421"/>
      <c r="BC54" s="631"/>
      <c r="BD54" s="631"/>
      <c r="BE54" s="631"/>
      <c r="BF54" s="631"/>
      <c r="BG54" s="631"/>
      <c r="BH54" s="631"/>
      <c r="BI54" s="631"/>
      <c r="BJ54" s="631"/>
      <c r="BK54" s="631"/>
      <c r="BL54" s="631"/>
      <c r="BM54" s="631"/>
      <c r="BN54" s="631"/>
      <c r="BO54" s="631"/>
      <c r="BP54" s="631"/>
      <c r="BQ54" s="631"/>
      <c r="BR54" s="631"/>
      <c r="BS54" s="631"/>
      <c r="BT54" s="631"/>
      <c r="BU54" s="631"/>
      <c r="BV54" s="631"/>
      <c r="BW54" s="631"/>
      <c r="BX54" s="631"/>
      <c r="BY54" s="631"/>
      <c r="BZ54" s="631"/>
      <c r="CA54" s="631"/>
      <c r="CB54" s="631"/>
      <c r="CC54" s="631"/>
      <c r="CD54" s="631"/>
      <c r="CE54" s="631"/>
      <c r="CF54" s="631"/>
      <c r="CG54" s="631"/>
      <c r="CH54" s="631"/>
      <c r="CI54" s="631"/>
      <c r="CJ54" s="631"/>
      <c r="CK54" s="631"/>
      <c r="CL54" s="631"/>
      <c r="CM54" s="631"/>
      <c r="CN54" s="631"/>
      <c r="CO54" s="631"/>
      <c r="CP54" s="631"/>
      <c r="CQ54" s="631"/>
      <c r="CR54" s="631"/>
      <c r="CS54" s="631"/>
      <c r="CT54" s="631"/>
      <c r="CU54" s="631"/>
      <c r="CV54" s="631"/>
      <c r="CW54" s="631"/>
      <c r="CX54" s="631"/>
      <c r="CY54" s="631"/>
      <c r="CZ54" s="631"/>
      <c r="DA54" s="631"/>
      <c r="DB54" s="631"/>
      <c r="DC54" s="631"/>
      <c r="DD54" s="631"/>
      <c r="DE54" s="631"/>
      <c r="DF54" s="631"/>
      <c r="DG54" s="631"/>
      <c r="DH54" s="631"/>
      <c r="DI54" s="631"/>
      <c r="DJ54" s="631"/>
      <c r="DK54" s="631"/>
      <c r="DL54" s="631"/>
      <c r="DM54" s="631"/>
      <c r="DN54" s="631"/>
      <c r="DO54" s="631"/>
      <c r="DP54" s="631"/>
      <c r="DQ54" s="631"/>
      <c r="DR54" s="631"/>
      <c r="DS54" s="631"/>
      <c r="DT54" s="631"/>
      <c r="DU54" s="631"/>
      <c r="DV54" s="631"/>
      <c r="DW54" s="631"/>
      <c r="DX54" s="631"/>
      <c r="DY54" s="631"/>
      <c r="DZ54" s="631"/>
      <c r="EA54" s="631"/>
      <c r="EB54" s="631"/>
      <c r="EC54" s="631"/>
      <c r="ED54" s="631"/>
      <c r="EE54" s="631"/>
      <c r="EF54" s="631"/>
      <c r="EG54" s="631"/>
      <c r="EH54" s="631"/>
      <c r="EI54" s="631"/>
      <c r="EJ54" s="631"/>
      <c r="EK54" s="631"/>
      <c r="EL54" s="631"/>
      <c r="EM54" s="631"/>
      <c r="EN54" s="632"/>
      <c r="EO54" s="191"/>
    </row>
    <row r="55" spans="1:145" ht="19.5" customHeight="1">
      <c r="A55" s="119" t="s">
        <v>49</v>
      </c>
      <c r="B55" s="120"/>
      <c r="C55" s="120"/>
      <c r="D55" s="120"/>
      <c r="E55" s="120"/>
      <c r="F55" s="120"/>
      <c r="G55" s="120"/>
      <c r="H55" s="120"/>
      <c r="I55" s="120"/>
      <c r="J55" s="120"/>
      <c r="K55" s="120"/>
      <c r="L55" s="120"/>
      <c r="M55" s="120"/>
      <c r="N55" s="120"/>
      <c r="O55" s="120"/>
      <c r="P55" s="120"/>
      <c r="Q55" s="120"/>
      <c r="R55" s="120"/>
      <c r="S55" s="120"/>
      <c r="T55" s="550">
        <v>0</v>
      </c>
      <c r="U55" s="488"/>
      <c r="V55" s="629"/>
      <c r="W55" s="551">
        <v>4</v>
      </c>
      <c r="X55" s="551"/>
      <c r="Y55" s="629"/>
      <c r="Z55" s="551" t="s">
        <v>824</v>
      </c>
      <c r="AA55" s="487"/>
      <c r="AB55" s="630"/>
      <c r="AC55" s="156">
        <f t="shared" si="2"/>
        <v>430637</v>
      </c>
      <c r="AD55" s="157"/>
      <c r="AE55" s="157"/>
      <c r="AF55" s="157"/>
      <c r="AG55" s="157"/>
      <c r="AH55" s="157"/>
      <c r="AI55" s="157"/>
      <c r="AJ55" s="157"/>
      <c r="AK55" s="157"/>
      <c r="AL55" s="157"/>
      <c r="AM55" s="157"/>
      <c r="AN55" s="157"/>
      <c r="AO55" s="157"/>
      <c r="AP55" s="157"/>
      <c r="AQ55" s="157"/>
      <c r="AR55" s="158"/>
      <c r="AS55" s="421">
        <v>430637</v>
      </c>
      <c r="AT55" s="421"/>
      <c r="AU55" s="421"/>
      <c r="AV55" s="421"/>
      <c r="AW55" s="421"/>
      <c r="AX55" s="421"/>
      <c r="AY55" s="421"/>
      <c r="AZ55" s="421"/>
      <c r="BA55" s="421"/>
      <c r="BB55" s="421"/>
      <c r="BC55" s="631"/>
      <c r="BD55" s="631"/>
      <c r="BE55" s="631"/>
      <c r="BF55" s="631"/>
      <c r="BG55" s="631"/>
      <c r="BH55" s="631"/>
      <c r="BI55" s="631"/>
      <c r="BJ55" s="631"/>
      <c r="BK55" s="631"/>
      <c r="BL55" s="631"/>
      <c r="BM55" s="631"/>
      <c r="BN55" s="631"/>
      <c r="BO55" s="631"/>
      <c r="BP55" s="631"/>
      <c r="BQ55" s="631"/>
      <c r="BR55" s="631"/>
      <c r="BS55" s="631"/>
      <c r="BT55" s="631"/>
      <c r="BU55" s="631"/>
      <c r="BV55" s="631"/>
      <c r="BW55" s="631"/>
      <c r="BX55" s="631"/>
      <c r="BY55" s="631"/>
      <c r="BZ55" s="631"/>
      <c r="CA55" s="631"/>
      <c r="CB55" s="631"/>
      <c r="CC55" s="631"/>
      <c r="CD55" s="631"/>
      <c r="CE55" s="631"/>
      <c r="CF55" s="631"/>
      <c r="CG55" s="631"/>
      <c r="CH55" s="631"/>
      <c r="CI55" s="631"/>
      <c r="CJ55" s="631"/>
      <c r="CK55" s="631"/>
      <c r="CL55" s="631"/>
      <c r="CM55" s="631"/>
      <c r="CN55" s="631"/>
      <c r="CO55" s="631"/>
      <c r="CP55" s="631"/>
      <c r="CQ55" s="631"/>
      <c r="CR55" s="631"/>
      <c r="CS55" s="631"/>
      <c r="CT55" s="631"/>
      <c r="CU55" s="631"/>
      <c r="CV55" s="631"/>
      <c r="CW55" s="631"/>
      <c r="CX55" s="631"/>
      <c r="CY55" s="631"/>
      <c r="CZ55" s="631"/>
      <c r="DA55" s="631"/>
      <c r="DB55" s="631"/>
      <c r="DC55" s="631"/>
      <c r="DD55" s="631"/>
      <c r="DE55" s="631"/>
      <c r="DF55" s="631"/>
      <c r="DG55" s="631"/>
      <c r="DH55" s="631"/>
      <c r="DI55" s="631"/>
      <c r="DJ55" s="631"/>
      <c r="DK55" s="631"/>
      <c r="DL55" s="631"/>
      <c r="DM55" s="631"/>
      <c r="DN55" s="631"/>
      <c r="DO55" s="631"/>
      <c r="DP55" s="631"/>
      <c r="DQ55" s="631"/>
      <c r="DR55" s="631"/>
      <c r="DS55" s="631"/>
      <c r="DT55" s="631"/>
      <c r="DU55" s="631"/>
      <c r="DV55" s="631"/>
      <c r="DW55" s="631"/>
      <c r="DX55" s="631"/>
      <c r="DY55" s="631"/>
      <c r="DZ55" s="631"/>
      <c r="EA55" s="631"/>
      <c r="EB55" s="631"/>
      <c r="EC55" s="631"/>
      <c r="ED55" s="631"/>
      <c r="EE55" s="631"/>
      <c r="EF55" s="631"/>
      <c r="EG55" s="631"/>
      <c r="EH55" s="631"/>
      <c r="EI55" s="631"/>
      <c r="EJ55" s="631"/>
      <c r="EK55" s="631"/>
      <c r="EL55" s="631"/>
      <c r="EM55" s="631"/>
      <c r="EN55" s="632"/>
      <c r="EO55" s="191"/>
    </row>
    <row r="56" spans="1:145" ht="19.5" customHeight="1">
      <c r="A56" s="119" t="s">
        <v>50</v>
      </c>
      <c r="B56" s="120"/>
      <c r="C56" s="120"/>
      <c r="D56" s="120"/>
      <c r="E56" s="120"/>
      <c r="F56" s="120"/>
      <c r="G56" s="120"/>
      <c r="H56" s="120"/>
      <c r="I56" s="120"/>
      <c r="J56" s="120"/>
      <c r="K56" s="120"/>
      <c r="L56" s="120"/>
      <c r="M56" s="120"/>
      <c r="N56" s="120"/>
      <c r="O56" s="120"/>
      <c r="P56" s="120"/>
      <c r="Q56" s="120"/>
      <c r="R56" s="120"/>
      <c r="S56" s="120"/>
      <c r="T56" s="550">
        <v>0</v>
      </c>
      <c r="U56" s="488"/>
      <c r="V56" s="629"/>
      <c r="W56" s="551">
        <v>5</v>
      </c>
      <c r="X56" s="551"/>
      <c r="Y56" s="629"/>
      <c r="Z56" s="551" t="s">
        <v>824</v>
      </c>
      <c r="AA56" s="487"/>
      <c r="AB56" s="630"/>
      <c r="AC56" s="156">
        <f t="shared" si="2"/>
        <v>425483</v>
      </c>
      <c r="AD56" s="157"/>
      <c r="AE56" s="157"/>
      <c r="AF56" s="157"/>
      <c r="AG56" s="157"/>
      <c r="AH56" s="157"/>
      <c r="AI56" s="157"/>
      <c r="AJ56" s="157"/>
      <c r="AK56" s="157"/>
      <c r="AL56" s="157"/>
      <c r="AM56" s="157"/>
      <c r="AN56" s="157"/>
      <c r="AO56" s="157"/>
      <c r="AP56" s="157"/>
      <c r="AQ56" s="157"/>
      <c r="AR56" s="158"/>
      <c r="AS56" s="421">
        <v>425483</v>
      </c>
      <c r="AT56" s="421"/>
      <c r="AU56" s="421"/>
      <c r="AV56" s="421"/>
      <c r="AW56" s="421"/>
      <c r="AX56" s="421"/>
      <c r="AY56" s="421"/>
      <c r="AZ56" s="421"/>
      <c r="BA56" s="421"/>
      <c r="BB56" s="421"/>
      <c r="BC56" s="631"/>
      <c r="BD56" s="631"/>
      <c r="BE56" s="631"/>
      <c r="BF56" s="631"/>
      <c r="BG56" s="631"/>
      <c r="BH56" s="631"/>
      <c r="BI56" s="631"/>
      <c r="BJ56" s="631"/>
      <c r="BK56" s="631"/>
      <c r="BL56" s="631"/>
      <c r="BM56" s="631"/>
      <c r="BN56" s="631"/>
      <c r="BO56" s="631"/>
      <c r="BP56" s="631"/>
      <c r="BQ56" s="631"/>
      <c r="BR56" s="631"/>
      <c r="BS56" s="631"/>
      <c r="BT56" s="631"/>
      <c r="BU56" s="631"/>
      <c r="BV56" s="631"/>
      <c r="BW56" s="631"/>
      <c r="BX56" s="631"/>
      <c r="BY56" s="631"/>
      <c r="BZ56" s="631"/>
      <c r="CA56" s="631"/>
      <c r="CB56" s="631"/>
      <c r="CC56" s="631"/>
      <c r="CD56" s="631"/>
      <c r="CE56" s="631"/>
      <c r="CF56" s="631"/>
      <c r="CG56" s="631"/>
      <c r="CH56" s="631"/>
      <c r="CI56" s="631"/>
      <c r="CJ56" s="631"/>
      <c r="CK56" s="631"/>
      <c r="CL56" s="631"/>
      <c r="CM56" s="631"/>
      <c r="CN56" s="631"/>
      <c r="CO56" s="631"/>
      <c r="CP56" s="631"/>
      <c r="CQ56" s="631"/>
      <c r="CR56" s="631"/>
      <c r="CS56" s="631"/>
      <c r="CT56" s="631"/>
      <c r="CU56" s="631"/>
      <c r="CV56" s="631"/>
      <c r="CW56" s="631"/>
      <c r="CX56" s="631"/>
      <c r="CY56" s="631"/>
      <c r="CZ56" s="631"/>
      <c r="DA56" s="631"/>
      <c r="DB56" s="631"/>
      <c r="DC56" s="631"/>
      <c r="DD56" s="631"/>
      <c r="DE56" s="631"/>
      <c r="DF56" s="631"/>
      <c r="DG56" s="631"/>
      <c r="DH56" s="631"/>
      <c r="DI56" s="631"/>
      <c r="DJ56" s="631"/>
      <c r="DK56" s="631"/>
      <c r="DL56" s="631"/>
      <c r="DM56" s="631"/>
      <c r="DN56" s="631"/>
      <c r="DO56" s="631"/>
      <c r="DP56" s="631"/>
      <c r="DQ56" s="631"/>
      <c r="DR56" s="631"/>
      <c r="DS56" s="631"/>
      <c r="DT56" s="631"/>
      <c r="DU56" s="631"/>
      <c r="DV56" s="631"/>
      <c r="DW56" s="631"/>
      <c r="DX56" s="631"/>
      <c r="DY56" s="631"/>
      <c r="DZ56" s="631"/>
      <c r="EA56" s="631"/>
      <c r="EB56" s="631"/>
      <c r="EC56" s="631"/>
      <c r="ED56" s="631"/>
      <c r="EE56" s="631"/>
      <c r="EF56" s="631"/>
      <c r="EG56" s="631"/>
      <c r="EH56" s="631"/>
      <c r="EI56" s="631"/>
      <c r="EJ56" s="631"/>
      <c r="EK56" s="631"/>
      <c r="EL56" s="631"/>
      <c r="EM56" s="631"/>
      <c r="EN56" s="632"/>
      <c r="EO56" s="191"/>
    </row>
    <row r="57" spans="1:145" ht="19.5" customHeight="1">
      <c r="A57" s="119" t="s">
        <v>51</v>
      </c>
      <c r="B57" s="120"/>
      <c r="C57" s="120"/>
      <c r="D57" s="120"/>
      <c r="E57" s="120"/>
      <c r="F57" s="120"/>
      <c r="G57" s="120"/>
      <c r="H57" s="120"/>
      <c r="I57" s="120"/>
      <c r="J57" s="120"/>
      <c r="K57" s="120"/>
      <c r="L57" s="120"/>
      <c r="M57" s="120"/>
      <c r="N57" s="120"/>
      <c r="O57" s="120"/>
      <c r="P57" s="120"/>
      <c r="Q57" s="120"/>
      <c r="R57" s="120"/>
      <c r="S57" s="120"/>
      <c r="T57" s="550">
        <v>0</v>
      </c>
      <c r="U57" s="488"/>
      <c r="V57" s="629"/>
      <c r="W57" s="551">
        <v>6</v>
      </c>
      <c r="X57" s="551"/>
      <c r="Y57" s="629"/>
      <c r="Z57" s="551" t="s">
        <v>824</v>
      </c>
      <c r="AA57" s="487"/>
      <c r="AB57" s="630"/>
      <c r="AC57" s="156">
        <f t="shared" si="2"/>
        <v>576087</v>
      </c>
      <c r="AD57" s="157"/>
      <c r="AE57" s="157"/>
      <c r="AF57" s="157"/>
      <c r="AG57" s="157"/>
      <c r="AH57" s="157"/>
      <c r="AI57" s="157"/>
      <c r="AJ57" s="157"/>
      <c r="AK57" s="157"/>
      <c r="AL57" s="157"/>
      <c r="AM57" s="157"/>
      <c r="AN57" s="157"/>
      <c r="AO57" s="157"/>
      <c r="AP57" s="157"/>
      <c r="AQ57" s="157"/>
      <c r="AR57" s="158"/>
      <c r="AS57" s="421">
        <v>576087</v>
      </c>
      <c r="AT57" s="421"/>
      <c r="AU57" s="421"/>
      <c r="AV57" s="421"/>
      <c r="AW57" s="421"/>
      <c r="AX57" s="421"/>
      <c r="AY57" s="421"/>
      <c r="AZ57" s="421"/>
      <c r="BA57" s="421"/>
      <c r="BB57" s="421"/>
      <c r="BC57" s="631"/>
      <c r="BD57" s="631"/>
      <c r="BE57" s="631"/>
      <c r="BF57" s="631"/>
      <c r="BG57" s="631"/>
      <c r="BH57" s="631"/>
      <c r="BI57" s="631"/>
      <c r="BJ57" s="631"/>
      <c r="BK57" s="631"/>
      <c r="BL57" s="631"/>
      <c r="BM57" s="631"/>
      <c r="BN57" s="631"/>
      <c r="BO57" s="631"/>
      <c r="BP57" s="631"/>
      <c r="BQ57" s="631"/>
      <c r="BR57" s="631"/>
      <c r="BS57" s="631"/>
      <c r="BT57" s="631"/>
      <c r="BU57" s="631"/>
      <c r="BV57" s="631"/>
      <c r="BW57" s="631"/>
      <c r="BX57" s="631"/>
      <c r="BY57" s="631"/>
      <c r="BZ57" s="631"/>
      <c r="CA57" s="631"/>
      <c r="CB57" s="631"/>
      <c r="CC57" s="631"/>
      <c r="CD57" s="631"/>
      <c r="CE57" s="631"/>
      <c r="CF57" s="631"/>
      <c r="CG57" s="631"/>
      <c r="CH57" s="631"/>
      <c r="CI57" s="631"/>
      <c r="CJ57" s="631"/>
      <c r="CK57" s="631"/>
      <c r="CL57" s="631"/>
      <c r="CM57" s="631"/>
      <c r="CN57" s="631"/>
      <c r="CO57" s="631"/>
      <c r="CP57" s="631"/>
      <c r="CQ57" s="631"/>
      <c r="CR57" s="631"/>
      <c r="CS57" s="631"/>
      <c r="CT57" s="631"/>
      <c r="CU57" s="631"/>
      <c r="CV57" s="631"/>
      <c r="CW57" s="631"/>
      <c r="CX57" s="631"/>
      <c r="CY57" s="631"/>
      <c r="CZ57" s="631"/>
      <c r="DA57" s="631"/>
      <c r="DB57" s="631"/>
      <c r="DC57" s="631"/>
      <c r="DD57" s="631"/>
      <c r="DE57" s="631"/>
      <c r="DF57" s="631"/>
      <c r="DG57" s="631"/>
      <c r="DH57" s="631"/>
      <c r="DI57" s="631"/>
      <c r="DJ57" s="631"/>
      <c r="DK57" s="631"/>
      <c r="DL57" s="631"/>
      <c r="DM57" s="631"/>
      <c r="DN57" s="631"/>
      <c r="DO57" s="631"/>
      <c r="DP57" s="631"/>
      <c r="DQ57" s="631"/>
      <c r="DR57" s="631"/>
      <c r="DS57" s="631"/>
      <c r="DT57" s="631"/>
      <c r="DU57" s="631"/>
      <c r="DV57" s="631"/>
      <c r="DW57" s="631"/>
      <c r="DX57" s="631"/>
      <c r="DY57" s="631"/>
      <c r="DZ57" s="631"/>
      <c r="EA57" s="631"/>
      <c r="EB57" s="631"/>
      <c r="EC57" s="631"/>
      <c r="ED57" s="631"/>
      <c r="EE57" s="631"/>
      <c r="EF57" s="631"/>
      <c r="EG57" s="631"/>
      <c r="EH57" s="631"/>
      <c r="EI57" s="631"/>
      <c r="EJ57" s="631"/>
      <c r="EK57" s="631"/>
      <c r="EL57" s="631"/>
      <c r="EM57" s="631"/>
      <c r="EN57" s="632"/>
      <c r="EO57" s="191"/>
    </row>
    <row r="58" spans="1:145" ht="19.5" customHeight="1">
      <c r="A58" s="119" t="s">
        <v>52</v>
      </c>
      <c r="B58" s="120"/>
      <c r="C58" s="120"/>
      <c r="D58" s="120"/>
      <c r="E58" s="120"/>
      <c r="F58" s="120"/>
      <c r="G58" s="120"/>
      <c r="H58" s="120"/>
      <c r="I58" s="120"/>
      <c r="J58" s="120"/>
      <c r="K58" s="120"/>
      <c r="L58" s="120"/>
      <c r="M58" s="120"/>
      <c r="N58" s="120"/>
      <c r="O58" s="120"/>
      <c r="P58" s="120"/>
      <c r="Q58" s="120"/>
      <c r="R58" s="120"/>
      <c r="S58" s="120"/>
      <c r="T58" s="550">
        <v>0</v>
      </c>
      <c r="U58" s="488"/>
      <c r="V58" s="629"/>
      <c r="W58" s="551">
        <v>7</v>
      </c>
      <c r="X58" s="551"/>
      <c r="Y58" s="629"/>
      <c r="Z58" s="551" t="s">
        <v>824</v>
      </c>
      <c r="AA58" s="487"/>
      <c r="AB58" s="630"/>
      <c r="AC58" s="156">
        <f t="shared" si="2"/>
        <v>778653</v>
      </c>
      <c r="AD58" s="157"/>
      <c r="AE58" s="157"/>
      <c r="AF58" s="157"/>
      <c r="AG58" s="157"/>
      <c r="AH58" s="157"/>
      <c r="AI58" s="157"/>
      <c r="AJ58" s="157"/>
      <c r="AK58" s="157"/>
      <c r="AL58" s="157"/>
      <c r="AM58" s="157"/>
      <c r="AN58" s="157"/>
      <c r="AO58" s="157"/>
      <c r="AP58" s="157"/>
      <c r="AQ58" s="157"/>
      <c r="AR58" s="158"/>
      <c r="AS58" s="421">
        <v>778653</v>
      </c>
      <c r="AT58" s="421"/>
      <c r="AU58" s="421"/>
      <c r="AV58" s="421"/>
      <c r="AW58" s="421"/>
      <c r="AX58" s="421"/>
      <c r="AY58" s="421"/>
      <c r="AZ58" s="421"/>
      <c r="BA58" s="421"/>
      <c r="BB58" s="421"/>
      <c r="BC58" s="631"/>
      <c r="BD58" s="631"/>
      <c r="BE58" s="631"/>
      <c r="BF58" s="631"/>
      <c r="BG58" s="631"/>
      <c r="BH58" s="631"/>
      <c r="BI58" s="631"/>
      <c r="BJ58" s="631"/>
      <c r="BK58" s="631"/>
      <c r="BL58" s="631"/>
      <c r="BM58" s="631"/>
      <c r="BN58" s="631"/>
      <c r="BO58" s="631"/>
      <c r="BP58" s="631"/>
      <c r="BQ58" s="631"/>
      <c r="BR58" s="631"/>
      <c r="BS58" s="631"/>
      <c r="BT58" s="631"/>
      <c r="BU58" s="631"/>
      <c r="BV58" s="631"/>
      <c r="BW58" s="631"/>
      <c r="BX58" s="631"/>
      <c r="BY58" s="631"/>
      <c r="BZ58" s="631"/>
      <c r="CA58" s="631"/>
      <c r="CB58" s="631"/>
      <c r="CC58" s="631"/>
      <c r="CD58" s="631"/>
      <c r="CE58" s="631"/>
      <c r="CF58" s="631"/>
      <c r="CG58" s="631"/>
      <c r="CH58" s="631"/>
      <c r="CI58" s="631"/>
      <c r="CJ58" s="631"/>
      <c r="CK58" s="631"/>
      <c r="CL58" s="631"/>
      <c r="CM58" s="631"/>
      <c r="CN58" s="631"/>
      <c r="CO58" s="631"/>
      <c r="CP58" s="631"/>
      <c r="CQ58" s="631"/>
      <c r="CR58" s="631"/>
      <c r="CS58" s="631"/>
      <c r="CT58" s="631"/>
      <c r="CU58" s="631"/>
      <c r="CV58" s="631"/>
      <c r="CW58" s="631"/>
      <c r="CX58" s="631"/>
      <c r="CY58" s="631"/>
      <c r="CZ58" s="631"/>
      <c r="DA58" s="631"/>
      <c r="DB58" s="631"/>
      <c r="DC58" s="631"/>
      <c r="DD58" s="631"/>
      <c r="DE58" s="631"/>
      <c r="DF58" s="631"/>
      <c r="DG58" s="631"/>
      <c r="DH58" s="631"/>
      <c r="DI58" s="631"/>
      <c r="DJ58" s="631"/>
      <c r="DK58" s="631"/>
      <c r="DL58" s="631"/>
      <c r="DM58" s="631"/>
      <c r="DN58" s="631"/>
      <c r="DO58" s="631"/>
      <c r="DP58" s="631"/>
      <c r="DQ58" s="631"/>
      <c r="DR58" s="631"/>
      <c r="DS58" s="631"/>
      <c r="DT58" s="631"/>
      <c r="DU58" s="631"/>
      <c r="DV58" s="631"/>
      <c r="DW58" s="631"/>
      <c r="DX58" s="631"/>
      <c r="DY58" s="631"/>
      <c r="DZ58" s="631"/>
      <c r="EA58" s="631"/>
      <c r="EB58" s="631"/>
      <c r="EC58" s="631"/>
      <c r="ED58" s="631"/>
      <c r="EE58" s="631"/>
      <c r="EF58" s="631"/>
      <c r="EG58" s="631"/>
      <c r="EH58" s="631"/>
      <c r="EI58" s="631"/>
      <c r="EJ58" s="631"/>
      <c r="EK58" s="631"/>
      <c r="EL58" s="631"/>
      <c r="EM58" s="631"/>
      <c r="EN58" s="632"/>
      <c r="EO58" s="191"/>
    </row>
    <row r="59" spans="1:145" ht="19.5" customHeight="1">
      <c r="A59" s="119" t="s">
        <v>53</v>
      </c>
      <c r="B59" s="120"/>
      <c r="C59" s="120"/>
      <c r="D59" s="120"/>
      <c r="E59" s="120"/>
      <c r="F59" s="120"/>
      <c r="G59" s="120"/>
      <c r="H59" s="120"/>
      <c r="I59" s="120"/>
      <c r="J59" s="120"/>
      <c r="K59" s="120"/>
      <c r="L59" s="120"/>
      <c r="M59" s="120"/>
      <c r="N59" s="120"/>
      <c r="O59" s="120"/>
      <c r="P59" s="120"/>
      <c r="Q59" s="120"/>
      <c r="R59" s="120"/>
      <c r="S59" s="120"/>
      <c r="T59" s="550">
        <v>0</v>
      </c>
      <c r="U59" s="488"/>
      <c r="V59" s="629"/>
      <c r="W59" s="551">
        <v>8</v>
      </c>
      <c r="X59" s="551"/>
      <c r="Y59" s="629"/>
      <c r="Z59" s="551" t="s">
        <v>824</v>
      </c>
      <c r="AA59" s="487"/>
      <c r="AB59" s="630"/>
      <c r="AC59" s="156">
        <f t="shared" si="2"/>
        <v>1308339</v>
      </c>
      <c r="AD59" s="157"/>
      <c r="AE59" s="157"/>
      <c r="AF59" s="157"/>
      <c r="AG59" s="157"/>
      <c r="AH59" s="157"/>
      <c r="AI59" s="157"/>
      <c r="AJ59" s="157"/>
      <c r="AK59" s="157"/>
      <c r="AL59" s="157"/>
      <c r="AM59" s="157"/>
      <c r="AN59" s="157"/>
      <c r="AO59" s="157"/>
      <c r="AP59" s="157"/>
      <c r="AQ59" s="157"/>
      <c r="AR59" s="158"/>
      <c r="AS59" s="421">
        <v>1294709</v>
      </c>
      <c r="AT59" s="421"/>
      <c r="AU59" s="421"/>
      <c r="AV59" s="421"/>
      <c r="AW59" s="421"/>
      <c r="AX59" s="421"/>
      <c r="AY59" s="421"/>
      <c r="AZ59" s="421"/>
      <c r="BA59" s="421"/>
      <c r="BB59" s="421"/>
      <c r="BC59" s="421">
        <v>13630</v>
      </c>
      <c r="BD59" s="421"/>
      <c r="BE59" s="421"/>
      <c r="BF59" s="421"/>
      <c r="BG59" s="421"/>
      <c r="BH59" s="421"/>
      <c r="BI59" s="421"/>
      <c r="BJ59" s="421"/>
      <c r="BK59" s="421"/>
      <c r="BL59" s="421"/>
      <c r="BM59" s="631"/>
      <c r="BN59" s="631"/>
      <c r="BO59" s="631"/>
      <c r="BP59" s="631"/>
      <c r="BQ59" s="631"/>
      <c r="BR59" s="631"/>
      <c r="BS59" s="631"/>
      <c r="BT59" s="631"/>
      <c r="BU59" s="631"/>
      <c r="BV59" s="631"/>
      <c r="BW59" s="631"/>
      <c r="BX59" s="631"/>
      <c r="BY59" s="631"/>
      <c r="BZ59" s="631"/>
      <c r="CA59" s="631"/>
      <c r="CB59" s="631"/>
      <c r="CC59" s="631"/>
      <c r="CD59" s="631"/>
      <c r="CE59" s="631"/>
      <c r="CF59" s="631"/>
      <c r="CG59" s="631"/>
      <c r="CH59" s="631"/>
      <c r="CI59" s="631"/>
      <c r="CJ59" s="631"/>
      <c r="CK59" s="631"/>
      <c r="CL59" s="631"/>
      <c r="CM59" s="631"/>
      <c r="CN59" s="631"/>
      <c r="CO59" s="631"/>
      <c r="CP59" s="631"/>
      <c r="CQ59" s="631"/>
      <c r="CR59" s="631"/>
      <c r="CS59" s="631"/>
      <c r="CT59" s="631"/>
      <c r="CU59" s="631"/>
      <c r="CV59" s="631"/>
      <c r="CW59" s="631"/>
      <c r="CX59" s="631"/>
      <c r="CY59" s="631"/>
      <c r="CZ59" s="631"/>
      <c r="DA59" s="631"/>
      <c r="DB59" s="631"/>
      <c r="DC59" s="631"/>
      <c r="DD59" s="631"/>
      <c r="DE59" s="631"/>
      <c r="DF59" s="631"/>
      <c r="DG59" s="631"/>
      <c r="DH59" s="631"/>
      <c r="DI59" s="631"/>
      <c r="DJ59" s="631"/>
      <c r="DK59" s="631"/>
      <c r="DL59" s="631"/>
      <c r="DM59" s="631"/>
      <c r="DN59" s="631"/>
      <c r="DO59" s="631"/>
      <c r="DP59" s="631"/>
      <c r="DQ59" s="631"/>
      <c r="DR59" s="631"/>
      <c r="DS59" s="631"/>
      <c r="DT59" s="631"/>
      <c r="DU59" s="631"/>
      <c r="DV59" s="631"/>
      <c r="DW59" s="631"/>
      <c r="DX59" s="631"/>
      <c r="DY59" s="631"/>
      <c r="DZ59" s="631"/>
      <c r="EA59" s="631"/>
      <c r="EB59" s="631"/>
      <c r="EC59" s="631"/>
      <c r="ED59" s="631"/>
      <c r="EE59" s="631"/>
      <c r="EF59" s="631"/>
      <c r="EG59" s="631"/>
      <c r="EH59" s="631"/>
      <c r="EI59" s="631"/>
      <c r="EJ59" s="631"/>
      <c r="EK59" s="631"/>
      <c r="EL59" s="631"/>
      <c r="EM59" s="631"/>
      <c r="EN59" s="632"/>
      <c r="EO59" s="191"/>
    </row>
    <row r="60" spans="1:145" ht="19.5" customHeight="1">
      <c r="A60" s="119" t="s">
        <v>54</v>
      </c>
      <c r="B60" s="120"/>
      <c r="C60" s="120"/>
      <c r="D60" s="120"/>
      <c r="E60" s="120"/>
      <c r="F60" s="120"/>
      <c r="G60" s="120"/>
      <c r="H60" s="120"/>
      <c r="I60" s="120"/>
      <c r="J60" s="120"/>
      <c r="K60" s="120"/>
      <c r="L60" s="120"/>
      <c r="M60" s="120"/>
      <c r="N60" s="120"/>
      <c r="O60" s="120"/>
      <c r="P60" s="120"/>
      <c r="Q60" s="120"/>
      <c r="R60" s="120"/>
      <c r="S60" s="120"/>
      <c r="T60" s="550">
        <v>0</v>
      </c>
      <c r="U60" s="488"/>
      <c r="V60" s="629"/>
      <c r="W60" s="551">
        <v>9</v>
      </c>
      <c r="X60" s="551"/>
      <c r="Y60" s="629"/>
      <c r="Z60" s="551" t="s">
        <v>824</v>
      </c>
      <c r="AA60" s="487"/>
      <c r="AB60" s="630"/>
      <c r="AC60" s="156">
        <f t="shared" si="2"/>
        <v>1418508</v>
      </c>
      <c r="AD60" s="157"/>
      <c r="AE60" s="157"/>
      <c r="AF60" s="157"/>
      <c r="AG60" s="157"/>
      <c r="AH60" s="157"/>
      <c r="AI60" s="157"/>
      <c r="AJ60" s="157"/>
      <c r="AK60" s="157"/>
      <c r="AL60" s="157"/>
      <c r="AM60" s="157"/>
      <c r="AN60" s="157"/>
      <c r="AO60" s="157"/>
      <c r="AP60" s="157"/>
      <c r="AQ60" s="157"/>
      <c r="AR60" s="158"/>
      <c r="AS60" s="421">
        <v>1350345</v>
      </c>
      <c r="AT60" s="421"/>
      <c r="AU60" s="421"/>
      <c r="AV60" s="421"/>
      <c r="AW60" s="421"/>
      <c r="AX60" s="421"/>
      <c r="AY60" s="421"/>
      <c r="AZ60" s="421"/>
      <c r="BA60" s="421"/>
      <c r="BB60" s="421"/>
      <c r="BC60" s="421">
        <v>68163</v>
      </c>
      <c r="BD60" s="421"/>
      <c r="BE60" s="421"/>
      <c r="BF60" s="421"/>
      <c r="BG60" s="421"/>
      <c r="BH60" s="421"/>
      <c r="BI60" s="421"/>
      <c r="BJ60" s="421"/>
      <c r="BK60" s="421"/>
      <c r="BL60" s="421"/>
      <c r="BM60" s="631"/>
      <c r="BN60" s="631"/>
      <c r="BO60" s="631"/>
      <c r="BP60" s="631"/>
      <c r="BQ60" s="631"/>
      <c r="BR60" s="631"/>
      <c r="BS60" s="631"/>
      <c r="BT60" s="631"/>
      <c r="BU60" s="631"/>
      <c r="BV60" s="631"/>
      <c r="BW60" s="631"/>
      <c r="BX60" s="631"/>
      <c r="BY60" s="631"/>
      <c r="BZ60" s="631"/>
      <c r="CA60" s="631"/>
      <c r="CB60" s="631"/>
      <c r="CC60" s="631"/>
      <c r="CD60" s="631"/>
      <c r="CE60" s="631"/>
      <c r="CF60" s="631"/>
      <c r="CG60" s="631"/>
      <c r="CH60" s="631"/>
      <c r="CI60" s="631"/>
      <c r="CJ60" s="631"/>
      <c r="CK60" s="631"/>
      <c r="CL60" s="631"/>
      <c r="CM60" s="631"/>
      <c r="CN60" s="631"/>
      <c r="CO60" s="631"/>
      <c r="CP60" s="631"/>
      <c r="CQ60" s="631"/>
      <c r="CR60" s="631"/>
      <c r="CS60" s="631"/>
      <c r="CT60" s="631"/>
      <c r="CU60" s="631"/>
      <c r="CV60" s="631"/>
      <c r="CW60" s="631"/>
      <c r="CX60" s="631"/>
      <c r="CY60" s="631"/>
      <c r="CZ60" s="631"/>
      <c r="DA60" s="631"/>
      <c r="DB60" s="631"/>
      <c r="DC60" s="631"/>
      <c r="DD60" s="631"/>
      <c r="DE60" s="631"/>
      <c r="DF60" s="631"/>
      <c r="DG60" s="631"/>
      <c r="DH60" s="631"/>
      <c r="DI60" s="631"/>
      <c r="DJ60" s="631"/>
      <c r="DK60" s="631"/>
      <c r="DL60" s="631"/>
      <c r="DM60" s="631"/>
      <c r="DN60" s="631"/>
      <c r="DO60" s="631"/>
      <c r="DP60" s="631"/>
      <c r="DQ60" s="631"/>
      <c r="DR60" s="631"/>
      <c r="DS60" s="631"/>
      <c r="DT60" s="631"/>
      <c r="DU60" s="631"/>
      <c r="DV60" s="631"/>
      <c r="DW60" s="631"/>
      <c r="DX60" s="631"/>
      <c r="DY60" s="631"/>
      <c r="DZ60" s="631"/>
      <c r="EA60" s="631"/>
      <c r="EB60" s="631"/>
      <c r="EC60" s="631"/>
      <c r="ED60" s="631"/>
      <c r="EE60" s="631"/>
      <c r="EF60" s="631"/>
      <c r="EG60" s="631"/>
      <c r="EH60" s="631"/>
      <c r="EI60" s="631"/>
      <c r="EJ60" s="631"/>
      <c r="EK60" s="631"/>
      <c r="EL60" s="631"/>
      <c r="EM60" s="631"/>
      <c r="EN60" s="632"/>
      <c r="EO60" s="191"/>
    </row>
    <row r="61" spans="1:145" ht="19.5" customHeight="1">
      <c r="A61" s="119" t="s">
        <v>55</v>
      </c>
      <c r="B61" s="120"/>
      <c r="C61" s="120"/>
      <c r="D61" s="120"/>
      <c r="E61" s="120"/>
      <c r="F61" s="120"/>
      <c r="G61" s="120"/>
      <c r="H61" s="120"/>
      <c r="I61" s="120"/>
      <c r="J61" s="120"/>
      <c r="K61" s="120"/>
      <c r="L61" s="120"/>
      <c r="M61" s="120"/>
      <c r="N61" s="120"/>
      <c r="O61" s="120"/>
      <c r="P61" s="120"/>
      <c r="Q61" s="120"/>
      <c r="R61" s="120"/>
      <c r="S61" s="120"/>
      <c r="T61" s="550" t="s">
        <v>824</v>
      </c>
      <c r="U61" s="488"/>
      <c r="V61" s="629"/>
      <c r="W61" s="551" t="s">
        <v>4433</v>
      </c>
      <c r="X61" s="551"/>
      <c r="Y61" s="629"/>
      <c r="Z61" s="551" t="s">
        <v>824</v>
      </c>
      <c r="AA61" s="487"/>
      <c r="AB61" s="630"/>
      <c r="AC61" s="156">
        <f t="shared" si="2"/>
        <v>1893092</v>
      </c>
      <c r="AD61" s="157"/>
      <c r="AE61" s="157"/>
      <c r="AF61" s="157"/>
      <c r="AG61" s="157"/>
      <c r="AH61" s="157"/>
      <c r="AI61" s="157"/>
      <c r="AJ61" s="157"/>
      <c r="AK61" s="157"/>
      <c r="AL61" s="157"/>
      <c r="AM61" s="157"/>
      <c r="AN61" s="157"/>
      <c r="AO61" s="157"/>
      <c r="AP61" s="157"/>
      <c r="AQ61" s="157"/>
      <c r="AR61" s="158"/>
      <c r="AS61" s="421">
        <v>1740744</v>
      </c>
      <c r="AT61" s="421"/>
      <c r="AU61" s="421"/>
      <c r="AV61" s="421"/>
      <c r="AW61" s="421"/>
      <c r="AX61" s="421"/>
      <c r="AY61" s="421"/>
      <c r="AZ61" s="421"/>
      <c r="BA61" s="421"/>
      <c r="BB61" s="421"/>
      <c r="BC61" s="421">
        <v>152348</v>
      </c>
      <c r="BD61" s="421"/>
      <c r="BE61" s="421"/>
      <c r="BF61" s="421"/>
      <c r="BG61" s="421"/>
      <c r="BH61" s="421"/>
      <c r="BI61" s="421"/>
      <c r="BJ61" s="421"/>
      <c r="BK61" s="421"/>
      <c r="BL61" s="421"/>
      <c r="BM61" s="631"/>
      <c r="BN61" s="631"/>
      <c r="BO61" s="631"/>
      <c r="BP61" s="631"/>
      <c r="BQ61" s="631"/>
      <c r="BR61" s="631"/>
      <c r="BS61" s="631"/>
      <c r="BT61" s="631"/>
      <c r="BU61" s="631"/>
      <c r="BV61" s="631"/>
      <c r="BW61" s="631"/>
      <c r="BX61" s="631"/>
      <c r="BY61" s="631"/>
      <c r="BZ61" s="631"/>
      <c r="CA61" s="631"/>
      <c r="CB61" s="631"/>
      <c r="CC61" s="631"/>
      <c r="CD61" s="631"/>
      <c r="CE61" s="631"/>
      <c r="CF61" s="631"/>
      <c r="CG61" s="631"/>
      <c r="CH61" s="631"/>
      <c r="CI61" s="631"/>
      <c r="CJ61" s="631"/>
      <c r="CK61" s="631"/>
      <c r="CL61" s="631"/>
      <c r="CM61" s="631"/>
      <c r="CN61" s="631"/>
      <c r="CO61" s="631"/>
      <c r="CP61" s="631"/>
      <c r="CQ61" s="631"/>
      <c r="CR61" s="631"/>
      <c r="CS61" s="631"/>
      <c r="CT61" s="631"/>
      <c r="CU61" s="631"/>
      <c r="CV61" s="631"/>
      <c r="CW61" s="631"/>
      <c r="CX61" s="631"/>
      <c r="CY61" s="631"/>
      <c r="CZ61" s="631"/>
      <c r="DA61" s="631"/>
      <c r="DB61" s="631"/>
      <c r="DC61" s="631"/>
      <c r="DD61" s="631"/>
      <c r="DE61" s="631"/>
      <c r="DF61" s="631"/>
      <c r="DG61" s="631"/>
      <c r="DH61" s="631"/>
      <c r="DI61" s="631"/>
      <c r="DJ61" s="631"/>
      <c r="DK61" s="631"/>
      <c r="DL61" s="631"/>
      <c r="DM61" s="631"/>
      <c r="DN61" s="631"/>
      <c r="DO61" s="631"/>
      <c r="DP61" s="631"/>
      <c r="DQ61" s="631"/>
      <c r="DR61" s="631"/>
      <c r="DS61" s="631"/>
      <c r="DT61" s="631"/>
      <c r="DU61" s="631"/>
      <c r="DV61" s="631"/>
      <c r="DW61" s="631"/>
      <c r="DX61" s="631"/>
      <c r="DY61" s="631"/>
      <c r="DZ61" s="631"/>
      <c r="EA61" s="631"/>
      <c r="EB61" s="631"/>
      <c r="EC61" s="631"/>
      <c r="ED61" s="631"/>
      <c r="EE61" s="631"/>
      <c r="EF61" s="631"/>
      <c r="EG61" s="631"/>
      <c r="EH61" s="631"/>
      <c r="EI61" s="631"/>
      <c r="EJ61" s="631"/>
      <c r="EK61" s="631"/>
      <c r="EL61" s="631"/>
      <c r="EM61" s="631"/>
      <c r="EN61" s="632"/>
      <c r="EO61" s="191"/>
    </row>
    <row r="62" spans="1:145" ht="19.5" customHeight="1">
      <c r="A62" s="119" t="s">
        <v>56</v>
      </c>
      <c r="B62" s="120"/>
      <c r="C62" s="120"/>
      <c r="D62" s="120"/>
      <c r="E62" s="120"/>
      <c r="F62" s="120"/>
      <c r="G62" s="120"/>
      <c r="H62" s="120"/>
      <c r="I62" s="120"/>
      <c r="J62" s="120"/>
      <c r="K62" s="120"/>
      <c r="L62" s="120"/>
      <c r="M62" s="120"/>
      <c r="N62" s="120"/>
      <c r="O62" s="120"/>
      <c r="P62" s="120"/>
      <c r="Q62" s="120"/>
      <c r="R62" s="120"/>
      <c r="S62" s="120"/>
      <c r="T62" s="550" t="s">
        <v>824</v>
      </c>
      <c r="U62" s="488"/>
      <c r="V62" s="629"/>
      <c r="W62" s="551" t="s">
        <v>824</v>
      </c>
      <c r="X62" s="551"/>
      <c r="Y62" s="629"/>
      <c r="Z62" s="551" t="s">
        <v>824</v>
      </c>
      <c r="AA62" s="487"/>
      <c r="AB62" s="630"/>
      <c r="AC62" s="156">
        <f t="shared" si="2"/>
        <v>2149205</v>
      </c>
      <c r="AD62" s="157"/>
      <c r="AE62" s="157"/>
      <c r="AF62" s="157"/>
      <c r="AG62" s="157"/>
      <c r="AH62" s="157"/>
      <c r="AI62" s="157"/>
      <c r="AJ62" s="157"/>
      <c r="AK62" s="157"/>
      <c r="AL62" s="157"/>
      <c r="AM62" s="157"/>
      <c r="AN62" s="157"/>
      <c r="AO62" s="157"/>
      <c r="AP62" s="157"/>
      <c r="AQ62" s="157"/>
      <c r="AR62" s="158"/>
      <c r="AS62" s="421">
        <v>1918362</v>
      </c>
      <c r="AT62" s="421"/>
      <c r="AU62" s="421"/>
      <c r="AV62" s="421"/>
      <c r="AW62" s="421"/>
      <c r="AX62" s="421"/>
      <c r="AY62" s="421"/>
      <c r="AZ62" s="421"/>
      <c r="BA62" s="421"/>
      <c r="BB62" s="421"/>
      <c r="BC62" s="421">
        <v>230429</v>
      </c>
      <c r="BD62" s="421"/>
      <c r="BE62" s="421"/>
      <c r="BF62" s="421"/>
      <c r="BG62" s="421"/>
      <c r="BH62" s="421"/>
      <c r="BI62" s="421"/>
      <c r="BJ62" s="421"/>
      <c r="BK62" s="421"/>
      <c r="BL62" s="421"/>
      <c r="BM62" s="421">
        <v>414</v>
      </c>
      <c r="BN62" s="421"/>
      <c r="BO62" s="421"/>
      <c r="BP62" s="421"/>
      <c r="BQ62" s="421"/>
      <c r="BR62" s="421"/>
      <c r="BS62" s="421"/>
      <c r="BT62" s="421"/>
      <c r="BU62" s="421"/>
      <c r="BV62" s="421"/>
      <c r="BW62" s="631"/>
      <c r="BX62" s="631"/>
      <c r="BY62" s="631"/>
      <c r="BZ62" s="631"/>
      <c r="CA62" s="631"/>
      <c r="CB62" s="631"/>
      <c r="CC62" s="631"/>
      <c r="CD62" s="631"/>
      <c r="CE62" s="631"/>
      <c r="CF62" s="631"/>
      <c r="CG62" s="631"/>
      <c r="CH62" s="631"/>
      <c r="CI62" s="631"/>
      <c r="CJ62" s="631"/>
      <c r="CK62" s="631"/>
      <c r="CL62" s="631"/>
      <c r="CM62" s="631"/>
      <c r="CN62" s="631"/>
      <c r="CO62" s="631"/>
      <c r="CP62" s="631"/>
      <c r="CQ62" s="631"/>
      <c r="CR62" s="631"/>
      <c r="CS62" s="631"/>
      <c r="CT62" s="631"/>
      <c r="CU62" s="631"/>
      <c r="CV62" s="631"/>
      <c r="CW62" s="631"/>
      <c r="CX62" s="631"/>
      <c r="CY62" s="631"/>
      <c r="CZ62" s="631"/>
      <c r="DA62" s="631"/>
      <c r="DB62" s="631"/>
      <c r="DC62" s="631"/>
      <c r="DD62" s="631"/>
      <c r="DE62" s="631"/>
      <c r="DF62" s="631"/>
      <c r="DG62" s="631"/>
      <c r="DH62" s="631"/>
      <c r="DI62" s="631"/>
      <c r="DJ62" s="631"/>
      <c r="DK62" s="631"/>
      <c r="DL62" s="631"/>
      <c r="DM62" s="631"/>
      <c r="DN62" s="631"/>
      <c r="DO62" s="631"/>
      <c r="DP62" s="631"/>
      <c r="DQ62" s="631"/>
      <c r="DR62" s="631"/>
      <c r="DS62" s="631"/>
      <c r="DT62" s="631"/>
      <c r="DU62" s="631"/>
      <c r="DV62" s="631"/>
      <c r="DW62" s="631"/>
      <c r="DX62" s="631"/>
      <c r="DY62" s="631"/>
      <c r="DZ62" s="631"/>
      <c r="EA62" s="631"/>
      <c r="EB62" s="631"/>
      <c r="EC62" s="631"/>
      <c r="ED62" s="631"/>
      <c r="EE62" s="631"/>
      <c r="EF62" s="631"/>
      <c r="EG62" s="631"/>
      <c r="EH62" s="631"/>
      <c r="EI62" s="631"/>
      <c r="EJ62" s="631"/>
      <c r="EK62" s="631"/>
      <c r="EL62" s="631"/>
      <c r="EM62" s="631"/>
      <c r="EN62" s="632"/>
      <c r="EO62" s="191"/>
    </row>
    <row r="63" spans="1:145" ht="19.5" customHeight="1">
      <c r="A63" s="119" t="s">
        <v>191</v>
      </c>
      <c r="B63" s="120"/>
      <c r="C63" s="120"/>
      <c r="D63" s="120"/>
      <c r="E63" s="120"/>
      <c r="F63" s="120"/>
      <c r="G63" s="120"/>
      <c r="H63" s="120"/>
      <c r="I63" s="120"/>
      <c r="J63" s="120"/>
      <c r="K63" s="120"/>
      <c r="L63" s="120"/>
      <c r="M63" s="120"/>
      <c r="N63" s="120"/>
      <c r="O63" s="120"/>
      <c r="P63" s="120"/>
      <c r="Q63" s="120"/>
      <c r="R63" s="120"/>
      <c r="S63" s="141"/>
      <c r="T63" s="550" t="s">
        <v>824</v>
      </c>
      <c r="U63" s="488"/>
      <c r="V63" s="629"/>
      <c r="W63" s="551" t="s">
        <v>279</v>
      </c>
      <c r="X63" s="551"/>
      <c r="Y63" s="629"/>
      <c r="Z63" s="551" t="s">
        <v>824</v>
      </c>
      <c r="AA63" s="487"/>
      <c r="AB63" s="630"/>
      <c r="AC63" s="156">
        <f t="shared" si="2"/>
        <v>2605047</v>
      </c>
      <c r="AD63" s="157"/>
      <c r="AE63" s="157"/>
      <c r="AF63" s="157"/>
      <c r="AG63" s="157"/>
      <c r="AH63" s="157"/>
      <c r="AI63" s="157"/>
      <c r="AJ63" s="157"/>
      <c r="AK63" s="157"/>
      <c r="AL63" s="157"/>
      <c r="AM63" s="157"/>
      <c r="AN63" s="157"/>
      <c r="AO63" s="157"/>
      <c r="AP63" s="157"/>
      <c r="AQ63" s="157"/>
      <c r="AR63" s="158"/>
      <c r="AS63" s="421">
        <v>2284895</v>
      </c>
      <c r="AT63" s="421"/>
      <c r="AU63" s="421"/>
      <c r="AV63" s="421"/>
      <c r="AW63" s="421"/>
      <c r="AX63" s="421"/>
      <c r="AY63" s="421"/>
      <c r="AZ63" s="421"/>
      <c r="BA63" s="421"/>
      <c r="BB63" s="421"/>
      <c r="BC63" s="421">
        <v>302009</v>
      </c>
      <c r="BD63" s="421"/>
      <c r="BE63" s="421"/>
      <c r="BF63" s="421"/>
      <c r="BG63" s="421"/>
      <c r="BH63" s="421"/>
      <c r="BI63" s="421"/>
      <c r="BJ63" s="421"/>
      <c r="BK63" s="421"/>
      <c r="BL63" s="421"/>
      <c r="BM63" s="421">
        <v>18143</v>
      </c>
      <c r="BN63" s="421"/>
      <c r="BO63" s="421"/>
      <c r="BP63" s="421"/>
      <c r="BQ63" s="421"/>
      <c r="BR63" s="421"/>
      <c r="BS63" s="421"/>
      <c r="BT63" s="421"/>
      <c r="BU63" s="421"/>
      <c r="BV63" s="421"/>
      <c r="BW63" s="631"/>
      <c r="BX63" s="631"/>
      <c r="BY63" s="631"/>
      <c r="BZ63" s="631"/>
      <c r="CA63" s="631"/>
      <c r="CB63" s="631"/>
      <c r="CC63" s="631"/>
      <c r="CD63" s="631"/>
      <c r="CE63" s="631"/>
      <c r="CF63" s="631"/>
      <c r="CG63" s="631"/>
      <c r="CH63" s="631"/>
      <c r="CI63" s="631"/>
      <c r="CJ63" s="631"/>
      <c r="CK63" s="631"/>
      <c r="CL63" s="631"/>
      <c r="CM63" s="631"/>
      <c r="CN63" s="631"/>
      <c r="CO63" s="631"/>
      <c r="CP63" s="631"/>
      <c r="CQ63" s="631"/>
      <c r="CR63" s="631"/>
      <c r="CS63" s="631"/>
      <c r="CT63" s="631"/>
      <c r="CU63" s="631"/>
      <c r="CV63" s="631"/>
      <c r="CW63" s="631"/>
      <c r="CX63" s="631"/>
      <c r="CY63" s="631"/>
      <c r="CZ63" s="631"/>
      <c r="DA63" s="631"/>
      <c r="DB63" s="631"/>
      <c r="DC63" s="631"/>
      <c r="DD63" s="631"/>
      <c r="DE63" s="631"/>
      <c r="DF63" s="631"/>
      <c r="DG63" s="631"/>
      <c r="DH63" s="631"/>
      <c r="DI63" s="631"/>
      <c r="DJ63" s="631"/>
      <c r="DK63" s="631"/>
      <c r="DL63" s="631"/>
      <c r="DM63" s="631"/>
      <c r="DN63" s="631"/>
      <c r="DO63" s="631"/>
      <c r="DP63" s="631"/>
      <c r="DQ63" s="631"/>
      <c r="DR63" s="631"/>
      <c r="DS63" s="631"/>
      <c r="DT63" s="631"/>
      <c r="DU63" s="631"/>
      <c r="DV63" s="631"/>
      <c r="DW63" s="631"/>
      <c r="DX63" s="631"/>
      <c r="DY63" s="631"/>
      <c r="DZ63" s="631"/>
      <c r="EA63" s="631"/>
      <c r="EB63" s="631"/>
      <c r="EC63" s="631"/>
      <c r="ED63" s="631"/>
      <c r="EE63" s="631"/>
      <c r="EF63" s="631"/>
      <c r="EG63" s="631"/>
      <c r="EH63" s="631"/>
      <c r="EI63" s="631"/>
      <c r="EJ63" s="631"/>
      <c r="EK63" s="631"/>
      <c r="EL63" s="631"/>
      <c r="EM63" s="631"/>
      <c r="EN63" s="632"/>
      <c r="EO63" s="191"/>
    </row>
    <row r="64" spans="1:145" ht="19.5" customHeight="1">
      <c r="A64" s="119" t="s">
        <v>192</v>
      </c>
      <c r="B64" s="120"/>
      <c r="C64" s="120"/>
      <c r="D64" s="120"/>
      <c r="E64" s="120"/>
      <c r="F64" s="120"/>
      <c r="G64" s="120"/>
      <c r="H64" s="120"/>
      <c r="I64" s="120"/>
      <c r="J64" s="120"/>
      <c r="K64" s="120"/>
      <c r="L64" s="120"/>
      <c r="M64" s="120"/>
      <c r="N64" s="120"/>
      <c r="O64" s="120"/>
      <c r="P64" s="120"/>
      <c r="Q64" s="120"/>
      <c r="R64" s="120"/>
      <c r="S64" s="141"/>
      <c r="T64" s="550" t="s">
        <v>824</v>
      </c>
      <c r="U64" s="488"/>
      <c r="V64" s="629"/>
      <c r="W64" s="551" t="s">
        <v>263</v>
      </c>
      <c r="X64" s="551"/>
      <c r="Y64" s="629"/>
      <c r="Z64" s="551" t="s">
        <v>824</v>
      </c>
      <c r="AA64" s="487"/>
      <c r="AB64" s="630"/>
      <c r="AC64" s="156">
        <f t="shared" si="2"/>
        <v>2797595</v>
      </c>
      <c r="AD64" s="157"/>
      <c r="AE64" s="157"/>
      <c r="AF64" s="157"/>
      <c r="AG64" s="157"/>
      <c r="AH64" s="157"/>
      <c r="AI64" s="157"/>
      <c r="AJ64" s="157"/>
      <c r="AK64" s="157"/>
      <c r="AL64" s="157"/>
      <c r="AM64" s="157"/>
      <c r="AN64" s="157"/>
      <c r="AO64" s="157"/>
      <c r="AP64" s="157"/>
      <c r="AQ64" s="157"/>
      <c r="AR64" s="158"/>
      <c r="AS64" s="421">
        <v>2419739</v>
      </c>
      <c r="AT64" s="421"/>
      <c r="AU64" s="421"/>
      <c r="AV64" s="421"/>
      <c r="AW64" s="421"/>
      <c r="AX64" s="421"/>
      <c r="AY64" s="421"/>
      <c r="AZ64" s="421"/>
      <c r="BA64" s="421"/>
      <c r="BB64" s="421"/>
      <c r="BC64" s="421">
        <v>347390</v>
      </c>
      <c r="BD64" s="421"/>
      <c r="BE64" s="421"/>
      <c r="BF64" s="421"/>
      <c r="BG64" s="421"/>
      <c r="BH64" s="421"/>
      <c r="BI64" s="421"/>
      <c r="BJ64" s="421"/>
      <c r="BK64" s="421"/>
      <c r="BL64" s="421"/>
      <c r="BM64" s="421">
        <v>30466</v>
      </c>
      <c r="BN64" s="421"/>
      <c r="BO64" s="421"/>
      <c r="BP64" s="421"/>
      <c r="BQ64" s="421"/>
      <c r="BR64" s="421"/>
      <c r="BS64" s="421"/>
      <c r="BT64" s="421"/>
      <c r="BU64" s="421"/>
      <c r="BV64" s="421"/>
      <c r="BW64" s="631"/>
      <c r="BX64" s="631"/>
      <c r="BY64" s="631"/>
      <c r="BZ64" s="631"/>
      <c r="CA64" s="631"/>
      <c r="CB64" s="631"/>
      <c r="CC64" s="631"/>
      <c r="CD64" s="631"/>
      <c r="CE64" s="631"/>
      <c r="CF64" s="631"/>
      <c r="CG64" s="631"/>
      <c r="CH64" s="631"/>
      <c r="CI64" s="631"/>
      <c r="CJ64" s="631"/>
      <c r="CK64" s="631"/>
      <c r="CL64" s="631"/>
      <c r="CM64" s="631"/>
      <c r="CN64" s="631"/>
      <c r="CO64" s="631"/>
      <c r="CP64" s="631"/>
      <c r="CQ64" s="631"/>
      <c r="CR64" s="631"/>
      <c r="CS64" s="631"/>
      <c r="CT64" s="631"/>
      <c r="CU64" s="631"/>
      <c r="CV64" s="631"/>
      <c r="CW64" s="631"/>
      <c r="CX64" s="631"/>
      <c r="CY64" s="631"/>
      <c r="CZ64" s="631"/>
      <c r="DA64" s="631"/>
      <c r="DB64" s="631"/>
      <c r="DC64" s="631"/>
      <c r="DD64" s="631"/>
      <c r="DE64" s="631"/>
      <c r="DF64" s="631"/>
      <c r="DG64" s="631"/>
      <c r="DH64" s="631"/>
      <c r="DI64" s="631"/>
      <c r="DJ64" s="631"/>
      <c r="DK64" s="631"/>
      <c r="DL64" s="631"/>
      <c r="DM64" s="631"/>
      <c r="DN64" s="631"/>
      <c r="DO64" s="631"/>
      <c r="DP64" s="631"/>
      <c r="DQ64" s="631"/>
      <c r="DR64" s="631"/>
      <c r="DS64" s="631"/>
      <c r="DT64" s="631"/>
      <c r="DU64" s="631"/>
      <c r="DV64" s="631"/>
      <c r="DW64" s="631"/>
      <c r="DX64" s="631"/>
      <c r="DY64" s="631"/>
      <c r="DZ64" s="631"/>
      <c r="EA64" s="631"/>
      <c r="EB64" s="631"/>
      <c r="EC64" s="631"/>
      <c r="ED64" s="631"/>
      <c r="EE64" s="631"/>
      <c r="EF64" s="631"/>
      <c r="EG64" s="631"/>
      <c r="EH64" s="631"/>
      <c r="EI64" s="631"/>
      <c r="EJ64" s="631"/>
      <c r="EK64" s="631"/>
      <c r="EL64" s="631"/>
      <c r="EM64" s="631"/>
      <c r="EN64" s="632"/>
      <c r="EO64" s="191"/>
    </row>
    <row r="65" spans="1:145" ht="19.5" customHeight="1">
      <c r="A65" s="119" t="s">
        <v>193</v>
      </c>
      <c r="B65" s="120"/>
      <c r="C65" s="120"/>
      <c r="D65" s="120"/>
      <c r="E65" s="120"/>
      <c r="F65" s="120"/>
      <c r="G65" s="120"/>
      <c r="H65" s="120"/>
      <c r="I65" s="120"/>
      <c r="J65" s="120"/>
      <c r="K65" s="120"/>
      <c r="L65" s="120"/>
      <c r="M65" s="120"/>
      <c r="N65" s="120"/>
      <c r="O65" s="120"/>
      <c r="P65" s="120"/>
      <c r="Q65" s="120"/>
      <c r="R65" s="120"/>
      <c r="S65" s="141"/>
      <c r="T65" s="550" t="s">
        <v>824</v>
      </c>
      <c r="U65" s="488"/>
      <c r="V65" s="629"/>
      <c r="W65" s="551" t="s">
        <v>265</v>
      </c>
      <c r="X65" s="551"/>
      <c r="Y65" s="629"/>
      <c r="Z65" s="551" t="s">
        <v>824</v>
      </c>
      <c r="AA65" s="487"/>
      <c r="AB65" s="630"/>
      <c r="AC65" s="156">
        <f t="shared" si="2"/>
        <v>3043844</v>
      </c>
      <c r="AD65" s="157"/>
      <c r="AE65" s="157"/>
      <c r="AF65" s="157"/>
      <c r="AG65" s="157"/>
      <c r="AH65" s="157"/>
      <c r="AI65" s="157"/>
      <c r="AJ65" s="157"/>
      <c r="AK65" s="157"/>
      <c r="AL65" s="157"/>
      <c r="AM65" s="157"/>
      <c r="AN65" s="157"/>
      <c r="AO65" s="157"/>
      <c r="AP65" s="157"/>
      <c r="AQ65" s="157"/>
      <c r="AR65" s="158"/>
      <c r="AS65" s="421">
        <v>2593792</v>
      </c>
      <c r="AT65" s="421"/>
      <c r="AU65" s="421"/>
      <c r="AV65" s="421"/>
      <c r="AW65" s="421"/>
      <c r="AX65" s="421"/>
      <c r="AY65" s="421"/>
      <c r="AZ65" s="421"/>
      <c r="BA65" s="421"/>
      <c r="BB65" s="421"/>
      <c r="BC65" s="421">
        <v>414717</v>
      </c>
      <c r="BD65" s="421"/>
      <c r="BE65" s="421"/>
      <c r="BF65" s="421"/>
      <c r="BG65" s="421"/>
      <c r="BH65" s="421"/>
      <c r="BI65" s="421"/>
      <c r="BJ65" s="421"/>
      <c r="BK65" s="421"/>
      <c r="BL65" s="421"/>
      <c r="BM65" s="421">
        <v>35335</v>
      </c>
      <c r="BN65" s="421"/>
      <c r="BO65" s="421"/>
      <c r="BP65" s="421"/>
      <c r="BQ65" s="421"/>
      <c r="BR65" s="421"/>
      <c r="BS65" s="421"/>
      <c r="BT65" s="421"/>
      <c r="BU65" s="421"/>
      <c r="BV65" s="421"/>
      <c r="BW65" s="631"/>
      <c r="BX65" s="631"/>
      <c r="BY65" s="631"/>
      <c r="BZ65" s="631"/>
      <c r="CA65" s="631"/>
      <c r="CB65" s="631"/>
      <c r="CC65" s="631"/>
      <c r="CD65" s="631"/>
      <c r="CE65" s="631"/>
      <c r="CF65" s="631"/>
      <c r="CG65" s="631"/>
      <c r="CH65" s="631"/>
      <c r="CI65" s="631"/>
      <c r="CJ65" s="631"/>
      <c r="CK65" s="631"/>
      <c r="CL65" s="631"/>
      <c r="CM65" s="631"/>
      <c r="CN65" s="631"/>
      <c r="CO65" s="631"/>
      <c r="CP65" s="631"/>
      <c r="CQ65" s="631"/>
      <c r="CR65" s="631"/>
      <c r="CS65" s="631"/>
      <c r="CT65" s="631"/>
      <c r="CU65" s="631"/>
      <c r="CV65" s="631"/>
      <c r="CW65" s="631"/>
      <c r="CX65" s="631"/>
      <c r="CY65" s="631"/>
      <c r="CZ65" s="631"/>
      <c r="DA65" s="631"/>
      <c r="DB65" s="631"/>
      <c r="DC65" s="631"/>
      <c r="DD65" s="631"/>
      <c r="DE65" s="631"/>
      <c r="DF65" s="631"/>
      <c r="DG65" s="631"/>
      <c r="DH65" s="631"/>
      <c r="DI65" s="631"/>
      <c r="DJ65" s="631"/>
      <c r="DK65" s="631"/>
      <c r="DL65" s="631"/>
      <c r="DM65" s="631"/>
      <c r="DN65" s="631"/>
      <c r="DO65" s="631"/>
      <c r="DP65" s="631"/>
      <c r="DQ65" s="631"/>
      <c r="DR65" s="631"/>
      <c r="DS65" s="631"/>
      <c r="DT65" s="631"/>
      <c r="DU65" s="631"/>
      <c r="DV65" s="631"/>
      <c r="DW65" s="631"/>
      <c r="DX65" s="631"/>
      <c r="DY65" s="631"/>
      <c r="DZ65" s="631"/>
      <c r="EA65" s="631"/>
      <c r="EB65" s="631"/>
      <c r="EC65" s="631"/>
      <c r="ED65" s="631"/>
      <c r="EE65" s="631"/>
      <c r="EF65" s="631"/>
      <c r="EG65" s="631"/>
      <c r="EH65" s="631"/>
      <c r="EI65" s="631"/>
      <c r="EJ65" s="631"/>
      <c r="EK65" s="631"/>
      <c r="EL65" s="631"/>
      <c r="EM65" s="631"/>
      <c r="EN65" s="632"/>
      <c r="EO65" s="191"/>
    </row>
    <row r="66" spans="1:145" ht="19.5" customHeight="1">
      <c r="A66" s="119" t="s">
        <v>194</v>
      </c>
      <c r="B66" s="120"/>
      <c r="C66" s="120"/>
      <c r="D66" s="120"/>
      <c r="E66" s="120"/>
      <c r="F66" s="120"/>
      <c r="G66" s="120"/>
      <c r="H66" s="120"/>
      <c r="I66" s="120"/>
      <c r="J66" s="120"/>
      <c r="K66" s="120"/>
      <c r="L66" s="120"/>
      <c r="M66" s="120"/>
      <c r="N66" s="120"/>
      <c r="O66" s="120"/>
      <c r="P66" s="120"/>
      <c r="Q66" s="120"/>
      <c r="R66" s="120"/>
      <c r="S66" s="141"/>
      <c r="T66" s="550" t="s">
        <v>824</v>
      </c>
      <c r="U66" s="488"/>
      <c r="V66" s="629"/>
      <c r="W66" s="551" t="s">
        <v>267</v>
      </c>
      <c r="X66" s="551"/>
      <c r="Y66" s="629"/>
      <c r="Z66" s="551" t="s">
        <v>824</v>
      </c>
      <c r="AA66" s="487"/>
      <c r="AB66" s="630"/>
      <c r="AC66" s="156">
        <f t="shared" si="2"/>
        <v>3449085</v>
      </c>
      <c r="AD66" s="157"/>
      <c r="AE66" s="157"/>
      <c r="AF66" s="157"/>
      <c r="AG66" s="157"/>
      <c r="AH66" s="157"/>
      <c r="AI66" s="157"/>
      <c r="AJ66" s="157"/>
      <c r="AK66" s="157"/>
      <c r="AL66" s="157"/>
      <c r="AM66" s="157"/>
      <c r="AN66" s="157"/>
      <c r="AO66" s="157"/>
      <c r="AP66" s="157"/>
      <c r="AQ66" s="157"/>
      <c r="AR66" s="158"/>
      <c r="AS66" s="421">
        <v>2914422</v>
      </c>
      <c r="AT66" s="421"/>
      <c r="AU66" s="421"/>
      <c r="AV66" s="421"/>
      <c r="AW66" s="421"/>
      <c r="AX66" s="421"/>
      <c r="AY66" s="421"/>
      <c r="AZ66" s="421"/>
      <c r="BA66" s="421"/>
      <c r="BB66" s="421"/>
      <c r="BC66" s="421">
        <v>483991</v>
      </c>
      <c r="BD66" s="421"/>
      <c r="BE66" s="421"/>
      <c r="BF66" s="421"/>
      <c r="BG66" s="421"/>
      <c r="BH66" s="421"/>
      <c r="BI66" s="421"/>
      <c r="BJ66" s="421"/>
      <c r="BK66" s="421"/>
      <c r="BL66" s="421"/>
      <c r="BM66" s="421">
        <v>45707</v>
      </c>
      <c r="BN66" s="421"/>
      <c r="BO66" s="421"/>
      <c r="BP66" s="421"/>
      <c r="BQ66" s="421"/>
      <c r="BR66" s="421"/>
      <c r="BS66" s="421"/>
      <c r="BT66" s="421"/>
      <c r="BU66" s="421"/>
      <c r="BV66" s="421"/>
      <c r="BW66" s="421">
        <v>4965</v>
      </c>
      <c r="BX66" s="421"/>
      <c r="BY66" s="421"/>
      <c r="BZ66" s="421"/>
      <c r="CA66" s="421"/>
      <c r="CB66" s="421"/>
      <c r="CC66" s="421"/>
      <c r="CD66" s="421"/>
      <c r="CE66" s="421"/>
      <c r="CF66" s="421"/>
      <c r="CG66" s="631"/>
      <c r="CH66" s="631"/>
      <c r="CI66" s="631"/>
      <c r="CJ66" s="631"/>
      <c r="CK66" s="631"/>
      <c r="CL66" s="631"/>
      <c r="CM66" s="631"/>
      <c r="CN66" s="631"/>
      <c r="CO66" s="631"/>
      <c r="CP66" s="631"/>
      <c r="CQ66" s="631"/>
      <c r="CR66" s="631"/>
      <c r="CS66" s="631"/>
      <c r="CT66" s="631"/>
      <c r="CU66" s="631"/>
      <c r="CV66" s="631"/>
      <c r="CW66" s="631"/>
      <c r="CX66" s="631"/>
      <c r="CY66" s="631"/>
      <c r="CZ66" s="631"/>
      <c r="DA66" s="631"/>
      <c r="DB66" s="631"/>
      <c r="DC66" s="631"/>
      <c r="DD66" s="631"/>
      <c r="DE66" s="631"/>
      <c r="DF66" s="631"/>
      <c r="DG66" s="631"/>
      <c r="DH66" s="631"/>
      <c r="DI66" s="631"/>
      <c r="DJ66" s="631"/>
      <c r="DK66" s="631"/>
      <c r="DL66" s="631"/>
      <c r="DM66" s="631"/>
      <c r="DN66" s="631"/>
      <c r="DO66" s="631"/>
      <c r="DP66" s="631"/>
      <c r="DQ66" s="631"/>
      <c r="DR66" s="631"/>
      <c r="DS66" s="631"/>
      <c r="DT66" s="631"/>
      <c r="DU66" s="631"/>
      <c r="DV66" s="631"/>
      <c r="DW66" s="631"/>
      <c r="DX66" s="631"/>
      <c r="DY66" s="631"/>
      <c r="DZ66" s="631"/>
      <c r="EA66" s="631"/>
      <c r="EB66" s="631"/>
      <c r="EC66" s="631"/>
      <c r="ED66" s="631"/>
      <c r="EE66" s="631"/>
      <c r="EF66" s="631"/>
      <c r="EG66" s="631"/>
      <c r="EH66" s="631"/>
      <c r="EI66" s="631"/>
      <c r="EJ66" s="631"/>
      <c r="EK66" s="631"/>
      <c r="EL66" s="631"/>
      <c r="EM66" s="631"/>
      <c r="EN66" s="632"/>
      <c r="EO66" s="191"/>
    </row>
    <row r="67" spans="1:145" ht="19.5" customHeight="1">
      <c r="A67" s="119" t="s">
        <v>195</v>
      </c>
      <c r="B67" s="120"/>
      <c r="C67" s="120"/>
      <c r="D67" s="120"/>
      <c r="E67" s="120"/>
      <c r="F67" s="120"/>
      <c r="G67" s="120"/>
      <c r="H67" s="120"/>
      <c r="I67" s="120"/>
      <c r="J67" s="120"/>
      <c r="K67" s="120"/>
      <c r="L67" s="120"/>
      <c r="M67" s="120"/>
      <c r="N67" s="120"/>
      <c r="O67" s="120"/>
      <c r="P67" s="120"/>
      <c r="Q67" s="120"/>
      <c r="R67" s="120"/>
      <c r="S67" s="141"/>
      <c r="T67" s="550" t="s">
        <v>824</v>
      </c>
      <c r="U67" s="488"/>
      <c r="V67" s="629"/>
      <c r="W67" s="551" t="s">
        <v>269</v>
      </c>
      <c r="X67" s="551"/>
      <c r="Y67" s="629"/>
      <c r="Z67" s="551" t="s">
        <v>824</v>
      </c>
      <c r="AA67" s="487"/>
      <c r="AB67" s="630"/>
      <c r="AC67" s="156">
        <f t="shared" si="2"/>
        <v>3534533</v>
      </c>
      <c r="AD67" s="157"/>
      <c r="AE67" s="157"/>
      <c r="AF67" s="157"/>
      <c r="AG67" s="157"/>
      <c r="AH67" s="157"/>
      <c r="AI67" s="157"/>
      <c r="AJ67" s="157"/>
      <c r="AK67" s="157"/>
      <c r="AL67" s="157"/>
      <c r="AM67" s="157"/>
      <c r="AN67" s="157"/>
      <c r="AO67" s="157"/>
      <c r="AP67" s="157"/>
      <c r="AQ67" s="157"/>
      <c r="AR67" s="158"/>
      <c r="AS67" s="421">
        <v>2944047</v>
      </c>
      <c r="AT67" s="421"/>
      <c r="AU67" s="421"/>
      <c r="AV67" s="421"/>
      <c r="AW67" s="421"/>
      <c r="AX67" s="421"/>
      <c r="AY67" s="421"/>
      <c r="AZ67" s="421"/>
      <c r="BA67" s="421"/>
      <c r="BB67" s="421"/>
      <c r="BC67" s="421">
        <v>514963</v>
      </c>
      <c r="BD67" s="421"/>
      <c r="BE67" s="421"/>
      <c r="BF67" s="421"/>
      <c r="BG67" s="421"/>
      <c r="BH67" s="421"/>
      <c r="BI67" s="421"/>
      <c r="BJ67" s="421"/>
      <c r="BK67" s="421"/>
      <c r="BL67" s="421"/>
      <c r="BM67" s="421">
        <v>62312</v>
      </c>
      <c r="BN67" s="421"/>
      <c r="BO67" s="421"/>
      <c r="BP67" s="421"/>
      <c r="BQ67" s="421"/>
      <c r="BR67" s="421"/>
      <c r="BS67" s="421"/>
      <c r="BT67" s="421"/>
      <c r="BU67" s="421"/>
      <c r="BV67" s="421"/>
      <c r="BW67" s="421">
        <v>13211</v>
      </c>
      <c r="BX67" s="421"/>
      <c r="BY67" s="421"/>
      <c r="BZ67" s="421"/>
      <c r="CA67" s="421"/>
      <c r="CB67" s="421"/>
      <c r="CC67" s="421"/>
      <c r="CD67" s="421"/>
      <c r="CE67" s="421"/>
      <c r="CF67" s="421"/>
      <c r="CG67" s="631"/>
      <c r="CH67" s="631"/>
      <c r="CI67" s="631"/>
      <c r="CJ67" s="631"/>
      <c r="CK67" s="631"/>
      <c r="CL67" s="631"/>
      <c r="CM67" s="631"/>
      <c r="CN67" s="631"/>
      <c r="CO67" s="631"/>
      <c r="CP67" s="631"/>
      <c r="CQ67" s="631"/>
      <c r="CR67" s="631"/>
      <c r="CS67" s="631"/>
      <c r="CT67" s="631"/>
      <c r="CU67" s="631"/>
      <c r="CV67" s="631"/>
      <c r="CW67" s="631"/>
      <c r="CX67" s="631"/>
      <c r="CY67" s="631"/>
      <c r="CZ67" s="631"/>
      <c r="DA67" s="631"/>
      <c r="DB67" s="631"/>
      <c r="DC67" s="631"/>
      <c r="DD67" s="631"/>
      <c r="DE67" s="631"/>
      <c r="DF67" s="631"/>
      <c r="DG67" s="631"/>
      <c r="DH67" s="631"/>
      <c r="DI67" s="631"/>
      <c r="DJ67" s="631"/>
      <c r="DK67" s="631"/>
      <c r="DL67" s="631"/>
      <c r="DM67" s="631"/>
      <c r="DN67" s="631"/>
      <c r="DO67" s="631"/>
      <c r="DP67" s="631"/>
      <c r="DQ67" s="631"/>
      <c r="DR67" s="631"/>
      <c r="DS67" s="631"/>
      <c r="DT67" s="631"/>
      <c r="DU67" s="631"/>
      <c r="DV67" s="631"/>
      <c r="DW67" s="631"/>
      <c r="DX67" s="631"/>
      <c r="DY67" s="631"/>
      <c r="DZ67" s="631"/>
      <c r="EA67" s="631"/>
      <c r="EB67" s="631"/>
      <c r="EC67" s="631"/>
      <c r="ED67" s="631"/>
      <c r="EE67" s="631"/>
      <c r="EF67" s="631"/>
      <c r="EG67" s="631"/>
      <c r="EH67" s="631"/>
      <c r="EI67" s="631"/>
      <c r="EJ67" s="631"/>
      <c r="EK67" s="631"/>
      <c r="EL67" s="631"/>
      <c r="EM67" s="631"/>
      <c r="EN67" s="632"/>
      <c r="EO67" s="191"/>
    </row>
    <row r="68" spans="1:145" ht="19.5" customHeight="1">
      <c r="A68" s="119" t="s">
        <v>196</v>
      </c>
      <c r="B68" s="120"/>
      <c r="C68" s="120"/>
      <c r="D68" s="120"/>
      <c r="E68" s="120"/>
      <c r="F68" s="120"/>
      <c r="G68" s="120"/>
      <c r="H68" s="120"/>
      <c r="I68" s="120"/>
      <c r="J68" s="120"/>
      <c r="K68" s="120"/>
      <c r="L68" s="120"/>
      <c r="M68" s="120"/>
      <c r="N68" s="120"/>
      <c r="O68" s="120"/>
      <c r="P68" s="120"/>
      <c r="Q68" s="120"/>
      <c r="R68" s="120"/>
      <c r="S68" s="141"/>
      <c r="T68" s="550" t="s">
        <v>824</v>
      </c>
      <c r="U68" s="488"/>
      <c r="V68" s="629"/>
      <c r="W68" s="551" t="s">
        <v>271</v>
      </c>
      <c r="X68" s="551"/>
      <c r="Y68" s="629"/>
      <c r="Z68" s="551" t="s">
        <v>824</v>
      </c>
      <c r="AA68" s="487"/>
      <c r="AB68" s="630"/>
      <c r="AC68" s="156">
        <f t="shared" si="2"/>
        <v>4092645</v>
      </c>
      <c r="AD68" s="157"/>
      <c r="AE68" s="157"/>
      <c r="AF68" s="157"/>
      <c r="AG68" s="157"/>
      <c r="AH68" s="157"/>
      <c r="AI68" s="157"/>
      <c r="AJ68" s="157"/>
      <c r="AK68" s="157"/>
      <c r="AL68" s="157"/>
      <c r="AM68" s="157"/>
      <c r="AN68" s="157"/>
      <c r="AO68" s="157"/>
      <c r="AP68" s="157"/>
      <c r="AQ68" s="157"/>
      <c r="AR68" s="158"/>
      <c r="AS68" s="421">
        <v>3477158</v>
      </c>
      <c r="AT68" s="421"/>
      <c r="AU68" s="421"/>
      <c r="AV68" s="421"/>
      <c r="AW68" s="421"/>
      <c r="AX68" s="421"/>
      <c r="AY68" s="421"/>
      <c r="AZ68" s="421"/>
      <c r="BA68" s="421"/>
      <c r="BB68" s="421"/>
      <c r="BC68" s="421">
        <v>513036</v>
      </c>
      <c r="BD68" s="421"/>
      <c r="BE68" s="421"/>
      <c r="BF68" s="421"/>
      <c r="BG68" s="421"/>
      <c r="BH68" s="421"/>
      <c r="BI68" s="421"/>
      <c r="BJ68" s="421"/>
      <c r="BK68" s="421"/>
      <c r="BL68" s="421"/>
      <c r="BM68" s="421">
        <v>82501</v>
      </c>
      <c r="BN68" s="421"/>
      <c r="BO68" s="421"/>
      <c r="BP68" s="421"/>
      <c r="BQ68" s="421"/>
      <c r="BR68" s="421"/>
      <c r="BS68" s="421"/>
      <c r="BT68" s="421"/>
      <c r="BU68" s="421"/>
      <c r="BV68" s="421"/>
      <c r="BW68" s="421">
        <v>19950</v>
      </c>
      <c r="BX68" s="421"/>
      <c r="BY68" s="421"/>
      <c r="BZ68" s="421"/>
      <c r="CA68" s="421"/>
      <c r="CB68" s="421"/>
      <c r="CC68" s="421"/>
      <c r="CD68" s="421"/>
      <c r="CE68" s="421"/>
      <c r="CF68" s="421"/>
      <c r="CG68" s="631"/>
      <c r="CH68" s="631"/>
      <c r="CI68" s="631"/>
      <c r="CJ68" s="631"/>
      <c r="CK68" s="631"/>
      <c r="CL68" s="631"/>
      <c r="CM68" s="631"/>
      <c r="CN68" s="631"/>
      <c r="CO68" s="631"/>
      <c r="CP68" s="631"/>
      <c r="CQ68" s="631"/>
      <c r="CR68" s="631"/>
      <c r="CS68" s="631"/>
      <c r="CT68" s="631"/>
      <c r="CU68" s="631"/>
      <c r="CV68" s="631"/>
      <c r="CW68" s="631"/>
      <c r="CX68" s="631"/>
      <c r="CY68" s="631"/>
      <c r="CZ68" s="631"/>
      <c r="DA68" s="631"/>
      <c r="DB68" s="631"/>
      <c r="DC68" s="631"/>
      <c r="DD68" s="631"/>
      <c r="DE68" s="631"/>
      <c r="DF68" s="631"/>
      <c r="DG68" s="631"/>
      <c r="DH68" s="631"/>
      <c r="DI68" s="631"/>
      <c r="DJ68" s="631"/>
      <c r="DK68" s="631"/>
      <c r="DL68" s="631"/>
      <c r="DM68" s="631"/>
      <c r="DN68" s="631"/>
      <c r="DO68" s="631"/>
      <c r="DP68" s="631"/>
      <c r="DQ68" s="631"/>
      <c r="DR68" s="631"/>
      <c r="DS68" s="631"/>
      <c r="DT68" s="631"/>
      <c r="DU68" s="631"/>
      <c r="DV68" s="631"/>
      <c r="DW68" s="631"/>
      <c r="DX68" s="631"/>
      <c r="DY68" s="631"/>
      <c r="DZ68" s="631"/>
      <c r="EA68" s="631"/>
      <c r="EB68" s="631"/>
      <c r="EC68" s="631"/>
      <c r="ED68" s="631"/>
      <c r="EE68" s="631"/>
      <c r="EF68" s="631"/>
      <c r="EG68" s="631"/>
      <c r="EH68" s="631"/>
      <c r="EI68" s="631"/>
      <c r="EJ68" s="631"/>
      <c r="EK68" s="631"/>
      <c r="EL68" s="631"/>
      <c r="EM68" s="631"/>
      <c r="EN68" s="632"/>
      <c r="EO68" s="191"/>
    </row>
    <row r="69" spans="1:145" ht="19.5" customHeight="1">
      <c r="A69" s="119" t="s">
        <v>197</v>
      </c>
      <c r="B69" s="120"/>
      <c r="C69" s="120"/>
      <c r="D69" s="120"/>
      <c r="E69" s="120"/>
      <c r="F69" s="120"/>
      <c r="G69" s="120"/>
      <c r="H69" s="120"/>
      <c r="I69" s="120"/>
      <c r="J69" s="120"/>
      <c r="K69" s="120"/>
      <c r="L69" s="120"/>
      <c r="M69" s="120"/>
      <c r="N69" s="120"/>
      <c r="O69" s="120"/>
      <c r="P69" s="120"/>
      <c r="Q69" s="120"/>
      <c r="R69" s="120"/>
      <c r="S69" s="141"/>
      <c r="T69" s="550" t="s">
        <v>824</v>
      </c>
      <c r="U69" s="488"/>
      <c r="V69" s="629"/>
      <c r="W69" s="551" t="s">
        <v>273</v>
      </c>
      <c r="X69" s="551"/>
      <c r="Y69" s="629"/>
      <c r="Z69" s="551" t="s">
        <v>824</v>
      </c>
      <c r="AA69" s="487"/>
      <c r="AB69" s="630"/>
      <c r="AC69" s="156">
        <f t="shared" si="2"/>
        <v>4281433</v>
      </c>
      <c r="AD69" s="157"/>
      <c r="AE69" s="157"/>
      <c r="AF69" s="157"/>
      <c r="AG69" s="157"/>
      <c r="AH69" s="157"/>
      <c r="AI69" s="157"/>
      <c r="AJ69" s="157"/>
      <c r="AK69" s="157"/>
      <c r="AL69" s="157"/>
      <c r="AM69" s="157"/>
      <c r="AN69" s="157"/>
      <c r="AO69" s="157"/>
      <c r="AP69" s="157"/>
      <c r="AQ69" s="157"/>
      <c r="AR69" s="158"/>
      <c r="AS69" s="421">
        <v>3624663</v>
      </c>
      <c r="AT69" s="421"/>
      <c r="AU69" s="421"/>
      <c r="AV69" s="421"/>
      <c r="AW69" s="421"/>
      <c r="AX69" s="421"/>
      <c r="AY69" s="421"/>
      <c r="AZ69" s="421"/>
      <c r="BA69" s="421"/>
      <c r="BB69" s="421"/>
      <c r="BC69" s="421">
        <v>547772</v>
      </c>
      <c r="BD69" s="421"/>
      <c r="BE69" s="421"/>
      <c r="BF69" s="421"/>
      <c r="BG69" s="421"/>
      <c r="BH69" s="421"/>
      <c r="BI69" s="421"/>
      <c r="BJ69" s="421"/>
      <c r="BK69" s="421"/>
      <c r="BL69" s="421"/>
      <c r="BM69" s="421">
        <v>79162</v>
      </c>
      <c r="BN69" s="421"/>
      <c r="BO69" s="421"/>
      <c r="BP69" s="421"/>
      <c r="BQ69" s="421"/>
      <c r="BR69" s="421"/>
      <c r="BS69" s="421"/>
      <c r="BT69" s="421"/>
      <c r="BU69" s="421"/>
      <c r="BV69" s="421"/>
      <c r="BW69" s="421">
        <v>29836</v>
      </c>
      <c r="BX69" s="421"/>
      <c r="BY69" s="421"/>
      <c r="BZ69" s="421"/>
      <c r="CA69" s="421"/>
      <c r="CB69" s="421"/>
      <c r="CC69" s="421"/>
      <c r="CD69" s="421"/>
      <c r="CE69" s="421"/>
      <c r="CF69" s="421"/>
      <c r="CG69" s="421"/>
      <c r="CH69" s="421"/>
      <c r="CI69" s="421"/>
      <c r="CJ69" s="421"/>
      <c r="CK69" s="421"/>
      <c r="CL69" s="421"/>
      <c r="CM69" s="421"/>
      <c r="CN69" s="421"/>
      <c r="CO69" s="421"/>
      <c r="CP69" s="421"/>
      <c r="CQ69" s="631"/>
      <c r="CR69" s="631"/>
      <c r="CS69" s="631"/>
      <c r="CT69" s="631"/>
      <c r="CU69" s="631"/>
      <c r="CV69" s="631"/>
      <c r="CW69" s="631"/>
      <c r="CX69" s="631"/>
      <c r="CY69" s="631"/>
      <c r="CZ69" s="631"/>
      <c r="DA69" s="631"/>
      <c r="DB69" s="631"/>
      <c r="DC69" s="631"/>
      <c r="DD69" s="631"/>
      <c r="DE69" s="631"/>
      <c r="DF69" s="631"/>
      <c r="DG69" s="631"/>
      <c r="DH69" s="631"/>
      <c r="DI69" s="631"/>
      <c r="DJ69" s="631"/>
      <c r="DK69" s="631"/>
      <c r="DL69" s="631"/>
      <c r="DM69" s="631"/>
      <c r="DN69" s="631"/>
      <c r="DO69" s="631"/>
      <c r="DP69" s="631"/>
      <c r="DQ69" s="631"/>
      <c r="DR69" s="631"/>
      <c r="DS69" s="631"/>
      <c r="DT69" s="631"/>
      <c r="DU69" s="631"/>
      <c r="DV69" s="631"/>
      <c r="DW69" s="631"/>
      <c r="DX69" s="631"/>
      <c r="DY69" s="631"/>
      <c r="DZ69" s="631"/>
      <c r="EA69" s="631"/>
      <c r="EB69" s="631"/>
      <c r="EC69" s="631"/>
      <c r="ED69" s="631"/>
      <c r="EE69" s="631"/>
      <c r="EF69" s="631"/>
      <c r="EG69" s="631"/>
      <c r="EH69" s="631"/>
      <c r="EI69" s="631"/>
      <c r="EJ69" s="631"/>
      <c r="EK69" s="631"/>
      <c r="EL69" s="631"/>
      <c r="EM69" s="631"/>
      <c r="EN69" s="632"/>
      <c r="EO69" s="191"/>
    </row>
    <row r="70" spans="1:145" ht="19.5" customHeight="1">
      <c r="A70" s="119" t="s">
        <v>198</v>
      </c>
      <c r="B70" s="120"/>
      <c r="C70" s="120"/>
      <c r="D70" s="120"/>
      <c r="E70" s="120"/>
      <c r="F70" s="120"/>
      <c r="G70" s="120"/>
      <c r="H70" s="120"/>
      <c r="I70" s="120"/>
      <c r="J70" s="120"/>
      <c r="K70" s="120"/>
      <c r="L70" s="120"/>
      <c r="M70" s="120"/>
      <c r="N70" s="120"/>
      <c r="O70" s="120"/>
      <c r="P70" s="120"/>
      <c r="Q70" s="120"/>
      <c r="R70" s="120"/>
      <c r="S70" s="141"/>
      <c r="T70" s="550" t="s">
        <v>824</v>
      </c>
      <c r="U70" s="488"/>
      <c r="V70" s="629"/>
      <c r="W70" s="551" t="s">
        <v>275</v>
      </c>
      <c r="X70" s="551"/>
      <c r="Y70" s="629"/>
      <c r="Z70" s="551" t="s">
        <v>824</v>
      </c>
      <c r="AA70" s="487"/>
      <c r="AB70" s="630"/>
      <c r="AC70" s="156">
        <f t="shared" si="2"/>
        <v>14161951</v>
      </c>
      <c r="AD70" s="157"/>
      <c r="AE70" s="157"/>
      <c r="AF70" s="157"/>
      <c r="AG70" s="157"/>
      <c r="AH70" s="157"/>
      <c r="AI70" s="157"/>
      <c r="AJ70" s="157"/>
      <c r="AK70" s="157"/>
      <c r="AL70" s="157"/>
      <c r="AM70" s="157"/>
      <c r="AN70" s="157"/>
      <c r="AO70" s="157"/>
      <c r="AP70" s="157"/>
      <c r="AQ70" s="157"/>
      <c r="AR70" s="158"/>
      <c r="AS70" s="421">
        <v>11585764</v>
      </c>
      <c r="AT70" s="421"/>
      <c r="AU70" s="421"/>
      <c r="AV70" s="421"/>
      <c r="AW70" s="421"/>
      <c r="AX70" s="421"/>
      <c r="AY70" s="421"/>
      <c r="AZ70" s="421"/>
      <c r="BA70" s="421"/>
      <c r="BB70" s="421"/>
      <c r="BC70" s="421">
        <v>2022640</v>
      </c>
      <c r="BD70" s="421"/>
      <c r="BE70" s="421"/>
      <c r="BF70" s="421"/>
      <c r="BG70" s="421"/>
      <c r="BH70" s="421"/>
      <c r="BI70" s="421"/>
      <c r="BJ70" s="421"/>
      <c r="BK70" s="421"/>
      <c r="BL70" s="421"/>
      <c r="BM70" s="421">
        <v>397438</v>
      </c>
      <c r="BN70" s="421"/>
      <c r="BO70" s="421"/>
      <c r="BP70" s="421"/>
      <c r="BQ70" s="421"/>
      <c r="BR70" s="421"/>
      <c r="BS70" s="421"/>
      <c r="BT70" s="421"/>
      <c r="BU70" s="421"/>
      <c r="BV70" s="421"/>
      <c r="BW70" s="421">
        <v>119686</v>
      </c>
      <c r="BX70" s="421"/>
      <c r="BY70" s="421"/>
      <c r="BZ70" s="421"/>
      <c r="CA70" s="421"/>
      <c r="CB70" s="421"/>
      <c r="CC70" s="421"/>
      <c r="CD70" s="421"/>
      <c r="CE70" s="421"/>
      <c r="CF70" s="421"/>
      <c r="CG70" s="421">
        <v>36423</v>
      </c>
      <c r="CH70" s="421"/>
      <c r="CI70" s="421"/>
      <c r="CJ70" s="421"/>
      <c r="CK70" s="421"/>
      <c r="CL70" s="421"/>
      <c r="CM70" s="421"/>
      <c r="CN70" s="421"/>
      <c r="CO70" s="421"/>
      <c r="CP70" s="421"/>
      <c r="CQ70" s="631"/>
      <c r="CR70" s="631"/>
      <c r="CS70" s="631"/>
      <c r="CT70" s="631"/>
      <c r="CU70" s="631"/>
      <c r="CV70" s="631"/>
      <c r="CW70" s="631"/>
      <c r="CX70" s="631"/>
      <c r="CY70" s="631"/>
      <c r="CZ70" s="631"/>
      <c r="DA70" s="631"/>
      <c r="DB70" s="631"/>
      <c r="DC70" s="631"/>
      <c r="DD70" s="631"/>
      <c r="DE70" s="631"/>
      <c r="DF70" s="631"/>
      <c r="DG70" s="631"/>
      <c r="DH70" s="631"/>
      <c r="DI70" s="631"/>
      <c r="DJ70" s="631"/>
      <c r="DK70" s="631"/>
      <c r="DL70" s="631"/>
      <c r="DM70" s="631"/>
      <c r="DN70" s="631"/>
      <c r="DO70" s="631"/>
      <c r="DP70" s="631"/>
      <c r="DQ70" s="631"/>
      <c r="DR70" s="631"/>
      <c r="DS70" s="631"/>
      <c r="DT70" s="631"/>
      <c r="DU70" s="631"/>
      <c r="DV70" s="631"/>
      <c r="DW70" s="631"/>
      <c r="DX70" s="631"/>
      <c r="DY70" s="631"/>
      <c r="DZ70" s="631"/>
      <c r="EA70" s="631"/>
      <c r="EB70" s="631"/>
      <c r="EC70" s="631"/>
      <c r="ED70" s="631"/>
      <c r="EE70" s="631"/>
      <c r="EF70" s="631"/>
      <c r="EG70" s="631"/>
      <c r="EH70" s="631"/>
      <c r="EI70" s="631"/>
      <c r="EJ70" s="631"/>
      <c r="EK70" s="631"/>
      <c r="EL70" s="631"/>
      <c r="EM70" s="631"/>
      <c r="EN70" s="632"/>
      <c r="EO70" s="191"/>
    </row>
    <row r="71" spans="1:145" ht="19.5" customHeight="1">
      <c r="A71" s="119" t="s">
        <v>57</v>
      </c>
      <c r="B71" s="120"/>
      <c r="C71" s="120"/>
      <c r="D71" s="120"/>
      <c r="E71" s="120"/>
      <c r="F71" s="120"/>
      <c r="G71" s="120"/>
      <c r="H71" s="120"/>
      <c r="I71" s="120"/>
      <c r="J71" s="120"/>
      <c r="K71" s="120"/>
      <c r="L71" s="120"/>
      <c r="M71" s="120"/>
      <c r="N71" s="120"/>
      <c r="O71" s="120"/>
      <c r="P71" s="120"/>
      <c r="Q71" s="120"/>
      <c r="R71" s="120"/>
      <c r="S71" s="120"/>
      <c r="T71" s="550" t="s">
        <v>279</v>
      </c>
      <c r="U71" s="488"/>
      <c r="V71" s="629"/>
      <c r="W71" s="551" t="s">
        <v>4433</v>
      </c>
      <c r="X71" s="551"/>
      <c r="Y71" s="629"/>
      <c r="Z71" s="551" t="s">
        <v>824</v>
      </c>
      <c r="AA71" s="487"/>
      <c r="AB71" s="630"/>
      <c r="AC71" s="156">
        <f t="shared" si="2"/>
        <v>25244260</v>
      </c>
      <c r="AD71" s="157"/>
      <c r="AE71" s="157"/>
      <c r="AF71" s="157"/>
      <c r="AG71" s="157"/>
      <c r="AH71" s="157"/>
      <c r="AI71" s="157"/>
      <c r="AJ71" s="157"/>
      <c r="AK71" s="157"/>
      <c r="AL71" s="157"/>
      <c r="AM71" s="157"/>
      <c r="AN71" s="157"/>
      <c r="AO71" s="157"/>
      <c r="AP71" s="157"/>
      <c r="AQ71" s="157"/>
      <c r="AR71" s="158"/>
      <c r="AS71" s="421">
        <v>20085678</v>
      </c>
      <c r="AT71" s="421"/>
      <c r="AU71" s="421"/>
      <c r="AV71" s="421"/>
      <c r="AW71" s="421"/>
      <c r="AX71" s="421"/>
      <c r="AY71" s="421"/>
      <c r="AZ71" s="421"/>
      <c r="BA71" s="421"/>
      <c r="BB71" s="421"/>
      <c r="BC71" s="421">
        <v>3545293</v>
      </c>
      <c r="BD71" s="421"/>
      <c r="BE71" s="421"/>
      <c r="BF71" s="421"/>
      <c r="BG71" s="421"/>
      <c r="BH71" s="421"/>
      <c r="BI71" s="421"/>
      <c r="BJ71" s="421"/>
      <c r="BK71" s="421"/>
      <c r="BL71" s="421"/>
      <c r="BM71" s="421">
        <v>1110581</v>
      </c>
      <c r="BN71" s="421"/>
      <c r="BO71" s="421"/>
      <c r="BP71" s="421"/>
      <c r="BQ71" s="421"/>
      <c r="BR71" s="421"/>
      <c r="BS71" s="421"/>
      <c r="BT71" s="421"/>
      <c r="BU71" s="421"/>
      <c r="BV71" s="421"/>
      <c r="BW71" s="421">
        <v>409074</v>
      </c>
      <c r="BX71" s="421"/>
      <c r="BY71" s="421"/>
      <c r="BZ71" s="421"/>
      <c r="CA71" s="421"/>
      <c r="CB71" s="421"/>
      <c r="CC71" s="421"/>
      <c r="CD71" s="421"/>
      <c r="CE71" s="421"/>
      <c r="CF71" s="421"/>
      <c r="CG71" s="421">
        <v>72666</v>
      </c>
      <c r="CH71" s="421"/>
      <c r="CI71" s="421"/>
      <c r="CJ71" s="421"/>
      <c r="CK71" s="421"/>
      <c r="CL71" s="421"/>
      <c r="CM71" s="421"/>
      <c r="CN71" s="421"/>
      <c r="CO71" s="421"/>
      <c r="CP71" s="421"/>
      <c r="CQ71" s="421">
        <v>20674</v>
      </c>
      <c r="CR71" s="421"/>
      <c r="CS71" s="421"/>
      <c r="CT71" s="421"/>
      <c r="CU71" s="421"/>
      <c r="CV71" s="421"/>
      <c r="CW71" s="421"/>
      <c r="CX71" s="421"/>
      <c r="CY71" s="421"/>
      <c r="CZ71" s="421"/>
      <c r="DA71" s="421">
        <v>294</v>
      </c>
      <c r="DB71" s="421"/>
      <c r="DC71" s="421"/>
      <c r="DD71" s="421"/>
      <c r="DE71" s="421"/>
      <c r="DF71" s="421"/>
      <c r="DG71" s="421"/>
      <c r="DH71" s="421"/>
      <c r="DI71" s="421"/>
      <c r="DJ71" s="421"/>
      <c r="DK71" s="631"/>
      <c r="DL71" s="631"/>
      <c r="DM71" s="631"/>
      <c r="DN71" s="631"/>
      <c r="DO71" s="631"/>
      <c r="DP71" s="631"/>
      <c r="DQ71" s="631"/>
      <c r="DR71" s="631"/>
      <c r="DS71" s="631"/>
      <c r="DT71" s="631"/>
      <c r="DU71" s="631"/>
      <c r="DV71" s="631"/>
      <c r="DW71" s="631"/>
      <c r="DX71" s="631"/>
      <c r="DY71" s="631"/>
      <c r="DZ71" s="631"/>
      <c r="EA71" s="631"/>
      <c r="EB71" s="631"/>
      <c r="EC71" s="631"/>
      <c r="ED71" s="631"/>
      <c r="EE71" s="631"/>
      <c r="EF71" s="631"/>
      <c r="EG71" s="631"/>
      <c r="EH71" s="631"/>
      <c r="EI71" s="631"/>
      <c r="EJ71" s="631"/>
      <c r="EK71" s="631"/>
      <c r="EL71" s="631"/>
      <c r="EM71" s="631"/>
      <c r="EN71" s="632"/>
      <c r="EO71" s="191"/>
    </row>
    <row r="72" spans="1:145" ht="19.5" customHeight="1">
      <c r="A72" s="119" t="s">
        <v>58</v>
      </c>
      <c r="B72" s="120"/>
      <c r="C72" s="120"/>
      <c r="D72" s="120"/>
      <c r="E72" s="120"/>
      <c r="F72" s="120"/>
      <c r="G72" s="120"/>
      <c r="H72" s="120"/>
      <c r="I72" s="120"/>
      <c r="J72" s="120"/>
      <c r="K72" s="120"/>
      <c r="L72" s="120"/>
      <c r="M72" s="120"/>
      <c r="N72" s="120"/>
      <c r="O72" s="120"/>
      <c r="P72" s="120"/>
      <c r="Q72" s="120"/>
      <c r="R72" s="120"/>
      <c r="S72" s="120"/>
      <c r="T72" s="550" t="s">
        <v>279</v>
      </c>
      <c r="U72" s="488"/>
      <c r="V72" s="629"/>
      <c r="W72" s="551" t="s">
        <v>824</v>
      </c>
      <c r="X72" s="551"/>
      <c r="Y72" s="629"/>
      <c r="Z72" s="551" t="s">
        <v>824</v>
      </c>
      <c r="AA72" s="487"/>
      <c r="AB72" s="630"/>
      <c r="AC72" s="156">
        <f t="shared" si="2"/>
        <v>27792287</v>
      </c>
      <c r="AD72" s="157"/>
      <c r="AE72" s="157"/>
      <c r="AF72" s="157"/>
      <c r="AG72" s="157"/>
      <c r="AH72" s="157"/>
      <c r="AI72" s="157"/>
      <c r="AJ72" s="157"/>
      <c r="AK72" s="157"/>
      <c r="AL72" s="157"/>
      <c r="AM72" s="157"/>
      <c r="AN72" s="157"/>
      <c r="AO72" s="157"/>
      <c r="AP72" s="157"/>
      <c r="AQ72" s="157"/>
      <c r="AR72" s="158"/>
      <c r="AS72" s="421">
        <v>20777815</v>
      </c>
      <c r="AT72" s="421"/>
      <c r="AU72" s="421"/>
      <c r="AV72" s="421"/>
      <c r="AW72" s="421"/>
      <c r="AX72" s="421"/>
      <c r="AY72" s="421"/>
      <c r="AZ72" s="421"/>
      <c r="BA72" s="421"/>
      <c r="BB72" s="421"/>
      <c r="BC72" s="421">
        <v>4179130</v>
      </c>
      <c r="BD72" s="421"/>
      <c r="BE72" s="421"/>
      <c r="BF72" s="421"/>
      <c r="BG72" s="421"/>
      <c r="BH72" s="421"/>
      <c r="BI72" s="421"/>
      <c r="BJ72" s="421"/>
      <c r="BK72" s="421"/>
      <c r="BL72" s="421"/>
      <c r="BM72" s="421">
        <v>1800073</v>
      </c>
      <c r="BN72" s="421"/>
      <c r="BO72" s="421"/>
      <c r="BP72" s="421"/>
      <c r="BQ72" s="421"/>
      <c r="BR72" s="421"/>
      <c r="BS72" s="421"/>
      <c r="BT72" s="421"/>
      <c r="BU72" s="421"/>
      <c r="BV72" s="421"/>
      <c r="BW72" s="421">
        <v>812944</v>
      </c>
      <c r="BX72" s="421"/>
      <c r="BY72" s="421"/>
      <c r="BZ72" s="421"/>
      <c r="CA72" s="421"/>
      <c r="CB72" s="421"/>
      <c r="CC72" s="421"/>
      <c r="CD72" s="421"/>
      <c r="CE72" s="421"/>
      <c r="CF72" s="421"/>
      <c r="CG72" s="421">
        <v>185238</v>
      </c>
      <c r="CH72" s="421"/>
      <c r="CI72" s="421"/>
      <c r="CJ72" s="421"/>
      <c r="CK72" s="421"/>
      <c r="CL72" s="421"/>
      <c r="CM72" s="421"/>
      <c r="CN72" s="421"/>
      <c r="CO72" s="421"/>
      <c r="CP72" s="421"/>
      <c r="CQ72" s="421">
        <v>35073</v>
      </c>
      <c r="CR72" s="421"/>
      <c r="CS72" s="421"/>
      <c r="CT72" s="421"/>
      <c r="CU72" s="421"/>
      <c r="CV72" s="421"/>
      <c r="CW72" s="421"/>
      <c r="CX72" s="421"/>
      <c r="CY72" s="421"/>
      <c r="CZ72" s="421"/>
      <c r="DA72" s="421">
        <v>2014</v>
      </c>
      <c r="DB72" s="421"/>
      <c r="DC72" s="421"/>
      <c r="DD72" s="421"/>
      <c r="DE72" s="421"/>
      <c r="DF72" s="421"/>
      <c r="DG72" s="421"/>
      <c r="DH72" s="421"/>
      <c r="DI72" s="421"/>
      <c r="DJ72" s="421"/>
      <c r="DK72" s="421"/>
      <c r="DL72" s="421"/>
      <c r="DM72" s="421"/>
      <c r="DN72" s="421"/>
      <c r="DO72" s="421"/>
      <c r="DP72" s="421"/>
      <c r="DQ72" s="421"/>
      <c r="DR72" s="421"/>
      <c r="DS72" s="421"/>
      <c r="DT72" s="421"/>
      <c r="DU72" s="631"/>
      <c r="DV72" s="631"/>
      <c r="DW72" s="631"/>
      <c r="DX72" s="631"/>
      <c r="DY72" s="631"/>
      <c r="DZ72" s="631"/>
      <c r="EA72" s="631"/>
      <c r="EB72" s="631"/>
      <c r="EC72" s="631"/>
      <c r="ED72" s="631"/>
      <c r="EE72" s="631"/>
      <c r="EF72" s="631"/>
      <c r="EG72" s="631"/>
      <c r="EH72" s="631"/>
      <c r="EI72" s="631"/>
      <c r="EJ72" s="631"/>
      <c r="EK72" s="631"/>
      <c r="EL72" s="631"/>
      <c r="EM72" s="631"/>
      <c r="EN72" s="632"/>
      <c r="EO72" s="191"/>
    </row>
    <row r="73" spans="1:145" ht="19.5" customHeight="1">
      <c r="A73" s="119" t="s">
        <v>59</v>
      </c>
      <c r="B73" s="120"/>
      <c r="C73" s="120"/>
      <c r="D73" s="120"/>
      <c r="E73" s="120"/>
      <c r="F73" s="120"/>
      <c r="G73" s="120"/>
      <c r="H73" s="120"/>
      <c r="I73" s="120"/>
      <c r="J73" s="120"/>
      <c r="K73" s="120"/>
      <c r="L73" s="120"/>
      <c r="M73" s="120"/>
      <c r="N73" s="120"/>
      <c r="O73" s="120"/>
      <c r="P73" s="120"/>
      <c r="Q73" s="120"/>
      <c r="R73" s="120"/>
      <c r="S73" s="120"/>
      <c r="T73" s="550" t="s">
        <v>279</v>
      </c>
      <c r="U73" s="488"/>
      <c r="V73" s="629"/>
      <c r="W73" s="551" t="s">
        <v>279</v>
      </c>
      <c r="X73" s="551"/>
      <c r="Y73" s="629"/>
      <c r="Z73" s="551" t="s">
        <v>824</v>
      </c>
      <c r="AA73" s="487"/>
      <c r="AB73" s="630"/>
      <c r="AC73" s="156">
        <f t="shared" si="2"/>
        <v>28429763</v>
      </c>
      <c r="AD73" s="157"/>
      <c r="AE73" s="157"/>
      <c r="AF73" s="157"/>
      <c r="AG73" s="157"/>
      <c r="AH73" s="157"/>
      <c r="AI73" s="157"/>
      <c r="AJ73" s="157"/>
      <c r="AK73" s="157"/>
      <c r="AL73" s="157"/>
      <c r="AM73" s="157"/>
      <c r="AN73" s="157"/>
      <c r="AO73" s="157"/>
      <c r="AP73" s="157"/>
      <c r="AQ73" s="157"/>
      <c r="AR73" s="158"/>
      <c r="AS73" s="421">
        <v>19211352</v>
      </c>
      <c r="AT73" s="421"/>
      <c r="AU73" s="421"/>
      <c r="AV73" s="421"/>
      <c r="AW73" s="421"/>
      <c r="AX73" s="421"/>
      <c r="AY73" s="421"/>
      <c r="AZ73" s="421"/>
      <c r="BA73" s="421"/>
      <c r="BB73" s="421"/>
      <c r="BC73" s="421">
        <v>4677655</v>
      </c>
      <c r="BD73" s="421"/>
      <c r="BE73" s="421"/>
      <c r="BF73" s="421"/>
      <c r="BG73" s="421"/>
      <c r="BH73" s="421"/>
      <c r="BI73" s="421"/>
      <c r="BJ73" s="421"/>
      <c r="BK73" s="421"/>
      <c r="BL73" s="421"/>
      <c r="BM73" s="421">
        <v>2786873</v>
      </c>
      <c r="BN73" s="421"/>
      <c r="BO73" s="421"/>
      <c r="BP73" s="421"/>
      <c r="BQ73" s="421"/>
      <c r="BR73" s="421"/>
      <c r="BS73" s="421"/>
      <c r="BT73" s="421"/>
      <c r="BU73" s="421"/>
      <c r="BV73" s="421"/>
      <c r="BW73" s="421">
        <v>1331151</v>
      </c>
      <c r="BX73" s="421"/>
      <c r="BY73" s="421"/>
      <c r="BZ73" s="421"/>
      <c r="CA73" s="421"/>
      <c r="CB73" s="421"/>
      <c r="CC73" s="421"/>
      <c r="CD73" s="421"/>
      <c r="CE73" s="421"/>
      <c r="CF73" s="421"/>
      <c r="CG73" s="421">
        <v>354754</v>
      </c>
      <c r="CH73" s="421"/>
      <c r="CI73" s="421"/>
      <c r="CJ73" s="421"/>
      <c r="CK73" s="421"/>
      <c r="CL73" s="421"/>
      <c r="CM73" s="421"/>
      <c r="CN73" s="421"/>
      <c r="CO73" s="421"/>
      <c r="CP73" s="421"/>
      <c r="CQ73" s="421">
        <v>56054</v>
      </c>
      <c r="CR73" s="421"/>
      <c r="CS73" s="421"/>
      <c r="CT73" s="421"/>
      <c r="CU73" s="421"/>
      <c r="CV73" s="421"/>
      <c r="CW73" s="421"/>
      <c r="CX73" s="421"/>
      <c r="CY73" s="421"/>
      <c r="CZ73" s="421"/>
      <c r="DA73" s="421">
        <v>8403</v>
      </c>
      <c r="DB73" s="421"/>
      <c r="DC73" s="421"/>
      <c r="DD73" s="421"/>
      <c r="DE73" s="421"/>
      <c r="DF73" s="421"/>
      <c r="DG73" s="421"/>
      <c r="DH73" s="421"/>
      <c r="DI73" s="421"/>
      <c r="DJ73" s="421"/>
      <c r="DK73" s="421">
        <v>1248</v>
      </c>
      <c r="DL73" s="421"/>
      <c r="DM73" s="421"/>
      <c r="DN73" s="421"/>
      <c r="DO73" s="421"/>
      <c r="DP73" s="421"/>
      <c r="DQ73" s="421"/>
      <c r="DR73" s="421"/>
      <c r="DS73" s="421"/>
      <c r="DT73" s="421"/>
      <c r="DU73" s="421">
        <v>2273</v>
      </c>
      <c r="DV73" s="421"/>
      <c r="DW73" s="421"/>
      <c r="DX73" s="421"/>
      <c r="DY73" s="421"/>
      <c r="DZ73" s="421"/>
      <c r="EA73" s="421"/>
      <c r="EB73" s="421"/>
      <c r="EC73" s="421"/>
      <c r="ED73" s="421"/>
      <c r="EE73" s="421"/>
      <c r="EF73" s="421"/>
      <c r="EG73" s="421"/>
      <c r="EH73" s="421"/>
      <c r="EI73" s="421"/>
      <c r="EJ73" s="421"/>
      <c r="EK73" s="421"/>
      <c r="EL73" s="421"/>
      <c r="EM73" s="421"/>
      <c r="EN73" s="422"/>
      <c r="EO73" s="191"/>
    </row>
    <row r="74" spans="1:145" ht="19.5" customHeight="1">
      <c r="A74" s="119" t="s">
        <v>916</v>
      </c>
      <c r="B74" s="120"/>
      <c r="C74" s="120"/>
      <c r="D74" s="120"/>
      <c r="E74" s="120"/>
      <c r="F74" s="120"/>
      <c r="G74" s="120"/>
      <c r="H74" s="120"/>
      <c r="I74" s="120"/>
      <c r="J74" s="120"/>
      <c r="K74" s="120"/>
      <c r="L74" s="120"/>
      <c r="M74" s="120"/>
      <c r="N74" s="120"/>
      <c r="O74" s="120"/>
      <c r="P74" s="120"/>
      <c r="Q74" s="120"/>
      <c r="R74" s="120"/>
      <c r="S74" s="120"/>
      <c r="T74" s="485" t="s">
        <v>279</v>
      </c>
      <c r="U74" s="486"/>
      <c r="V74" s="488"/>
      <c r="W74" s="487" t="s">
        <v>263</v>
      </c>
      <c r="X74" s="486"/>
      <c r="Y74" s="488"/>
      <c r="Z74" s="487" t="s">
        <v>824</v>
      </c>
      <c r="AA74" s="486"/>
      <c r="AB74" s="633"/>
      <c r="AC74" s="156">
        <f t="shared" ref="AC74:AC81" si="3">SUM(AS74:EN74)</f>
        <v>49905361</v>
      </c>
      <c r="AD74" s="157"/>
      <c r="AE74" s="157"/>
      <c r="AF74" s="157"/>
      <c r="AG74" s="157"/>
      <c r="AH74" s="157"/>
      <c r="AI74" s="157"/>
      <c r="AJ74" s="157"/>
      <c r="AK74" s="157"/>
      <c r="AL74" s="157"/>
      <c r="AM74" s="157"/>
      <c r="AN74" s="157"/>
      <c r="AO74" s="157"/>
      <c r="AP74" s="157"/>
      <c r="AQ74" s="157"/>
      <c r="AR74" s="158"/>
      <c r="AS74" s="421">
        <v>28266920</v>
      </c>
      <c r="AT74" s="421"/>
      <c r="AU74" s="421"/>
      <c r="AV74" s="421"/>
      <c r="AW74" s="421"/>
      <c r="AX74" s="421"/>
      <c r="AY74" s="421"/>
      <c r="AZ74" s="421"/>
      <c r="BA74" s="421"/>
      <c r="BB74" s="421"/>
      <c r="BC74" s="421">
        <v>9286214</v>
      </c>
      <c r="BD74" s="421"/>
      <c r="BE74" s="421"/>
      <c r="BF74" s="421"/>
      <c r="BG74" s="421"/>
      <c r="BH74" s="421"/>
      <c r="BI74" s="421"/>
      <c r="BJ74" s="421"/>
      <c r="BK74" s="421"/>
      <c r="BL74" s="421"/>
      <c r="BM74" s="421">
        <v>6942599</v>
      </c>
      <c r="BN74" s="421"/>
      <c r="BO74" s="421"/>
      <c r="BP74" s="421"/>
      <c r="BQ74" s="421"/>
      <c r="BR74" s="421"/>
      <c r="BS74" s="421"/>
      <c r="BT74" s="421"/>
      <c r="BU74" s="421"/>
      <c r="BV74" s="421"/>
      <c r="BW74" s="421">
        <v>4276428</v>
      </c>
      <c r="BX74" s="421"/>
      <c r="BY74" s="421"/>
      <c r="BZ74" s="421"/>
      <c r="CA74" s="421"/>
      <c r="CB74" s="421"/>
      <c r="CC74" s="421"/>
      <c r="CD74" s="421"/>
      <c r="CE74" s="421"/>
      <c r="CF74" s="421"/>
      <c r="CG74" s="421">
        <v>996149</v>
      </c>
      <c r="CH74" s="421"/>
      <c r="CI74" s="421"/>
      <c r="CJ74" s="421"/>
      <c r="CK74" s="421"/>
      <c r="CL74" s="421"/>
      <c r="CM74" s="421"/>
      <c r="CN74" s="421"/>
      <c r="CO74" s="421"/>
      <c r="CP74" s="421"/>
      <c r="CQ74" s="421">
        <v>123433</v>
      </c>
      <c r="CR74" s="421"/>
      <c r="CS74" s="421"/>
      <c r="CT74" s="421"/>
      <c r="CU74" s="421"/>
      <c r="CV74" s="421"/>
      <c r="CW74" s="421"/>
      <c r="CX74" s="421"/>
      <c r="CY74" s="421"/>
      <c r="CZ74" s="421"/>
      <c r="DA74" s="421">
        <v>13618</v>
      </c>
      <c r="DB74" s="421"/>
      <c r="DC74" s="421"/>
      <c r="DD74" s="421"/>
      <c r="DE74" s="421"/>
      <c r="DF74" s="421"/>
      <c r="DG74" s="421"/>
      <c r="DH74" s="421"/>
      <c r="DI74" s="421"/>
      <c r="DJ74" s="421"/>
      <c r="DK74" s="421"/>
      <c r="DL74" s="421"/>
      <c r="DM74" s="421"/>
      <c r="DN74" s="421"/>
      <c r="DO74" s="421"/>
      <c r="DP74" s="421"/>
      <c r="DQ74" s="421"/>
      <c r="DR74" s="421"/>
      <c r="DS74" s="421"/>
      <c r="DT74" s="421"/>
      <c r="DU74" s="421"/>
      <c r="DV74" s="421"/>
      <c r="DW74" s="421"/>
      <c r="DX74" s="421"/>
      <c r="DY74" s="421"/>
      <c r="DZ74" s="421"/>
      <c r="EA74" s="421"/>
      <c r="EB74" s="421"/>
      <c r="EC74" s="421"/>
      <c r="ED74" s="421"/>
      <c r="EE74" s="421"/>
      <c r="EF74" s="421"/>
      <c r="EG74" s="421"/>
      <c r="EH74" s="421"/>
      <c r="EI74" s="421"/>
      <c r="EJ74" s="421"/>
      <c r="EK74" s="421"/>
      <c r="EL74" s="421"/>
      <c r="EM74" s="421"/>
      <c r="EN74" s="422"/>
      <c r="EO74" s="191"/>
    </row>
    <row r="75" spans="1:145" ht="19.5" customHeight="1">
      <c r="A75" s="119" t="s">
        <v>917</v>
      </c>
      <c r="B75" s="120"/>
      <c r="C75" s="120"/>
      <c r="D75" s="120"/>
      <c r="E75" s="120"/>
      <c r="F75" s="120"/>
      <c r="G75" s="120"/>
      <c r="H75" s="120"/>
      <c r="I75" s="120"/>
      <c r="J75" s="120"/>
      <c r="K75" s="120"/>
      <c r="L75" s="120"/>
      <c r="M75" s="120"/>
      <c r="N75" s="120"/>
      <c r="O75" s="120"/>
      <c r="P75" s="120"/>
      <c r="Q75" s="120"/>
      <c r="R75" s="120"/>
      <c r="S75" s="120"/>
      <c r="T75" s="485" t="s">
        <v>279</v>
      </c>
      <c r="U75" s="486"/>
      <c r="V75" s="488"/>
      <c r="W75" s="487" t="s">
        <v>265</v>
      </c>
      <c r="X75" s="486"/>
      <c r="Y75" s="488"/>
      <c r="Z75" s="487" t="s">
        <v>824</v>
      </c>
      <c r="AA75" s="486"/>
      <c r="AB75" s="633"/>
      <c r="AC75" s="156">
        <f t="shared" si="3"/>
        <v>36620461</v>
      </c>
      <c r="AD75" s="157"/>
      <c r="AE75" s="157"/>
      <c r="AF75" s="157"/>
      <c r="AG75" s="157"/>
      <c r="AH75" s="157"/>
      <c r="AI75" s="157"/>
      <c r="AJ75" s="157"/>
      <c r="AK75" s="157"/>
      <c r="AL75" s="157"/>
      <c r="AM75" s="157"/>
      <c r="AN75" s="157"/>
      <c r="AO75" s="157"/>
      <c r="AP75" s="157"/>
      <c r="AQ75" s="157"/>
      <c r="AR75" s="158"/>
      <c r="AS75" s="421">
        <v>16833033</v>
      </c>
      <c r="AT75" s="421"/>
      <c r="AU75" s="421"/>
      <c r="AV75" s="421"/>
      <c r="AW75" s="421"/>
      <c r="AX75" s="421"/>
      <c r="AY75" s="421"/>
      <c r="AZ75" s="421"/>
      <c r="BA75" s="421"/>
      <c r="BB75" s="421"/>
      <c r="BC75" s="421">
        <v>7893949</v>
      </c>
      <c r="BD75" s="421"/>
      <c r="BE75" s="421"/>
      <c r="BF75" s="421"/>
      <c r="BG75" s="421"/>
      <c r="BH75" s="421"/>
      <c r="BI75" s="421"/>
      <c r="BJ75" s="421"/>
      <c r="BK75" s="421"/>
      <c r="BL75" s="421"/>
      <c r="BM75" s="421">
        <v>6370701</v>
      </c>
      <c r="BN75" s="421"/>
      <c r="BO75" s="421"/>
      <c r="BP75" s="421"/>
      <c r="BQ75" s="421"/>
      <c r="BR75" s="421"/>
      <c r="BS75" s="421"/>
      <c r="BT75" s="421"/>
      <c r="BU75" s="421"/>
      <c r="BV75" s="421"/>
      <c r="BW75" s="421">
        <v>4349359</v>
      </c>
      <c r="BX75" s="421"/>
      <c r="BY75" s="421"/>
      <c r="BZ75" s="421"/>
      <c r="CA75" s="421"/>
      <c r="CB75" s="421"/>
      <c r="CC75" s="421"/>
      <c r="CD75" s="421"/>
      <c r="CE75" s="421"/>
      <c r="CF75" s="421"/>
      <c r="CG75" s="421">
        <v>985967</v>
      </c>
      <c r="CH75" s="421"/>
      <c r="CI75" s="421"/>
      <c r="CJ75" s="421"/>
      <c r="CK75" s="421"/>
      <c r="CL75" s="421"/>
      <c r="CM75" s="421"/>
      <c r="CN75" s="421"/>
      <c r="CO75" s="421"/>
      <c r="CP75" s="421"/>
      <c r="CQ75" s="421">
        <v>137894</v>
      </c>
      <c r="CR75" s="421"/>
      <c r="CS75" s="421"/>
      <c r="CT75" s="421"/>
      <c r="CU75" s="421"/>
      <c r="CV75" s="421"/>
      <c r="CW75" s="421"/>
      <c r="CX75" s="421"/>
      <c r="CY75" s="421"/>
      <c r="CZ75" s="421"/>
      <c r="DA75" s="421">
        <v>37933</v>
      </c>
      <c r="DB75" s="421"/>
      <c r="DC75" s="421"/>
      <c r="DD75" s="421"/>
      <c r="DE75" s="421"/>
      <c r="DF75" s="421"/>
      <c r="DG75" s="421"/>
      <c r="DH75" s="421"/>
      <c r="DI75" s="421"/>
      <c r="DJ75" s="421"/>
      <c r="DK75" s="421">
        <v>11625</v>
      </c>
      <c r="DL75" s="421"/>
      <c r="DM75" s="421"/>
      <c r="DN75" s="421"/>
      <c r="DO75" s="421"/>
      <c r="DP75" s="421"/>
      <c r="DQ75" s="421"/>
      <c r="DR75" s="421"/>
      <c r="DS75" s="421"/>
      <c r="DT75" s="421"/>
      <c r="DU75" s="421"/>
      <c r="DV75" s="421"/>
      <c r="DW75" s="421"/>
      <c r="DX75" s="421"/>
      <c r="DY75" s="421"/>
      <c r="DZ75" s="421"/>
      <c r="EA75" s="421"/>
      <c r="EB75" s="421"/>
      <c r="EC75" s="421"/>
      <c r="ED75" s="421"/>
      <c r="EE75" s="421"/>
      <c r="EF75" s="421"/>
      <c r="EG75" s="421"/>
      <c r="EH75" s="421"/>
      <c r="EI75" s="421"/>
      <c r="EJ75" s="421"/>
      <c r="EK75" s="421"/>
      <c r="EL75" s="421"/>
      <c r="EM75" s="421"/>
      <c r="EN75" s="422"/>
      <c r="EO75" s="191"/>
    </row>
    <row r="76" spans="1:145" ht="19.5" customHeight="1">
      <c r="A76" s="119" t="s">
        <v>918</v>
      </c>
      <c r="B76" s="120"/>
      <c r="C76" s="120"/>
      <c r="D76" s="120"/>
      <c r="E76" s="120"/>
      <c r="F76" s="120"/>
      <c r="G76" s="120"/>
      <c r="H76" s="120"/>
      <c r="I76" s="120"/>
      <c r="J76" s="120"/>
      <c r="K76" s="120"/>
      <c r="L76" s="120"/>
      <c r="M76" s="120"/>
      <c r="N76" s="120"/>
      <c r="O76" s="120"/>
      <c r="P76" s="120"/>
      <c r="Q76" s="120"/>
      <c r="R76" s="120"/>
      <c r="S76" s="120"/>
      <c r="T76" s="485" t="s">
        <v>279</v>
      </c>
      <c r="U76" s="486"/>
      <c r="V76" s="488"/>
      <c r="W76" s="487" t="s">
        <v>267</v>
      </c>
      <c r="X76" s="486"/>
      <c r="Y76" s="488"/>
      <c r="Z76" s="487" t="s">
        <v>824</v>
      </c>
      <c r="AA76" s="486"/>
      <c r="AB76" s="633"/>
      <c r="AC76" s="156">
        <f t="shared" si="3"/>
        <v>30247515</v>
      </c>
      <c r="AD76" s="157"/>
      <c r="AE76" s="157"/>
      <c r="AF76" s="157"/>
      <c r="AG76" s="157"/>
      <c r="AH76" s="157"/>
      <c r="AI76" s="157"/>
      <c r="AJ76" s="157"/>
      <c r="AK76" s="157"/>
      <c r="AL76" s="157"/>
      <c r="AM76" s="157"/>
      <c r="AN76" s="157"/>
      <c r="AO76" s="157"/>
      <c r="AP76" s="157"/>
      <c r="AQ76" s="157"/>
      <c r="AR76" s="158"/>
      <c r="AS76" s="421">
        <v>11453971</v>
      </c>
      <c r="AT76" s="421"/>
      <c r="AU76" s="421"/>
      <c r="AV76" s="421"/>
      <c r="AW76" s="421"/>
      <c r="AX76" s="421"/>
      <c r="AY76" s="421"/>
      <c r="AZ76" s="421"/>
      <c r="BA76" s="421"/>
      <c r="BB76" s="421"/>
      <c r="BC76" s="421">
        <v>7096280</v>
      </c>
      <c r="BD76" s="421"/>
      <c r="BE76" s="421"/>
      <c r="BF76" s="421"/>
      <c r="BG76" s="421"/>
      <c r="BH76" s="421"/>
      <c r="BI76" s="421"/>
      <c r="BJ76" s="421"/>
      <c r="BK76" s="421"/>
      <c r="BL76" s="421"/>
      <c r="BM76" s="421">
        <v>6288782</v>
      </c>
      <c r="BN76" s="421"/>
      <c r="BO76" s="421"/>
      <c r="BP76" s="421"/>
      <c r="BQ76" s="421"/>
      <c r="BR76" s="421"/>
      <c r="BS76" s="421"/>
      <c r="BT76" s="421"/>
      <c r="BU76" s="421"/>
      <c r="BV76" s="421"/>
      <c r="BW76" s="421">
        <v>4199508</v>
      </c>
      <c r="BX76" s="421"/>
      <c r="BY76" s="421"/>
      <c r="BZ76" s="421"/>
      <c r="CA76" s="421"/>
      <c r="CB76" s="421"/>
      <c r="CC76" s="421"/>
      <c r="CD76" s="421"/>
      <c r="CE76" s="421"/>
      <c r="CF76" s="421"/>
      <c r="CG76" s="421">
        <v>978352</v>
      </c>
      <c r="CH76" s="421"/>
      <c r="CI76" s="421"/>
      <c r="CJ76" s="421"/>
      <c r="CK76" s="421"/>
      <c r="CL76" s="421"/>
      <c r="CM76" s="421"/>
      <c r="CN76" s="421"/>
      <c r="CO76" s="421"/>
      <c r="CP76" s="421"/>
      <c r="CQ76" s="421">
        <v>184224</v>
      </c>
      <c r="CR76" s="421"/>
      <c r="CS76" s="421"/>
      <c r="CT76" s="421"/>
      <c r="CU76" s="421"/>
      <c r="CV76" s="421"/>
      <c r="CW76" s="421"/>
      <c r="CX76" s="421"/>
      <c r="CY76" s="421"/>
      <c r="CZ76" s="421"/>
      <c r="DA76" s="421">
        <v>41526</v>
      </c>
      <c r="DB76" s="421"/>
      <c r="DC76" s="421"/>
      <c r="DD76" s="421"/>
      <c r="DE76" s="421"/>
      <c r="DF76" s="421"/>
      <c r="DG76" s="421"/>
      <c r="DH76" s="421"/>
      <c r="DI76" s="421"/>
      <c r="DJ76" s="421"/>
      <c r="DK76" s="421">
        <v>4872</v>
      </c>
      <c r="DL76" s="421"/>
      <c r="DM76" s="421"/>
      <c r="DN76" s="421"/>
      <c r="DO76" s="421"/>
      <c r="DP76" s="421"/>
      <c r="DQ76" s="421"/>
      <c r="DR76" s="421"/>
      <c r="DS76" s="421"/>
      <c r="DT76" s="421"/>
      <c r="DU76" s="421"/>
      <c r="DV76" s="421"/>
      <c r="DW76" s="421"/>
      <c r="DX76" s="421"/>
      <c r="DY76" s="421"/>
      <c r="DZ76" s="421"/>
      <c r="EA76" s="421"/>
      <c r="EB76" s="421"/>
      <c r="EC76" s="421"/>
      <c r="ED76" s="421"/>
      <c r="EE76" s="421"/>
      <c r="EF76" s="421"/>
      <c r="EG76" s="421"/>
      <c r="EH76" s="421"/>
      <c r="EI76" s="421"/>
      <c r="EJ76" s="421"/>
      <c r="EK76" s="421"/>
      <c r="EL76" s="421"/>
      <c r="EM76" s="421"/>
      <c r="EN76" s="422"/>
      <c r="EO76" s="191"/>
    </row>
    <row r="77" spans="1:145" ht="19.5" customHeight="1">
      <c r="A77" s="119" t="s">
        <v>919</v>
      </c>
      <c r="B77" s="120"/>
      <c r="C77" s="120"/>
      <c r="D77" s="120"/>
      <c r="E77" s="120"/>
      <c r="F77" s="120"/>
      <c r="G77" s="120"/>
      <c r="H77" s="120"/>
      <c r="I77" s="120"/>
      <c r="J77" s="120"/>
      <c r="K77" s="120"/>
      <c r="L77" s="120"/>
      <c r="M77" s="120"/>
      <c r="N77" s="120"/>
      <c r="O77" s="120"/>
      <c r="P77" s="120"/>
      <c r="Q77" s="120"/>
      <c r="R77" s="120"/>
      <c r="S77" s="120"/>
      <c r="T77" s="485" t="s">
        <v>279</v>
      </c>
      <c r="U77" s="486"/>
      <c r="V77" s="488"/>
      <c r="W77" s="487" t="s">
        <v>269</v>
      </c>
      <c r="X77" s="486"/>
      <c r="Y77" s="488"/>
      <c r="Z77" s="487" t="s">
        <v>824</v>
      </c>
      <c r="AA77" s="486"/>
      <c r="AB77" s="633"/>
      <c r="AC77" s="156">
        <f t="shared" si="3"/>
        <v>22019789</v>
      </c>
      <c r="AD77" s="157"/>
      <c r="AE77" s="157"/>
      <c r="AF77" s="157"/>
      <c r="AG77" s="157"/>
      <c r="AH77" s="157"/>
      <c r="AI77" s="157"/>
      <c r="AJ77" s="157"/>
      <c r="AK77" s="157"/>
      <c r="AL77" s="157"/>
      <c r="AM77" s="157"/>
      <c r="AN77" s="157"/>
      <c r="AO77" s="157"/>
      <c r="AP77" s="157"/>
      <c r="AQ77" s="157"/>
      <c r="AR77" s="158"/>
      <c r="AS77" s="421">
        <v>7369219</v>
      </c>
      <c r="AT77" s="421"/>
      <c r="AU77" s="421"/>
      <c r="AV77" s="421"/>
      <c r="AW77" s="421"/>
      <c r="AX77" s="421"/>
      <c r="AY77" s="421"/>
      <c r="AZ77" s="421"/>
      <c r="BA77" s="421"/>
      <c r="BB77" s="421"/>
      <c r="BC77" s="421">
        <v>5399871</v>
      </c>
      <c r="BD77" s="421"/>
      <c r="BE77" s="421"/>
      <c r="BF77" s="421"/>
      <c r="BG77" s="421"/>
      <c r="BH77" s="421"/>
      <c r="BI77" s="421"/>
      <c r="BJ77" s="421"/>
      <c r="BK77" s="421"/>
      <c r="BL77" s="421"/>
      <c r="BM77" s="421">
        <v>4728933</v>
      </c>
      <c r="BN77" s="421"/>
      <c r="BO77" s="421"/>
      <c r="BP77" s="421"/>
      <c r="BQ77" s="421"/>
      <c r="BR77" s="421"/>
      <c r="BS77" s="421"/>
      <c r="BT77" s="421"/>
      <c r="BU77" s="421"/>
      <c r="BV77" s="421"/>
      <c r="BW77" s="421">
        <v>3403334</v>
      </c>
      <c r="BX77" s="421"/>
      <c r="BY77" s="421"/>
      <c r="BZ77" s="421"/>
      <c r="CA77" s="421"/>
      <c r="CB77" s="421"/>
      <c r="CC77" s="421"/>
      <c r="CD77" s="421"/>
      <c r="CE77" s="421"/>
      <c r="CF77" s="421"/>
      <c r="CG77" s="421">
        <v>975420</v>
      </c>
      <c r="CH77" s="421"/>
      <c r="CI77" s="421"/>
      <c r="CJ77" s="421"/>
      <c r="CK77" s="421"/>
      <c r="CL77" s="421"/>
      <c r="CM77" s="421"/>
      <c r="CN77" s="421"/>
      <c r="CO77" s="421"/>
      <c r="CP77" s="421"/>
      <c r="CQ77" s="421">
        <v>104358</v>
      </c>
      <c r="CR77" s="421"/>
      <c r="CS77" s="421"/>
      <c r="CT77" s="421"/>
      <c r="CU77" s="421"/>
      <c r="CV77" s="421"/>
      <c r="CW77" s="421"/>
      <c r="CX77" s="421"/>
      <c r="CY77" s="421"/>
      <c r="CZ77" s="421"/>
      <c r="DA77" s="421">
        <v>26385</v>
      </c>
      <c r="DB77" s="421"/>
      <c r="DC77" s="421"/>
      <c r="DD77" s="421"/>
      <c r="DE77" s="421"/>
      <c r="DF77" s="421"/>
      <c r="DG77" s="421"/>
      <c r="DH77" s="421"/>
      <c r="DI77" s="421"/>
      <c r="DJ77" s="421"/>
      <c r="DK77" s="421">
        <v>8711</v>
      </c>
      <c r="DL77" s="421"/>
      <c r="DM77" s="421"/>
      <c r="DN77" s="421"/>
      <c r="DO77" s="421"/>
      <c r="DP77" s="421"/>
      <c r="DQ77" s="421"/>
      <c r="DR77" s="421"/>
      <c r="DS77" s="421"/>
      <c r="DT77" s="421"/>
      <c r="DU77" s="421">
        <v>3558</v>
      </c>
      <c r="DV77" s="421"/>
      <c r="DW77" s="421"/>
      <c r="DX77" s="421"/>
      <c r="DY77" s="421"/>
      <c r="DZ77" s="421"/>
      <c r="EA77" s="421"/>
      <c r="EB77" s="421"/>
      <c r="EC77" s="421"/>
      <c r="ED77" s="421"/>
      <c r="EE77" s="421"/>
      <c r="EF77" s="421"/>
      <c r="EG77" s="421"/>
      <c r="EH77" s="421"/>
      <c r="EI77" s="421"/>
      <c r="EJ77" s="421"/>
      <c r="EK77" s="421"/>
      <c r="EL77" s="421"/>
      <c r="EM77" s="421"/>
      <c r="EN77" s="422"/>
      <c r="EO77" s="191"/>
    </row>
    <row r="78" spans="1:145" ht="19.5" customHeight="1">
      <c r="A78" s="119" t="s">
        <v>920</v>
      </c>
      <c r="B78" s="120"/>
      <c r="C78" s="120"/>
      <c r="D78" s="120"/>
      <c r="E78" s="120"/>
      <c r="F78" s="120"/>
      <c r="G78" s="120"/>
      <c r="H78" s="120"/>
      <c r="I78" s="120"/>
      <c r="J78" s="120"/>
      <c r="K78" s="120"/>
      <c r="L78" s="120"/>
      <c r="M78" s="120"/>
      <c r="N78" s="120"/>
      <c r="O78" s="120"/>
      <c r="P78" s="120"/>
      <c r="Q78" s="120"/>
      <c r="R78" s="120"/>
      <c r="S78" s="120"/>
      <c r="T78" s="485" t="s">
        <v>279</v>
      </c>
      <c r="U78" s="486"/>
      <c r="V78" s="488"/>
      <c r="W78" s="487" t="s">
        <v>271</v>
      </c>
      <c r="X78" s="486"/>
      <c r="Y78" s="488"/>
      <c r="Z78" s="487" t="s">
        <v>824</v>
      </c>
      <c r="AA78" s="486"/>
      <c r="AB78" s="633"/>
      <c r="AC78" s="156">
        <f t="shared" si="3"/>
        <v>15029415</v>
      </c>
      <c r="AD78" s="157"/>
      <c r="AE78" s="157"/>
      <c r="AF78" s="157"/>
      <c r="AG78" s="157"/>
      <c r="AH78" s="157"/>
      <c r="AI78" s="157"/>
      <c r="AJ78" s="157"/>
      <c r="AK78" s="157"/>
      <c r="AL78" s="157"/>
      <c r="AM78" s="157"/>
      <c r="AN78" s="157"/>
      <c r="AO78" s="157"/>
      <c r="AP78" s="157"/>
      <c r="AQ78" s="157"/>
      <c r="AR78" s="158"/>
      <c r="AS78" s="421">
        <v>5268525</v>
      </c>
      <c r="AT78" s="421"/>
      <c r="AU78" s="421"/>
      <c r="AV78" s="421"/>
      <c r="AW78" s="421"/>
      <c r="AX78" s="421"/>
      <c r="AY78" s="421"/>
      <c r="AZ78" s="421"/>
      <c r="BA78" s="421"/>
      <c r="BB78" s="421"/>
      <c r="BC78" s="421">
        <v>3753247</v>
      </c>
      <c r="BD78" s="421"/>
      <c r="BE78" s="421"/>
      <c r="BF78" s="421"/>
      <c r="BG78" s="421"/>
      <c r="BH78" s="421"/>
      <c r="BI78" s="421"/>
      <c r="BJ78" s="421"/>
      <c r="BK78" s="421"/>
      <c r="BL78" s="421"/>
      <c r="BM78" s="421">
        <v>3136707</v>
      </c>
      <c r="BN78" s="421"/>
      <c r="BO78" s="421"/>
      <c r="BP78" s="421"/>
      <c r="BQ78" s="421"/>
      <c r="BR78" s="421"/>
      <c r="BS78" s="421"/>
      <c r="BT78" s="421"/>
      <c r="BU78" s="421"/>
      <c r="BV78" s="421"/>
      <c r="BW78" s="421">
        <v>2187895</v>
      </c>
      <c r="BX78" s="421"/>
      <c r="BY78" s="421"/>
      <c r="BZ78" s="421"/>
      <c r="CA78" s="421"/>
      <c r="CB78" s="421"/>
      <c r="CC78" s="421"/>
      <c r="CD78" s="421"/>
      <c r="CE78" s="421"/>
      <c r="CF78" s="421"/>
      <c r="CG78" s="421">
        <v>569036</v>
      </c>
      <c r="CH78" s="421"/>
      <c r="CI78" s="421"/>
      <c r="CJ78" s="421"/>
      <c r="CK78" s="421"/>
      <c r="CL78" s="421"/>
      <c r="CM78" s="421"/>
      <c r="CN78" s="421"/>
      <c r="CO78" s="421"/>
      <c r="CP78" s="421"/>
      <c r="CQ78" s="421">
        <v>92607</v>
      </c>
      <c r="CR78" s="421"/>
      <c r="CS78" s="421"/>
      <c r="CT78" s="421"/>
      <c r="CU78" s="421"/>
      <c r="CV78" s="421"/>
      <c r="CW78" s="421"/>
      <c r="CX78" s="421"/>
      <c r="CY78" s="421"/>
      <c r="CZ78" s="421"/>
      <c r="DA78" s="421">
        <v>6338</v>
      </c>
      <c r="DB78" s="421"/>
      <c r="DC78" s="421"/>
      <c r="DD78" s="421"/>
      <c r="DE78" s="421"/>
      <c r="DF78" s="421"/>
      <c r="DG78" s="421"/>
      <c r="DH78" s="421"/>
      <c r="DI78" s="421"/>
      <c r="DJ78" s="421"/>
      <c r="DK78" s="421">
        <v>10914</v>
      </c>
      <c r="DL78" s="421"/>
      <c r="DM78" s="421"/>
      <c r="DN78" s="421"/>
      <c r="DO78" s="421"/>
      <c r="DP78" s="421"/>
      <c r="DQ78" s="421"/>
      <c r="DR78" s="421"/>
      <c r="DS78" s="421"/>
      <c r="DT78" s="421"/>
      <c r="DU78" s="421"/>
      <c r="DV78" s="421"/>
      <c r="DW78" s="421"/>
      <c r="DX78" s="421"/>
      <c r="DY78" s="421"/>
      <c r="DZ78" s="421"/>
      <c r="EA78" s="421"/>
      <c r="EB78" s="421"/>
      <c r="EC78" s="421"/>
      <c r="ED78" s="421"/>
      <c r="EE78" s="421">
        <v>4146</v>
      </c>
      <c r="EF78" s="421"/>
      <c r="EG78" s="421"/>
      <c r="EH78" s="421"/>
      <c r="EI78" s="421"/>
      <c r="EJ78" s="421"/>
      <c r="EK78" s="421"/>
      <c r="EL78" s="421"/>
      <c r="EM78" s="421"/>
      <c r="EN78" s="422"/>
      <c r="EO78" s="191"/>
    </row>
    <row r="79" spans="1:145" ht="19.5" customHeight="1">
      <c r="A79" s="119" t="s">
        <v>921</v>
      </c>
      <c r="B79" s="120"/>
      <c r="C79" s="120"/>
      <c r="D79" s="120"/>
      <c r="E79" s="120"/>
      <c r="F79" s="120"/>
      <c r="G79" s="120"/>
      <c r="H79" s="120"/>
      <c r="I79" s="120"/>
      <c r="J79" s="120"/>
      <c r="K79" s="120"/>
      <c r="L79" s="120"/>
      <c r="M79" s="120"/>
      <c r="N79" s="120"/>
      <c r="O79" s="120"/>
      <c r="P79" s="120"/>
      <c r="Q79" s="120"/>
      <c r="R79" s="120"/>
      <c r="S79" s="120"/>
      <c r="T79" s="485" t="s">
        <v>279</v>
      </c>
      <c r="U79" s="486"/>
      <c r="V79" s="488"/>
      <c r="W79" s="487" t="s">
        <v>273</v>
      </c>
      <c r="X79" s="486"/>
      <c r="Y79" s="488"/>
      <c r="Z79" s="487" t="s">
        <v>824</v>
      </c>
      <c r="AA79" s="486"/>
      <c r="AB79" s="633"/>
      <c r="AC79" s="156">
        <f t="shared" si="3"/>
        <v>10558716</v>
      </c>
      <c r="AD79" s="157"/>
      <c r="AE79" s="157"/>
      <c r="AF79" s="157"/>
      <c r="AG79" s="157"/>
      <c r="AH79" s="157"/>
      <c r="AI79" s="157"/>
      <c r="AJ79" s="157"/>
      <c r="AK79" s="157"/>
      <c r="AL79" s="157"/>
      <c r="AM79" s="157"/>
      <c r="AN79" s="157"/>
      <c r="AO79" s="157"/>
      <c r="AP79" s="157"/>
      <c r="AQ79" s="157"/>
      <c r="AR79" s="158"/>
      <c r="AS79" s="421">
        <v>3313929</v>
      </c>
      <c r="AT79" s="421"/>
      <c r="AU79" s="421"/>
      <c r="AV79" s="421"/>
      <c r="AW79" s="421"/>
      <c r="AX79" s="421"/>
      <c r="AY79" s="421"/>
      <c r="AZ79" s="421"/>
      <c r="BA79" s="421"/>
      <c r="BB79" s="421"/>
      <c r="BC79" s="421">
        <v>2709466</v>
      </c>
      <c r="BD79" s="421"/>
      <c r="BE79" s="421"/>
      <c r="BF79" s="421"/>
      <c r="BG79" s="421"/>
      <c r="BH79" s="421"/>
      <c r="BI79" s="421"/>
      <c r="BJ79" s="421"/>
      <c r="BK79" s="421"/>
      <c r="BL79" s="421"/>
      <c r="BM79" s="421">
        <v>2437057</v>
      </c>
      <c r="BN79" s="421"/>
      <c r="BO79" s="421"/>
      <c r="BP79" s="421"/>
      <c r="BQ79" s="421"/>
      <c r="BR79" s="421"/>
      <c r="BS79" s="421"/>
      <c r="BT79" s="421"/>
      <c r="BU79" s="421"/>
      <c r="BV79" s="421"/>
      <c r="BW79" s="421">
        <v>1701485</v>
      </c>
      <c r="BX79" s="421"/>
      <c r="BY79" s="421"/>
      <c r="BZ79" s="421"/>
      <c r="CA79" s="421"/>
      <c r="CB79" s="421"/>
      <c r="CC79" s="421"/>
      <c r="CD79" s="421"/>
      <c r="CE79" s="421"/>
      <c r="CF79" s="421"/>
      <c r="CG79" s="421">
        <v>331248</v>
      </c>
      <c r="CH79" s="421"/>
      <c r="CI79" s="421"/>
      <c r="CJ79" s="421"/>
      <c r="CK79" s="421"/>
      <c r="CL79" s="421"/>
      <c r="CM79" s="421"/>
      <c r="CN79" s="421"/>
      <c r="CO79" s="421"/>
      <c r="CP79" s="421"/>
      <c r="CQ79" s="421">
        <v>65531</v>
      </c>
      <c r="CR79" s="421"/>
      <c r="CS79" s="421"/>
      <c r="CT79" s="421"/>
      <c r="CU79" s="421"/>
      <c r="CV79" s="421"/>
      <c r="CW79" s="421"/>
      <c r="CX79" s="421"/>
      <c r="CY79" s="421"/>
      <c r="CZ79" s="421"/>
      <c r="DA79" s="421"/>
      <c r="DB79" s="421"/>
      <c r="DC79" s="421"/>
      <c r="DD79" s="421"/>
      <c r="DE79" s="421"/>
      <c r="DF79" s="421"/>
      <c r="DG79" s="421"/>
      <c r="DH79" s="421"/>
      <c r="DI79" s="421"/>
      <c r="DJ79" s="421"/>
      <c r="DK79" s="421"/>
      <c r="DL79" s="421"/>
      <c r="DM79" s="421"/>
      <c r="DN79" s="421"/>
      <c r="DO79" s="421"/>
      <c r="DP79" s="421"/>
      <c r="DQ79" s="421"/>
      <c r="DR79" s="421"/>
      <c r="DS79" s="421"/>
      <c r="DT79" s="421"/>
      <c r="DU79" s="421"/>
      <c r="DV79" s="421"/>
      <c r="DW79" s="421"/>
      <c r="DX79" s="421"/>
      <c r="DY79" s="421"/>
      <c r="DZ79" s="421"/>
      <c r="EA79" s="421"/>
      <c r="EB79" s="421"/>
      <c r="EC79" s="421"/>
      <c r="ED79" s="421"/>
      <c r="EE79" s="421"/>
      <c r="EF79" s="421"/>
      <c r="EG79" s="421"/>
      <c r="EH79" s="421"/>
      <c r="EI79" s="421"/>
      <c r="EJ79" s="421"/>
      <c r="EK79" s="421"/>
      <c r="EL79" s="421"/>
      <c r="EM79" s="421"/>
      <c r="EN79" s="422"/>
      <c r="EO79" s="191"/>
    </row>
    <row r="80" spans="1:145" ht="19.5" customHeight="1">
      <c r="A80" s="119" t="s">
        <v>922</v>
      </c>
      <c r="B80" s="120"/>
      <c r="C80" s="120"/>
      <c r="D80" s="120"/>
      <c r="E80" s="120"/>
      <c r="F80" s="120"/>
      <c r="G80" s="120"/>
      <c r="H80" s="120"/>
      <c r="I80" s="120"/>
      <c r="J80" s="120"/>
      <c r="K80" s="120"/>
      <c r="L80" s="120"/>
      <c r="M80" s="120"/>
      <c r="N80" s="120"/>
      <c r="O80" s="120"/>
      <c r="P80" s="120"/>
      <c r="Q80" s="120"/>
      <c r="R80" s="120"/>
      <c r="S80" s="120"/>
      <c r="T80" s="485" t="s">
        <v>279</v>
      </c>
      <c r="U80" s="486"/>
      <c r="V80" s="488"/>
      <c r="W80" s="487" t="s">
        <v>275</v>
      </c>
      <c r="X80" s="486"/>
      <c r="Y80" s="488"/>
      <c r="Z80" s="487" t="s">
        <v>824</v>
      </c>
      <c r="AA80" s="486"/>
      <c r="AB80" s="633"/>
      <c r="AC80" s="156">
        <f t="shared" si="3"/>
        <v>16030442</v>
      </c>
      <c r="AD80" s="157"/>
      <c r="AE80" s="157"/>
      <c r="AF80" s="157"/>
      <c r="AG80" s="157"/>
      <c r="AH80" s="157"/>
      <c r="AI80" s="157"/>
      <c r="AJ80" s="157"/>
      <c r="AK80" s="157"/>
      <c r="AL80" s="157"/>
      <c r="AM80" s="157"/>
      <c r="AN80" s="157"/>
      <c r="AO80" s="157"/>
      <c r="AP80" s="157"/>
      <c r="AQ80" s="157"/>
      <c r="AR80" s="158"/>
      <c r="AS80" s="421">
        <v>8444595</v>
      </c>
      <c r="AT80" s="421"/>
      <c r="AU80" s="421"/>
      <c r="AV80" s="421"/>
      <c r="AW80" s="421"/>
      <c r="AX80" s="421"/>
      <c r="AY80" s="421"/>
      <c r="AZ80" s="421"/>
      <c r="BA80" s="421"/>
      <c r="BB80" s="421"/>
      <c r="BC80" s="421">
        <v>3387158</v>
      </c>
      <c r="BD80" s="421"/>
      <c r="BE80" s="421"/>
      <c r="BF80" s="421"/>
      <c r="BG80" s="421"/>
      <c r="BH80" s="421"/>
      <c r="BI80" s="421"/>
      <c r="BJ80" s="421"/>
      <c r="BK80" s="421"/>
      <c r="BL80" s="421"/>
      <c r="BM80" s="421">
        <v>3184000</v>
      </c>
      <c r="BN80" s="421"/>
      <c r="BO80" s="421"/>
      <c r="BP80" s="421"/>
      <c r="BQ80" s="421"/>
      <c r="BR80" s="421"/>
      <c r="BS80" s="421"/>
      <c r="BT80" s="421"/>
      <c r="BU80" s="421"/>
      <c r="BV80" s="421"/>
      <c r="BW80" s="421">
        <v>905608</v>
      </c>
      <c r="BX80" s="421"/>
      <c r="BY80" s="421"/>
      <c r="BZ80" s="421"/>
      <c r="CA80" s="421"/>
      <c r="CB80" s="421"/>
      <c r="CC80" s="421"/>
      <c r="CD80" s="421"/>
      <c r="CE80" s="421"/>
      <c r="CF80" s="421"/>
      <c r="CG80" s="421">
        <v>85583</v>
      </c>
      <c r="CH80" s="421"/>
      <c r="CI80" s="421"/>
      <c r="CJ80" s="421"/>
      <c r="CK80" s="421"/>
      <c r="CL80" s="421"/>
      <c r="CM80" s="421"/>
      <c r="CN80" s="421"/>
      <c r="CO80" s="421"/>
      <c r="CP80" s="421"/>
      <c r="CQ80" s="421">
        <v>15555</v>
      </c>
      <c r="CR80" s="421"/>
      <c r="CS80" s="421"/>
      <c r="CT80" s="421"/>
      <c r="CU80" s="421"/>
      <c r="CV80" s="421"/>
      <c r="CW80" s="421"/>
      <c r="CX80" s="421"/>
      <c r="CY80" s="421"/>
      <c r="CZ80" s="421"/>
      <c r="DA80" s="421"/>
      <c r="DB80" s="421"/>
      <c r="DC80" s="421"/>
      <c r="DD80" s="421"/>
      <c r="DE80" s="421"/>
      <c r="DF80" s="421"/>
      <c r="DG80" s="421"/>
      <c r="DH80" s="421"/>
      <c r="DI80" s="421"/>
      <c r="DJ80" s="421"/>
      <c r="DK80" s="421">
        <v>7943</v>
      </c>
      <c r="DL80" s="421"/>
      <c r="DM80" s="421"/>
      <c r="DN80" s="421"/>
      <c r="DO80" s="421"/>
      <c r="DP80" s="421"/>
      <c r="DQ80" s="421"/>
      <c r="DR80" s="421"/>
      <c r="DS80" s="421"/>
      <c r="DT80" s="421"/>
      <c r="DU80" s="421"/>
      <c r="DV80" s="421"/>
      <c r="DW80" s="421"/>
      <c r="DX80" s="421"/>
      <c r="DY80" s="421"/>
      <c r="DZ80" s="421"/>
      <c r="EA80" s="421"/>
      <c r="EB80" s="421"/>
      <c r="EC80" s="421"/>
      <c r="ED80" s="421"/>
      <c r="EE80" s="421"/>
      <c r="EF80" s="421"/>
      <c r="EG80" s="421"/>
      <c r="EH80" s="421"/>
      <c r="EI80" s="421"/>
      <c r="EJ80" s="421"/>
      <c r="EK80" s="421"/>
      <c r="EL80" s="421"/>
      <c r="EM80" s="421"/>
      <c r="EN80" s="422"/>
      <c r="EO80" s="191"/>
    </row>
    <row r="81" spans="1:154" ht="19.5" customHeight="1">
      <c r="A81" s="119" t="s">
        <v>923</v>
      </c>
      <c r="B81" s="120"/>
      <c r="C81" s="120"/>
      <c r="D81" s="120"/>
      <c r="E81" s="120"/>
      <c r="F81" s="120"/>
      <c r="G81" s="120"/>
      <c r="H81" s="120"/>
      <c r="I81" s="120"/>
      <c r="J81" s="120"/>
      <c r="K81" s="120"/>
      <c r="L81" s="120"/>
      <c r="M81" s="120"/>
      <c r="N81" s="120"/>
      <c r="O81" s="120"/>
      <c r="P81" s="120"/>
      <c r="Q81" s="120"/>
      <c r="R81" s="120"/>
      <c r="S81" s="120"/>
      <c r="T81" s="485" t="s">
        <v>263</v>
      </c>
      <c r="U81" s="486"/>
      <c r="V81" s="488"/>
      <c r="W81" s="487" t="s">
        <v>4433</v>
      </c>
      <c r="X81" s="486"/>
      <c r="Y81" s="488"/>
      <c r="Z81" s="487" t="s">
        <v>824</v>
      </c>
      <c r="AA81" s="486"/>
      <c r="AB81" s="633"/>
      <c r="AC81" s="156">
        <f t="shared" si="3"/>
        <v>9537185</v>
      </c>
      <c r="AD81" s="157"/>
      <c r="AE81" s="157"/>
      <c r="AF81" s="157"/>
      <c r="AG81" s="157"/>
      <c r="AH81" s="157"/>
      <c r="AI81" s="157"/>
      <c r="AJ81" s="157"/>
      <c r="AK81" s="157"/>
      <c r="AL81" s="157"/>
      <c r="AM81" s="157"/>
      <c r="AN81" s="157"/>
      <c r="AO81" s="157"/>
      <c r="AP81" s="157"/>
      <c r="AQ81" s="157"/>
      <c r="AR81" s="158"/>
      <c r="AS81" s="421">
        <v>5065753</v>
      </c>
      <c r="AT81" s="421"/>
      <c r="AU81" s="421"/>
      <c r="AV81" s="421"/>
      <c r="AW81" s="421"/>
      <c r="AX81" s="421"/>
      <c r="AY81" s="421"/>
      <c r="AZ81" s="421"/>
      <c r="BA81" s="421"/>
      <c r="BB81" s="421"/>
      <c r="BC81" s="421">
        <v>2209403</v>
      </c>
      <c r="BD81" s="421"/>
      <c r="BE81" s="421"/>
      <c r="BF81" s="421"/>
      <c r="BG81" s="421"/>
      <c r="BH81" s="421"/>
      <c r="BI81" s="421"/>
      <c r="BJ81" s="421"/>
      <c r="BK81" s="421"/>
      <c r="BL81" s="421"/>
      <c r="BM81" s="421">
        <v>1673293</v>
      </c>
      <c r="BN81" s="421"/>
      <c r="BO81" s="421"/>
      <c r="BP81" s="421"/>
      <c r="BQ81" s="421"/>
      <c r="BR81" s="421"/>
      <c r="BS81" s="421"/>
      <c r="BT81" s="421"/>
      <c r="BU81" s="421"/>
      <c r="BV81" s="421"/>
      <c r="BW81" s="421">
        <v>492811</v>
      </c>
      <c r="BX81" s="421"/>
      <c r="BY81" s="421"/>
      <c r="BZ81" s="421"/>
      <c r="CA81" s="421"/>
      <c r="CB81" s="421"/>
      <c r="CC81" s="421"/>
      <c r="CD81" s="421"/>
      <c r="CE81" s="421"/>
      <c r="CF81" s="421"/>
      <c r="CG81" s="421">
        <v>58513</v>
      </c>
      <c r="CH81" s="421"/>
      <c r="CI81" s="421"/>
      <c r="CJ81" s="421"/>
      <c r="CK81" s="421"/>
      <c r="CL81" s="421"/>
      <c r="CM81" s="421"/>
      <c r="CN81" s="421"/>
      <c r="CO81" s="421"/>
      <c r="CP81" s="421"/>
      <c r="CQ81" s="421">
        <v>18887</v>
      </c>
      <c r="CR81" s="421"/>
      <c r="CS81" s="421"/>
      <c r="CT81" s="421"/>
      <c r="CU81" s="421"/>
      <c r="CV81" s="421"/>
      <c r="CW81" s="421"/>
      <c r="CX81" s="421"/>
      <c r="CY81" s="421"/>
      <c r="CZ81" s="421"/>
      <c r="DA81" s="421">
        <v>9587</v>
      </c>
      <c r="DB81" s="421"/>
      <c r="DC81" s="421"/>
      <c r="DD81" s="421"/>
      <c r="DE81" s="421"/>
      <c r="DF81" s="421"/>
      <c r="DG81" s="421"/>
      <c r="DH81" s="421"/>
      <c r="DI81" s="421"/>
      <c r="DJ81" s="421"/>
      <c r="DK81" s="421">
        <v>8938</v>
      </c>
      <c r="DL81" s="421"/>
      <c r="DM81" s="421"/>
      <c r="DN81" s="421"/>
      <c r="DO81" s="421"/>
      <c r="DP81" s="421"/>
      <c r="DQ81" s="421"/>
      <c r="DR81" s="421"/>
      <c r="DS81" s="421"/>
      <c r="DT81" s="421"/>
      <c r="DU81" s="421"/>
      <c r="DV81" s="421"/>
      <c r="DW81" s="421"/>
      <c r="DX81" s="421"/>
      <c r="DY81" s="421"/>
      <c r="DZ81" s="421"/>
      <c r="EA81" s="421"/>
      <c r="EB81" s="421"/>
      <c r="EC81" s="421"/>
      <c r="ED81" s="421"/>
      <c r="EE81" s="421"/>
      <c r="EF81" s="421"/>
      <c r="EG81" s="421"/>
      <c r="EH81" s="421"/>
      <c r="EI81" s="421"/>
      <c r="EJ81" s="421"/>
      <c r="EK81" s="421"/>
      <c r="EL81" s="421"/>
      <c r="EM81" s="421"/>
      <c r="EN81" s="422"/>
      <c r="EO81" s="191"/>
    </row>
    <row r="82" spans="1:154" ht="19.5" customHeight="1">
      <c r="A82" s="119" t="s">
        <v>925</v>
      </c>
      <c r="B82" s="120"/>
      <c r="C82" s="120"/>
      <c r="D82" s="120"/>
      <c r="E82" s="120"/>
      <c r="F82" s="120"/>
      <c r="G82" s="120"/>
      <c r="H82" s="120"/>
      <c r="I82" s="120"/>
      <c r="J82" s="120"/>
      <c r="K82" s="120"/>
      <c r="L82" s="120"/>
      <c r="M82" s="120"/>
      <c r="N82" s="120"/>
      <c r="O82" s="120"/>
      <c r="P82" s="120"/>
      <c r="Q82" s="120"/>
      <c r="R82" s="120"/>
      <c r="S82" s="120"/>
      <c r="T82" s="550" t="s">
        <v>263</v>
      </c>
      <c r="U82" s="488"/>
      <c r="V82" s="629"/>
      <c r="W82" s="551" t="s">
        <v>824</v>
      </c>
      <c r="X82" s="551"/>
      <c r="Y82" s="629"/>
      <c r="Z82" s="551" t="s">
        <v>824</v>
      </c>
      <c r="AA82" s="487"/>
      <c r="AB82" s="630"/>
      <c r="AC82" s="156">
        <f>SUM(AS82:EN82)</f>
        <v>57636046</v>
      </c>
      <c r="AD82" s="157"/>
      <c r="AE82" s="157"/>
      <c r="AF82" s="157"/>
      <c r="AG82" s="157"/>
      <c r="AH82" s="157"/>
      <c r="AI82" s="157"/>
      <c r="AJ82" s="157"/>
      <c r="AK82" s="157"/>
      <c r="AL82" s="157"/>
      <c r="AM82" s="157"/>
      <c r="AN82" s="157"/>
      <c r="AO82" s="157"/>
      <c r="AP82" s="157"/>
      <c r="AQ82" s="157"/>
      <c r="AR82" s="158"/>
      <c r="AS82" s="421">
        <v>34556816</v>
      </c>
      <c r="AT82" s="421"/>
      <c r="AU82" s="421"/>
      <c r="AV82" s="421"/>
      <c r="AW82" s="421"/>
      <c r="AX82" s="421"/>
      <c r="AY82" s="421"/>
      <c r="AZ82" s="421"/>
      <c r="BA82" s="421"/>
      <c r="BB82" s="421"/>
      <c r="BC82" s="421">
        <v>10305955</v>
      </c>
      <c r="BD82" s="421"/>
      <c r="BE82" s="421"/>
      <c r="BF82" s="421"/>
      <c r="BG82" s="421"/>
      <c r="BH82" s="421"/>
      <c r="BI82" s="421"/>
      <c r="BJ82" s="421"/>
      <c r="BK82" s="421"/>
      <c r="BL82" s="421"/>
      <c r="BM82" s="421">
        <v>8073832</v>
      </c>
      <c r="BN82" s="421"/>
      <c r="BO82" s="421"/>
      <c r="BP82" s="421"/>
      <c r="BQ82" s="421"/>
      <c r="BR82" s="421"/>
      <c r="BS82" s="421"/>
      <c r="BT82" s="421"/>
      <c r="BU82" s="421"/>
      <c r="BV82" s="421"/>
      <c r="BW82" s="421">
        <v>3889096</v>
      </c>
      <c r="BX82" s="421"/>
      <c r="BY82" s="421"/>
      <c r="BZ82" s="421"/>
      <c r="CA82" s="421"/>
      <c r="CB82" s="421"/>
      <c r="CC82" s="421"/>
      <c r="CD82" s="421"/>
      <c r="CE82" s="421"/>
      <c r="CF82" s="421"/>
      <c r="CG82" s="421">
        <v>664750</v>
      </c>
      <c r="CH82" s="421"/>
      <c r="CI82" s="421"/>
      <c r="CJ82" s="421"/>
      <c r="CK82" s="421"/>
      <c r="CL82" s="421"/>
      <c r="CM82" s="421"/>
      <c r="CN82" s="421"/>
      <c r="CO82" s="421"/>
      <c r="CP82" s="421"/>
      <c r="CQ82" s="421">
        <v>118365</v>
      </c>
      <c r="CR82" s="421"/>
      <c r="CS82" s="421"/>
      <c r="CT82" s="421"/>
      <c r="CU82" s="421"/>
      <c r="CV82" s="421"/>
      <c r="CW82" s="421"/>
      <c r="CX82" s="421"/>
      <c r="CY82" s="421"/>
      <c r="CZ82" s="421"/>
      <c r="DA82" s="421"/>
      <c r="DB82" s="421"/>
      <c r="DC82" s="421"/>
      <c r="DD82" s="421"/>
      <c r="DE82" s="421"/>
      <c r="DF82" s="421"/>
      <c r="DG82" s="421"/>
      <c r="DH82" s="421"/>
      <c r="DI82" s="421"/>
      <c r="DJ82" s="421"/>
      <c r="DK82" s="421"/>
      <c r="DL82" s="421"/>
      <c r="DM82" s="421"/>
      <c r="DN82" s="421"/>
      <c r="DO82" s="421"/>
      <c r="DP82" s="421"/>
      <c r="DQ82" s="421"/>
      <c r="DR82" s="421"/>
      <c r="DS82" s="421"/>
      <c r="DT82" s="421"/>
      <c r="DU82" s="421"/>
      <c r="DV82" s="421"/>
      <c r="DW82" s="421"/>
      <c r="DX82" s="421"/>
      <c r="DY82" s="421"/>
      <c r="DZ82" s="421"/>
      <c r="EA82" s="421"/>
      <c r="EB82" s="421"/>
      <c r="EC82" s="421"/>
      <c r="ED82" s="421"/>
      <c r="EE82" s="421">
        <v>27232</v>
      </c>
      <c r="EF82" s="421"/>
      <c r="EG82" s="421"/>
      <c r="EH82" s="421"/>
      <c r="EI82" s="421"/>
      <c r="EJ82" s="421"/>
      <c r="EK82" s="421"/>
      <c r="EL82" s="421"/>
      <c r="EM82" s="421"/>
      <c r="EN82" s="422"/>
      <c r="EO82" s="191"/>
    </row>
    <row r="83" spans="1:154" ht="19.5" customHeight="1" thickBot="1">
      <c r="A83" s="119" t="s">
        <v>388</v>
      </c>
      <c r="B83" s="120"/>
      <c r="C83" s="120"/>
      <c r="D83" s="120"/>
      <c r="E83" s="120"/>
      <c r="F83" s="120"/>
      <c r="G83" s="120"/>
      <c r="H83" s="120"/>
      <c r="I83" s="120"/>
      <c r="J83" s="120"/>
      <c r="K83" s="120"/>
      <c r="L83" s="120"/>
      <c r="M83" s="120"/>
      <c r="N83" s="120"/>
      <c r="O83" s="120"/>
      <c r="P83" s="120"/>
      <c r="Q83" s="120"/>
      <c r="R83" s="120"/>
      <c r="S83" s="120"/>
      <c r="T83" s="553" t="s">
        <v>263</v>
      </c>
      <c r="U83" s="497"/>
      <c r="V83" s="634"/>
      <c r="W83" s="554" t="s">
        <v>279</v>
      </c>
      <c r="X83" s="554"/>
      <c r="Y83" s="634"/>
      <c r="Z83" s="554" t="s">
        <v>824</v>
      </c>
      <c r="AA83" s="495"/>
      <c r="AB83" s="635"/>
      <c r="AC83" s="427">
        <f>SUM(AC52:AC82)</f>
        <v>376341404</v>
      </c>
      <c r="AD83" s="427"/>
      <c r="AE83" s="427"/>
      <c r="AF83" s="427"/>
      <c r="AG83" s="427"/>
      <c r="AH83" s="427"/>
      <c r="AI83" s="427"/>
      <c r="AJ83" s="427"/>
      <c r="AK83" s="427"/>
      <c r="AL83" s="427"/>
      <c r="AM83" s="427"/>
      <c r="AN83" s="427"/>
      <c r="AO83" s="427"/>
      <c r="AP83" s="427"/>
      <c r="AQ83" s="427"/>
      <c r="AR83" s="427"/>
      <c r="AS83" s="188">
        <f>SUM(AS52:BB82)</f>
        <v>221351133</v>
      </c>
      <c r="AT83" s="189"/>
      <c r="AU83" s="189"/>
      <c r="AV83" s="189"/>
      <c r="AW83" s="189"/>
      <c r="AX83" s="189"/>
      <c r="AY83" s="189"/>
      <c r="AZ83" s="189"/>
      <c r="BA83" s="189"/>
      <c r="BB83" s="190"/>
      <c r="BC83" s="188">
        <f>SUM(BC52:BL82)</f>
        <v>70054709</v>
      </c>
      <c r="BD83" s="189"/>
      <c r="BE83" s="189"/>
      <c r="BF83" s="189"/>
      <c r="BG83" s="189"/>
      <c r="BH83" s="189"/>
      <c r="BI83" s="189"/>
      <c r="BJ83" s="189"/>
      <c r="BK83" s="189"/>
      <c r="BL83" s="190"/>
      <c r="BM83" s="188">
        <f>SUM(BM52:BV82)</f>
        <v>49284909</v>
      </c>
      <c r="BN83" s="189"/>
      <c r="BO83" s="189"/>
      <c r="BP83" s="189"/>
      <c r="BQ83" s="189"/>
      <c r="BR83" s="189"/>
      <c r="BS83" s="189"/>
      <c r="BT83" s="189"/>
      <c r="BU83" s="189"/>
      <c r="BV83" s="190"/>
      <c r="BW83" s="188">
        <f>SUM(BW52:CF82)</f>
        <v>28146341</v>
      </c>
      <c r="BX83" s="189"/>
      <c r="BY83" s="189"/>
      <c r="BZ83" s="189"/>
      <c r="CA83" s="189"/>
      <c r="CB83" s="189"/>
      <c r="CC83" s="189"/>
      <c r="CD83" s="189"/>
      <c r="CE83" s="189"/>
      <c r="CF83" s="190"/>
      <c r="CG83" s="188">
        <f>SUM(CG52:CP82)</f>
        <v>6294099</v>
      </c>
      <c r="CH83" s="189"/>
      <c r="CI83" s="189"/>
      <c r="CJ83" s="189"/>
      <c r="CK83" s="189"/>
      <c r="CL83" s="189"/>
      <c r="CM83" s="189"/>
      <c r="CN83" s="189"/>
      <c r="CO83" s="189"/>
      <c r="CP83" s="190"/>
      <c r="CQ83" s="189">
        <f>SUM(CQ52:CZ82)</f>
        <v>972655</v>
      </c>
      <c r="CR83" s="189"/>
      <c r="CS83" s="189"/>
      <c r="CT83" s="189"/>
      <c r="CU83" s="189"/>
      <c r="CV83" s="189"/>
      <c r="CW83" s="189"/>
      <c r="CX83" s="189"/>
      <c r="CY83" s="189"/>
      <c r="CZ83" s="190"/>
      <c r="DA83" s="188">
        <f>SUM(DA52:DJ82)</f>
        <v>146098</v>
      </c>
      <c r="DB83" s="189"/>
      <c r="DC83" s="189"/>
      <c r="DD83" s="189"/>
      <c r="DE83" s="189"/>
      <c r="DF83" s="189"/>
      <c r="DG83" s="189"/>
      <c r="DH83" s="189"/>
      <c r="DI83" s="189"/>
      <c r="DJ83" s="190"/>
      <c r="DK83" s="188">
        <f>SUM(DK52:DT82)</f>
        <v>54251</v>
      </c>
      <c r="DL83" s="189"/>
      <c r="DM83" s="189"/>
      <c r="DN83" s="189"/>
      <c r="DO83" s="189"/>
      <c r="DP83" s="189"/>
      <c r="DQ83" s="189"/>
      <c r="DR83" s="189"/>
      <c r="DS83" s="189"/>
      <c r="DT83" s="190"/>
      <c r="DU83" s="188">
        <f>SUM(DU52:ED82)</f>
        <v>5831</v>
      </c>
      <c r="DV83" s="189"/>
      <c r="DW83" s="189"/>
      <c r="DX83" s="189"/>
      <c r="DY83" s="189"/>
      <c r="DZ83" s="189"/>
      <c r="EA83" s="189"/>
      <c r="EB83" s="189"/>
      <c r="EC83" s="189"/>
      <c r="ED83" s="190"/>
      <c r="EE83" s="188">
        <f>SUM(EE52:EN82)</f>
        <v>31378</v>
      </c>
      <c r="EF83" s="189"/>
      <c r="EG83" s="189"/>
      <c r="EH83" s="189"/>
      <c r="EI83" s="189"/>
      <c r="EJ83" s="189"/>
      <c r="EK83" s="189"/>
      <c r="EL83" s="189"/>
      <c r="EM83" s="189"/>
      <c r="EN83" s="636"/>
      <c r="EO83" s="191"/>
    </row>
    <row r="84" spans="1:154" ht="12.6" customHeight="1">
      <c r="A84" s="637"/>
      <c r="B84" s="637"/>
      <c r="C84" s="637"/>
      <c r="D84" s="637"/>
      <c r="E84" s="637"/>
      <c r="F84" s="637"/>
      <c r="G84" s="637"/>
      <c r="H84" s="637"/>
      <c r="I84" s="637"/>
      <c r="J84" s="637"/>
      <c r="K84" s="637"/>
      <c r="L84" s="637"/>
      <c r="M84" s="637"/>
      <c r="N84" s="637"/>
      <c r="O84" s="637"/>
      <c r="P84" s="637"/>
      <c r="Q84" s="637"/>
      <c r="R84" s="637"/>
      <c r="S84" s="638"/>
      <c r="T84" s="191"/>
      <c r="U84" s="191"/>
      <c r="V84" s="163"/>
      <c r="W84" s="191"/>
      <c r="X84" s="191"/>
      <c r="Y84" s="163"/>
      <c r="Z84" s="191"/>
      <c r="AA84" s="191"/>
      <c r="AB84" s="163"/>
      <c r="AC84" s="429"/>
      <c r="AD84" s="429"/>
      <c r="AE84" s="429"/>
      <c r="AF84" s="429"/>
      <c r="AG84" s="429"/>
      <c r="AH84" s="429"/>
      <c r="AI84" s="429"/>
      <c r="AJ84" s="429"/>
      <c r="AK84" s="429"/>
      <c r="AL84" s="429"/>
      <c r="AM84" s="429"/>
      <c r="AN84" s="429"/>
      <c r="AO84" s="429"/>
      <c r="AP84" s="429"/>
      <c r="AQ84" s="429"/>
      <c r="AR84" s="429"/>
      <c r="AS84" s="429"/>
      <c r="AT84" s="429"/>
      <c r="AU84" s="429"/>
      <c r="AV84" s="429"/>
      <c r="AW84" s="429"/>
      <c r="AX84" s="429"/>
      <c r="AY84" s="429"/>
      <c r="AZ84" s="429"/>
      <c r="BA84" s="429"/>
      <c r="BB84" s="429"/>
      <c r="BC84" s="429"/>
      <c r="BD84" s="429"/>
      <c r="BE84" s="429"/>
      <c r="BF84" s="429"/>
      <c r="BG84" s="429"/>
      <c r="BH84" s="429"/>
      <c r="BI84" s="429"/>
      <c r="BJ84" s="429"/>
      <c r="BK84" s="429"/>
      <c r="BL84" s="429"/>
      <c r="BM84" s="429"/>
      <c r="BN84" s="429"/>
      <c r="BO84" s="429"/>
      <c r="BP84" s="429"/>
      <c r="BQ84" s="429"/>
      <c r="BR84" s="429"/>
      <c r="BS84" s="429"/>
      <c r="BT84" s="429"/>
      <c r="BU84" s="429"/>
      <c r="BV84" s="429"/>
      <c r="BW84" s="429"/>
      <c r="BX84" s="429"/>
      <c r="BY84" s="429"/>
      <c r="BZ84" s="429"/>
      <c r="CA84" s="429"/>
      <c r="CB84" s="429"/>
      <c r="CC84" s="429"/>
      <c r="CD84" s="429"/>
      <c r="CE84" s="429"/>
      <c r="CF84" s="429"/>
      <c r="CG84" s="429"/>
      <c r="CH84" s="429"/>
      <c r="CI84" s="429"/>
      <c r="CJ84" s="429"/>
      <c r="CK84" s="429"/>
      <c r="CL84" s="429"/>
      <c r="CM84" s="429"/>
      <c r="CN84" s="429"/>
      <c r="CO84" s="429"/>
      <c r="CP84" s="429"/>
      <c r="CQ84" s="429"/>
      <c r="CR84" s="429"/>
      <c r="CS84" s="429"/>
      <c r="CT84" s="429"/>
      <c r="CU84" s="429"/>
      <c r="CV84" s="429"/>
      <c r="CW84" s="429"/>
      <c r="CX84" s="429"/>
      <c r="CY84" s="429"/>
      <c r="CZ84" s="429"/>
      <c r="DA84" s="429"/>
      <c r="DB84" s="429"/>
      <c r="DC84" s="429"/>
      <c r="DD84" s="429"/>
      <c r="DE84" s="429"/>
      <c r="DF84" s="429"/>
      <c r="DG84" s="429"/>
      <c r="DH84" s="429"/>
      <c r="DI84" s="429"/>
      <c r="DJ84" s="429"/>
      <c r="DK84" s="429"/>
      <c r="DL84" s="429"/>
      <c r="DM84" s="429"/>
      <c r="DN84" s="429"/>
      <c r="DO84" s="429"/>
      <c r="DP84" s="429"/>
      <c r="DQ84" s="429"/>
      <c r="DR84" s="429"/>
      <c r="DS84" s="429"/>
      <c r="DT84" s="429"/>
      <c r="DU84" s="429"/>
      <c r="DV84" s="429"/>
      <c r="DW84" s="429"/>
      <c r="DX84" s="429"/>
      <c r="DY84" s="429"/>
      <c r="DZ84" s="429"/>
      <c r="EA84" s="429"/>
      <c r="EB84" s="429"/>
      <c r="EC84" s="429"/>
      <c r="ED84" s="429"/>
      <c r="EE84" s="429"/>
      <c r="EF84" s="429"/>
      <c r="EG84" s="429"/>
      <c r="EH84" s="191"/>
      <c r="EI84" s="191"/>
      <c r="EJ84" s="191"/>
      <c r="EK84" s="191"/>
      <c r="EL84" s="191"/>
      <c r="EM84" s="191"/>
      <c r="EN84" s="191"/>
      <c r="EO84" s="191"/>
      <c r="EP84" s="191"/>
      <c r="EQ84" s="191"/>
      <c r="ER84" s="191"/>
      <c r="ES84" s="191"/>
      <c r="ET84" s="191"/>
      <c r="EU84" s="191"/>
      <c r="EV84" s="191"/>
      <c r="EW84" s="191"/>
      <c r="EX84" s="191"/>
    </row>
    <row r="85" spans="1:154" ht="12.6" customHeight="1"/>
    <row r="86" spans="1:154" ht="12.6" customHeight="1"/>
    <row r="87" spans="1:154" ht="12.6" customHeight="1"/>
    <row r="88" spans="1:154" ht="12.6" customHeight="1"/>
    <row r="89" spans="1:154" ht="12.6" customHeight="1"/>
    <row r="90" spans="1:154" ht="12.6" customHeight="1"/>
    <row r="91" spans="1:154" ht="12.6" customHeight="1"/>
    <row r="92" spans="1:154" ht="12.6" customHeight="1"/>
    <row r="93" spans="1:154" ht="12.6" customHeight="1"/>
    <row r="94" spans="1:154" ht="12.6" customHeight="1"/>
    <row r="95" spans="1:154" ht="12.6" customHeight="1"/>
    <row r="96" spans="1:154" ht="12.6" customHeight="1"/>
    <row r="97" ht="12.6" customHeight="1"/>
    <row r="98" ht="12.6" customHeight="1"/>
    <row r="99" ht="12.6" customHeight="1"/>
    <row r="100" ht="12.6" customHeight="1"/>
    <row r="101" ht="12.6" customHeight="1"/>
    <row r="102" ht="12.6" customHeight="1"/>
    <row r="103" ht="12.6" customHeight="1"/>
    <row r="104" ht="12.6" customHeight="1"/>
  </sheetData>
  <sheetProtection password="98CF" sheet="1" objects="1" scenarios="1" selectLockedCells="1"/>
  <mergeCells count="1088">
    <mergeCell ref="CG80:CP80"/>
    <mergeCell ref="CQ80:CZ80"/>
    <mergeCell ref="DA80:DJ80"/>
    <mergeCell ref="DK80:DT80"/>
    <mergeCell ref="DU80:ED80"/>
    <mergeCell ref="EE80:EN80"/>
    <mergeCell ref="A81:S81"/>
    <mergeCell ref="T81:V81"/>
    <mergeCell ref="W81:Y81"/>
    <mergeCell ref="Z81:AB81"/>
    <mergeCell ref="AC81:AR81"/>
    <mergeCell ref="AS81:BB81"/>
    <mergeCell ref="BC81:BL81"/>
    <mergeCell ref="BM81:BV81"/>
    <mergeCell ref="BW81:CF81"/>
    <mergeCell ref="CG81:CP81"/>
    <mergeCell ref="CQ81:CZ81"/>
    <mergeCell ref="DA81:DJ81"/>
    <mergeCell ref="DK81:DT81"/>
    <mergeCell ref="DU81:ED81"/>
    <mergeCell ref="EE81:EN81"/>
    <mergeCell ref="A80:S80"/>
    <mergeCell ref="T80:V80"/>
    <mergeCell ref="W80:Y80"/>
    <mergeCell ref="Z80:AB80"/>
    <mergeCell ref="AC80:AR80"/>
    <mergeCell ref="AS80:BB80"/>
    <mergeCell ref="BC80:BL80"/>
    <mergeCell ref="BM80:BV80"/>
    <mergeCell ref="BW80:CF80"/>
    <mergeCell ref="CG78:CP78"/>
    <mergeCell ref="CQ78:CZ78"/>
    <mergeCell ref="DA78:DJ78"/>
    <mergeCell ref="DK78:DT78"/>
    <mergeCell ref="DU78:ED78"/>
    <mergeCell ref="EE78:EN78"/>
    <mergeCell ref="A79:S79"/>
    <mergeCell ref="T79:V79"/>
    <mergeCell ref="W79:Y79"/>
    <mergeCell ref="Z79:AB79"/>
    <mergeCell ref="AC79:AR79"/>
    <mergeCell ref="AS79:BB79"/>
    <mergeCell ref="BC79:BL79"/>
    <mergeCell ref="BM79:BV79"/>
    <mergeCell ref="BW79:CF79"/>
    <mergeCell ref="CG79:CP79"/>
    <mergeCell ref="CQ79:CZ79"/>
    <mergeCell ref="DA79:DJ79"/>
    <mergeCell ref="DK79:DT79"/>
    <mergeCell ref="DU79:ED79"/>
    <mergeCell ref="EE79:EN79"/>
    <mergeCell ref="A78:S78"/>
    <mergeCell ref="T78:V78"/>
    <mergeCell ref="W78:Y78"/>
    <mergeCell ref="Z78:AB78"/>
    <mergeCell ref="AC78:AR78"/>
    <mergeCell ref="AS78:BB78"/>
    <mergeCell ref="BC78:BL78"/>
    <mergeCell ref="BM78:BV78"/>
    <mergeCell ref="BW78:CF78"/>
    <mergeCell ref="CG76:CP76"/>
    <mergeCell ref="CQ76:CZ76"/>
    <mergeCell ref="DA76:DJ76"/>
    <mergeCell ref="DK76:DT76"/>
    <mergeCell ref="DU76:ED76"/>
    <mergeCell ref="EE76:EN76"/>
    <mergeCell ref="A77:S77"/>
    <mergeCell ref="T77:V77"/>
    <mergeCell ref="W77:Y77"/>
    <mergeCell ref="Z77:AB77"/>
    <mergeCell ref="AC77:AR77"/>
    <mergeCell ref="AS77:BB77"/>
    <mergeCell ref="BC77:BL77"/>
    <mergeCell ref="BM77:BV77"/>
    <mergeCell ref="BW77:CF77"/>
    <mergeCell ref="CG77:CP77"/>
    <mergeCell ref="CQ77:CZ77"/>
    <mergeCell ref="DA77:DJ77"/>
    <mergeCell ref="DK77:DT77"/>
    <mergeCell ref="DU77:ED77"/>
    <mergeCell ref="EE77:EN77"/>
    <mergeCell ref="A76:S76"/>
    <mergeCell ref="T76:V76"/>
    <mergeCell ref="W76:Y76"/>
    <mergeCell ref="Z76:AB76"/>
    <mergeCell ref="AC76:AR76"/>
    <mergeCell ref="AS76:BB76"/>
    <mergeCell ref="BC76:BL76"/>
    <mergeCell ref="BM76:BV76"/>
    <mergeCell ref="BW76:CF76"/>
    <mergeCell ref="DU74:ED74"/>
    <mergeCell ref="EE74:EN74"/>
    <mergeCell ref="A75:S75"/>
    <mergeCell ref="T75:V75"/>
    <mergeCell ref="W75:Y75"/>
    <mergeCell ref="Z75:AB75"/>
    <mergeCell ref="AC75:AR75"/>
    <mergeCell ref="AS75:BB75"/>
    <mergeCell ref="BC75:BL75"/>
    <mergeCell ref="BM75:BV75"/>
    <mergeCell ref="BW75:CF75"/>
    <mergeCell ref="CG75:CP75"/>
    <mergeCell ref="CQ75:CZ75"/>
    <mergeCell ref="DA75:DJ75"/>
    <mergeCell ref="DK75:DT75"/>
    <mergeCell ref="DU75:ED75"/>
    <mergeCell ref="EE75:EN75"/>
    <mergeCell ref="AC74:AR74"/>
    <mergeCell ref="AS74:BB74"/>
    <mergeCell ref="BC74:BL74"/>
    <mergeCell ref="BM74:BV74"/>
    <mergeCell ref="BW74:CF74"/>
    <mergeCell ref="CG74:CP74"/>
    <mergeCell ref="CQ74:CZ74"/>
    <mergeCell ref="DA74:DJ74"/>
    <mergeCell ref="DK74:DT74"/>
    <mergeCell ref="A74:S74"/>
    <mergeCell ref="T74:V74"/>
    <mergeCell ref="W74:Y74"/>
    <mergeCell ref="Z74:AB74"/>
    <mergeCell ref="Z33:AB33"/>
    <mergeCell ref="T34:V34"/>
    <mergeCell ref="W34:Y34"/>
    <mergeCell ref="Z34:AB34"/>
    <mergeCell ref="T35:V35"/>
    <mergeCell ref="W35:Y35"/>
    <mergeCell ref="Z35:AB35"/>
    <mergeCell ref="T36:V36"/>
    <mergeCell ref="W36:Y36"/>
    <mergeCell ref="Z36:AB36"/>
    <mergeCell ref="A33:S33"/>
    <mergeCell ref="A34:S34"/>
    <mergeCell ref="A35:S35"/>
    <mergeCell ref="A36:S36"/>
    <mergeCell ref="A37:S37"/>
    <mergeCell ref="A38:S38"/>
    <mergeCell ref="A39:S39"/>
    <mergeCell ref="T33:V33"/>
    <mergeCell ref="W33:Y33"/>
    <mergeCell ref="T37:V37"/>
    <mergeCell ref="W37:Y37"/>
    <mergeCell ref="AS39:BB39"/>
    <mergeCell ref="BC39:BL39"/>
    <mergeCell ref="BM39:BV39"/>
    <mergeCell ref="BW39:CF39"/>
    <mergeCell ref="CG39:CP39"/>
    <mergeCell ref="CQ39:CZ39"/>
    <mergeCell ref="DA39:DJ39"/>
    <mergeCell ref="DK39:DT39"/>
    <mergeCell ref="DU39:ED39"/>
    <mergeCell ref="EE39:EN39"/>
    <mergeCell ref="Z37:AB37"/>
    <mergeCell ref="T38:V38"/>
    <mergeCell ref="W38:Y38"/>
    <mergeCell ref="Z38:AB38"/>
    <mergeCell ref="T39:V39"/>
    <mergeCell ref="W39:Y39"/>
    <mergeCell ref="Z39:AB39"/>
    <mergeCell ref="AS37:BB37"/>
    <mergeCell ref="BC37:BL37"/>
    <mergeCell ref="BM37:BV37"/>
    <mergeCell ref="BW37:CF37"/>
    <mergeCell ref="CG37:CP37"/>
    <mergeCell ref="CQ37:CZ37"/>
    <mergeCell ref="DA37:DJ37"/>
    <mergeCell ref="DK37:DT37"/>
    <mergeCell ref="DU37:ED37"/>
    <mergeCell ref="EE37:EN37"/>
    <mergeCell ref="BW38:CF38"/>
    <mergeCell ref="CG38:CP38"/>
    <mergeCell ref="CQ38:CZ38"/>
    <mergeCell ref="DA38:DJ38"/>
    <mergeCell ref="DK38:DT38"/>
    <mergeCell ref="DU38:ED38"/>
    <mergeCell ref="EE38:EN38"/>
    <mergeCell ref="DA35:DJ35"/>
    <mergeCell ref="DK35:DT35"/>
    <mergeCell ref="DU35:ED35"/>
    <mergeCell ref="EE35:EN35"/>
    <mergeCell ref="CG32:CP32"/>
    <mergeCell ref="CQ32:CZ32"/>
    <mergeCell ref="DA32:DJ32"/>
    <mergeCell ref="DK32:DT32"/>
    <mergeCell ref="DU32:ED32"/>
    <mergeCell ref="EE32:EN32"/>
    <mergeCell ref="BW36:CF36"/>
    <mergeCell ref="CG36:CP36"/>
    <mergeCell ref="CQ36:CZ36"/>
    <mergeCell ref="DA36:DJ36"/>
    <mergeCell ref="DK36:DT36"/>
    <mergeCell ref="DU36:ED36"/>
    <mergeCell ref="EE36:EN36"/>
    <mergeCell ref="A71:S71"/>
    <mergeCell ref="T71:V71"/>
    <mergeCell ref="EI45:EW45"/>
    <mergeCell ref="EI43:EW44"/>
    <mergeCell ref="AS33:BB33"/>
    <mergeCell ref="BC33:BL33"/>
    <mergeCell ref="BM33:BV33"/>
    <mergeCell ref="BW33:CF33"/>
    <mergeCell ref="CG33:CP33"/>
    <mergeCell ref="CQ33:CZ33"/>
    <mergeCell ref="DA33:DJ33"/>
    <mergeCell ref="DK33:DT33"/>
    <mergeCell ref="DU33:ED33"/>
    <mergeCell ref="EE33:EN33"/>
    <mergeCell ref="AS34:BB34"/>
    <mergeCell ref="BC34:BL34"/>
    <mergeCell ref="BM34:BV34"/>
    <mergeCell ref="BW34:CF34"/>
    <mergeCell ref="CG34:CP34"/>
    <mergeCell ref="CQ34:CZ34"/>
    <mergeCell ref="BJ45:BY45"/>
    <mergeCell ref="BC41:BL41"/>
    <mergeCell ref="DA34:DJ34"/>
    <mergeCell ref="DK34:DT34"/>
    <mergeCell ref="DU34:ED34"/>
    <mergeCell ref="EE34:EN34"/>
    <mergeCell ref="AS35:BB35"/>
    <mergeCell ref="BC35:BL35"/>
    <mergeCell ref="BM35:BV35"/>
    <mergeCell ref="BW35:CF35"/>
    <mergeCell ref="CG35:CP35"/>
    <mergeCell ref="CQ35:CZ35"/>
    <mergeCell ref="CG71:CP71"/>
    <mergeCell ref="CQ71:CZ71"/>
    <mergeCell ref="DA71:DJ71"/>
    <mergeCell ref="DK71:DT71"/>
    <mergeCell ref="DU71:ED71"/>
    <mergeCell ref="DU69:ED69"/>
    <mergeCell ref="EE69:EN69"/>
    <mergeCell ref="BW69:CF69"/>
    <mergeCell ref="CG69:CP69"/>
    <mergeCell ref="CQ69:CZ69"/>
    <mergeCell ref="DA69:DJ69"/>
    <mergeCell ref="DK69:DT69"/>
    <mergeCell ref="CG70:CP70"/>
    <mergeCell ref="CQ70:CZ70"/>
    <mergeCell ref="DA70:DJ70"/>
    <mergeCell ref="DK70:DT70"/>
    <mergeCell ref="DU70:ED70"/>
    <mergeCell ref="EE70:EN70"/>
    <mergeCell ref="BW70:CF70"/>
    <mergeCell ref="W71:Y71"/>
    <mergeCell ref="Z71:AB71"/>
    <mergeCell ref="AC71:AR71"/>
    <mergeCell ref="AS71:BB71"/>
    <mergeCell ref="BC71:BL71"/>
    <mergeCell ref="BM71:BV71"/>
    <mergeCell ref="BM69:BV69"/>
    <mergeCell ref="A70:S70"/>
    <mergeCell ref="T70:V70"/>
    <mergeCell ref="W70:Y70"/>
    <mergeCell ref="Z70:AB70"/>
    <mergeCell ref="AC70:AR70"/>
    <mergeCell ref="AS70:BB70"/>
    <mergeCell ref="BC70:BL70"/>
    <mergeCell ref="BM70:BV70"/>
    <mergeCell ref="DU67:ED67"/>
    <mergeCell ref="EE67:EN67"/>
    <mergeCell ref="A69:S69"/>
    <mergeCell ref="T69:V69"/>
    <mergeCell ref="W69:Y69"/>
    <mergeCell ref="Z69:AB69"/>
    <mergeCell ref="AC69:AR69"/>
    <mergeCell ref="AS69:BB69"/>
    <mergeCell ref="BC69:BL69"/>
    <mergeCell ref="BC67:BL67"/>
    <mergeCell ref="BM67:BV67"/>
    <mergeCell ref="BW67:CF67"/>
    <mergeCell ref="CG67:CP67"/>
    <mergeCell ref="CQ67:CZ67"/>
    <mergeCell ref="DA67:DJ67"/>
    <mergeCell ref="EE68:EN68"/>
    <mergeCell ref="BW68:CF68"/>
    <mergeCell ref="A68:S68"/>
    <mergeCell ref="T68:V68"/>
    <mergeCell ref="DA65:DJ65"/>
    <mergeCell ref="DK65:DT65"/>
    <mergeCell ref="DU65:ED65"/>
    <mergeCell ref="EE65:EN65"/>
    <mergeCell ref="A67:S67"/>
    <mergeCell ref="T67:V67"/>
    <mergeCell ref="W67:Y67"/>
    <mergeCell ref="Z67:AB67"/>
    <mergeCell ref="AC67:AR67"/>
    <mergeCell ref="AS67:BB67"/>
    <mergeCell ref="AS65:BB65"/>
    <mergeCell ref="BC65:BL65"/>
    <mergeCell ref="BM65:BV65"/>
    <mergeCell ref="BW65:CF65"/>
    <mergeCell ref="CG65:CP65"/>
    <mergeCell ref="CQ65:CZ65"/>
    <mergeCell ref="DU66:ED66"/>
    <mergeCell ref="EE66:EN66"/>
    <mergeCell ref="CG66:CP66"/>
    <mergeCell ref="CQ66:CZ66"/>
    <mergeCell ref="DA66:DJ66"/>
    <mergeCell ref="DK66:DT66"/>
    <mergeCell ref="A66:S66"/>
    <mergeCell ref="DK67:DT67"/>
    <mergeCell ref="W68:Y68"/>
    <mergeCell ref="Z68:AB68"/>
    <mergeCell ref="AC68:AR68"/>
    <mergeCell ref="AS68:BB68"/>
    <mergeCell ref="BC68:BL68"/>
    <mergeCell ref="BM68:BV68"/>
    <mergeCell ref="AC28:AR28"/>
    <mergeCell ref="AS28:BB28"/>
    <mergeCell ref="BC28:BL28"/>
    <mergeCell ref="BM28:BV28"/>
    <mergeCell ref="CQ63:CZ63"/>
    <mergeCell ref="DA63:DJ63"/>
    <mergeCell ref="DK63:DT63"/>
    <mergeCell ref="DU63:ED63"/>
    <mergeCell ref="EE63:EN63"/>
    <mergeCell ref="A65:S65"/>
    <mergeCell ref="T65:V65"/>
    <mergeCell ref="W65:Y65"/>
    <mergeCell ref="Z65:AB65"/>
    <mergeCell ref="AC65:AR65"/>
    <mergeCell ref="DK64:DT64"/>
    <mergeCell ref="DU64:ED64"/>
    <mergeCell ref="EE64:EN64"/>
    <mergeCell ref="BC64:BL64"/>
    <mergeCell ref="BM64:BV64"/>
    <mergeCell ref="BW64:CF64"/>
    <mergeCell ref="CG64:CP64"/>
    <mergeCell ref="CQ64:CZ64"/>
    <mergeCell ref="DA64:DJ64"/>
    <mergeCell ref="A64:S64"/>
    <mergeCell ref="T64:V64"/>
    <mergeCell ref="W64:Y64"/>
    <mergeCell ref="Z64:AB64"/>
    <mergeCell ref="AC64:AR64"/>
    <mergeCell ref="A32:S32"/>
    <mergeCell ref="T32:V32"/>
    <mergeCell ref="W32:Y32"/>
    <mergeCell ref="Z32:AB32"/>
    <mergeCell ref="A26:S26"/>
    <mergeCell ref="T26:V26"/>
    <mergeCell ref="W26:Y26"/>
    <mergeCell ref="Z26:AB26"/>
    <mergeCell ref="EE28:EN28"/>
    <mergeCell ref="A63:S63"/>
    <mergeCell ref="T63:V63"/>
    <mergeCell ref="W63:Y63"/>
    <mergeCell ref="Z63:AB63"/>
    <mergeCell ref="AC63:AR63"/>
    <mergeCell ref="AS63:BB63"/>
    <mergeCell ref="BC63:BL63"/>
    <mergeCell ref="BM63:BV63"/>
    <mergeCell ref="BW63:CF63"/>
    <mergeCell ref="BW28:CF28"/>
    <mergeCell ref="CG28:CP28"/>
    <mergeCell ref="CQ28:CZ28"/>
    <mergeCell ref="DA28:DJ28"/>
    <mergeCell ref="DK28:DT28"/>
    <mergeCell ref="DU28:ED28"/>
    <mergeCell ref="A48:S51"/>
    <mergeCell ref="DU60:ED60"/>
    <mergeCell ref="EE60:EN60"/>
    <mergeCell ref="T61:V61"/>
    <mergeCell ref="W61:Y61"/>
    <mergeCell ref="Z61:AB61"/>
    <mergeCell ref="AC61:AR61"/>
    <mergeCell ref="AS61:BB61"/>
    <mergeCell ref="A28:S28"/>
    <mergeCell ref="T28:V28"/>
    <mergeCell ref="W28:Y28"/>
    <mergeCell ref="Z28:AB28"/>
    <mergeCell ref="DU25:ED25"/>
    <mergeCell ref="EE25:EN25"/>
    <mergeCell ref="A24:S24"/>
    <mergeCell ref="T24:V24"/>
    <mergeCell ref="W24:Y24"/>
    <mergeCell ref="Z24:AB24"/>
    <mergeCell ref="AC24:AR24"/>
    <mergeCell ref="AS24:BB24"/>
    <mergeCell ref="BC24:BL24"/>
    <mergeCell ref="DU24:ED24"/>
    <mergeCell ref="EE24:EN24"/>
    <mergeCell ref="BM24:BV24"/>
    <mergeCell ref="W27:Y27"/>
    <mergeCell ref="Z27:AB27"/>
    <mergeCell ref="AC27:AR27"/>
    <mergeCell ref="AS27:BB27"/>
    <mergeCell ref="BC27:BL27"/>
    <mergeCell ref="BW26:CF26"/>
    <mergeCell ref="CG26:CP26"/>
    <mergeCell ref="CQ26:CZ26"/>
    <mergeCell ref="DA26:DJ26"/>
    <mergeCell ref="DK26:DT26"/>
    <mergeCell ref="DU26:ED26"/>
    <mergeCell ref="EE26:EN26"/>
    <mergeCell ref="DU27:ED27"/>
    <mergeCell ref="EE27:EN27"/>
    <mergeCell ref="BW27:CF27"/>
    <mergeCell ref="CG27:CP27"/>
    <mergeCell ref="CQ27:CZ27"/>
    <mergeCell ref="DA27:DJ27"/>
    <mergeCell ref="DK27:DT27"/>
    <mergeCell ref="BM27:BV27"/>
    <mergeCell ref="A25:S25"/>
    <mergeCell ref="T25:V25"/>
    <mergeCell ref="W25:Y25"/>
    <mergeCell ref="Z25:AB25"/>
    <mergeCell ref="AC25:AR25"/>
    <mergeCell ref="AS25:BB25"/>
    <mergeCell ref="BC25:BL25"/>
    <mergeCell ref="BM25:BV25"/>
    <mergeCell ref="BM23:BV23"/>
    <mergeCell ref="BW23:CF23"/>
    <mergeCell ref="CG23:CP23"/>
    <mergeCell ref="CQ23:CZ23"/>
    <mergeCell ref="DA23:DJ23"/>
    <mergeCell ref="DK23:DT23"/>
    <mergeCell ref="BW25:CF25"/>
    <mergeCell ref="CG25:CP25"/>
    <mergeCell ref="CQ25:CZ25"/>
    <mergeCell ref="DA25:DJ25"/>
    <mergeCell ref="DK25:DT25"/>
    <mergeCell ref="BW24:CF24"/>
    <mergeCell ref="CG24:CP24"/>
    <mergeCell ref="CQ24:CZ24"/>
    <mergeCell ref="DA24:DJ24"/>
    <mergeCell ref="DK24:DT24"/>
    <mergeCell ref="EE21:EN21"/>
    <mergeCell ref="A23:S23"/>
    <mergeCell ref="T23:V23"/>
    <mergeCell ref="W23:Y23"/>
    <mergeCell ref="Z23:AB23"/>
    <mergeCell ref="AC23:AR23"/>
    <mergeCell ref="AS23:BB23"/>
    <mergeCell ref="BC23:BL23"/>
    <mergeCell ref="AS21:BB21"/>
    <mergeCell ref="BC21:BL21"/>
    <mergeCell ref="BM21:BV21"/>
    <mergeCell ref="BW21:CF21"/>
    <mergeCell ref="CG21:CP21"/>
    <mergeCell ref="CQ21:CZ21"/>
    <mergeCell ref="A22:S22"/>
    <mergeCell ref="T22:V22"/>
    <mergeCell ref="W22:Y22"/>
    <mergeCell ref="Z22:AB22"/>
    <mergeCell ref="A21:S21"/>
    <mergeCell ref="T21:V21"/>
    <mergeCell ref="W21:Y21"/>
    <mergeCell ref="Z21:AB21"/>
    <mergeCell ref="DA22:DJ22"/>
    <mergeCell ref="AC22:AR22"/>
    <mergeCell ref="AS22:BB22"/>
    <mergeCell ref="BC22:BL22"/>
    <mergeCell ref="BM22:BV22"/>
    <mergeCell ref="DK22:DT22"/>
    <mergeCell ref="CQ22:CZ22"/>
    <mergeCell ref="DU23:ED23"/>
    <mergeCell ref="EE23:EN23"/>
    <mergeCell ref="DA21:DJ21"/>
    <mergeCell ref="EE83:EN83"/>
    <mergeCell ref="CQ83:CZ83"/>
    <mergeCell ref="DA83:DJ83"/>
    <mergeCell ref="DK83:DT83"/>
    <mergeCell ref="DU83:ED83"/>
    <mergeCell ref="CG83:CP83"/>
    <mergeCell ref="AC83:AR83"/>
    <mergeCell ref="AS83:BB83"/>
    <mergeCell ref="CG63:CP63"/>
    <mergeCell ref="EE82:EN82"/>
    <mergeCell ref="BC83:BL83"/>
    <mergeCell ref="BM83:BV83"/>
    <mergeCell ref="DK82:DT82"/>
    <mergeCell ref="DU82:ED82"/>
    <mergeCell ref="DU73:ED73"/>
    <mergeCell ref="EE73:EN73"/>
    <mergeCell ref="BM73:BV73"/>
    <mergeCell ref="BW73:CF73"/>
    <mergeCell ref="CG73:CP73"/>
    <mergeCell ref="CQ73:CZ73"/>
    <mergeCell ref="DA73:DJ73"/>
    <mergeCell ref="EE72:EN72"/>
    <mergeCell ref="DK73:DT73"/>
    <mergeCell ref="DK72:DT72"/>
    <mergeCell ref="DU72:ED72"/>
    <mergeCell ref="CG68:CP68"/>
    <mergeCell ref="CQ68:CZ68"/>
    <mergeCell ref="DA68:DJ68"/>
    <mergeCell ref="DK68:DT68"/>
    <mergeCell ref="DU68:ED68"/>
    <mergeCell ref="EE71:EN71"/>
    <mergeCell ref="BW71:CF71"/>
    <mergeCell ref="A83:S83"/>
    <mergeCell ref="T83:V83"/>
    <mergeCell ref="W83:Y83"/>
    <mergeCell ref="Z83:AB83"/>
    <mergeCell ref="BW83:CF83"/>
    <mergeCell ref="BW82:CF82"/>
    <mergeCell ref="CG82:CP82"/>
    <mergeCell ref="CQ82:CZ82"/>
    <mergeCell ref="DA82:DJ82"/>
    <mergeCell ref="A82:S82"/>
    <mergeCell ref="T82:V82"/>
    <mergeCell ref="W82:Y82"/>
    <mergeCell ref="Z82:AB82"/>
    <mergeCell ref="AC82:AR82"/>
    <mergeCell ref="AS82:BB82"/>
    <mergeCell ref="BC82:BL82"/>
    <mergeCell ref="BM82:BV82"/>
    <mergeCell ref="A73:S73"/>
    <mergeCell ref="T73:V73"/>
    <mergeCell ref="W73:Y73"/>
    <mergeCell ref="Z73:AB73"/>
    <mergeCell ref="AC73:AR73"/>
    <mergeCell ref="AS73:BB73"/>
    <mergeCell ref="BC73:BL73"/>
    <mergeCell ref="BC72:BL72"/>
    <mergeCell ref="BM72:BV72"/>
    <mergeCell ref="BW72:CF72"/>
    <mergeCell ref="CG72:CP72"/>
    <mergeCell ref="CQ72:CZ72"/>
    <mergeCell ref="DA72:DJ72"/>
    <mergeCell ref="A72:S72"/>
    <mergeCell ref="T72:V72"/>
    <mergeCell ref="W72:Y72"/>
    <mergeCell ref="Z72:AB72"/>
    <mergeCell ref="AC72:AR72"/>
    <mergeCell ref="AS72:BB72"/>
    <mergeCell ref="BM66:BV66"/>
    <mergeCell ref="BW66:CF66"/>
    <mergeCell ref="T66:V66"/>
    <mergeCell ref="W66:Y66"/>
    <mergeCell ref="Z66:AB66"/>
    <mergeCell ref="AC66:AR66"/>
    <mergeCell ref="AS66:BB66"/>
    <mergeCell ref="BC66:BL66"/>
    <mergeCell ref="AS64:BB64"/>
    <mergeCell ref="CG62:CP62"/>
    <mergeCell ref="CQ62:CZ62"/>
    <mergeCell ref="DA62:DJ62"/>
    <mergeCell ref="DK62:DT62"/>
    <mergeCell ref="DU62:ED62"/>
    <mergeCell ref="EE62:EN62"/>
    <mergeCell ref="EE61:EN61"/>
    <mergeCell ref="A62:S62"/>
    <mergeCell ref="T62:V62"/>
    <mergeCell ref="W62:Y62"/>
    <mergeCell ref="Z62:AB62"/>
    <mergeCell ref="AC62:AR62"/>
    <mergeCell ref="AS62:BB62"/>
    <mergeCell ref="BC62:BL62"/>
    <mergeCell ref="BM62:BV62"/>
    <mergeCell ref="BW62:CF62"/>
    <mergeCell ref="BW61:CF61"/>
    <mergeCell ref="CG61:CP61"/>
    <mergeCell ref="CQ61:CZ61"/>
    <mergeCell ref="DA61:DJ61"/>
    <mergeCell ref="DK61:DT61"/>
    <mergeCell ref="DU61:ED61"/>
    <mergeCell ref="A61:S61"/>
    <mergeCell ref="BC61:BL61"/>
    <mergeCell ref="BM61:BV61"/>
    <mergeCell ref="BM60:BV60"/>
    <mergeCell ref="BW60:CF60"/>
    <mergeCell ref="CG60:CP60"/>
    <mergeCell ref="CQ60:CZ60"/>
    <mergeCell ref="DA60:DJ60"/>
    <mergeCell ref="DK60:DT60"/>
    <mergeCell ref="DK59:DT59"/>
    <mergeCell ref="W57:Y57"/>
    <mergeCell ref="Z57:AB57"/>
    <mergeCell ref="AC57:AR57"/>
    <mergeCell ref="AS57:BB57"/>
    <mergeCell ref="DU59:ED59"/>
    <mergeCell ref="EE59:EN59"/>
    <mergeCell ref="A60:S60"/>
    <mergeCell ref="T60:V60"/>
    <mergeCell ref="W60:Y60"/>
    <mergeCell ref="Z60:AB60"/>
    <mergeCell ref="AC60:AR60"/>
    <mergeCell ref="AS60:BB60"/>
    <mergeCell ref="BC60:BL60"/>
    <mergeCell ref="BC59:BL59"/>
    <mergeCell ref="BM59:BV59"/>
    <mergeCell ref="BW59:CF59"/>
    <mergeCell ref="CG59:CP59"/>
    <mergeCell ref="CQ59:CZ59"/>
    <mergeCell ref="DA59:DJ59"/>
    <mergeCell ref="A59:S59"/>
    <mergeCell ref="T59:V59"/>
    <mergeCell ref="W59:Y59"/>
    <mergeCell ref="Z59:AB59"/>
    <mergeCell ref="A58:S58"/>
    <mergeCell ref="T58:V58"/>
    <mergeCell ref="W58:Y58"/>
    <mergeCell ref="Z58:AB58"/>
    <mergeCell ref="AC58:AR58"/>
    <mergeCell ref="AS58:BB58"/>
    <mergeCell ref="BC58:BL58"/>
    <mergeCell ref="BM58:BV58"/>
    <mergeCell ref="BW58:CF58"/>
    <mergeCell ref="BW57:CF57"/>
    <mergeCell ref="CG57:CP57"/>
    <mergeCell ref="CQ57:CZ57"/>
    <mergeCell ref="DA57:DJ57"/>
    <mergeCell ref="DK57:DT57"/>
    <mergeCell ref="DU57:ED57"/>
    <mergeCell ref="A57:S57"/>
    <mergeCell ref="T57:V57"/>
    <mergeCell ref="W54:Y54"/>
    <mergeCell ref="Z54:AB54"/>
    <mergeCell ref="AC54:AR54"/>
    <mergeCell ref="AS54:BB54"/>
    <mergeCell ref="BC54:BL54"/>
    <mergeCell ref="BM54:BV54"/>
    <mergeCell ref="BW54:CF54"/>
    <mergeCell ref="CG54:CP54"/>
    <mergeCell ref="CQ54:CZ54"/>
    <mergeCell ref="AC59:AR59"/>
    <mergeCell ref="CG58:CP58"/>
    <mergeCell ref="CQ58:CZ58"/>
    <mergeCell ref="DA58:DJ58"/>
    <mergeCell ref="DK58:DT58"/>
    <mergeCell ref="DU58:ED58"/>
    <mergeCell ref="EE58:EN58"/>
    <mergeCell ref="EE57:EN57"/>
    <mergeCell ref="AS59:BB59"/>
    <mergeCell ref="A55:S55"/>
    <mergeCell ref="T55:V55"/>
    <mergeCell ref="W55:Y55"/>
    <mergeCell ref="Z55:AB55"/>
    <mergeCell ref="AC55:AR55"/>
    <mergeCell ref="BW56:CF56"/>
    <mergeCell ref="CG56:CP56"/>
    <mergeCell ref="CQ56:CZ56"/>
    <mergeCell ref="DA56:DJ56"/>
    <mergeCell ref="A53:S53"/>
    <mergeCell ref="T53:V53"/>
    <mergeCell ref="W53:Y53"/>
    <mergeCell ref="BC57:BL57"/>
    <mergeCell ref="BM57:BV57"/>
    <mergeCell ref="BM56:BV56"/>
    <mergeCell ref="DK55:DT55"/>
    <mergeCell ref="DU55:ED55"/>
    <mergeCell ref="A56:S56"/>
    <mergeCell ref="T56:V56"/>
    <mergeCell ref="W56:Y56"/>
    <mergeCell ref="Z56:AB56"/>
    <mergeCell ref="AC56:AR56"/>
    <mergeCell ref="AS56:BB56"/>
    <mergeCell ref="BC56:BL56"/>
    <mergeCell ref="BC55:BL55"/>
    <mergeCell ref="BM55:BV55"/>
    <mergeCell ref="BW55:CF55"/>
    <mergeCell ref="CG55:CP55"/>
    <mergeCell ref="CQ55:CZ55"/>
    <mergeCell ref="DA55:DJ55"/>
    <mergeCell ref="A54:S54"/>
    <mergeCell ref="T54:V54"/>
    <mergeCell ref="DU52:ED52"/>
    <mergeCell ref="EE52:EN52"/>
    <mergeCell ref="BW52:CF52"/>
    <mergeCell ref="CG52:CP52"/>
    <mergeCell ref="CQ52:CZ52"/>
    <mergeCell ref="DA52:DJ52"/>
    <mergeCell ref="EE53:EN53"/>
    <mergeCell ref="BW53:CF53"/>
    <mergeCell ref="CG53:CP53"/>
    <mergeCell ref="CQ53:CZ53"/>
    <mergeCell ref="DA53:DJ53"/>
    <mergeCell ref="DK53:DT53"/>
    <mergeCell ref="DU53:ED53"/>
    <mergeCell ref="DA54:DJ54"/>
    <mergeCell ref="DK54:DT54"/>
    <mergeCell ref="AS55:BB55"/>
    <mergeCell ref="DU56:ED56"/>
    <mergeCell ref="EE56:EN56"/>
    <mergeCell ref="DU54:ED54"/>
    <mergeCell ref="EE54:EN54"/>
    <mergeCell ref="EE55:EN55"/>
    <mergeCell ref="DK56:DT56"/>
    <mergeCell ref="BC52:BL52"/>
    <mergeCell ref="BM52:BV52"/>
    <mergeCell ref="A52:S52"/>
    <mergeCell ref="T52:V52"/>
    <mergeCell ref="W52:Y52"/>
    <mergeCell ref="Z52:AB52"/>
    <mergeCell ref="AC52:AR52"/>
    <mergeCell ref="AS52:BB52"/>
    <mergeCell ref="CG50:CP50"/>
    <mergeCell ref="CQ50:CZ50"/>
    <mergeCell ref="BW50:CF50"/>
    <mergeCell ref="Z53:AB53"/>
    <mergeCell ref="AC53:AR53"/>
    <mergeCell ref="AS53:BB53"/>
    <mergeCell ref="BC53:BL53"/>
    <mergeCell ref="BM53:BV53"/>
    <mergeCell ref="DK52:DT52"/>
    <mergeCell ref="EE50:EN50"/>
    <mergeCell ref="DU49:ED49"/>
    <mergeCell ref="BM49:BV49"/>
    <mergeCell ref="BW49:CF49"/>
    <mergeCell ref="CG49:CP49"/>
    <mergeCell ref="DK50:DT50"/>
    <mergeCell ref="DA50:DJ50"/>
    <mergeCell ref="CQ49:CZ49"/>
    <mergeCell ref="DU50:ED50"/>
    <mergeCell ref="T48:AB51"/>
    <mergeCell ref="AC48:AR48"/>
    <mergeCell ref="AS49:BB49"/>
    <mergeCell ref="BC49:BL49"/>
    <mergeCell ref="DA49:DJ49"/>
    <mergeCell ref="DK49:DT49"/>
    <mergeCell ref="AC51:AR51"/>
    <mergeCell ref="AS51:BB51"/>
    <mergeCell ref="BC51:BL51"/>
    <mergeCell ref="BM51:BV51"/>
    <mergeCell ref="AS48:EN48"/>
    <mergeCell ref="BW51:CF51"/>
    <mergeCell ref="CG51:CP51"/>
    <mergeCell ref="CQ51:CZ51"/>
    <mergeCell ref="DA51:DJ51"/>
    <mergeCell ref="DK51:DT51"/>
    <mergeCell ref="EE51:EN51"/>
    <mergeCell ref="DU51:ED51"/>
    <mergeCell ref="EE49:EN49"/>
    <mergeCell ref="AC50:AR50"/>
    <mergeCell ref="AS50:BB50"/>
    <mergeCell ref="BC50:BL50"/>
    <mergeCell ref="BM50:BV50"/>
    <mergeCell ref="T45:V45"/>
    <mergeCell ref="W45:Y45"/>
    <mergeCell ref="Z45:AB45"/>
    <mergeCell ref="AC45:AE45"/>
    <mergeCell ref="DX45:EH45"/>
    <mergeCell ref="BW47:CF47"/>
    <mergeCell ref="CG47:CP47"/>
    <mergeCell ref="DU47:ED47"/>
    <mergeCell ref="EE47:EN47"/>
    <mergeCell ref="CQ47:CZ47"/>
    <mergeCell ref="DA47:DJ47"/>
    <mergeCell ref="DK47:DT47"/>
    <mergeCell ref="H43:Y44"/>
    <mergeCell ref="Z43:AE44"/>
    <mergeCell ref="AF43:DW44"/>
    <mergeCell ref="DX43:EH44"/>
    <mergeCell ref="EY43:FD45"/>
    <mergeCell ref="H45:J45"/>
    <mergeCell ref="K45:M45"/>
    <mergeCell ref="N45:P45"/>
    <mergeCell ref="Q45:S45"/>
    <mergeCell ref="DT3:EH3"/>
    <mergeCell ref="CQ7:CZ7"/>
    <mergeCell ref="DA7:DJ7"/>
    <mergeCell ref="DK7:DT7"/>
    <mergeCell ref="DU7:ED7"/>
    <mergeCell ref="EE7:EN7"/>
    <mergeCell ref="DK5:DT5"/>
    <mergeCell ref="DU5:ED5"/>
    <mergeCell ref="T3:V3"/>
    <mergeCell ref="W3:Y3"/>
    <mergeCell ref="Z3:AB3"/>
    <mergeCell ref="AC3:AE3"/>
    <mergeCell ref="BL3:CC3"/>
    <mergeCell ref="DI3:DS3"/>
    <mergeCell ref="AC5:AR5"/>
    <mergeCell ref="AS5:BB5"/>
    <mergeCell ref="BC5:BL5"/>
    <mergeCell ref="BM5:BV5"/>
    <mergeCell ref="DK9:DT9"/>
    <mergeCell ref="CG9:CP9"/>
    <mergeCell ref="CQ9:CZ9"/>
    <mergeCell ref="BC7:BL7"/>
    <mergeCell ref="BM7:BV7"/>
    <mergeCell ref="H1:Y2"/>
    <mergeCell ref="Z1:AE2"/>
    <mergeCell ref="DI1:DS2"/>
    <mergeCell ref="DT1:EH2"/>
    <mergeCell ref="EJ1:EO3"/>
    <mergeCell ref="AJ2:DH2"/>
    <mergeCell ref="H3:J3"/>
    <mergeCell ref="K3:M3"/>
    <mergeCell ref="N3:P3"/>
    <mergeCell ref="Q3:S3"/>
    <mergeCell ref="AC21:AR21"/>
    <mergeCell ref="AC47:AR47"/>
    <mergeCell ref="AS47:BB47"/>
    <mergeCell ref="BC47:BL47"/>
    <mergeCell ref="BM47:BV47"/>
    <mergeCell ref="AC26:AR26"/>
    <mergeCell ref="AS26:BB26"/>
    <mergeCell ref="BC26:BL26"/>
    <mergeCell ref="BM26:BV26"/>
    <mergeCell ref="AS36:BB36"/>
    <mergeCell ref="BC36:BL36"/>
    <mergeCell ref="BM36:BV36"/>
    <mergeCell ref="AS38:BB38"/>
    <mergeCell ref="BC38:BL38"/>
    <mergeCell ref="BM38:BV38"/>
    <mergeCell ref="AC33:AR33"/>
    <mergeCell ref="AC34:AR34"/>
    <mergeCell ref="AC35:AR35"/>
    <mergeCell ref="AC36:AR36"/>
    <mergeCell ref="AC37:AR37"/>
    <mergeCell ref="AC38:AR38"/>
    <mergeCell ref="AC39:AR39"/>
    <mergeCell ref="BW8:CF8"/>
    <mergeCell ref="CG8:CP8"/>
    <mergeCell ref="CQ8:CZ8"/>
    <mergeCell ref="DA8:DJ8"/>
    <mergeCell ref="DU11:ED11"/>
    <mergeCell ref="EE11:EN11"/>
    <mergeCell ref="DU13:ED13"/>
    <mergeCell ref="EE13:EN13"/>
    <mergeCell ref="DU15:ED15"/>
    <mergeCell ref="EE15:EN15"/>
    <mergeCell ref="DU10:ED10"/>
    <mergeCell ref="EE10:EN10"/>
    <mergeCell ref="DK10:DT10"/>
    <mergeCell ref="EE12:EN12"/>
    <mergeCell ref="DU12:ED12"/>
    <mergeCell ref="DU19:ED19"/>
    <mergeCell ref="EE19:EN19"/>
    <mergeCell ref="DK11:DT11"/>
    <mergeCell ref="DK13:DT13"/>
    <mergeCell ref="BW22:CF22"/>
    <mergeCell ref="CG22:CP22"/>
    <mergeCell ref="DK21:DT21"/>
    <mergeCell ref="DU21:ED21"/>
    <mergeCell ref="A10:S10"/>
    <mergeCell ref="T10:V10"/>
    <mergeCell ref="W10:Y10"/>
    <mergeCell ref="Z10:AB10"/>
    <mergeCell ref="AC10:AR10"/>
    <mergeCell ref="AS10:BB10"/>
    <mergeCell ref="BC10:BL10"/>
    <mergeCell ref="BM10:BV10"/>
    <mergeCell ref="BW10:CF10"/>
    <mergeCell ref="CG10:CP10"/>
    <mergeCell ref="CQ10:CZ10"/>
    <mergeCell ref="DA10:DJ10"/>
    <mergeCell ref="A6:S9"/>
    <mergeCell ref="T6:AB9"/>
    <mergeCell ref="AC6:AR6"/>
    <mergeCell ref="AS6:EN6"/>
    <mergeCell ref="AS7:BB7"/>
    <mergeCell ref="DU9:ED9"/>
    <mergeCell ref="EE9:EN9"/>
    <mergeCell ref="DK8:DT8"/>
    <mergeCell ref="DU8:ED8"/>
    <mergeCell ref="EE8:EN8"/>
    <mergeCell ref="AC9:AR9"/>
    <mergeCell ref="AS9:BB9"/>
    <mergeCell ref="BC9:BL9"/>
    <mergeCell ref="BM9:BV9"/>
    <mergeCell ref="BW9:CF9"/>
    <mergeCell ref="AC8:AR8"/>
    <mergeCell ref="AS12:BB12"/>
    <mergeCell ref="BC12:BL12"/>
    <mergeCell ref="A13:S13"/>
    <mergeCell ref="T13:V13"/>
    <mergeCell ref="W13:Y13"/>
    <mergeCell ref="Z13:AB13"/>
    <mergeCell ref="BW13:CF13"/>
    <mergeCell ref="CG13:CP13"/>
    <mergeCell ref="CQ13:CZ13"/>
    <mergeCell ref="DA13:DJ13"/>
    <mergeCell ref="AC13:AR13"/>
    <mergeCell ref="AS13:BB13"/>
    <mergeCell ref="BC13:BL13"/>
    <mergeCell ref="BM13:BV13"/>
    <mergeCell ref="AS8:BB8"/>
    <mergeCell ref="BW7:CF7"/>
    <mergeCell ref="CG7:CP7"/>
    <mergeCell ref="BC8:BL8"/>
    <mergeCell ref="BM8:BV8"/>
    <mergeCell ref="DA9:DJ9"/>
    <mergeCell ref="A11:S11"/>
    <mergeCell ref="T11:V11"/>
    <mergeCell ref="W11:Y11"/>
    <mergeCell ref="Z11:AB11"/>
    <mergeCell ref="BW11:CF11"/>
    <mergeCell ref="CG11:CP11"/>
    <mergeCell ref="CQ11:CZ11"/>
    <mergeCell ref="DA11:DJ11"/>
    <mergeCell ref="AC11:AR11"/>
    <mergeCell ref="AS11:BB11"/>
    <mergeCell ref="BC11:BL11"/>
    <mergeCell ref="BM11:BV11"/>
    <mergeCell ref="A14:S14"/>
    <mergeCell ref="T14:V14"/>
    <mergeCell ref="W14:Y14"/>
    <mergeCell ref="Z14:AB14"/>
    <mergeCell ref="AC14:AR14"/>
    <mergeCell ref="AS14:BB14"/>
    <mergeCell ref="BC14:BL14"/>
    <mergeCell ref="DU14:ED14"/>
    <mergeCell ref="CQ12:CZ12"/>
    <mergeCell ref="DA12:DJ12"/>
    <mergeCell ref="DK12:DT12"/>
    <mergeCell ref="A15:S15"/>
    <mergeCell ref="T15:V15"/>
    <mergeCell ref="W15:Y15"/>
    <mergeCell ref="Z15:AB15"/>
    <mergeCell ref="BW15:CF15"/>
    <mergeCell ref="CG15:CP15"/>
    <mergeCell ref="CQ15:CZ15"/>
    <mergeCell ref="DA15:DJ15"/>
    <mergeCell ref="AC15:AR15"/>
    <mergeCell ref="AS15:BB15"/>
    <mergeCell ref="BC15:BL15"/>
    <mergeCell ref="BM15:BV15"/>
    <mergeCell ref="DK15:DT15"/>
    <mergeCell ref="BM12:BV12"/>
    <mergeCell ref="BW12:CF12"/>
    <mergeCell ref="CG12:CP12"/>
    <mergeCell ref="A12:S12"/>
    <mergeCell ref="T12:V12"/>
    <mergeCell ref="W12:Y12"/>
    <mergeCell ref="Z12:AB12"/>
    <mergeCell ref="AC12:AR12"/>
    <mergeCell ref="A16:S16"/>
    <mergeCell ref="T16:V16"/>
    <mergeCell ref="W16:Y16"/>
    <mergeCell ref="Z16:AB16"/>
    <mergeCell ref="DA18:DJ18"/>
    <mergeCell ref="DK18:DT18"/>
    <mergeCell ref="EE14:EN14"/>
    <mergeCell ref="BM14:BV14"/>
    <mergeCell ref="BW14:CF14"/>
    <mergeCell ref="CG14:CP14"/>
    <mergeCell ref="CQ14:CZ14"/>
    <mergeCell ref="DA14:DJ14"/>
    <mergeCell ref="DK14:DT14"/>
    <mergeCell ref="DU16:ED16"/>
    <mergeCell ref="EE16:EN16"/>
    <mergeCell ref="BM16:BV16"/>
    <mergeCell ref="BW16:CF16"/>
    <mergeCell ref="CG16:CP16"/>
    <mergeCell ref="CQ16:CZ16"/>
    <mergeCell ref="DA16:DJ16"/>
    <mergeCell ref="DK16:DT16"/>
    <mergeCell ref="AS17:BB17"/>
    <mergeCell ref="BC17:BL17"/>
    <mergeCell ref="BM17:BV17"/>
    <mergeCell ref="DK17:DT17"/>
    <mergeCell ref="AC16:AR16"/>
    <mergeCell ref="AS16:BB16"/>
    <mergeCell ref="BC16:BL16"/>
    <mergeCell ref="DU17:ED17"/>
    <mergeCell ref="EE17:EN17"/>
    <mergeCell ref="A18:S18"/>
    <mergeCell ref="T18:V18"/>
    <mergeCell ref="W18:Y18"/>
    <mergeCell ref="Z18:AB18"/>
    <mergeCell ref="AC18:AR18"/>
    <mergeCell ref="AS18:BB18"/>
    <mergeCell ref="BC18:BL18"/>
    <mergeCell ref="DU18:ED18"/>
    <mergeCell ref="EE18:EN18"/>
    <mergeCell ref="BM18:BV18"/>
    <mergeCell ref="BW18:CF18"/>
    <mergeCell ref="CG18:CP18"/>
    <mergeCell ref="CQ18:CZ18"/>
    <mergeCell ref="A17:S17"/>
    <mergeCell ref="T17:V17"/>
    <mergeCell ref="W17:Y17"/>
    <mergeCell ref="Z17:AB17"/>
    <mergeCell ref="BW17:CF17"/>
    <mergeCell ref="CG17:CP17"/>
    <mergeCell ref="CQ17:CZ17"/>
    <mergeCell ref="DA17:DJ17"/>
    <mergeCell ref="AC17:AR17"/>
    <mergeCell ref="A20:S20"/>
    <mergeCell ref="T20:V20"/>
    <mergeCell ref="W20:Y20"/>
    <mergeCell ref="Z20:AB20"/>
    <mergeCell ref="AC20:AR20"/>
    <mergeCell ref="AS20:BB20"/>
    <mergeCell ref="BC20:BL20"/>
    <mergeCell ref="DU20:ED20"/>
    <mergeCell ref="EE20:EN20"/>
    <mergeCell ref="BM20:BV20"/>
    <mergeCell ref="BW20:CF20"/>
    <mergeCell ref="CG20:CP20"/>
    <mergeCell ref="CQ20:CZ20"/>
    <mergeCell ref="DA20:DJ20"/>
    <mergeCell ref="DK20:DT20"/>
    <mergeCell ref="A19:S19"/>
    <mergeCell ref="T19:V19"/>
    <mergeCell ref="W19:Y19"/>
    <mergeCell ref="Z19:AB19"/>
    <mergeCell ref="BW19:CF19"/>
    <mergeCell ref="CG19:CP19"/>
    <mergeCell ref="CQ19:CZ19"/>
    <mergeCell ref="DA19:DJ19"/>
    <mergeCell ref="AC19:AR19"/>
    <mergeCell ref="AS19:BB19"/>
    <mergeCell ref="BC19:BL19"/>
    <mergeCell ref="BM19:BV19"/>
    <mergeCell ref="DK19:DT19"/>
    <mergeCell ref="A30:S30"/>
    <mergeCell ref="T30:V30"/>
    <mergeCell ref="W30:Y30"/>
    <mergeCell ref="Z30:AB30"/>
    <mergeCell ref="DA29:DJ29"/>
    <mergeCell ref="DK29:DT29"/>
    <mergeCell ref="BW30:CF30"/>
    <mergeCell ref="CG30:CP30"/>
    <mergeCell ref="CQ30:CZ30"/>
    <mergeCell ref="DA30:DJ30"/>
    <mergeCell ref="AC30:AR30"/>
    <mergeCell ref="AS30:BB30"/>
    <mergeCell ref="BC30:BL30"/>
    <mergeCell ref="BM30:BV30"/>
    <mergeCell ref="DK30:DT30"/>
    <mergeCell ref="A29:S29"/>
    <mergeCell ref="T29:V29"/>
    <mergeCell ref="W29:Y29"/>
    <mergeCell ref="Z29:AB29"/>
    <mergeCell ref="AC29:AR29"/>
    <mergeCell ref="AS29:BB29"/>
    <mergeCell ref="BC29:BL29"/>
    <mergeCell ref="BM29:BV29"/>
    <mergeCell ref="BW29:CF29"/>
    <mergeCell ref="A27:S27"/>
    <mergeCell ref="T27:V27"/>
    <mergeCell ref="A31:S31"/>
    <mergeCell ref="T31:V31"/>
    <mergeCell ref="W31:Y31"/>
    <mergeCell ref="Z31:AB31"/>
    <mergeCell ref="AC31:AR31"/>
    <mergeCell ref="AS31:BB31"/>
    <mergeCell ref="BC31:BL31"/>
    <mergeCell ref="DU31:ED31"/>
    <mergeCell ref="EE31:EN31"/>
    <mergeCell ref="BM31:BV31"/>
    <mergeCell ref="BW31:CF31"/>
    <mergeCell ref="CG31:CP31"/>
    <mergeCell ref="CQ31:CZ31"/>
    <mergeCell ref="A40:S40"/>
    <mergeCell ref="T40:V40"/>
    <mergeCell ref="W40:Y40"/>
    <mergeCell ref="Z40:AB40"/>
    <mergeCell ref="DA31:DJ31"/>
    <mergeCell ref="DK31:DT31"/>
    <mergeCell ref="BW40:CF40"/>
    <mergeCell ref="CG40:CP40"/>
    <mergeCell ref="CQ40:CZ40"/>
    <mergeCell ref="DA40:DJ40"/>
    <mergeCell ref="AC40:AR40"/>
    <mergeCell ref="AS40:BB40"/>
    <mergeCell ref="BC40:BL40"/>
    <mergeCell ref="BM40:BV40"/>
    <mergeCell ref="AC32:AR32"/>
    <mergeCell ref="AS32:BB32"/>
    <mergeCell ref="BC32:BL32"/>
    <mergeCell ref="BM32:BV32"/>
    <mergeCell ref="BW32:CF32"/>
    <mergeCell ref="A41:S41"/>
    <mergeCell ref="T41:V41"/>
    <mergeCell ref="W41:Y41"/>
    <mergeCell ref="Z41:AB41"/>
    <mergeCell ref="AC41:AR41"/>
    <mergeCell ref="AS41:BB41"/>
    <mergeCell ref="BM41:BV41"/>
    <mergeCell ref="BW41:CF41"/>
    <mergeCell ref="CG41:CP41"/>
    <mergeCell ref="CQ41:CZ41"/>
    <mergeCell ref="DK40:DT40"/>
    <mergeCell ref="DU40:ED40"/>
    <mergeCell ref="EE5:EN5"/>
    <mergeCell ref="BW5:CF5"/>
    <mergeCell ref="CG5:CP5"/>
    <mergeCell ref="CQ5:CZ5"/>
    <mergeCell ref="DA5:DJ5"/>
    <mergeCell ref="DA41:DJ41"/>
    <mergeCell ref="DK41:DT41"/>
    <mergeCell ref="DU41:ED41"/>
    <mergeCell ref="EE41:EN41"/>
    <mergeCell ref="EE40:EN40"/>
    <mergeCell ref="DU30:ED30"/>
    <mergeCell ref="EE30:EN30"/>
    <mergeCell ref="DU29:ED29"/>
    <mergeCell ref="EE29:EN29"/>
    <mergeCell ref="CG29:CP29"/>
    <mergeCell ref="CQ29:CZ29"/>
    <mergeCell ref="DU22:ED22"/>
    <mergeCell ref="EE22:EN22"/>
  </mergeCells>
  <phoneticPr fontId="3"/>
  <dataValidations count="5">
    <dataValidation type="whole" allowBlank="1" showInputMessage="1" showErrorMessage="1" errorTitle="入力エラー" error="マイナス数値や数値以外の入力または、12桁以上の入力は行えません。" sqref="AS41:EN41 AS52:EN83">
      <formula1>0</formula1>
      <formula2>99999999999</formula2>
    </dataValidation>
    <dataValidation type="whole" allowBlank="1" showInputMessage="1" showErrorMessage="1" errorTitle="入力エラー" error="マイナス数値や数値以外の入力または、9桁以上の入力は行えません。" sqref="BM32:CZ40 AS10:BL40">
      <formula1>0</formula1>
      <formula2>99999999</formula2>
    </dataValidation>
    <dataValidation type="whole" allowBlank="1" showInputMessage="1" showErrorMessage="1" errorTitle="入力エラー" error="マイナス数値や数値以外の入力または、8桁以上の入力は行えません。" sqref="DA32:EN40 EE31:EN31 DK30:DT30">
      <formula1>0</formula1>
      <formula2>9999999</formula2>
    </dataValidation>
    <dataValidation type="whole" allowBlank="1" showInputMessage="1" showErrorMessage="1" errorTitle="入力エラー" error="マイナス数値や数値以外の入力または、7桁以上の入力は行えません。" sqref="BM10:CP31">
      <formula1>0</formula1>
      <formula2>999999</formula2>
    </dataValidation>
    <dataValidation type="whole" allowBlank="1" showInputMessage="1" showErrorMessage="1" errorTitle="入力エラー" error="マイナス数値や数値以外の入力または、6桁以上の入力は行えません。" sqref="EE10:EN30 CQ10:DJ31 DU10:ED31 DK10:DT29 DK31:DT31">
      <formula1>0</formula1>
      <formula2>99999</formula2>
    </dataValidation>
  </dataValidations>
  <printOptions horizontalCentered="1"/>
  <pageMargins left="0.59055118110236227" right="0.59055118110236227" top="0.6692913385826772" bottom="0.39370078740157483" header="0.51181102362204722" footer="0.19685039370078741"/>
  <pageSetup paperSize="9" scale="70" firstPageNumber="89" orientation="landscape" useFirstPageNumber="1" r:id="rId1"/>
  <headerFooter alignWithMargins="0">
    <oddFooter>&amp;R課税市-&amp;P</oddFooter>
  </headerFooter>
  <rowBreaks count="1" manualBreakCount="1">
    <brk id="42" max="152" man="1"/>
  </rowBreaks>
  <drawing r:id="rId2"/>
  <legacyDrawing r:id="rId3"/>
  <picture r:id="rId4"/>
  <controls>
    <mc:AlternateContent xmlns:mc="http://schemas.openxmlformats.org/markup-compatibility/2006">
      <mc:Choice Requires="x14">
        <control shapeId="36904" r:id="rId5" name="CommandButton2">
          <controlPr defaultSize="0" print="0" autoLine="0" autoPict="0" r:id="rId6">
            <anchor moveWithCells="1">
              <from>
                <xdr:col>0</xdr:col>
                <xdr:colOff>0</xdr:colOff>
                <xdr:row>45</xdr:row>
                <xdr:rowOff>209550</xdr:rowOff>
              </from>
              <to>
                <xdr:col>10</xdr:col>
                <xdr:colOff>9525</xdr:colOff>
                <xdr:row>46</xdr:row>
                <xdr:rowOff>142875</xdr:rowOff>
              </to>
            </anchor>
          </controlPr>
        </control>
      </mc:Choice>
      <mc:Fallback>
        <control shapeId="36904" r:id="rId5" name="CommandButton2"/>
      </mc:Fallback>
    </mc:AlternateContent>
    <mc:AlternateContent xmlns:mc="http://schemas.openxmlformats.org/markup-compatibility/2006">
      <mc:Choice Requires="x14">
        <control shapeId="36903" r:id="rId7" name="CommandButton1">
          <controlPr defaultSize="0" print="0" autoLine="0" autoPict="0" r:id="rId8">
            <anchor moveWithCells="1">
              <from>
                <xdr:col>13</xdr:col>
                <xdr:colOff>38100</xdr:colOff>
                <xdr:row>3</xdr:row>
                <xdr:rowOff>190500</xdr:rowOff>
              </from>
              <to>
                <xdr:col>25</xdr:col>
                <xdr:colOff>9525</xdr:colOff>
                <xdr:row>4</xdr:row>
                <xdr:rowOff>123825</xdr:rowOff>
              </to>
            </anchor>
          </controlPr>
        </control>
      </mc:Choice>
      <mc:Fallback>
        <control shapeId="36903" r:id="rId7" name="CommandButton1"/>
      </mc:Fallback>
    </mc:AlternateContent>
  </control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you32"/>
  <dimension ref="A1:EG26"/>
  <sheetViews>
    <sheetView showGridLines="0" zoomScale="85" zoomScaleNormal="85" workbookViewId="0">
      <selection activeCell="J10" sqref="J10:U10"/>
    </sheetView>
  </sheetViews>
  <sheetFormatPr defaultColWidth="1" defaultRowHeight="13.5"/>
  <cols>
    <col min="1" max="110" width="1" style="109" customWidth="1"/>
    <col min="111" max="16384" width="1" style="109"/>
  </cols>
  <sheetData>
    <row r="1" spans="1:137" s="61" customFormat="1" ht="15.95" customHeight="1">
      <c r="H1" s="644" t="s">
        <v>810</v>
      </c>
      <c r="I1" s="645"/>
      <c r="J1" s="645"/>
      <c r="K1" s="645"/>
      <c r="L1" s="645"/>
      <c r="M1" s="645"/>
      <c r="N1" s="645"/>
      <c r="O1" s="645"/>
      <c r="P1" s="645"/>
      <c r="Q1" s="645"/>
      <c r="R1" s="645"/>
      <c r="S1" s="645"/>
      <c r="T1" s="645"/>
      <c r="U1" s="645"/>
      <c r="V1" s="645"/>
      <c r="W1" s="645"/>
      <c r="X1" s="645"/>
      <c r="Y1" s="646"/>
      <c r="Z1" s="644" t="s">
        <v>756</v>
      </c>
      <c r="AA1" s="645"/>
      <c r="AB1" s="645"/>
      <c r="AC1" s="645"/>
      <c r="AD1" s="645"/>
      <c r="AE1" s="646"/>
      <c r="AF1" s="647" t="str">
        <f>"第32表　"&amp; 表00!CY6&amp;表00!DC6 &amp; "年度市町村民税の法人税割額に関する調"</f>
        <v>第32表　令和5年度市町村民税の法人税割額に関する調</v>
      </c>
      <c r="AG1" s="647"/>
      <c r="AH1" s="647"/>
      <c r="AI1" s="647"/>
      <c r="AJ1" s="647"/>
      <c r="AK1" s="647"/>
      <c r="AL1" s="647"/>
      <c r="AM1" s="647"/>
      <c r="AN1" s="647"/>
      <c r="AO1" s="647"/>
      <c r="AP1" s="647"/>
      <c r="AQ1" s="647"/>
      <c r="AR1" s="647"/>
      <c r="AS1" s="647"/>
      <c r="AT1" s="647"/>
      <c r="AU1" s="647"/>
      <c r="AV1" s="647"/>
      <c r="AW1" s="647"/>
      <c r="AX1" s="647"/>
      <c r="AY1" s="647"/>
      <c r="AZ1" s="647"/>
      <c r="BA1" s="647"/>
      <c r="BB1" s="647"/>
      <c r="BC1" s="647"/>
      <c r="BD1" s="647"/>
      <c r="BE1" s="647"/>
      <c r="BF1" s="647"/>
      <c r="BG1" s="647"/>
      <c r="BH1" s="647"/>
      <c r="BI1" s="647"/>
      <c r="BJ1" s="647"/>
      <c r="BK1" s="647"/>
      <c r="BL1" s="647"/>
      <c r="BM1" s="647"/>
      <c r="BN1" s="647"/>
      <c r="BO1" s="647"/>
      <c r="BP1" s="647"/>
      <c r="BQ1" s="647"/>
      <c r="BR1" s="647"/>
      <c r="BS1" s="647"/>
      <c r="BT1" s="647"/>
      <c r="BU1" s="647"/>
      <c r="BV1" s="647"/>
      <c r="BW1" s="647"/>
      <c r="BX1" s="647"/>
      <c r="BY1" s="647"/>
      <c r="BZ1" s="647"/>
      <c r="CA1" s="647"/>
      <c r="CB1" s="647"/>
      <c r="CC1" s="647"/>
      <c r="CD1" s="647"/>
      <c r="CE1" s="647"/>
      <c r="CF1" s="647"/>
      <c r="CG1" s="647"/>
      <c r="CH1" s="647"/>
      <c r="CI1" s="647"/>
      <c r="CJ1" s="647"/>
      <c r="CK1" s="647"/>
      <c r="CL1" s="647"/>
      <c r="CM1" s="647"/>
      <c r="CN1" s="647"/>
      <c r="CO1" s="647"/>
      <c r="CP1" s="647"/>
      <c r="CQ1" s="647"/>
      <c r="CR1" s="647"/>
      <c r="CS1" s="647"/>
      <c r="CT1" s="647"/>
      <c r="CU1" s="648" t="s">
        <v>750</v>
      </c>
      <c r="CV1" s="648"/>
      <c r="CW1" s="648"/>
      <c r="CX1" s="648"/>
      <c r="CY1" s="648"/>
      <c r="CZ1" s="648"/>
      <c r="DA1" s="648"/>
      <c r="DB1" s="648"/>
      <c r="DC1" s="648"/>
      <c r="DD1" s="648"/>
      <c r="DE1" s="648"/>
      <c r="DF1" s="649" t="str">
        <f>IF(表00!DG1="","",表00!DG1)</f>
        <v>三重県</v>
      </c>
      <c r="DG1" s="649"/>
      <c r="DH1" s="649"/>
      <c r="DI1" s="649"/>
      <c r="DJ1" s="649"/>
      <c r="DK1" s="649"/>
      <c r="DL1" s="649"/>
      <c r="DM1" s="649"/>
      <c r="DN1" s="649"/>
      <c r="DO1" s="649"/>
      <c r="DP1" s="649"/>
      <c r="DQ1" s="649"/>
      <c r="DR1" s="649"/>
      <c r="DS1" s="649"/>
      <c r="DT1" s="649"/>
      <c r="DU1" s="649"/>
      <c r="DV1" s="649"/>
      <c r="DW1" s="649"/>
      <c r="DX1" s="649"/>
      <c r="DY1" s="649"/>
      <c r="DZ1" s="649"/>
      <c r="EA1" s="649"/>
      <c r="EB1" s="649"/>
      <c r="EC1" s="649"/>
      <c r="ED1" s="649"/>
      <c r="EE1" s="649"/>
      <c r="EF1" s="649"/>
      <c r="EG1" s="650"/>
    </row>
    <row r="2" spans="1:137" s="61" customFormat="1" ht="15.95" customHeight="1" thickBot="1">
      <c r="H2" s="651"/>
      <c r="I2" s="652"/>
      <c r="J2" s="652"/>
      <c r="K2" s="652"/>
      <c r="L2" s="652"/>
      <c r="M2" s="652"/>
      <c r="N2" s="652"/>
      <c r="O2" s="652"/>
      <c r="P2" s="652"/>
      <c r="Q2" s="652"/>
      <c r="R2" s="652"/>
      <c r="S2" s="652"/>
      <c r="T2" s="652"/>
      <c r="U2" s="652"/>
      <c r="V2" s="652"/>
      <c r="W2" s="652"/>
      <c r="X2" s="652"/>
      <c r="Y2" s="653"/>
      <c r="Z2" s="651"/>
      <c r="AA2" s="652"/>
      <c r="AB2" s="652"/>
      <c r="AC2" s="652"/>
      <c r="AD2" s="652"/>
      <c r="AE2" s="653"/>
      <c r="AF2" s="647"/>
      <c r="AG2" s="647"/>
      <c r="AH2" s="647"/>
      <c r="AI2" s="647"/>
      <c r="AJ2" s="647"/>
      <c r="AK2" s="647"/>
      <c r="AL2" s="647"/>
      <c r="AM2" s="647"/>
      <c r="AN2" s="647"/>
      <c r="AO2" s="647"/>
      <c r="AP2" s="647"/>
      <c r="AQ2" s="647"/>
      <c r="AR2" s="647"/>
      <c r="AS2" s="647"/>
      <c r="AT2" s="647"/>
      <c r="AU2" s="647"/>
      <c r="AV2" s="647"/>
      <c r="AW2" s="647"/>
      <c r="AX2" s="647"/>
      <c r="AY2" s="647"/>
      <c r="AZ2" s="647"/>
      <c r="BA2" s="647"/>
      <c r="BB2" s="647"/>
      <c r="BC2" s="647"/>
      <c r="BD2" s="647"/>
      <c r="BE2" s="647"/>
      <c r="BF2" s="647"/>
      <c r="BG2" s="647"/>
      <c r="BH2" s="647"/>
      <c r="BI2" s="647"/>
      <c r="BJ2" s="647"/>
      <c r="BK2" s="647"/>
      <c r="BL2" s="647"/>
      <c r="BM2" s="647"/>
      <c r="BN2" s="647"/>
      <c r="BO2" s="647"/>
      <c r="BP2" s="647"/>
      <c r="BQ2" s="647"/>
      <c r="BR2" s="647"/>
      <c r="BS2" s="647"/>
      <c r="BT2" s="647"/>
      <c r="BU2" s="647"/>
      <c r="BV2" s="647"/>
      <c r="BW2" s="647"/>
      <c r="BX2" s="647"/>
      <c r="BY2" s="647"/>
      <c r="BZ2" s="647"/>
      <c r="CA2" s="647"/>
      <c r="CB2" s="647"/>
      <c r="CC2" s="647"/>
      <c r="CD2" s="647"/>
      <c r="CE2" s="647"/>
      <c r="CF2" s="647"/>
      <c r="CG2" s="647"/>
      <c r="CH2" s="647"/>
      <c r="CI2" s="647"/>
      <c r="CJ2" s="647"/>
      <c r="CK2" s="647"/>
      <c r="CL2" s="647"/>
      <c r="CM2" s="647"/>
      <c r="CN2" s="647"/>
      <c r="CO2" s="647"/>
      <c r="CP2" s="647"/>
      <c r="CQ2" s="647"/>
      <c r="CR2" s="647"/>
      <c r="CS2" s="647"/>
      <c r="CT2" s="647"/>
      <c r="CU2" s="654"/>
      <c r="CV2" s="654"/>
      <c r="CW2" s="654"/>
      <c r="CX2" s="654"/>
      <c r="CY2" s="654"/>
      <c r="CZ2" s="654"/>
      <c r="DA2" s="654"/>
      <c r="DB2" s="654"/>
      <c r="DC2" s="654"/>
      <c r="DD2" s="654"/>
      <c r="DE2" s="654"/>
      <c r="DF2" s="655"/>
      <c r="DG2" s="655"/>
      <c r="DH2" s="655"/>
      <c r="DI2" s="655"/>
      <c r="DJ2" s="655"/>
      <c r="DK2" s="655"/>
      <c r="DL2" s="655"/>
      <c r="DM2" s="655"/>
      <c r="DN2" s="655"/>
      <c r="DO2" s="655"/>
      <c r="DP2" s="655"/>
      <c r="DQ2" s="655"/>
      <c r="DR2" s="655"/>
      <c r="DS2" s="655"/>
      <c r="DT2" s="655"/>
      <c r="DU2" s="655"/>
      <c r="DV2" s="655"/>
      <c r="DW2" s="655"/>
      <c r="DX2" s="655"/>
      <c r="DY2" s="655"/>
      <c r="DZ2" s="655"/>
      <c r="EA2" s="655"/>
      <c r="EB2" s="655"/>
      <c r="EC2" s="655"/>
      <c r="ED2" s="655"/>
      <c r="EE2" s="655"/>
      <c r="EF2" s="655"/>
      <c r="EG2" s="650"/>
    </row>
    <row r="3" spans="1:137" s="61" customFormat="1" ht="25.5" customHeight="1" thickBot="1">
      <c r="H3" s="656">
        <f>IF(表00!A8="","",表00!A8)</f>
        <v>2</v>
      </c>
      <c r="I3" s="657"/>
      <c r="J3" s="657"/>
      <c r="K3" s="657">
        <f>IF(表00!D8="","",表00!D8)</f>
        <v>4</v>
      </c>
      <c r="L3" s="657"/>
      <c r="M3" s="657"/>
      <c r="N3" s="657">
        <f>IF(表00!G8="","",表00!G8)</f>
        <v>2</v>
      </c>
      <c r="O3" s="657"/>
      <c r="P3" s="657"/>
      <c r="Q3" s="657">
        <f>IF(表00!J8="","",表00!J8)</f>
        <v>0</v>
      </c>
      <c r="R3" s="657"/>
      <c r="S3" s="657"/>
      <c r="T3" s="657">
        <f>IF(表00!M8="","",表00!M8)</f>
        <v>2</v>
      </c>
      <c r="U3" s="657"/>
      <c r="V3" s="657"/>
      <c r="W3" s="657">
        <f>IF(表00!P8="","",表00!P8)</f>
        <v>1</v>
      </c>
      <c r="X3" s="657"/>
      <c r="Y3" s="658"/>
      <c r="Z3" s="659">
        <v>3</v>
      </c>
      <c r="AA3" s="660"/>
      <c r="AB3" s="661"/>
      <c r="AC3" s="662">
        <v>2</v>
      </c>
      <c r="AD3" s="663"/>
      <c r="AE3" s="664"/>
      <c r="AF3" s="647"/>
      <c r="AG3" s="647"/>
      <c r="AH3" s="647"/>
      <c r="AI3" s="647"/>
      <c r="AJ3" s="647"/>
      <c r="AK3" s="647"/>
      <c r="AL3" s="647"/>
      <c r="AM3" s="647"/>
      <c r="AN3" s="647"/>
      <c r="AO3" s="647"/>
      <c r="AP3" s="647"/>
      <c r="AQ3" s="647"/>
      <c r="AR3" s="647"/>
      <c r="AS3" s="647"/>
      <c r="AT3" s="647"/>
      <c r="AU3" s="647"/>
      <c r="AV3" s="647"/>
      <c r="AW3" s="647"/>
      <c r="AX3" s="647"/>
      <c r="AY3" s="647"/>
      <c r="AZ3" s="647"/>
      <c r="BA3" s="647"/>
      <c r="BB3" s="647"/>
      <c r="BC3" s="647"/>
      <c r="BD3" s="647"/>
      <c r="BE3" s="647"/>
      <c r="BF3" s="647"/>
      <c r="BG3" s="647"/>
      <c r="BH3" s="647"/>
      <c r="BI3" s="647"/>
      <c r="BJ3" s="647"/>
      <c r="BK3" s="647"/>
      <c r="BL3" s="647"/>
      <c r="BM3" s="647"/>
      <c r="BN3" s="647"/>
      <c r="BO3" s="647"/>
      <c r="BP3" s="647"/>
      <c r="BQ3" s="647"/>
      <c r="BR3" s="647"/>
      <c r="BS3" s="647"/>
      <c r="BT3" s="647"/>
      <c r="BU3" s="647"/>
      <c r="BV3" s="647"/>
      <c r="BW3" s="647"/>
      <c r="BX3" s="647"/>
      <c r="BY3" s="647"/>
      <c r="BZ3" s="647"/>
      <c r="CA3" s="647"/>
      <c r="CB3" s="647"/>
      <c r="CC3" s="647"/>
      <c r="CD3" s="647"/>
      <c r="CE3" s="647"/>
      <c r="CF3" s="647"/>
      <c r="CG3" s="647"/>
      <c r="CH3" s="647"/>
      <c r="CI3" s="647"/>
      <c r="CJ3" s="647"/>
      <c r="CK3" s="647"/>
      <c r="CL3" s="647"/>
      <c r="CM3" s="647"/>
      <c r="CN3" s="647"/>
      <c r="CO3" s="647"/>
      <c r="CP3" s="647"/>
      <c r="CQ3" s="647"/>
      <c r="CR3" s="647"/>
      <c r="CS3" s="647"/>
      <c r="CT3" s="647"/>
      <c r="CU3" s="654" t="s">
        <v>752</v>
      </c>
      <c r="CV3" s="654"/>
      <c r="CW3" s="654"/>
      <c r="CX3" s="654"/>
      <c r="CY3" s="654"/>
      <c r="CZ3" s="654"/>
      <c r="DA3" s="654"/>
      <c r="DB3" s="654"/>
      <c r="DC3" s="654"/>
      <c r="DD3" s="654"/>
      <c r="DE3" s="654"/>
      <c r="DF3" s="665" t="str">
        <f>IF(表00!DG3="","",表00!DG3)</f>
        <v>四日市市</v>
      </c>
      <c r="DG3" s="665"/>
      <c r="DH3" s="665"/>
      <c r="DI3" s="665"/>
      <c r="DJ3" s="665"/>
      <c r="DK3" s="665"/>
      <c r="DL3" s="665"/>
      <c r="DM3" s="665"/>
      <c r="DN3" s="665"/>
      <c r="DO3" s="665"/>
      <c r="DP3" s="665"/>
      <c r="DQ3" s="665"/>
      <c r="DR3" s="665"/>
      <c r="DS3" s="665"/>
      <c r="DT3" s="665"/>
      <c r="DU3" s="665"/>
      <c r="DV3" s="665"/>
      <c r="DW3" s="665"/>
      <c r="DX3" s="665"/>
      <c r="DY3" s="665"/>
      <c r="DZ3" s="665"/>
      <c r="EA3" s="665"/>
      <c r="EB3" s="665"/>
      <c r="EC3" s="665"/>
      <c r="ED3" s="665"/>
      <c r="EE3" s="665"/>
      <c r="EF3" s="665"/>
      <c r="EG3" s="650"/>
    </row>
    <row r="4" spans="1:137" ht="15" customHeight="1">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2"/>
      <c r="BJ4" s="52"/>
      <c r="BK4" s="52"/>
      <c r="BL4" s="52"/>
      <c r="BM4" s="52"/>
      <c r="BN4" s="52"/>
      <c r="BO4" s="52"/>
      <c r="BP4" s="52"/>
      <c r="BQ4" s="52"/>
      <c r="BR4" s="52"/>
      <c r="BS4" s="52"/>
      <c r="BT4" s="52"/>
      <c r="BU4" s="52"/>
      <c r="BV4" s="52"/>
      <c r="BW4" s="52"/>
      <c r="BX4" s="52"/>
      <c r="BY4" s="52"/>
      <c r="BZ4" s="52"/>
      <c r="CA4" s="52"/>
      <c r="CB4" s="52"/>
      <c r="CC4" s="52"/>
      <c r="CD4" s="52"/>
      <c r="CE4" s="52"/>
      <c r="CF4" s="52"/>
      <c r="CG4" s="52"/>
      <c r="CH4" s="52"/>
      <c r="CI4" s="52"/>
      <c r="CJ4" s="52"/>
      <c r="CK4" s="52"/>
      <c r="CL4" s="52"/>
      <c r="CM4" s="52"/>
      <c r="CN4" s="52"/>
      <c r="CO4" s="52"/>
      <c r="CP4" s="52"/>
      <c r="CQ4" s="52"/>
      <c r="CR4" s="52"/>
      <c r="CS4" s="52"/>
      <c r="CT4" s="52"/>
      <c r="CU4" s="52"/>
      <c r="CV4" s="52"/>
      <c r="CW4" s="52"/>
      <c r="CX4" s="52"/>
      <c r="CY4" s="52"/>
      <c r="CZ4" s="52"/>
      <c r="DA4" s="52"/>
      <c r="DB4" s="52"/>
      <c r="DC4" s="52"/>
      <c r="DD4" s="52"/>
      <c r="DE4" s="52"/>
      <c r="DF4" s="52"/>
      <c r="DG4" s="52"/>
      <c r="DH4" s="52"/>
      <c r="DI4" s="52"/>
      <c r="DJ4" s="52"/>
      <c r="DK4" s="52"/>
      <c r="DL4" s="52"/>
      <c r="DM4" s="52"/>
      <c r="DN4" s="52"/>
      <c r="DO4" s="52"/>
      <c r="DP4" s="52"/>
      <c r="DQ4" s="52"/>
      <c r="DR4" s="52"/>
      <c r="DS4" s="52"/>
      <c r="DT4" s="52"/>
      <c r="DU4" s="52"/>
      <c r="DV4" s="52"/>
      <c r="DW4" s="52"/>
      <c r="DX4" s="52"/>
      <c r="DY4" s="52"/>
      <c r="DZ4" s="52"/>
      <c r="EA4" s="52"/>
      <c r="EB4" s="52"/>
      <c r="EC4" s="52"/>
      <c r="ED4" s="52"/>
      <c r="EE4" s="52"/>
      <c r="EF4" s="52"/>
    </row>
    <row r="5" spans="1:137" ht="15" customHeight="1">
      <c r="A5" s="52"/>
      <c r="B5" s="52"/>
      <c r="C5" s="52"/>
      <c r="D5" s="52"/>
      <c r="E5" s="52"/>
      <c r="F5" s="52"/>
      <c r="G5" s="52"/>
      <c r="H5" s="52"/>
      <c r="I5" s="52"/>
      <c r="J5" s="380" t="s">
        <v>145</v>
      </c>
      <c r="K5" s="380"/>
      <c r="L5" s="380"/>
      <c r="M5" s="380"/>
      <c r="N5" s="380"/>
      <c r="O5" s="380"/>
      <c r="P5" s="380"/>
      <c r="Q5" s="380"/>
      <c r="R5" s="380"/>
      <c r="S5" s="380"/>
      <c r="T5" s="380"/>
      <c r="U5" s="380"/>
      <c r="V5" s="380" t="s">
        <v>146</v>
      </c>
      <c r="W5" s="380"/>
      <c r="X5" s="380"/>
      <c r="Y5" s="380"/>
      <c r="Z5" s="380"/>
      <c r="AA5" s="380"/>
      <c r="AB5" s="380"/>
      <c r="AC5" s="380"/>
      <c r="AD5" s="380"/>
      <c r="AE5" s="380"/>
      <c r="AF5" s="380"/>
      <c r="AG5" s="380"/>
      <c r="AH5" s="666" t="s">
        <v>147</v>
      </c>
      <c r="AI5" s="666"/>
      <c r="AJ5" s="666"/>
      <c r="AK5" s="666"/>
      <c r="AL5" s="666"/>
      <c r="AM5" s="666"/>
      <c r="AN5" s="666"/>
      <c r="AO5" s="666"/>
      <c r="AP5" s="666"/>
      <c r="AQ5" s="666"/>
      <c r="AR5" s="666"/>
      <c r="AS5" s="666"/>
      <c r="AT5" s="666"/>
      <c r="AU5" s="666"/>
      <c r="AV5" s="666"/>
      <c r="AW5" s="666"/>
      <c r="AX5" s="666"/>
      <c r="AY5" s="666"/>
      <c r="AZ5" s="666"/>
      <c r="BA5" s="666" t="s">
        <v>148</v>
      </c>
      <c r="BB5" s="666"/>
      <c r="BC5" s="666"/>
      <c r="BD5" s="666"/>
      <c r="BE5" s="666"/>
      <c r="BF5" s="666"/>
      <c r="BG5" s="666"/>
      <c r="BH5" s="666"/>
      <c r="BI5" s="666"/>
      <c r="BJ5" s="666"/>
      <c r="BK5" s="666"/>
      <c r="BL5" s="666"/>
      <c r="BM5" s="666"/>
      <c r="BN5" s="666"/>
      <c r="BO5" s="666"/>
      <c r="BP5" s="666"/>
      <c r="BQ5" s="666"/>
      <c r="BR5" s="666"/>
      <c r="BS5" s="666"/>
      <c r="BT5" s="666" t="s">
        <v>149</v>
      </c>
      <c r="BU5" s="666"/>
      <c r="BV5" s="666"/>
      <c r="BW5" s="666"/>
      <c r="BX5" s="666"/>
      <c r="BY5" s="666"/>
      <c r="BZ5" s="666"/>
      <c r="CA5" s="666"/>
      <c r="CB5" s="666"/>
      <c r="CC5" s="666"/>
      <c r="CD5" s="666"/>
      <c r="CE5" s="666"/>
      <c r="CF5" s="666"/>
      <c r="CG5" s="666"/>
      <c r="CH5" s="666"/>
      <c r="CI5" s="666"/>
      <c r="CJ5" s="666"/>
      <c r="CK5" s="666"/>
      <c r="CL5" s="666"/>
      <c r="CM5" s="666" t="s">
        <v>150</v>
      </c>
      <c r="CN5" s="666"/>
      <c r="CO5" s="666"/>
      <c r="CP5" s="666"/>
      <c r="CQ5" s="666"/>
      <c r="CR5" s="666"/>
      <c r="CS5" s="666"/>
      <c r="CT5" s="666"/>
      <c r="CU5" s="666"/>
      <c r="CV5" s="666"/>
      <c r="CW5" s="666"/>
      <c r="CX5" s="666"/>
      <c r="CY5" s="666"/>
      <c r="CZ5" s="666"/>
      <c r="DA5" s="666"/>
      <c r="DB5" s="666"/>
      <c r="DC5" s="666"/>
      <c r="DD5" s="666"/>
      <c r="DE5" s="666"/>
      <c r="DF5" s="666" t="s">
        <v>151</v>
      </c>
      <c r="DG5" s="666"/>
      <c r="DH5" s="666"/>
      <c r="DI5" s="666"/>
      <c r="DJ5" s="666"/>
      <c r="DK5" s="666"/>
      <c r="DL5" s="666"/>
      <c r="DM5" s="666"/>
      <c r="DN5" s="666"/>
      <c r="DO5" s="666"/>
      <c r="DP5" s="666"/>
      <c r="DQ5" s="666"/>
      <c r="DR5" s="666"/>
      <c r="DS5" s="666"/>
      <c r="DT5" s="666"/>
      <c r="DU5" s="666"/>
      <c r="DV5" s="666"/>
      <c r="DW5" s="666"/>
      <c r="DX5" s="666"/>
    </row>
    <row r="6" spans="1:137" ht="15" customHeight="1">
      <c r="A6" s="114"/>
      <c r="B6" s="115"/>
      <c r="C6" s="115"/>
      <c r="D6" s="115"/>
      <c r="E6" s="115"/>
      <c r="F6" s="115"/>
      <c r="G6" s="458"/>
      <c r="H6" s="458"/>
      <c r="I6" s="459"/>
      <c r="J6" s="114" t="s">
        <v>475</v>
      </c>
      <c r="K6" s="613"/>
      <c r="L6" s="613"/>
      <c r="M6" s="613"/>
      <c r="N6" s="613"/>
      <c r="O6" s="613"/>
      <c r="P6" s="613"/>
      <c r="Q6" s="613"/>
      <c r="R6" s="613"/>
      <c r="S6" s="613"/>
      <c r="T6" s="613"/>
      <c r="U6" s="613"/>
      <c r="V6" s="115"/>
      <c r="W6" s="115"/>
      <c r="X6" s="115"/>
      <c r="Y6" s="115"/>
      <c r="Z6" s="115"/>
      <c r="AA6" s="115"/>
      <c r="AB6" s="115"/>
      <c r="AC6" s="115"/>
      <c r="AD6" s="115"/>
      <c r="AE6" s="115"/>
      <c r="AF6" s="115"/>
      <c r="AG6" s="118"/>
      <c r="AH6" s="667" t="s">
        <v>478</v>
      </c>
      <c r="AI6" s="667"/>
      <c r="AJ6" s="667"/>
      <c r="AK6" s="667"/>
      <c r="AL6" s="667"/>
      <c r="AM6" s="667"/>
      <c r="AN6" s="667"/>
      <c r="AO6" s="667"/>
      <c r="AP6" s="667"/>
      <c r="AQ6" s="667"/>
      <c r="AR6" s="667"/>
      <c r="AS6" s="667"/>
      <c r="AT6" s="667"/>
      <c r="AU6" s="667"/>
      <c r="AV6" s="667"/>
      <c r="AW6" s="667"/>
      <c r="AX6" s="667"/>
      <c r="AY6" s="667"/>
      <c r="AZ6" s="667"/>
      <c r="BA6" s="667"/>
      <c r="BB6" s="667"/>
      <c r="BC6" s="667"/>
      <c r="BD6" s="667"/>
      <c r="BE6" s="667"/>
      <c r="BF6" s="667"/>
      <c r="BG6" s="667"/>
      <c r="BH6" s="667"/>
      <c r="BI6" s="667"/>
      <c r="BJ6" s="667"/>
      <c r="BK6" s="667"/>
      <c r="BL6" s="667"/>
      <c r="BM6" s="667"/>
      <c r="BN6" s="667"/>
      <c r="BO6" s="667"/>
      <c r="BP6" s="667"/>
      <c r="BQ6" s="667"/>
      <c r="BR6" s="667"/>
      <c r="BS6" s="667"/>
      <c r="BT6" s="667"/>
      <c r="BU6" s="667"/>
      <c r="BV6" s="667"/>
      <c r="BW6" s="667"/>
      <c r="BX6" s="667"/>
      <c r="BY6" s="667"/>
      <c r="BZ6" s="667"/>
      <c r="CA6" s="667"/>
      <c r="CB6" s="667"/>
      <c r="CC6" s="667"/>
      <c r="CD6" s="667"/>
      <c r="CE6" s="667"/>
      <c r="CF6" s="667"/>
      <c r="CG6" s="667"/>
      <c r="CH6" s="667"/>
      <c r="CI6" s="667"/>
      <c r="CJ6" s="667"/>
      <c r="CK6" s="667"/>
      <c r="CL6" s="667"/>
      <c r="CM6" s="667"/>
      <c r="CN6" s="667"/>
      <c r="CO6" s="667"/>
      <c r="CP6" s="667"/>
      <c r="CQ6" s="667"/>
      <c r="CR6" s="667"/>
      <c r="CS6" s="667"/>
      <c r="CT6" s="667"/>
      <c r="CU6" s="667"/>
      <c r="CV6" s="667"/>
      <c r="CW6" s="667"/>
      <c r="CX6" s="667"/>
      <c r="CY6" s="667"/>
      <c r="CZ6" s="667"/>
      <c r="DA6" s="667"/>
      <c r="DB6" s="667"/>
      <c r="DC6" s="667"/>
      <c r="DD6" s="667"/>
      <c r="DE6" s="667"/>
      <c r="DF6" s="667"/>
      <c r="DG6" s="667"/>
      <c r="DH6" s="667"/>
      <c r="DI6" s="667"/>
      <c r="DJ6" s="667"/>
      <c r="DK6" s="667"/>
      <c r="DL6" s="667"/>
      <c r="DM6" s="667"/>
      <c r="DN6" s="667"/>
      <c r="DO6" s="667"/>
      <c r="DP6" s="667"/>
      <c r="DQ6" s="667"/>
      <c r="DR6" s="667"/>
      <c r="DS6" s="667"/>
      <c r="DT6" s="667"/>
      <c r="DU6" s="667"/>
      <c r="DV6" s="667"/>
      <c r="DW6" s="667"/>
      <c r="DX6" s="667"/>
    </row>
    <row r="7" spans="1:137" ht="12.95" customHeight="1">
      <c r="A7" s="194"/>
      <c r="B7" s="195"/>
      <c r="C7" s="195"/>
      <c r="D7" s="195"/>
      <c r="E7" s="195"/>
      <c r="F7" s="195"/>
      <c r="G7" s="463"/>
      <c r="H7" s="463"/>
      <c r="I7" s="464"/>
      <c r="J7" s="279"/>
      <c r="K7" s="280"/>
      <c r="L7" s="280"/>
      <c r="M7" s="280"/>
      <c r="N7" s="280"/>
      <c r="O7" s="280"/>
      <c r="P7" s="280"/>
      <c r="Q7" s="280"/>
      <c r="R7" s="280"/>
      <c r="S7" s="280"/>
      <c r="T7" s="280"/>
      <c r="U7" s="280"/>
      <c r="V7" s="114" t="s">
        <v>4469</v>
      </c>
      <c r="W7" s="613"/>
      <c r="X7" s="613"/>
      <c r="Y7" s="613"/>
      <c r="Z7" s="613"/>
      <c r="AA7" s="613"/>
      <c r="AB7" s="613"/>
      <c r="AC7" s="613"/>
      <c r="AD7" s="613"/>
      <c r="AE7" s="613"/>
      <c r="AF7" s="613"/>
      <c r="AG7" s="614"/>
      <c r="AH7" s="114" t="s">
        <v>110</v>
      </c>
      <c r="AI7" s="115"/>
      <c r="AJ7" s="115"/>
      <c r="AK7" s="115"/>
      <c r="AL7" s="115"/>
      <c r="AM7" s="115"/>
      <c r="AN7" s="115"/>
      <c r="AO7" s="115"/>
      <c r="AP7" s="115"/>
      <c r="AQ7" s="115"/>
      <c r="AR7" s="115"/>
      <c r="AS7" s="115"/>
      <c r="AT7" s="115"/>
      <c r="AU7" s="115"/>
      <c r="AV7" s="115"/>
      <c r="AW7" s="115"/>
      <c r="AX7" s="115"/>
      <c r="AY7" s="115"/>
      <c r="AZ7" s="115"/>
      <c r="BA7" s="115"/>
      <c r="BB7" s="115"/>
      <c r="BC7" s="115"/>
      <c r="BD7" s="115"/>
      <c r="BE7" s="115"/>
      <c r="BF7" s="115"/>
      <c r="BG7" s="115"/>
      <c r="BH7" s="115"/>
      <c r="BI7" s="115"/>
      <c r="BJ7" s="115"/>
      <c r="BK7" s="115"/>
      <c r="BL7" s="115"/>
      <c r="BM7" s="115"/>
      <c r="BN7" s="115"/>
      <c r="BO7" s="115"/>
      <c r="BP7" s="115"/>
      <c r="BQ7" s="115"/>
      <c r="BR7" s="115"/>
      <c r="BS7" s="118"/>
      <c r="BT7" s="114" t="s">
        <v>479</v>
      </c>
      <c r="BU7" s="115"/>
      <c r="BV7" s="115"/>
      <c r="BW7" s="115"/>
      <c r="BX7" s="115"/>
      <c r="BY7" s="115"/>
      <c r="BZ7" s="115"/>
      <c r="CA7" s="115"/>
      <c r="CB7" s="115"/>
      <c r="CC7" s="115"/>
      <c r="CD7" s="115"/>
      <c r="CE7" s="115"/>
      <c r="CF7" s="115"/>
      <c r="CG7" s="115"/>
      <c r="CH7" s="115"/>
      <c r="CI7" s="115"/>
      <c r="CJ7" s="115"/>
      <c r="CK7" s="115"/>
      <c r="CL7" s="118"/>
      <c r="CM7" s="668" t="s">
        <v>926</v>
      </c>
      <c r="CN7" s="669"/>
      <c r="CO7" s="669"/>
      <c r="CP7" s="669"/>
      <c r="CQ7" s="669"/>
      <c r="CR7" s="669"/>
      <c r="CS7" s="669"/>
      <c r="CT7" s="669"/>
      <c r="CU7" s="669"/>
      <c r="CV7" s="669"/>
      <c r="CW7" s="669"/>
      <c r="CX7" s="669"/>
      <c r="CY7" s="669"/>
      <c r="CZ7" s="669"/>
      <c r="DA7" s="669"/>
      <c r="DB7" s="669"/>
      <c r="DC7" s="669"/>
      <c r="DD7" s="669"/>
      <c r="DE7" s="670"/>
      <c r="DF7" s="668" t="s">
        <v>4475</v>
      </c>
      <c r="DG7" s="669"/>
      <c r="DH7" s="669"/>
      <c r="DI7" s="669"/>
      <c r="DJ7" s="669"/>
      <c r="DK7" s="669"/>
      <c r="DL7" s="669"/>
      <c r="DM7" s="669"/>
      <c r="DN7" s="669"/>
      <c r="DO7" s="669"/>
      <c r="DP7" s="669"/>
      <c r="DQ7" s="669"/>
      <c r="DR7" s="669"/>
      <c r="DS7" s="669"/>
      <c r="DT7" s="669"/>
      <c r="DU7" s="669"/>
      <c r="DV7" s="669"/>
      <c r="DW7" s="669"/>
      <c r="DX7" s="670"/>
    </row>
    <row r="8" spans="1:137" ht="12.95" customHeight="1">
      <c r="A8" s="194" t="s">
        <v>474</v>
      </c>
      <c r="B8" s="195"/>
      <c r="C8" s="195"/>
      <c r="D8" s="195"/>
      <c r="E8" s="195"/>
      <c r="F8" s="195"/>
      <c r="G8" s="463"/>
      <c r="H8" s="463"/>
      <c r="I8" s="464"/>
      <c r="J8" s="279"/>
      <c r="K8" s="280"/>
      <c r="L8" s="280"/>
      <c r="M8" s="280"/>
      <c r="N8" s="280"/>
      <c r="O8" s="280"/>
      <c r="P8" s="280"/>
      <c r="Q8" s="280"/>
      <c r="R8" s="280"/>
      <c r="S8" s="280"/>
      <c r="T8" s="280"/>
      <c r="U8" s="280"/>
      <c r="V8" s="279"/>
      <c r="W8" s="280"/>
      <c r="X8" s="280"/>
      <c r="Y8" s="280"/>
      <c r="Z8" s="280"/>
      <c r="AA8" s="280"/>
      <c r="AB8" s="280"/>
      <c r="AC8" s="280"/>
      <c r="AD8" s="280"/>
      <c r="AE8" s="280"/>
      <c r="AF8" s="280"/>
      <c r="AG8" s="281"/>
      <c r="AH8" s="279"/>
      <c r="AI8" s="280"/>
      <c r="AJ8" s="280"/>
      <c r="AK8" s="280"/>
      <c r="AL8" s="280"/>
      <c r="AM8" s="280"/>
      <c r="AN8" s="280"/>
      <c r="AO8" s="280"/>
      <c r="AP8" s="280"/>
      <c r="AQ8" s="280"/>
      <c r="AR8" s="280"/>
      <c r="AS8" s="280"/>
      <c r="AT8" s="280"/>
      <c r="AU8" s="280"/>
      <c r="AV8" s="280"/>
      <c r="AW8" s="280"/>
      <c r="AX8" s="280"/>
      <c r="AY8" s="280"/>
      <c r="AZ8" s="280"/>
      <c r="BA8" s="671" t="s">
        <v>4471</v>
      </c>
      <c r="BB8" s="672"/>
      <c r="BC8" s="672"/>
      <c r="BD8" s="672"/>
      <c r="BE8" s="672"/>
      <c r="BF8" s="672"/>
      <c r="BG8" s="672"/>
      <c r="BH8" s="672"/>
      <c r="BI8" s="672"/>
      <c r="BJ8" s="672"/>
      <c r="BK8" s="672"/>
      <c r="BL8" s="672"/>
      <c r="BM8" s="672"/>
      <c r="BN8" s="672"/>
      <c r="BO8" s="672"/>
      <c r="BP8" s="672"/>
      <c r="BQ8" s="672"/>
      <c r="BR8" s="672"/>
      <c r="BS8" s="673"/>
      <c r="BT8" s="194"/>
      <c r="BU8" s="195"/>
      <c r="BV8" s="195"/>
      <c r="BW8" s="195"/>
      <c r="BX8" s="195"/>
      <c r="BY8" s="195"/>
      <c r="BZ8" s="195"/>
      <c r="CA8" s="195"/>
      <c r="CB8" s="195"/>
      <c r="CC8" s="195"/>
      <c r="CD8" s="195"/>
      <c r="CE8" s="195"/>
      <c r="CF8" s="195"/>
      <c r="CG8" s="195"/>
      <c r="CH8" s="195"/>
      <c r="CI8" s="195"/>
      <c r="CJ8" s="195"/>
      <c r="CK8" s="195"/>
      <c r="CL8" s="196"/>
      <c r="CM8" s="674"/>
      <c r="CN8" s="675"/>
      <c r="CO8" s="675"/>
      <c r="CP8" s="675"/>
      <c r="CQ8" s="675"/>
      <c r="CR8" s="675"/>
      <c r="CS8" s="675"/>
      <c r="CT8" s="675"/>
      <c r="CU8" s="675"/>
      <c r="CV8" s="675"/>
      <c r="CW8" s="675"/>
      <c r="CX8" s="675"/>
      <c r="CY8" s="675"/>
      <c r="CZ8" s="675"/>
      <c r="DA8" s="675"/>
      <c r="DB8" s="675"/>
      <c r="DC8" s="675"/>
      <c r="DD8" s="675"/>
      <c r="DE8" s="676"/>
      <c r="DF8" s="674"/>
      <c r="DG8" s="675"/>
      <c r="DH8" s="675"/>
      <c r="DI8" s="675"/>
      <c r="DJ8" s="675"/>
      <c r="DK8" s="675"/>
      <c r="DL8" s="675"/>
      <c r="DM8" s="675"/>
      <c r="DN8" s="675"/>
      <c r="DO8" s="675"/>
      <c r="DP8" s="675"/>
      <c r="DQ8" s="675"/>
      <c r="DR8" s="675"/>
      <c r="DS8" s="675"/>
      <c r="DT8" s="675"/>
      <c r="DU8" s="675"/>
      <c r="DV8" s="675"/>
      <c r="DW8" s="675"/>
      <c r="DX8" s="676"/>
    </row>
    <row r="9" spans="1:137" ht="12.95" customHeight="1" thickBot="1">
      <c r="A9" s="194"/>
      <c r="B9" s="195"/>
      <c r="C9" s="195"/>
      <c r="D9" s="195"/>
      <c r="E9" s="195"/>
      <c r="F9" s="195"/>
      <c r="G9" s="463"/>
      <c r="H9" s="463"/>
      <c r="I9" s="464"/>
      <c r="J9" s="677"/>
      <c r="K9" s="678"/>
      <c r="L9" s="678"/>
      <c r="M9" s="678"/>
      <c r="N9" s="678"/>
      <c r="O9" s="678"/>
      <c r="P9" s="678"/>
      <c r="Q9" s="678"/>
      <c r="R9" s="678"/>
      <c r="S9" s="678"/>
      <c r="T9" s="678"/>
      <c r="U9" s="678"/>
      <c r="V9" s="677"/>
      <c r="W9" s="678"/>
      <c r="X9" s="678"/>
      <c r="Y9" s="678"/>
      <c r="Z9" s="678"/>
      <c r="AA9" s="678"/>
      <c r="AB9" s="678"/>
      <c r="AC9" s="678"/>
      <c r="AD9" s="678"/>
      <c r="AE9" s="678"/>
      <c r="AF9" s="678"/>
      <c r="AG9" s="679"/>
      <c r="AH9" s="677"/>
      <c r="AI9" s="678"/>
      <c r="AJ9" s="678"/>
      <c r="AK9" s="678"/>
      <c r="AL9" s="678"/>
      <c r="AM9" s="678"/>
      <c r="AN9" s="678"/>
      <c r="AO9" s="678"/>
      <c r="AP9" s="678"/>
      <c r="AQ9" s="678"/>
      <c r="AR9" s="678"/>
      <c r="AS9" s="678"/>
      <c r="AT9" s="678"/>
      <c r="AU9" s="678"/>
      <c r="AV9" s="678"/>
      <c r="AW9" s="678"/>
      <c r="AX9" s="678"/>
      <c r="AY9" s="678"/>
      <c r="AZ9" s="678"/>
      <c r="BA9" s="680"/>
      <c r="BB9" s="681"/>
      <c r="BC9" s="681"/>
      <c r="BD9" s="681"/>
      <c r="BE9" s="681"/>
      <c r="BF9" s="681"/>
      <c r="BG9" s="681"/>
      <c r="BH9" s="681"/>
      <c r="BI9" s="681"/>
      <c r="BJ9" s="681"/>
      <c r="BK9" s="681"/>
      <c r="BL9" s="681"/>
      <c r="BM9" s="681"/>
      <c r="BN9" s="681"/>
      <c r="BO9" s="681"/>
      <c r="BP9" s="681"/>
      <c r="BQ9" s="681"/>
      <c r="BR9" s="681"/>
      <c r="BS9" s="682"/>
      <c r="BT9" s="467" t="s">
        <v>859</v>
      </c>
      <c r="BU9" s="588"/>
      <c r="BV9" s="588"/>
      <c r="BW9" s="588"/>
      <c r="BX9" s="588"/>
      <c r="BY9" s="588"/>
      <c r="BZ9" s="588"/>
      <c r="CA9" s="588"/>
      <c r="CB9" s="588"/>
      <c r="CC9" s="588"/>
      <c r="CD9" s="588"/>
      <c r="CE9" s="588"/>
      <c r="CF9" s="588"/>
      <c r="CG9" s="588"/>
      <c r="CH9" s="588"/>
      <c r="CI9" s="588"/>
      <c r="CJ9" s="588"/>
      <c r="CK9" s="588"/>
      <c r="CL9" s="589"/>
      <c r="CM9" s="467" t="s">
        <v>860</v>
      </c>
      <c r="CN9" s="588"/>
      <c r="CO9" s="588"/>
      <c r="CP9" s="588"/>
      <c r="CQ9" s="588"/>
      <c r="CR9" s="588"/>
      <c r="CS9" s="588"/>
      <c r="CT9" s="588"/>
      <c r="CU9" s="588"/>
      <c r="CV9" s="588"/>
      <c r="CW9" s="588"/>
      <c r="CX9" s="588"/>
      <c r="CY9" s="588"/>
      <c r="CZ9" s="588"/>
      <c r="DA9" s="588"/>
      <c r="DB9" s="588"/>
      <c r="DC9" s="588"/>
      <c r="DD9" s="588"/>
      <c r="DE9" s="589"/>
      <c r="DF9" s="467" t="s">
        <v>4392</v>
      </c>
      <c r="DG9" s="588"/>
      <c r="DH9" s="588"/>
      <c r="DI9" s="588"/>
      <c r="DJ9" s="588"/>
      <c r="DK9" s="588"/>
      <c r="DL9" s="588"/>
      <c r="DM9" s="588"/>
      <c r="DN9" s="588"/>
      <c r="DO9" s="588"/>
      <c r="DP9" s="588"/>
      <c r="DQ9" s="588"/>
      <c r="DR9" s="588"/>
      <c r="DS9" s="588"/>
      <c r="DT9" s="588"/>
      <c r="DU9" s="588"/>
      <c r="DV9" s="588"/>
      <c r="DW9" s="588"/>
      <c r="DX9" s="589"/>
    </row>
    <row r="10" spans="1:137" ht="27" customHeight="1" thickBot="1">
      <c r="A10" s="683">
        <v>0</v>
      </c>
      <c r="B10" s="684"/>
      <c r="C10" s="684"/>
      <c r="D10" s="684">
        <v>1</v>
      </c>
      <c r="E10" s="684"/>
      <c r="F10" s="684"/>
      <c r="G10" s="684">
        <v>0</v>
      </c>
      <c r="H10" s="684"/>
      <c r="I10" s="685"/>
      <c r="J10" s="206">
        <v>2617</v>
      </c>
      <c r="K10" s="207"/>
      <c r="L10" s="207"/>
      <c r="M10" s="207"/>
      <c r="N10" s="207"/>
      <c r="O10" s="207"/>
      <c r="P10" s="207"/>
      <c r="Q10" s="207"/>
      <c r="R10" s="207"/>
      <c r="S10" s="207"/>
      <c r="T10" s="207"/>
      <c r="U10" s="208"/>
      <c r="V10" s="206">
        <v>25</v>
      </c>
      <c r="W10" s="207"/>
      <c r="X10" s="207"/>
      <c r="Y10" s="207"/>
      <c r="Z10" s="207"/>
      <c r="AA10" s="207"/>
      <c r="AB10" s="207"/>
      <c r="AC10" s="207"/>
      <c r="AD10" s="207"/>
      <c r="AE10" s="207"/>
      <c r="AF10" s="207"/>
      <c r="AG10" s="208"/>
      <c r="AH10" s="206">
        <v>41509832</v>
      </c>
      <c r="AI10" s="207"/>
      <c r="AJ10" s="207"/>
      <c r="AK10" s="207"/>
      <c r="AL10" s="207"/>
      <c r="AM10" s="207"/>
      <c r="AN10" s="207"/>
      <c r="AO10" s="207"/>
      <c r="AP10" s="207"/>
      <c r="AQ10" s="207"/>
      <c r="AR10" s="207"/>
      <c r="AS10" s="207"/>
      <c r="AT10" s="207"/>
      <c r="AU10" s="207"/>
      <c r="AV10" s="207"/>
      <c r="AW10" s="207"/>
      <c r="AX10" s="207"/>
      <c r="AY10" s="207"/>
      <c r="AZ10" s="208"/>
      <c r="BA10" s="206">
        <v>8543682</v>
      </c>
      <c r="BB10" s="207"/>
      <c r="BC10" s="207"/>
      <c r="BD10" s="207"/>
      <c r="BE10" s="207"/>
      <c r="BF10" s="207"/>
      <c r="BG10" s="207"/>
      <c r="BH10" s="207"/>
      <c r="BI10" s="207"/>
      <c r="BJ10" s="207"/>
      <c r="BK10" s="207"/>
      <c r="BL10" s="207"/>
      <c r="BM10" s="207"/>
      <c r="BN10" s="207"/>
      <c r="BO10" s="207"/>
      <c r="BP10" s="207"/>
      <c r="BQ10" s="207"/>
      <c r="BR10" s="207"/>
      <c r="BS10" s="208"/>
      <c r="BT10" s="686">
        <v>3593033</v>
      </c>
      <c r="BU10" s="686"/>
      <c r="BV10" s="686"/>
      <c r="BW10" s="686"/>
      <c r="BX10" s="686"/>
      <c r="BY10" s="686"/>
      <c r="BZ10" s="686"/>
      <c r="CA10" s="686"/>
      <c r="CB10" s="686"/>
      <c r="CC10" s="686"/>
      <c r="CD10" s="686"/>
      <c r="CE10" s="686"/>
      <c r="CF10" s="686"/>
      <c r="CG10" s="686"/>
      <c r="CH10" s="686"/>
      <c r="CI10" s="686"/>
      <c r="CJ10" s="686"/>
      <c r="CK10" s="686"/>
      <c r="CL10" s="686"/>
      <c r="CM10" s="686">
        <v>6067</v>
      </c>
      <c r="CN10" s="686"/>
      <c r="CO10" s="686"/>
      <c r="CP10" s="686"/>
      <c r="CQ10" s="686"/>
      <c r="CR10" s="686"/>
      <c r="CS10" s="686"/>
      <c r="CT10" s="686"/>
      <c r="CU10" s="686"/>
      <c r="CV10" s="686"/>
      <c r="CW10" s="686"/>
      <c r="CX10" s="686"/>
      <c r="CY10" s="686"/>
      <c r="CZ10" s="686"/>
      <c r="DA10" s="686"/>
      <c r="DB10" s="686"/>
      <c r="DC10" s="686"/>
      <c r="DD10" s="686"/>
      <c r="DE10" s="206"/>
      <c r="DF10" s="686">
        <v>0</v>
      </c>
      <c r="DG10" s="686"/>
      <c r="DH10" s="686"/>
      <c r="DI10" s="686"/>
      <c r="DJ10" s="686"/>
      <c r="DK10" s="686"/>
      <c r="DL10" s="686"/>
      <c r="DM10" s="686"/>
      <c r="DN10" s="686"/>
      <c r="DO10" s="686"/>
      <c r="DP10" s="686"/>
      <c r="DQ10" s="686"/>
      <c r="DR10" s="686"/>
      <c r="DS10" s="686"/>
      <c r="DT10" s="686"/>
      <c r="DU10" s="686"/>
      <c r="DV10" s="686"/>
      <c r="DW10" s="686"/>
      <c r="DX10" s="687"/>
    </row>
    <row r="11" spans="1:137" ht="15" customHeight="1">
      <c r="A11" s="52"/>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c r="BM11" s="52"/>
      <c r="BN11" s="52"/>
      <c r="BO11" s="52"/>
      <c r="BP11" s="52"/>
      <c r="BQ11" s="52"/>
      <c r="BR11" s="52"/>
      <c r="BS11" s="52"/>
      <c r="BT11" s="52"/>
      <c r="BU11" s="52"/>
      <c r="BV11" s="52"/>
      <c r="BW11" s="52"/>
      <c r="BX11" s="52"/>
      <c r="BY11" s="52"/>
      <c r="BZ11" s="52"/>
      <c r="CN11" s="52"/>
      <c r="CO11" s="52"/>
      <c r="CP11" s="52"/>
      <c r="CQ11" s="52"/>
      <c r="CR11" s="52"/>
      <c r="CS11" s="52"/>
      <c r="DM11" s="52"/>
      <c r="DN11" s="52"/>
      <c r="DO11" s="52"/>
      <c r="DP11" s="52"/>
      <c r="DQ11" s="52"/>
      <c r="DR11" s="52"/>
      <c r="DS11" s="52"/>
      <c r="DT11" s="52"/>
      <c r="DU11" s="52"/>
      <c r="DV11" s="52"/>
      <c r="DW11" s="52"/>
      <c r="DX11" s="52"/>
      <c r="DY11" s="52"/>
      <c r="DZ11" s="52"/>
      <c r="EA11" s="52"/>
      <c r="EB11" s="52"/>
      <c r="EC11" s="52"/>
      <c r="ED11" s="52"/>
      <c r="EE11" s="52"/>
      <c r="EF11" s="52"/>
    </row>
    <row r="12" spans="1:137" ht="15" customHeight="1">
      <c r="A12" s="52"/>
      <c r="B12" s="52"/>
      <c r="C12" s="52"/>
      <c r="D12" s="52"/>
      <c r="E12" s="52"/>
      <c r="F12" s="52"/>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2"/>
      <c r="BZ12" s="52"/>
      <c r="CA12" s="52"/>
      <c r="CB12" s="52"/>
      <c r="CC12" s="52"/>
      <c r="CD12" s="52"/>
      <c r="CE12" s="52"/>
      <c r="CF12" s="52"/>
      <c r="CG12" s="52"/>
      <c r="CH12" s="52"/>
      <c r="CI12" s="52"/>
      <c r="CJ12" s="52"/>
      <c r="CK12" s="52"/>
      <c r="CL12" s="52"/>
      <c r="CM12" s="52"/>
      <c r="CN12" s="52"/>
      <c r="CO12" s="52"/>
      <c r="CP12" s="52"/>
      <c r="CQ12" s="52"/>
      <c r="CR12" s="52"/>
      <c r="CS12" s="52"/>
      <c r="CT12" s="52"/>
      <c r="CU12" s="52"/>
      <c r="CV12" s="52"/>
      <c r="CW12" s="52"/>
      <c r="CX12" s="52"/>
      <c r="CY12" s="52"/>
      <c r="CZ12" s="52"/>
      <c r="DA12" s="52"/>
      <c r="DB12" s="52"/>
      <c r="DC12" s="52"/>
      <c r="DD12" s="52"/>
      <c r="DE12" s="52"/>
      <c r="DF12" s="52"/>
      <c r="DG12" s="52"/>
      <c r="DH12" s="52"/>
      <c r="DI12" s="52"/>
      <c r="DJ12" s="52"/>
      <c r="DK12" s="52"/>
      <c r="DL12" s="52"/>
      <c r="DM12" s="52"/>
      <c r="DN12" s="52"/>
      <c r="DO12" s="52"/>
      <c r="DP12" s="52"/>
      <c r="DQ12" s="52"/>
      <c r="DR12" s="52"/>
      <c r="DS12" s="52"/>
      <c r="DT12" s="52"/>
      <c r="DU12" s="52"/>
      <c r="DV12" s="52"/>
      <c r="DW12" s="52"/>
      <c r="DX12" s="52"/>
      <c r="DY12" s="52"/>
      <c r="DZ12" s="52"/>
      <c r="EA12" s="52"/>
      <c r="EB12" s="52"/>
      <c r="EC12" s="52"/>
      <c r="ED12" s="52"/>
      <c r="EE12" s="52"/>
      <c r="EF12" s="52"/>
    </row>
    <row r="13" spans="1:137" ht="15" customHeight="1">
      <c r="A13" s="52"/>
      <c r="B13" s="52"/>
      <c r="C13" s="52"/>
      <c r="D13" s="52"/>
      <c r="E13" s="52"/>
      <c r="F13" s="52"/>
      <c r="G13" s="52"/>
      <c r="H13" s="52"/>
      <c r="I13" s="52"/>
      <c r="J13" s="380" t="s">
        <v>152</v>
      </c>
      <c r="K13" s="380"/>
      <c r="L13" s="380"/>
      <c r="M13" s="380"/>
      <c r="N13" s="380"/>
      <c r="O13" s="380"/>
      <c r="P13" s="380"/>
      <c r="Q13" s="380"/>
      <c r="R13" s="380"/>
      <c r="S13" s="380"/>
      <c r="T13" s="380"/>
      <c r="U13" s="380"/>
      <c r="V13" s="380"/>
      <c r="W13" s="380"/>
      <c r="X13" s="380"/>
      <c r="Y13" s="380"/>
      <c r="Z13" s="380"/>
      <c r="AA13" s="380"/>
      <c r="AB13" s="380"/>
      <c r="AC13" s="688" t="s">
        <v>153</v>
      </c>
      <c r="AD13" s="688"/>
      <c r="AE13" s="688"/>
      <c r="AF13" s="688"/>
      <c r="AG13" s="688"/>
      <c r="AH13" s="688"/>
      <c r="AI13" s="688"/>
      <c r="AJ13" s="688"/>
      <c r="AK13" s="688"/>
      <c r="AL13" s="688"/>
      <c r="AM13" s="688"/>
      <c r="AN13" s="688"/>
      <c r="AO13" s="688"/>
      <c r="AP13" s="689"/>
      <c r="AQ13" s="689"/>
      <c r="AR13" s="689"/>
      <c r="AS13" s="689"/>
      <c r="AT13" s="689"/>
      <c r="AU13" s="689"/>
      <c r="AV13" s="688" t="s">
        <v>427</v>
      </c>
      <c r="AW13" s="689"/>
      <c r="AX13" s="689"/>
      <c r="AY13" s="689"/>
      <c r="AZ13" s="689"/>
      <c r="BA13" s="689"/>
      <c r="BB13" s="689"/>
      <c r="BC13" s="689"/>
      <c r="BD13" s="689"/>
      <c r="BE13" s="689"/>
      <c r="BF13" s="689"/>
      <c r="BG13" s="689"/>
      <c r="BH13" s="689"/>
      <c r="BI13" s="690" t="s">
        <v>116</v>
      </c>
      <c r="BJ13" s="690"/>
      <c r="BK13" s="690"/>
      <c r="BL13" s="690"/>
      <c r="BM13" s="690"/>
      <c r="BN13" s="690"/>
      <c r="BO13" s="690"/>
      <c r="BP13" s="690"/>
      <c r="BQ13" s="690"/>
      <c r="BR13" s="690"/>
      <c r="BS13" s="690"/>
      <c r="BT13" s="690"/>
      <c r="BU13" s="690"/>
      <c r="BV13" s="690"/>
      <c r="BW13" s="690"/>
      <c r="BX13" s="690"/>
      <c r="BY13" s="690"/>
      <c r="BZ13" s="690"/>
      <c r="CA13" s="690"/>
      <c r="CB13" s="690" t="s">
        <v>61</v>
      </c>
      <c r="CC13" s="690"/>
      <c r="CD13" s="690"/>
      <c r="CE13" s="690"/>
      <c r="CF13" s="690"/>
      <c r="CG13" s="690"/>
      <c r="CH13" s="690"/>
      <c r="CI13" s="690"/>
      <c r="CJ13" s="690"/>
      <c r="CK13" s="690"/>
      <c r="CL13" s="690"/>
      <c r="CM13" s="690"/>
      <c r="CN13" s="690"/>
      <c r="CO13" s="690"/>
      <c r="CP13" s="690"/>
      <c r="CQ13" s="690"/>
      <c r="CR13" s="690"/>
      <c r="CS13" s="690"/>
      <c r="CT13" s="690"/>
      <c r="CU13" s="690" t="s">
        <v>62</v>
      </c>
      <c r="CV13" s="690"/>
      <c r="CW13" s="690"/>
      <c r="CX13" s="690"/>
      <c r="CY13" s="690"/>
      <c r="CZ13" s="690"/>
      <c r="DA13" s="690"/>
      <c r="DB13" s="690"/>
      <c r="DC13" s="690"/>
      <c r="DD13" s="690"/>
      <c r="DE13" s="690"/>
      <c r="DF13" s="690"/>
      <c r="DG13" s="690"/>
      <c r="DH13" s="690"/>
      <c r="DI13" s="690"/>
      <c r="DJ13" s="690"/>
      <c r="DK13" s="690"/>
      <c r="DL13" s="690"/>
      <c r="DM13" s="690"/>
      <c r="DN13" s="690" t="s">
        <v>63</v>
      </c>
      <c r="DO13" s="690"/>
      <c r="DP13" s="690"/>
      <c r="DQ13" s="690"/>
      <c r="DR13" s="690"/>
      <c r="DS13" s="690"/>
      <c r="DT13" s="690"/>
      <c r="DU13" s="690"/>
      <c r="DV13" s="690"/>
      <c r="DW13" s="690"/>
      <c r="DX13" s="690"/>
      <c r="DY13" s="690"/>
      <c r="DZ13" s="690"/>
      <c r="EA13" s="690"/>
      <c r="EB13" s="690"/>
      <c r="EC13" s="690"/>
      <c r="ED13" s="690"/>
      <c r="EE13" s="690"/>
      <c r="EF13" s="690"/>
    </row>
    <row r="14" spans="1:137" ht="15" customHeight="1">
      <c r="A14" s="114"/>
      <c r="B14" s="115"/>
      <c r="C14" s="115"/>
      <c r="D14" s="115"/>
      <c r="E14" s="115"/>
      <c r="F14" s="115"/>
      <c r="G14" s="115"/>
      <c r="H14" s="115"/>
      <c r="I14" s="118"/>
      <c r="J14" s="691" t="s">
        <v>8</v>
      </c>
      <c r="K14" s="692"/>
      <c r="L14" s="692"/>
      <c r="M14" s="692"/>
      <c r="N14" s="692"/>
      <c r="O14" s="692"/>
      <c r="P14" s="692"/>
      <c r="Q14" s="692"/>
      <c r="R14" s="692"/>
      <c r="S14" s="692"/>
      <c r="T14" s="692"/>
      <c r="U14" s="692"/>
      <c r="V14" s="692"/>
      <c r="W14" s="692"/>
      <c r="X14" s="692"/>
      <c r="Y14" s="692"/>
      <c r="Z14" s="692"/>
      <c r="AA14" s="692"/>
      <c r="AB14" s="692"/>
      <c r="AC14" s="692"/>
      <c r="AD14" s="692"/>
      <c r="AE14" s="692"/>
      <c r="AF14" s="692"/>
      <c r="AG14" s="692"/>
      <c r="AH14" s="692"/>
      <c r="AI14" s="692"/>
      <c r="AJ14" s="692"/>
      <c r="AK14" s="692"/>
      <c r="AL14" s="692"/>
      <c r="AM14" s="692"/>
      <c r="AN14" s="692"/>
      <c r="AO14" s="692"/>
      <c r="AP14" s="692"/>
      <c r="AQ14" s="692"/>
      <c r="AR14" s="692"/>
      <c r="AS14" s="692"/>
      <c r="AT14" s="692"/>
      <c r="AU14" s="692"/>
      <c r="AV14" s="692"/>
      <c r="AW14" s="692"/>
      <c r="AX14" s="692"/>
      <c r="AY14" s="692"/>
      <c r="AZ14" s="692"/>
      <c r="BA14" s="692"/>
      <c r="BB14" s="692"/>
      <c r="BC14" s="692"/>
      <c r="BD14" s="692"/>
      <c r="BE14" s="692"/>
      <c r="BF14" s="692"/>
      <c r="BG14" s="692"/>
      <c r="BH14" s="692"/>
      <c r="BI14" s="692"/>
      <c r="BJ14" s="692"/>
      <c r="BK14" s="692"/>
      <c r="BL14" s="692"/>
      <c r="BM14" s="692"/>
      <c r="BN14" s="692"/>
      <c r="BO14" s="692"/>
      <c r="BP14" s="692"/>
      <c r="BQ14" s="692"/>
      <c r="BR14" s="692"/>
      <c r="BS14" s="692"/>
      <c r="BT14" s="692"/>
      <c r="BU14" s="692"/>
      <c r="BV14" s="692"/>
      <c r="BW14" s="692"/>
      <c r="BX14" s="692"/>
      <c r="BY14" s="692"/>
      <c r="BZ14" s="692"/>
      <c r="CA14" s="692"/>
      <c r="CB14" s="692"/>
      <c r="CC14" s="692"/>
      <c r="CD14" s="692"/>
      <c r="CE14" s="692"/>
      <c r="CF14" s="692"/>
      <c r="CG14" s="692"/>
      <c r="CH14" s="692"/>
      <c r="CI14" s="692"/>
      <c r="CJ14" s="692"/>
      <c r="CK14" s="692"/>
      <c r="CL14" s="692"/>
      <c r="CM14" s="692"/>
      <c r="CN14" s="692"/>
      <c r="CO14" s="692"/>
      <c r="CP14" s="692"/>
      <c r="CQ14" s="692"/>
      <c r="CR14" s="692"/>
      <c r="CS14" s="692"/>
      <c r="CT14" s="692"/>
      <c r="CU14" s="692"/>
      <c r="CV14" s="692"/>
      <c r="CW14" s="692"/>
      <c r="CX14" s="692"/>
      <c r="CY14" s="692"/>
      <c r="CZ14" s="692"/>
      <c r="DA14" s="692"/>
      <c r="DB14" s="692"/>
      <c r="DC14" s="692"/>
      <c r="DD14" s="692"/>
      <c r="DE14" s="692"/>
      <c r="DF14" s="692"/>
      <c r="DG14" s="692"/>
      <c r="DH14" s="692"/>
      <c r="DI14" s="692"/>
      <c r="DJ14" s="692"/>
      <c r="DK14" s="692"/>
      <c r="DL14" s="692"/>
      <c r="DM14" s="692"/>
      <c r="DN14" s="693"/>
      <c r="DO14" s="693"/>
      <c r="DP14" s="693"/>
      <c r="DQ14" s="693"/>
      <c r="DR14" s="693"/>
      <c r="DS14" s="693"/>
      <c r="DT14" s="693"/>
      <c r="DU14" s="693"/>
      <c r="DV14" s="693"/>
      <c r="DW14" s="693"/>
      <c r="DX14" s="693"/>
      <c r="DY14" s="693"/>
      <c r="DZ14" s="693"/>
      <c r="EA14" s="693"/>
      <c r="EB14" s="693"/>
      <c r="EC14" s="693"/>
      <c r="ED14" s="693"/>
      <c r="EE14" s="693"/>
      <c r="EF14" s="694"/>
      <c r="EG14" s="52"/>
    </row>
    <row r="15" spans="1:137" ht="15" customHeight="1">
      <c r="A15" s="194"/>
      <c r="B15" s="195"/>
      <c r="C15" s="195"/>
      <c r="D15" s="195"/>
      <c r="E15" s="195"/>
      <c r="F15" s="195"/>
      <c r="G15" s="195"/>
      <c r="H15" s="195"/>
      <c r="I15" s="196"/>
      <c r="J15" s="695" t="s">
        <v>4395</v>
      </c>
      <c r="K15" s="696"/>
      <c r="L15" s="696"/>
      <c r="M15" s="696"/>
      <c r="N15" s="696"/>
      <c r="O15" s="696"/>
      <c r="P15" s="696"/>
      <c r="Q15" s="696"/>
      <c r="R15" s="696"/>
      <c r="S15" s="696"/>
      <c r="T15" s="696"/>
      <c r="U15" s="696"/>
      <c r="V15" s="696"/>
      <c r="W15" s="696"/>
      <c r="X15" s="696"/>
      <c r="Y15" s="696"/>
      <c r="Z15" s="696"/>
      <c r="AA15" s="696"/>
      <c r="AB15" s="697"/>
      <c r="AC15" s="114" t="s">
        <v>480</v>
      </c>
      <c r="AD15" s="115"/>
      <c r="AE15" s="115"/>
      <c r="AF15" s="115"/>
      <c r="AG15" s="115"/>
      <c r="AH15" s="115"/>
      <c r="AI15" s="115"/>
      <c r="AJ15" s="115"/>
      <c r="AK15" s="115"/>
      <c r="AL15" s="115"/>
      <c r="AM15" s="115"/>
      <c r="AN15" s="115"/>
      <c r="AO15" s="115"/>
      <c r="AP15" s="115"/>
      <c r="AQ15" s="115"/>
      <c r="AR15" s="115"/>
      <c r="AS15" s="115"/>
      <c r="AT15" s="115"/>
      <c r="AU15" s="118"/>
      <c r="AV15" s="114" t="s">
        <v>861</v>
      </c>
      <c r="AW15" s="115"/>
      <c r="AX15" s="115"/>
      <c r="AY15" s="115"/>
      <c r="AZ15" s="115"/>
      <c r="BA15" s="115"/>
      <c r="BB15" s="115"/>
      <c r="BC15" s="115"/>
      <c r="BD15" s="115"/>
      <c r="BE15" s="115"/>
      <c r="BF15" s="115"/>
      <c r="BG15" s="115"/>
      <c r="BH15" s="118"/>
      <c r="BI15" s="114" t="s">
        <v>473</v>
      </c>
      <c r="BJ15" s="115"/>
      <c r="BK15" s="115"/>
      <c r="BL15" s="115"/>
      <c r="BM15" s="115"/>
      <c r="BN15" s="115"/>
      <c r="BO15" s="115"/>
      <c r="BP15" s="115"/>
      <c r="BQ15" s="115"/>
      <c r="BR15" s="115"/>
      <c r="BS15" s="115"/>
      <c r="BT15" s="115"/>
      <c r="BU15" s="115"/>
      <c r="BV15" s="115"/>
      <c r="BW15" s="115"/>
      <c r="BX15" s="115"/>
      <c r="BY15" s="115"/>
      <c r="BZ15" s="115"/>
      <c r="CA15" s="115"/>
      <c r="CB15" s="120"/>
      <c r="CC15" s="120"/>
      <c r="CD15" s="120"/>
      <c r="CE15" s="120"/>
      <c r="CF15" s="120"/>
      <c r="CG15" s="120"/>
      <c r="CH15" s="120"/>
      <c r="CI15" s="120"/>
      <c r="CJ15" s="120"/>
      <c r="CK15" s="120"/>
      <c r="CL15" s="120"/>
      <c r="CM15" s="120"/>
      <c r="CN15" s="120"/>
      <c r="CO15" s="120"/>
      <c r="CP15" s="120"/>
      <c r="CQ15" s="120"/>
      <c r="CR15" s="120"/>
      <c r="CS15" s="120"/>
      <c r="CT15" s="120"/>
      <c r="CU15" s="120"/>
      <c r="CV15" s="120"/>
      <c r="CW15" s="120"/>
      <c r="CX15" s="120"/>
      <c r="CY15" s="120"/>
      <c r="CZ15" s="120"/>
      <c r="DA15" s="120"/>
      <c r="DB15" s="120"/>
      <c r="DC15" s="120"/>
      <c r="DD15" s="120"/>
      <c r="DE15" s="120"/>
      <c r="DF15" s="120"/>
      <c r="DG15" s="120"/>
      <c r="DH15" s="120"/>
      <c r="DI15" s="120"/>
      <c r="DJ15" s="120"/>
      <c r="DK15" s="120"/>
      <c r="DL15" s="120"/>
      <c r="DM15" s="120"/>
      <c r="DN15" s="120"/>
      <c r="DO15" s="120"/>
      <c r="DP15" s="120"/>
      <c r="DQ15" s="120"/>
      <c r="DR15" s="120"/>
      <c r="DS15" s="120"/>
      <c r="DT15" s="120"/>
      <c r="DU15" s="120"/>
      <c r="DV15" s="120"/>
      <c r="DW15" s="120"/>
      <c r="DX15" s="120"/>
      <c r="DY15" s="120"/>
      <c r="DZ15" s="120"/>
      <c r="EA15" s="120"/>
      <c r="EB15" s="120"/>
      <c r="EC15" s="120"/>
      <c r="ED15" s="120"/>
      <c r="EE15" s="120"/>
      <c r="EF15" s="121"/>
      <c r="EG15" s="52"/>
    </row>
    <row r="16" spans="1:137" ht="15" customHeight="1">
      <c r="A16" s="194" t="s">
        <v>474</v>
      </c>
      <c r="B16" s="195"/>
      <c r="C16" s="195"/>
      <c r="D16" s="195"/>
      <c r="E16" s="195"/>
      <c r="F16" s="195"/>
      <c r="G16" s="195"/>
      <c r="H16" s="195"/>
      <c r="I16" s="196"/>
      <c r="J16" s="698"/>
      <c r="K16" s="699"/>
      <c r="L16" s="699"/>
      <c r="M16" s="699"/>
      <c r="N16" s="699"/>
      <c r="O16" s="699"/>
      <c r="P16" s="699"/>
      <c r="Q16" s="699"/>
      <c r="R16" s="699"/>
      <c r="S16" s="699"/>
      <c r="T16" s="699"/>
      <c r="U16" s="699"/>
      <c r="V16" s="699"/>
      <c r="W16" s="699"/>
      <c r="X16" s="699"/>
      <c r="Y16" s="699"/>
      <c r="Z16" s="699"/>
      <c r="AA16" s="699"/>
      <c r="AB16" s="700"/>
      <c r="AC16" s="194"/>
      <c r="AD16" s="195"/>
      <c r="AE16" s="195"/>
      <c r="AF16" s="195"/>
      <c r="AG16" s="195"/>
      <c r="AH16" s="195"/>
      <c r="AI16" s="195"/>
      <c r="AJ16" s="195"/>
      <c r="AK16" s="195"/>
      <c r="AL16" s="195"/>
      <c r="AM16" s="195"/>
      <c r="AN16" s="195"/>
      <c r="AO16" s="195"/>
      <c r="AP16" s="195"/>
      <c r="AQ16" s="195"/>
      <c r="AR16" s="195"/>
      <c r="AS16" s="195"/>
      <c r="AT16" s="195"/>
      <c r="AU16" s="196"/>
      <c r="AV16" s="279"/>
      <c r="AW16" s="280"/>
      <c r="AX16" s="280"/>
      <c r="AY16" s="280"/>
      <c r="AZ16" s="280"/>
      <c r="BA16" s="280"/>
      <c r="BB16" s="280"/>
      <c r="BC16" s="280"/>
      <c r="BD16" s="280"/>
      <c r="BE16" s="280"/>
      <c r="BF16" s="280"/>
      <c r="BG16" s="280"/>
      <c r="BH16" s="281"/>
      <c r="BI16" s="194"/>
      <c r="BJ16" s="195"/>
      <c r="BK16" s="195"/>
      <c r="BL16" s="195"/>
      <c r="BM16" s="195"/>
      <c r="BN16" s="195"/>
      <c r="BO16" s="195"/>
      <c r="BP16" s="195"/>
      <c r="BQ16" s="195"/>
      <c r="BR16" s="195"/>
      <c r="BS16" s="195"/>
      <c r="BT16" s="195"/>
      <c r="BU16" s="195"/>
      <c r="BV16" s="195"/>
      <c r="BW16" s="195"/>
      <c r="BX16" s="195"/>
      <c r="BY16" s="195"/>
      <c r="BZ16" s="195"/>
      <c r="CA16" s="196"/>
      <c r="CB16" s="114" t="s">
        <v>4471</v>
      </c>
      <c r="CC16" s="115"/>
      <c r="CD16" s="115"/>
      <c r="CE16" s="115"/>
      <c r="CF16" s="115"/>
      <c r="CG16" s="115"/>
      <c r="CH16" s="115"/>
      <c r="CI16" s="115"/>
      <c r="CJ16" s="115"/>
      <c r="CK16" s="115"/>
      <c r="CL16" s="115"/>
      <c r="CM16" s="115"/>
      <c r="CN16" s="115"/>
      <c r="CO16" s="115"/>
      <c r="CP16" s="115"/>
      <c r="CQ16" s="115"/>
      <c r="CR16" s="115"/>
      <c r="CS16" s="115"/>
      <c r="CT16" s="118"/>
      <c r="CU16" s="114" t="s">
        <v>476</v>
      </c>
      <c r="CV16" s="115"/>
      <c r="CW16" s="115"/>
      <c r="CX16" s="115"/>
      <c r="CY16" s="115"/>
      <c r="CZ16" s="115"/>
      <c r="DA16" s="115"/>
      <c r="DB16" s="115"/>
      <c r="DC16" s="115"/>
      <c r="DD16" s="115"/>
      <c r="DE16" s="115"/>
      <c r="DF16" s="115"/>
      <c r="DG16" s="115"/>
      <c r="DH16" s="115"/>
      <c r="DI16" s="115"/>
      <c r="DJ16" s="115"/>
      <c r="DK16" s="115"/>
      <c r="DL16" s="115"/>
      <c r="DM16" s="115"/>
      <c r="DN16" s="120"/>
      <c r="DO16" s="120"/>
      <c r="DP16" s="120"/>
      <c r="DQ16" s="120"/>
      <c r="DR16" s="120"/>
      <c r="DS16" s="120"/>
      <c r="DT16" s="120"/>
      <c r="DU16" s="120"/>
      <c r="DV16" s="120"/>
      <c r="DW16" s="120"/>
      <c r="DX16" s="120"/>
      <c r="DY16" s="120"/>
      <c r="DZ16" s="120"/>
      <c r="EA16" s="120"/>
      <c r="EB16" s="120"/>
      <c r="EC16" s="120"/>
      <c r="ED16" s="120"/>
      <c r="EE16" s="120"/>
      <c r="EF16" s="121"/>
      <c r="EG16" s="52"/>
    </row>
    <row r="17" spans="1:137" ht="15" customHeight="1" thickBot="1">
      <c r="A17" s="194"/>
      <c r="B17" s="195"/>
      <c r="C17" s="195"/>
      <c r="D17" s="195"/>
      <c r="E17" s="195"/>
      <c r="F17" s="195"/>
      <c r="G17" s="195"/>
      <c r="H17" s="195"/>
      <c r="I17" s="196"/>
      <c r="J17" s="194" t="s">
        <v>4393</v>
      </c>
      <c r="K17" s="195"/>
      <c r="L17" s="195"/>
      <c r="M17" s="195"/>
      <c r="N17" s="195"/>
      <c r="O17" s="195"/>
      <c r="P17" s="195"/>
      <c r="Q17" s="195"/>
      <c r="R17" s="195"/>
      <c r="S17" s="195"/>
      <c r="T17" s="195"/>
      <c r="U17" s="195"/>
      <c r="V17" s="195"/>
      <c r="W17" s="195"/>
      <c r="X17" s="195"/>
      <c r="Y17" s="195"/>
      <c r="Z17" s="195"/>
      <c r="AA17" s="195"/>
      <c r="AB17" s="196"/>
      <c r="AC17" s="194" t="s">
        <v>4394</v>
      </c>
      <c r="AD17" s="195"/>
      <c r="AE17" s="195"/>
      <c r="AF17" s="195"/>
      <c r="AG17" s="195"/>
      <c r="AH17" s="195"/>
      <c r="AI17" s="195"/>
      <c r="AJ17" s="195"/>
      <c r="AK17" s="195"/>
      <c r="AL17" s="195"/>
      <c r="AM17" s="195"/>
      <c r="AN17" s="195"/>
      <c r="AO17" s="195"/>
      <c r="AP17" s="195"/>
      <c r="AQ17" s="195"/>
      <c r="AR17" s="195"/>
      <c r="AS17" s="195"/>
      <c r="AT17" s="195"/>
      <c r="AU17" s="196"/>
      <c r="AV17" s="194" t="s">
        <v>4474</v>
      </c>
      <c r="AW17" s="195"/>
      <c r="AX17" s="195"/>
      <c r="AY17" s="195"/>
      <c r="AZ17" s="195"/>
      <c r="BA17" s="195"/>
      <c r="BB17" s="195"/>
      <c r="BC17" s="195"/>
      <c r="BD17" s="195"/>
      <c r="BE17" s="195"/>
      <c r="BF17" s="195"/>
      <c r="BG17" s="195"/>
      <c r="BH17" s="196"/>
      <c r="BI17" s="701" t="s">
        <v>4473</v>
      </c>
      <c r="BJ17" s="702"/>
      <c r="BK17" s="702"/>
      <c r="BL17" s="702"/>
      <c r="BM17" s="702"/>
      <c r="BN17" s="702"/>
      <c r="BO17" s="702"/>
      <c r="BP17" s="702"/>
      <c r="BQ17" s="702"/>
      <c r="BR17" s="702"/>
      <c r="BS17" s="702"/>
      <c r="BT17" s="702"/>
      <c r="BU17" s="702"/>
      <c r="BV17" s="702"/>
      <c r="BW17" s="702"/>
      <c r="BX17" s="702"/>
      <c r="BY17" s="702"/>
      <c r="BZ17" s="702"/>
      <c r="CA17" s="703"/>
      <c r="CB17" s="467"/>
      <c r="CC17" s="588"/>
      <c r="CD17" s="588"/>
      <c r="CE17" s="588"/>
      <c r="CF17" s="588"/>
      <c r="CG17" s="588"/>
      <c r="CH17" s="588"/>
      <c r="CI17" s="588"/>
      <c r="CJ17" s="588"/>
      <c r="CK17" s="588"/>
      <c r="CL17" s="588"/>
      <c r="CM17" s="588"/>
      <c r="CN17" s="588"/>
      <c r="CO17" s="588"/>
      <c r="CP17" s="588"/>
      <c r="CQ17" s="588"/>
      <c r="CR17" s="588"/>
      <c r="CS17" s="588"/>
      <c r="CT17" s="589"/>
      <c r="CU17" s="467" t="s">
        <v>477</v>
      </c>
      <c r="CV17" s="588"/>
      <c r="CW17" s="588"/>
      <c r="CX17" s="588"/>
      <c r="CY17" s="588"/>
      <c r="CZ17" s="588"/>
      <c r="DA17" s="588"/>
      <c r="DB17" s="588"/>
      <c r="DC17" s="588"/>
      <c r="DD17" s="588"/>
      <c r="DE17" s="588"/>
      <c r="DF17" s="588"/>
      <c r="DG17" s="588"/>
      <c r="DH17" s="588"/>
      <c r="DI17" s="588"/>
      <c r="DJ17" s="588"/>
      <c r="DK17" s="588"/>
      <c r="DL17" s="588"/>
      <c r="DM17" s="589"/>
      <c r="DN17" s="704" t="s">
        <v>4472</v>
      </c>
      <c r="DO17" s="184"/>
      <c r="DP17" s="184"/>
      <c r="DQ17" s="184"/>
      <c r="DR17" s="184"/>
      <c r="DS17" s="184"/>
      <c r="DT17" s="184"/>
      <c r="DU17" s="184"/>
      <c r="DV17" s="184"/>
      <c r="DW17" s="184"/>
      <c r="DX17" s="184"/>
      <c r="DY17" s="184"/>
      <c r="DZ17" s="184"/>
      <c r="EA17" s="184"/>
      <c r="EB17" s="184"/>
      <c r="EC17" s="184"/>
      <c r="ED17" s="184"/>
      <c r="EE17" s="184"/>
      <c r="EF17" s="187"/>
      <c r="EG17" s="52"/>
    </row>
    <row r="18" spans="1:137" s="123" customFormat="1" ht="27" customHeight="1" thickBot="1">
      <c r="A18" s="683">
        <v>0</v>
      </c>
      <c r="B18" s="684"/>
      <c r="C18" s="684"/>
      <c r="D18" s="684">
        <v>1</v>
      </c>
      <c r="E18" s="684"/>
      <c r="F18" s="684"/>
      <c r="G18" s="684">
        <v>1</v>
      </c>
      <c r="H18" s="684"/>
      <c r="I18" s="685"/>
      <c r="J18" s="686">
        <v>0</v>
      </c>
      <c r="K18" s="686"/>
      <c r="L18" s="686"/>
      <c r="M18" s="686"/>
      <c r="N18" s="686"/>
      <c r="O18" s="686"/>
      <c r="P18" s="686"/>
      <c r="Q18" s="686"/>
      <c r="R18" s="686"/>
      <c r="S18" s="686"/>
      <c r="T18" s="686"/>
      <c r="U18" s="686"/>
      <c r="V18" s="686"/>
      <c r="W18" s="686"/>
      <c r="X18" s="686"/>
      <c r="Y18" s="686"/>
      <c r="Z18" s="686"/>
      <c r="AA18" s="686"/>
      <c r="AB18" s="686"/>
      <c r="AC18" s="705">
        <v>59601</v>
      </c>
      <c r="AD18" s="706"/>
      <c r="AE18" s="706"/>
      <c r="AF18" s="706"/>
      <c r="AG18" s="706"/>
      <c r="AH18" s="706"/>
      <c r="AI18" s="706"/>
      <c r="AJ18" s="706"/>
      <c r="AK18" s="706"/>
      <c r="AL18" s="706"/>
      <c r="AM18" s="706"/>
      <c r="AN18" s="706"/>
      <c r="AO18" s="706"/>
      <c r="AP18" s="706"/>
      <c r="AQ18" s="706"/>
      <c r="AR18" s="706"/>
      <c r="AS18" s="706"/>
      <c r="AT18" s="706"/>
      <c r="AU18" s="707"/>
      <c r="AV18" s="206">
        <v>0</v>
      </c>
      <c r="AW18" s="708"/>
      <c r="AX18" s="708"/>
      <c r="AY18" s="708"/>
      <c r="AZ18" s="708"/>
      <c r="BA18" s="708"/>
      <c r="BB18" s="708"/>
      <c r="BC18" s="708"/>
      <c r="BD18" s="708"/>
      <c r="BE18" s="708"/>
      <c r="BF18" s="708"/>
      <c r="BG18" s="708"/>
      <c r="BH18" s="709"/>
      <c r="BI18" s="710">
        <f>SUM(BT10-CM10+DF10-J18-AC18-AV18)</f>
        <v>3527365</v>
      </c>
      <c r="BJ18" s="710"/>
      <c r="BK18" s="710"/>
      <c r="BL18" s="710"/>
      <c r="BM18" s="710"/>
      <c r="BN18" s="710"/>
      <c r="BO18" s="710"/>
      <c r="BP18" s="710"/>
      <c r="BQ18" s="710"/>
      <c r="BR18" s="710"/>
      <c r="BS18" s="710"/>
      <c r="BT18" s="710"/>
      <c r="BU18" s="710"/>
      <c r="BV18" s="710"/>
      <c r="BW18" s="710"/>
      <c r="BX18" s="710"/>
      <c r="BY18" s="710"/>
      <c r="BZ18" s="710"/>
      <c r="CA18" s="710"/>
      <c r="CB18" s="686">
        <v>865979</v>
      </c>
      <c r="CC18" s="686"/>
      <c r="CD18" s="686"/>
      <c r="CE18" s="686"/>
      <c r="CF18" s="686"/>
      <c r="CG18" s="686"/>
      <c r="CH18" s="686"/>
      <c r="CI18" s="686"/>
      <c r="CJ18" s="686"/>
      <c r="CK18" s="686"/>
      <c r="CL18" s="686"/>
      <c r="CM18" s="686"/>
      <c r="CN18" s="686"/>
      <c r="CO18" s="686"/>
      <c r="CP18" s="686"/>
      <c r="CQ18" s="686"/>
      <c r="CR18" s="686"/>
      <c r="CS18" s="686"/>
      <c r="CT18" s="686"/>
      <c r="CU18" s="686">
        <v>587832</v>
      </c>
      <c r="CV18" s="686"/>
      <c r="CW18" s="686"/>
      <c r="CX18" s="686"/>
      <c r="CY18" s="686"/>
      <c r="CZ18" s="686"/>
      <c r="DA18" s="686"/>
      <c r="DB18" s="686"/>
      <c r="DC18" s="686"/>
      <c r="DD18" s="686"/>
      <c r="DE18" s="686"/>
      <c r="DF18" s="686"/>
      <c r="DG18" s="686"/>
      <c r="DH18" s="686"/>
      <c r="DI18" s="686"/>
      <c r="DJ18" s="686"/>
      <c r="DK18" s="686"/>
      <c r="DL18" s="686"/>
      <c r="DM18" s="206"/>
      <c r="DN18" s="686">
        <v>144328</v>
      </c>
      <c r="DO18" s="686"/>
      <c r="DP18" s="686"/>
      <c r="DQ18" s="686"/>
      <c r="DR18" s="686"/>
      <c r="DS18" s="686"/>
      <c r="DT18" s="686"/>
      <c r="DU18" s="686"/>
      <c r="DV18" s="686"/>
      <c r="DW18" s="686"/>
      <c r="DX18" s="686"/>
      <c r="DY18" s="686"/>
      <c r="DZ18" s="686"/>
      <c r="EA18" s="686"/>
      <c r="EB18" s="686"/>
      <c r="EC18" s="686"/>
      <c r="ED18" s="686"/>
      <c r="EE18" s="686"/>
      <c r="EF18" s="687"/>
      <c r="EG18" s="78"/>
    </row>
    <row r="19" spans="1:137" ht="13.5" customHeight="1">
      <c r="EE19" s="52"/>
      <c r="EF19" s="52"/>
    </row>
    <row r="20" spans="1:137" ht="13.5" customHeight="1">
      <c r="EE20" s="52"/>
      <c r="EF20" s="52"/>
    </row>
    <row r="21" spans="1:137" ht="13.5" customHeight="1">
      <c r="J21" s="380" t="s">
        <v>64</v>
      </c>
      <c r="K21" s="380"/>
      <c r="L21" s="380"/>
      <c r="M21" s="380"/>
      <c r="N21" s="380"/>
      <c r="O21" s="380"/>
      <c r="P21" s="380"/>
      <c r="Q21" s="380"/>
      <c r="R21" s="380"/>
      <c r="S21" s="380"/>
      <c r="T21" s="380"/>
      <c r="U21" s="380"/>
      <c r="V21" s="380" t="s">
        <v>65</v>
      </c>
      <c r="W21" s="380"/>
      <c r="X21" s="380"/>
      <c r="Y21" s="380"/>
      <c r="Z21" s="380"/>
      <c r="AA21" s="380"/>
      <c r="AB21" s="380"/>
      <c r="AC21" s="380"/>
      <c r="AD21" s="380"/>
      <c r="AE21" s="380"/>
      <c r="AF21" s="380"/>
      <c r="AG21" s="380"/>
      <c r="AH21" s="380" t="s">
        <v>66</v>
      </c>
      <c r="AI21" s="380"/>
      <c r="AJ21" s="380"/>
      <c r="AK21" s="380"/>
      <c r="AL21" s="380"/>
      <c r="AM21" s="380"/>
      <c r="AN21" s="380"/>
      <c r="AO21" s="380"/>
      <c r="AP21" s="380"/>
      <c r="AQ21" s="380"/>
      <c r="AR21" s="380"/>
      <c r="AS21" s="380"/>
      <c r="AT21" s="380"/>
      <c r="AU21" s="380"/>
      <c r="AV21" s="380"/>
      <c r="AW21" s="380"/>
      <c r="AX21" s="380"/>
      <c r="AY21" s="380"/>
      <c r="AZ21" s="380"/>
    </row>
    <row r="22" spans="1:137" ht="13.5" customHeight="1">
      <c r="A22" s="711"/>
      <c r="B22" s="712"/>
      <c r="C22" s="712"/>
      <c r="D22" s="712"/>
      <c r="E22" s="712"/>
      <c r="F22" s="712"/>
      <c r="G22" s="713"/>
      <c r="H22" s="713"/>
      <c r="I22" s="714"/>
      <c r="J22" s="715" t="s">
        <v>927</v>
      </c>
      <c r="K22" s="716"/>
      <c r="L22" s="716"/>
      <c r="M22" s="716"/>
      <c r="N22" s="716"/>
      <c r="O22" s="716"/>
      <c r="P22" s="716"/>
      <c r="Q22" s="716"/>
      <c r="R22" s="716"/>
      <c r="S22" s="716"/>
      <c r="T22" s="716"/>
      <c r="U22" s="716"/>
      <c r="V22" s="716"/>
      <c r="W22" s="716"/>
      <c r="X22" s="716"/>
      <c r="Y22" s="716"/>
      <c r="Z22" s="716"/>
      <c r="AA22" s="716"/>
      <c r="AB22" s="716"/>
      <c r="AC22" s="716"/>
      <c r="AD22" s="716"/>
      <c r="AE22" s="716"/>
      <c r="AF22" s="716"/>
      <c r="AG22" s="716"/>
      <c r="AH22" s="716"/>
      <c r="AI22" s="716"/>
      <c r="AJ22" s="716"/>
      <c r="AK22" s="716"/>
      <c r="AL22" s="716"/>
      <c r="AM22" s="716"/>
      <c r="AN22" s="716"/>
      <c r="AO22" s="716"/>
      <c r="AP22" s="716"/>
      <c r="AQ22" s="716"/>
      <c r="AR22" s="716"/>
      <c r="AS22" s="716"/>
      <c r="AT22" s="716"/>
      <c r="AU22" s="716"/>
      <c r="AV22" s="716"/>
      <c r="AW22" s="716"/>
      <c r="AX22" s="716"/>
      <c r="AY22" s="716"/>
      <c r="AZ22" s="717"/>
    </row>
    <row r="23" spans="1:137" ht="13.5" customHeight="1">
      <c r="A23" s="718"/>
      <c r="B23" s="719"/>
      <c r="C23" s="719"/>
      <c r="D23" s="719"/>
      <c r="E23" s="719"/>
      <c r="F23" s="719"/>
      <c r="G23" s="720"/>
      <c r="H23" s="720"/>
      <c r="I23" s="721"/>
      <c r="J23" s="722" t="s">
        <v>931</v>
      </c>
      <c r="K23" s="723"/>
      <c r="L23" s="723"/>
      <c r="M23" s="723"/>
      <c r="N23" s="723"/>
      <c r="O23" s="723"/>
      <c r="P23" s="723"/>
      <c r="Q23" s="723"/>
      <c r="R23" s="723"/>
      <c r="S23" s="723"/>
      <c r="T23" s="723"/>
      <c r="U23" s="724"/>
      <c r="V23" s="718" t="s">
        <v>928</v>
      </c>
      <c r="W23" s="719"/>
      <c r="X23" s="719"/>
      <c r="Y23" s="719"/>
      <c r="Z23" s="719"/>
      <c r="AA23" s="719"/>
      <c r="AB23" s="719"/>
      <c r="AC23" s="719"/>
      <c r="AD23" s="719"/>
      <c r="AE23" s="719"/>
      <c r="AF23" s="719"/>
      <c r="AG23" s="725"/>
      <c r="AH23" s="711" t="s">
        <v>929</v>
      </c>
      <c r="AI23" s="712"/>
      <c r="AJ23" s="712"/>
      <c r="AK23" s="712"/>
      <c r="AL23" s="712"/>
      <c r="AM23" s="712"/>
      <c r="AN23" s="712"/>
      <c r="AO23" s="712"/>
      <c r="AP23" s="712"/>
      <c r="AQ23" s="712"/>
      <c r="AR23" s="712"/>
      <c r="AS23" s="712"/>
      <c r="AT23" s="712"/>
      <c r="AU23" s="712"/>
      <c r="AV23" s="712"/>
      <c r="AW23" s="712"/>
      <c r="AX23" s="712"/>
      <c r="AY23" s="712"/>
      <c r="AZ23" s="726"/>
    </row>
    <row r="24" spans="1:137">
      <c r="A24" s="718" t="s">
        <v>474</v>
      </c>
      <c r="B24" s="719"/>
      <c r="C24" s="719"/>
      <c r="D24" s="719"/>
      <c r="E24" s="719"/>
      <c r="F24" s="719"/>
      <c r="G24" s="720"/>
      <c r="H24" s="720"/>
      <c r="I24" s="721"/>
      <c r="J24" s="722"/>
      <c r="K24" s="723"/>
      <c r="L24" s="723"/>
      <c r="M24" s="723"/>
      <c r="N24" s="723"/>
      <c r="O24" s="723"/>
      <c r="P24" s="723"/>
      <c r="Q24" s="723"/>
      <c r="R24" s="723"/>
      <c r="S24" s="723"/>
      <c r="T24" s="723"/>
      <c r="U24" s="724"/>
      <c r="V24" s="718"/>
      <c r="W24" s="719"/>
      <c r="X24" s="719"/>
      <c r="Y24" s="719"/>
      <c r="Z24" s="719"/>
      <c r="AA24" s="719"/>
      <c r="AB24" s="719"/>
      <c r="AC24" s="719"/>
      <c r="AD24" s="719"/>
      <c r="AE24" s="719"/>
      <c r="AF24" s="719"/>
      <c r="AG24" s="725"/>
      <c r="AH24" s="718"/>
      <c r="AI24" s="719"/>
      <c r="AJ24" s="719"/>
      <c r="AK24" s="719"/>
      <c r="AL24" s="719"/>
      <c r="AM24" s="719"/>
      <c r="AN24" s="719"/>
      <c r="AO24" s="719"/>
      <c r="AP24" s="719"/>
      <c r="AQ24" s="719"/>
      <c r="AR24" s="719"/>
      <c r="AS24" s="719"/>
      <c r="AT24" s="719"/>
      <c r="AU24" s="719"/>
      <c r="AV24" s="719"/>
      <c r="AW24" s="719"/>
      <c r="AX24" s="719"/>
      <c r="AY24" s="719"/>
      <c r="AZ24" s="725"/>
    </row>
    <row r="25" spans="1:137" ht="14.25" customHeight="1" thickBot="1">
      <c r="A25" s="718"/>
      <c r="B25" s="719"/>
      <c r="C25" s="719"/>
      <c r="D25" s="719"/>
      <c r="E25" s="719"/>
      <c r="F25" s="719"/>
      <c r="G25" s="720"/>
      <c r="H25" s="720"/>
      <c r="I25" s="721"/>
      <c r="J25" s="722"/>
      <c r="K25" s="723"/>
      <c r="L25" s="723"/>
      <c r="M25" s="723"/>
      <c r="N25" s="723"/>
      <c r="O25" s="723"/>
      <c r="P25" s="723"/>
      <c r="Q25" s="723"/>
      <c r="R25" s="723"/>
      <c r="S25" s="723"/>
      <c r="T25" s="723"/>
      <c r="U25" s="724"/>
      <c r="V25" s="718"/>
      <c r="W25" s="719"/>
      <c r="X25" s="719"/>
      <c r="Y25" s="719"/>
      <c r="Z25" s="719"/>
      <c r="AA25" s="719"/>
      <c r="AB25" s="719"/>
      <c r="AC25" s="719"/>
      <c r="AD25" s="719"/>
      <c r="AE25" s="719"/>
      <c r="AF25" s="719"/>
      <c r="AG25" s="725"/>
      <c r="AH25" s="727" t="s">
        <v>225</v>
      </c>
      <c r="AI25" s="728"/>
      <c r="AJ25" s="728"/>
      <c r="AK25" s="728"/>
      <c r="AL25" s="728"/>
      <c r="AM25" s="728"/>
      <c r="AN25" s="728"/>
      <c r="AO25" s="728"/>
      <c r="AP25" s="728"/>
      <c r="AQ25" s="728"/>
      <c r="AR25" s="728"/>
      <c r="AS25" s="728"/>
      <c r="AT25" s="728"/>
      <c r="AU25" s="728"/>
      <c r="AV25" s="728"/>
      <c r="AW25" s="728"/>
      <c r="AX25" s="728"/>
      <c r="AY25" s="728"/>
      <c r="AZ25" s="729"/>
    </row>
    <row r="26" spans="1:137" ht="27" customHeight="1" thickBot="1">
      <c r="A26" s="730">
        <v>0</v>
      </c>
      <c r="B26" s="731"/>
      <c r="C26" s="731"/>
      <c r="D26" s="731">
        <v>1</v>
      </c>
      <c r="E26" s="731"/>
      <c r="F26" s="731"/>
      <c r="G26" s="731" t="s">
        <v>930</v>
      </c>
      <c r="H26" s="731"/>
      <c r="I26" s="732"/>
      <c r="J26" s="733">
        <v>2</v>
      </c>
      <c r="K26" s="734"/>
      <c r="L26" s="734"/>
      <c r="M26" s="734"/>
      <c r="N26" s="734"/>
      <c r="O26" s="734"/>
      <c r="P26" s="734"/>
      <c r="Q26" s="734"/>
      <c r="R26" s="734"/>
      <c r="S26" s="734"/>
      <c r="T26" s="734"/>
      <c r="U26" s="735"/>
      <c r="V26" s="733">
        <v>2</v>
      </c>
      <c r="W26" s="734"/>
      <c r="X26" s="734"/>
      <c r="Y26" s="734"/>
      <c r="Z26" s="734"/>
      <c r="AA26" s="734"/>
      <c r="AB26" s="734"/>
      <c r="AC26" s="734"/>
      <c r="AD26" s="734"/>
      <c r="AE26" s="734"/>
      <c r="AF26" s="734"/>
      <c r="AG26" s="735"/>
      <c r="AH26" s="733">
        <v>5000</v>
      </c>
      <c r="AI26" s="734"/>
      <c r="AJ26" s="734"/>
      <c r="AK26" s="734"/>
      <c r="AL26" s="734"/>
      <c r="AM26" s="734"/>
      <c r="AN26" s="734"/>
      <c r="AO26" s="734"/>
      <c r="AP26" s="734"/>
      <c r="AQ26" s="734"/>
      <c r="AR26" s="734"/>
      <c r="AS26" s="734"/>
      <c r="AT26" s="734"/>
      <c r="AU26" s="734"/>
      <c r="AV26" s="734"/>
      <c r="AW26" s="734"/>
      <c r="AX26" s="734"/>
      <c r="AY26" s="734"/>
      <c r="AZ26" s="736"/>
    </row>
  </sheetData>
  <sheetProtection password="98CF" sheet="1" objects="1" scenarios="1" selectLockedCells="1"/>
  <mergeCells count="107">
    <mergeCell ref="Q3:S3"/>
    <mergeCell ref="T3:V3"/>
    <mergeCell ref="DF3:EF3"/>
    <mergeCell ref="BA5:BS5"/>
    <mergeCell ref="BT5:CL5"/>
    <mergeCell ref="V10:AG10"/>
    <mergeCell ref="BA10:BS10"/>
    <mergeCell ref="BT10:CL10"/>
    <mergeCell ref="CM10:DE10"/>
    <mergeCell ref="DF7:DX8"/>
    <mergeCell ref="DF9:DX9"/>
    <mergeCell ref="DF10:DX10"/>
    <mergeCell ref="AH6:DX6"/>
    <mergeCell ref="DF5:DX5"/>
    <mergeCell ref="CM9:DE9"/>
    <mergeCell ref="AH7:AZ9"/>
    <mergeCell ref="V7:AG9"/>
    <mergeCell ref="J6:U9"/>
    <mergeCell ref="BT7:CL8"/>
    <mergeCell ref="CM7:DE8"/>
    <mergeCell ref="DF1:EF2"/>
    <mergeCell ref="A8:I8"/>
    <mergeCell ref="CM5:DE5"/>
    <mergeCell ref="CU1:DE2"/>
    <mergeCell ref="Z3:AB3"/>
    <mergeCell ref="AC3:AE3"/>
    <mergeCell ref="CU3:DE3"/>
    <mergeCell ref="A7:I7"/>
    <mergeCell ref="BA7:BS7"/>
    <mergeCell ref="BA8:BS9"/>
    <mergeCell ref="A9:I9"/>
    <mergeCell ref="BT9:CL9"/>
    <mergeCell ref="H1:Y2"/>
    <mergeCell ref="Z1:AE2"/>
    <mergeCell ref="AF1:CT3"/>
    <mergeCell ref="A6:I6"/>
    <mergeCell ref="V6:AG6"/>
    <mergeCell ref="W3:Y3"/>
    <mergeCell ref="J5:U5"/>
    <mergeCell ref="V5:AG5"/>
    <mergeCell ref="AH5:AZ5"/>
    <mergeCell ref="H3:J3"/>
    <mergeCell ref="K3:M3"/>
    <mergeCell ref="N3:P3"/>
    <mergeCell ref="A10:C10"/>
    <mergeCell ref="D10:F10"/>
    <mergeCell ref="G10:I10"/>
    <mergeCell ref="A14:I14"/>
    <mergeCell ref="A16:I16"/>
    <mergeCell ref="AH10:AZ10"/>
    <mergeCell ref="CB15:CT15"/>
    <mergeCell ref="CU15:DM15"/>
    <mergeCell ref="A15:I15"/>
    <mergeCell ref="BI16:CA16"/>
    <mergeCell ref="BI15:CA15"/>
    <mergeCell ref="J10:U10"/>
    <mergeCell ref="J13:AB13"/>
    <mergeCell ref="BI13:CA13"/>
    <mergeCell ref="CB13:CT13"/>
    <mergeCell ref="CU13:DM13"/>
    <mergeCell ref="A18:C18"/>
    <mergeCell ref="D18:F18"/>
    <mergeCell ref="G18:I18"/>
    <mergeCell ref="BI17:CA17"/>
    <mergeCell ref="A17:I17"/>
    <mergeCell ref="J18:AB18"/>
    <mergeCell ref="CB16:CT16"/>
    <mergeCell ref="J17:AB17"/>
    <mergeCell ref="CB18:CT18"/>
    <mergeCell ref="BI18:CA18"/>
    <mergeCell ref="CB17:CT17"/>
    <mergeCell ref="AH26:AZ26"/>
    <mergeCell ref="J21:U21"/>
    <mergeCell ref="V21:AG21"/>
    <mergeCell ref="AH21:AZ21"/>
    <mergeCell ref="AH23:AZ24"/>
    <mergeCell ref="AH25:AZ25"/>
    <mergeCell ref="A26:C26"/>
    <mergeCell ref="D26:F26"/>
    <mergeCell ref="G26:I26"/>
    <mergeCell ref="J26:U26"/>
    <mergeCell ref="V26:AG26"/>
    <mergeCell ref="A22:I22"/>
    <mergeCell ref="A23:I23"/>
    <mergeCell ref="J23:U25"/>
    <mergeCell ref="V23:AG25"/>
    <mergeCell ref="A24:I24"/>
    <mergeCell ref="A25:I25"/>
    <mergeCell ref="J22:AZ22"/>
    <mergeCell ref="DN13:EF13"/>
    <mergeCell ref="J14:EF14"/>
    <mergeCell ref="DN17:EF17"/>
    <mergeCell ref="DN16:EF16"/>
    <mergeCell ref="DN18:EF18"/>
    <mergeCell ref="DN15:EF15"/>
    <mergeCell ref="AV15:BH16"/>
    <mergeCell ref="AV17:BH17"/>
    <mergeCell ref="AV18:BH18"/>
    <mergeCell ref="AC15:AU16"/>
    <mergeCell ref="AC17:AU17"/>
    <mergeCell ref="AC18:AU18"/>
    <mergeCell ref="AV13:BH13"/>
    <mergeCell ref="AC13:AU13"/>
    <mergeCell ref="CU18:DM18"/>
    <mergeCell ref="CU17:DM17"/>
    <mergeCell ref="CU16:DM16"/>
    <mergeCell ref="J15:AB16"/>
  </mergeCells>
  <phoneticPr fontId="3"/>
  <dataValidations count="5">
    <dataValidation type="whole" allowBlank="1" showInputMessage="1" showErrorMessage="1" errorTitle="入力エラー" error="数値以外の入力または、8桁以上の入力は行えません。" sqref="J10:AG10 AV18:BH18">
      <formula1>-999999</formula1>
      <formula2>9999999</formula2>
    </dataValidation>
    <dataValidation type="whole" allowBlank="1" showInputMessage="1" showErrorMessage="1" errorTitle="入力エラー" error="数値以外の入力または、13桁以上の入力は行えません。" sqref="AH10:AZ10 BA10:BS10">
      <formula1>-99999999999</formula1>
      <formula2>999999999999</formula2>
    </dataValidation>
    <dataValidation type="whole" allowBlank="1" showInputMessage="1" showErrorMessage="1" errorTitle="入力エラー" error="数値以外の入力または、11桁以上の入力は行えません。" sqref="BT10:CL10 BI18:CA18 CB18:CT18 CU18:DM18 DN18:EF18">
      <formula1>-999999999</formula1>
      <formula2>9999999999</formula2>
    </dataValidation>
    <dataValidation type="whole" allowBlank="1" showInputMessage="1" showErrorMessage="1" errorTitle="入力エラー" error="数値以外の入力または、9桁以上の入力は行えません。" sqref="J26:AG26 AC18:AU18">
      <formula1>-9999999</formula1>
      <formula2>99999999</formula2>
    </dataValidation>
    <dataValidation type="whole" allowBlank="1" showInputMessage="1" showErrorMessage="1" errorTitle="入力エラー" error="数値以外の入力または、14桁以上の入力は行えません。" sqref="CM10:DX10 AH26:AZ26 J18:AB18">
      <formula1>-999999999999</formula1>
      <formula2>9999999999999</formula2>
    </dataValidation>
  </dataValidations>
  <printOptions horizontalCentered="1"/>
  <pageMargins left="0.59055118110236227" right="0.59055118110236227" top="0.6692913385826772" bottom="0.39370078740157483" header="0.51181102362204722" footer="0.19685039370078741"/>
  <pageSetup paperSize="9" scale="95" firstPageNumber="91" orientation="landscape" useFirstPageNumber="1" r:id="rId1"/>
  <headerFooter alignWithMargins="0">
    <oddFooter>&amp;R課税市-&amp;P</oddFooter>
  </headerFooter>
  <drawing r:id="rId2"/>
  <picture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you48">
    <pageSetUpPr fitToPage="1"/>
  </sheetPr>
  <dimension ref="A1:GL28"/>
  <sheetViews>
    <sheetView showGridLines="0" zoomScale="85" zoomScaleNormal="85" workbookViewId="0">
      <selection activeCell="Y12" sqref="Y12:AL12"/>
    </sheetView>
  </sheetViews>
  <sheetFormatPr defaultColWidth="1" defaultRowHeight="13.5"/>
  <cols>
    <col min="1" max="156" width="1" style="109" customWidth="1"/>
    <col min="157" max="16384" width="1" style="109"/>
  </cols>
  <sheetData>
    <row r="1" spans="1:194" s="61" customFormat="1" ht="15.95" customHeight="1">
      <c r="H1" s="737" t="s">
        <v>810</v>
      </c>
      <c r="I1" s="738"/>
      <c r="J1" s="738"/>
      <c r="K1" s="738"/>
      <c r="L1" s="738"/>
      <c r="M1" s="738"/>
      <c r="N1" s="738"/>
      <c r="O1" s="738"/>
      <c r="P1" s="738"/>
      <c r="Q1" s="738"/>
      <c r="R1" s="738"/>
      <c r="S1" s="738"/>
      <c r="T1" s="738"/>
      <c r="U1" s="738"/>
      <c r="V1" s="738"/>
      <c r="W1" s="738"/>
      <c r="X1" s="738"/>
      <c r="Y1" s="739"/>
      <c r="Z1" s="737" t="s">
        <v>756</v>
      </c>
      <c r="AA1" s="738"/>
      <c r="AB1" s="738"/>
      <c r="AC1" s="738"/>
      <c r="AD1" s="738"/>
      <c r="AE1" s="739"/>
      <c r="AH1" s="53" t="str">
        <f>"第48表　"&amp; 表00!CY6&amp;表00!DC6 &amp;  "年度市町村民税の法人均等割に関する調"</f>
        <v>第48表　令和5年度市町村民税の法人均等割に関する調</v>
      </c>
      <c r="AI1" s="740"/>
      <c r="AJ1" s="740"/>
      <c r="AK1" s="740"/>
      <c r="AL1" s="740"/>
      <c r="AM1" s="740"/>
      <c r="AN1" s="740"/>
      <c r="AO1" s="740"/>
      <c r="AP1" s="740"/>
      <c r="AQ1" s="740"/>
      <c r="AR1" s="740"/>
      <c r="AS1" s="740"/>
      <c r="AT1" s="740"/>
      <c r="AU1" s="740"/>
      <c r="AV1" s="740"/>
      <c r="AW1" s="740"/>
      <c r="AX1" s="740"/>
      <c r="AY1" s="740"/>
      <c r="AZ1" s="740"/>
      <c r="BA1" s="740"/>
      <c r="BB1" s="740"/>
      <c r="BC1" s="740"/>
      <c r="BD1" s="740"/>
      <c r="BE1" s="740"/>
      <c r="BF1" s="740"/>
      <c r="BG1" s="740"/>
      <c r="BH1" s="740"/>
      <c r="BI1" s="740"/>
      <c r="BJ1" s="740"/>
      <c r="BK1" s="740"/>
      <c r="BL1" s="740"/>
      <c r="BM1" s="740"/>
      <c r="BN1" s="740"/>
      <c r="BO1" s="740"/>
      <c r="BP1" s="740"/>
      <c r="BQ1" s="740"/>
      <c r="BR1" s="740"/>
      <c r="BS1" s="740"/>
      <c r="BT1" s="740"/>
      <c r="BU1" s="740"/>
      <c r="BV1" s="740"/>
      <c r="BW1" s="740"/>
      <c r="BX1" s="740"/>
      <c r="BY1" s="740"/>
      <c r="BZ1" s="740"/>
      <c r="CA1" s="740"/>
      <c r="CB1" s="740"/>
      <c r="CC1" s="740"/>
      <c r="CD1" s="740"/>
      <c r="CE1" s="740"/>
      <c r="CF1" s="740"/>
      <c r="CG1" s="740"/>
      <c r="CH1" s="740"/>
      <c r="CI1" s="740"/>
      <c r="CJ1" s="740"/>
      <c r="CK1" s="740"/>
      <c r="CL1" s="740"/>
      <c r="CM1" s="740"/>
      <c r="CN1" s="740"/>
      <c r="CO1" s="740"/>
      <c r="CP1" s="740"/>
      <c r="CQ1" s="740"/>
      <c r="CR1" s="740"/>
      <c r="CS1" s="740"/>
      <c r="CT1" s="740"/>
      <c r="CU1" s="740"/>
      <c r="CV1" s="740"/>
      <c r="CW1" s="740"/>
      <c r="CX1" s="740"/>
      <c r="CY1" s="740"/>
      <c r="CZ1" s="740"/>
      <c r="DA1" s="740"/>
      <c r="DB1" s="740"/>
      <c r="DC1" s="740"/>
      <c r="DD1" s="740"/>
      <c r="DE1" s="740"/>
      <c r="DF1" s="740"/>
      <c r="DG1" s="740"/>
      <c r="DH1" s="740"/>
      <c r="DI1" s="740"/>
      <c r="DJ1" s="740"/>
      <c r="DK1" s="740"/>
      <c r="DL1" s="740"/>
      <c r="DM1" s="740"/>
      <c r="DN1" s="740"/>
      <c r="DO1" s="740"/>
      <c r="DP1" s="740"/>
      <c r="DQ1" s="740"/>
      <c r="DR1" s="740"/>
      <c r="DS1" s="740"/>
      <c r="DT1" s="740"/>
      <c r="DZ1" s="741" t="s">
        <v>750</v>
      </c>
      <c r="EA1" s="741"/>
      <c r="EB1" s="741"/>
      <c r="EC1" s="741"/>
      <c r="ED1" s="741"/>
      <c r="EE1" s="741"/>
      <c r="EF1" s="741"/>
      <c r="EG1" s="741"/>
      <c r="EH1" s="741"/>
      <c r="EI1" s="741"/>
      <c r="EJ1" s="741"/>
      <c r="EK1" s="598" t="str">
        <f>IF(表00!DG1="","",表00!DG1)</f>
        <v>三重県</v>
      </c>
      <c r="EL1" s="598"/>
      <c r="EM1" s="598"/>
      <c r="EN1" s="598"/>
      <c r="EO1" s="598"/>
      <c r="EP1" s="598"/>
      <c r="EQ1" s="598"/>
      <c r="ER1" s="598"/>
      <c r="ES1" s="598"/>
      <c r="ET1" s="598"/>
      <c r="EU1" s="598"/>
      <c r="EV1" s="598"/>
      <c r="EW1" s="598"/>
      <c r="EX1" s="598"/>
      <c r="EY1" s="598"/>
      <c r="EZ1" s="510"/>
      <c r="FA1" s="510"/>
      <c r="FB1" s="510"/>
      <c r="FC1" s="510"/>
      <c r="FD1" s="510"/>
      <c r="FE1" s="510"/>
    </row>
    <row r="2" spans="1:194" s="61" customFormat="1" ht="15.95" customHeight="1" thickBot="1">
      <c r="H2" s="742"/>
      <c r="I2" s="743"/>
      <c r="J2" s="743"/>
      <c r="K2" s="743"/>
      <c r="L2" s="743"/>
      <c r="M2" s="743"/>
      <c r="N2" s="743"/>
      <c r="O2" s="743"/>
      <c r="P2" s="743"/>
      <c r="Q2" s="743"/>
      <c r="R2" s="743"/>
      <c r="S2" s="743"/>
      <c r="T2" s="743"/>
      <c r="U2" s="743"/>
      <c r="V2" s="743"/>
      <c r="W2" s="743"/>
      <c r="X2" s="743"/>
      <c r="Y2" s="744"/>
      <c r="Z2" s="742"/>
      <c r="AA2" s="743"/>
      <c r="AB2" s="743"/>
      <c r="AC2" s="743"/>
      <c r="AD2" s="743"/>
      <c r="AE2" s="744"/>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740"/>
      <c r="BW2" s="740"/>
      <c r="BX2" s="740"/>
      <c r="BY2" s="740"/>
      <c r="BZ2" s="740"/>
      <c r="CA2" s="740"/>
      <c r="CB2" s="740"/>
      <c r="CC2" s="740"/>
      <c r="CD2" s="740"/>
      <c r="CE2" s="740"/>
      <c r="CF2" s="740"/>
      <c r="CG2" s="740"/>
      <c r="CH2" s="740"/>
      <c r="CI2" s="740"/>
      <c r="CJ2" s="740"/>
      <c r="CK2" s="740"/>
      <c r="CL2" s="740"/>
      <c r="CM2" s="740"/>
      <c r="CN2" s="740"/>
      <c r="CO2" s="740"/>
      <c r="CP2" s="740"/>
      <c r="CQ2" s="740"/>
      <c r="CR2" s="740"/>
      <c r="CS2" s="740"/>
      <c r="CT2" s="740"/>
      <c r="CU2" s="740"/>
      <c r="CV2" s="740"/>
      <c r="CW2" s="740"/>
      <c r="CX2" s="740"/>
      <c r="CY2" s="740"/>
      <c r="CZ2" s="740"/>
      <c r="DA2" s="740"/>
      <c r="DB2" s="740"/>
      <c r="DC2" s="740"/>
      <c r="DD2" s="740"/>
      <c r="DE2" s="740"/>
      <c r="DF2" s="740"/>
      <c r="DG2" s="740"/>
      <c r="DH2" s="740"/>
      <c r="DI2" s="740"/>
      <c r="DJ2" s="740"/>
      <c r="DK2" s="740"/>
      <c r="DL2" s="740"/>
      <c r="DM2" s="740"/>
      <c r="DN2" s="740"/>
      <c r="DO2" s="740"/>
      <c r="DP2" s="740"/>
      <c r="DQ2" s="740"/>
      <c r="DR2" s="740"/>
      <c r="DS2" s="740"/>
      <c r="DT2" s="740"/>
      <c r="DZ2" s="745"/>
      <c r="EA2" s="745"/>
      <c r="EB2" s="745"/>
      <c r="EC2" s="745"/>
      <c r="ED2" s="745"/>
      <c r="EE2" s="745"/>
      <c r="EF2" s="745"/>
      <c r="EG2" s="745"/>
      <c r="EH2" s="745"/>
      <c r="EI2" s="745"/>
      <c r="EJ2" s="745"/>
      <c r="EK2" s="604"/>
      <c r="EL2" s="604"/>
      <c r="EM2" s="604"/>
      <c r="EN2" s="604"/>
      <c r="EO2" s="604"/>
      <c r="EP2" s="604"/>
      <c r="EQ2" s="604"/>
      <c r="ER2" s="604"/>
      <c r="ES2" s="604"/>
      <c r="ET2" s="604"/>
      <c r="EU2" s="604"/>
      <c r="EV2" s="604"/>
      <c r="EW2" s="604"/>
      <c r="EX2" s="604"/>
      <c r="EY2" s="604"/>
      <c r="EZ2" s="510"/>
      <c r="FA2" s="510"/>
      <c r="FB2" s="510"/>
      <c r="FC2" s="510"/>
      <c r="FD2" s="510"/>
      <c r="FE2" s="510"/>
    </row>
    <row r="3" spans="1:194" s="61" customFormat="1" ht="25.5" customHeight="1" thickBot="1">
      <c r="H3" s="223">
        <f>IF(表00!A8="","",表00!A8)</f>
        <v>2</v>
      </c>
      <c r="I3" s="224"/>
      <c r="J3" s="224"/>
      <c r="K3" s="225">
        <f>IF(表00!D8="","",表00!D8)</f>
        <v>4</v>
      </c>
      <c r="L3" s="226"/>
      <c r="M3" s="227"/>
      <c r="N3" s="225">
        <f>IF(表00!G8="","",表00!G8)</f>
        <v>2</v>
      </c>
      <c r="O3" s="226"/>
      <c r="P3" s="227"/>
      <c r="Q3" s="225">
        <f>IF(表00!J8="","",表00!J8)</f>
        <v>0</v>
      </c>
      <c r="R3" s="226"/>
      <c r="S3" s="227"/>
      <c r="T3" s="225">
        <f>IF(表00!M8="","",表00!M8)</f>
        <v>2</v>
      </c>
      <c r="U3" s="226"/>
      <c r="V3" s="227"/>
      <c r="W3" s="225">
        <f>IF(表00!P8="","",表00!P8)</f>
        <v>1</v>
      </c>
      <c r="X3" s="226"/>
      <c r="Y3" s="228"/>
      <c r="Z3" s="746">
        <v>4</v>
      </c>
      <c r="AA3" s="747"/>
      <c r="AB3" s="748"/>
      <c r="AC3" s="749">
        <v>8</v>
      </c>
      <c r="AD3" s="750"/>
      <c r="AE3" s="751"/>
      <c r="AH3" s="61" t="s">
        <v>751</v>
      </c>
      <c r="DZ3" s="752" t="s">
        <v>752</v>
      </c>
      <c r="EA3" s="752"/>
      <c r="EB3" s="752"/>
      <c r="EC3" s="752"/>
      <c r="ED3" s="752"/>
      <c r="EE3" s="752"/>
      <c r="EF3" s="752"/>
      <c r="EG3" s="752"/>
      <c r="EH3" s="752"/>
      <c r="EI3" s="752"/>
      <c r="EJ3" s="752"/>
      <c r="EK3" s="612" t="str">
        <f>IF(表00!DG3="","",表00!DG3)</f>
        <v>四日市市</v>
      </c>
      <c r="EL3" s="612"/>
      <c r="EM3" s="612"/>
      <c r="EN3" s="612"/>
      <c r="EO3" s="612"/>
      <c r="EP3" s="612"/>
      <c r="EQ3" s="612"/>
      <c r="ER3" s="612"/>
      <c r="ES3" s="612"/>
      <c r="ET3" s="612"/>
      <c r="EU3" s="612"/>
      <c r="EV3" s="612"/>
      <c r="EW3" s="612"/>
      <c r="EX3" s="612"/>
      <c r="EY3" s="612"/>
      <c r="EZ3" s="510"/>
      <c r="FA3" s="510"/>
      <c r="FB3" s="510"/>
      <c r="FC3" s="510"/>
      <c r="FD3" s="510"/>
      <c r="FE3" s="510"/>
    </row>
    <row r="4" spans="1:194" ht="15" customHeight="1">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N4" s="52"/>
      <c r="AO4" s="52"/>
      <c r="AP4" s="52"/>
      <c r="AQ4" s="52"/>
      <c r="AR4" s="52"/>
      <c r="AS4" s="52"/>
      <c r="AT4" s="52"/>
      <c r="AU4" s="52"/>
      <c r="AV4" s="52"/>
      <c r="AW4" s="52"/>
      <c r="AX4" s="52"/>
      <c r="AY4" s="52"/>
      <c r="AZ4" s="52"/>
      <c r="BA4" s="52"/>
      <c r="BB4" s="52"/>
      <c r="BC4" s="52"/>
      <c r="BD4" s="52"/>
      <c r="BE4" s="52"/>
      <c r="BF4" s="52"/>
      <c r="BG4" s="52"/>
      <c r="BH4" s="52"/>
      <c r="BI4" s="52"/>
      <c r="BJ4" s="52"/>
      <c r="BK4" s="52"/>
      <c r="BL4" s="52"/>
      <c r="BM4" s="52"/>
      <c r="BN4" s="52"/>
      <c r="BO4" s="52"/>
      <c r="BP4" s="52"/>
      <c r="BQ4" s="52"/>
      <c r="BR4" s="52"/>
      <c r="BS4" s="52"/>
      <c r="BT4" s="52"/>
      <c r="BU4" s="52"/>
      <c r="BV4" s="52"/>
      <c r="BW4" s="52"/>
      <c r="BX4" s="52"/>
      <c r="BY4" s="52"/>
      <c r="BZ4" s="52"/>
      <c r="CA4" s="52"/>
      <c r="CB4" s="52"/>
      <c r="CC4" s="52"/>
      <c r="CD4" s="52"/>
      <c r="CE4" s="52"/>
      <c r="CF4" s="52"/>
      <c r="CG4" s="52"/>
      <c r="CH4" s="52"/>
      <c r="CI4" s="52"/>
      <c r="CJ4" s="52"/>
      <c r="CK4" s="52"/>
      <c r="CL4" s="52"/>
      <c r="CM4" s="52"/>
      <c r="CN4" s="52"/>
      <c r="CO4" s="52"/>
      <c r="CP4" s="52"/>
      <c r="CQ4" s="52"/>
      <c r="CR4" s="52"/>
      <c r="CS4" s="52"/>
      <c r="CT4" s="52"/>
      <c r="CU4" s="52"/>
      <c r="CV4" s="52"/>
      <c r="CW4" s="52"/>
      <c r="CX4" s="52"/>
      <c r="CY4" s="52"/>
      <c r="CZ4" s="52"/>
      <c r="DA4" s="52"/>
      <c r="DB4" s="52"/>
      <c r="DC4" s="52"/>
      <c r="DD4" s="52"/>
      <c r="DE4" s="52"/>
      <c r="DF4" s="52"/>
      <c r="DG4" s="52"/>
      <c r="DH4" s="52"/>
      <c r="DI4" s="52"/>
      <c r="DJ4" s="52"/>
      <c r="DK4" s="52"/>
      <c r="DL4" s="52"/>
      <c r="DM4" s="52"/>
      <c r="DN4" s="52"/>
      <c r="DO4" s="52"/>
      <c r="DP4" s="52"/>
      <c r="DQ4" s="52"/>
      <c r="DR4" s="52"/>
      <c r="DS4" s="52"/>
      <c r="DT4" s="52"/>
      <c r="DU4" s="52"/>
      <c r="DV4" s="52"/>
      <c r="DW4" s="52"/>
      <c r="DX4" s="52"/>
      <c r="DY4" s="52"/>
      <c r="DZ4" s="52"/>
      <c r="EA4" s="52"/>
      <c r="EB4" s="52"/>
      <c r="EC4" s="52"/>
      <c r="ED4" s="52"/>
      <c r="EE4" s="52"/>
      <c r="EF4" s="52"/>
      <c r="EG4" s="52"/>
      <c r="EH4" s="52"/>
      <c r="EI4" s="52"/>
      <c r="EJ4" s="52"/>
      <c r="EK4" s="52"/>
      <c r="EL4" s="52"/>
      <c r="EM4" s="52"/>
      <c r="EN4" s="52"/>
      <c r="FA4" s="52"/>
      <c r="FB4" s="52"/>
      <c r="FC4" s="52"/>
      <c r="FD4" s="52"/>
      <c r="FE4" s="52"/>
      <c r="FF4" s="52"/>
      <c r="FG4" s="52"/>
      <c r="FH4" s="52"/>
      <c r="FI4" s="52"/>
      <c r="FJ4" s="52"/>
      <c r="FK4" s="52"/>
      <c r="FL4" s="52"/>
      <c r="FM4" s="52"/>
      <c r="FN4" s="52"/>
      <c r="FO4" s="52"/>
      <c r="FP4" s="52"/>
      <c r="FQ4" s="52"/>
      <c r="FR4" s="52"/>
      <c r="FS4" s="52"/>
      <c r="FT4" s="52"/>
      <c r="FU4" s="52"/>
      <c r="FV4" s="52"/>
      <c r="FW4" s="52"/>
      <c r="FX4" s="52"/>
      <c r="FY4" s="52"/>
      <c r="FZ4" s="52"/>
      <c r="GA4" s="52"/>
      <c r="GB4" s="52"/>
      <c r="GC4" s="52"/>
      <c r="GD4" s="52"/>
      <c r="GE4" s="52"/>
      <c r="GF4" s="52"/>
      <c r="GG4" s="52"/>
      <c r="GH4" s="52"/>
      <c r="GI4" s="52"/>
      <c r="GJ4" s="52"/>
      <c r="GK4" s="52"/>
      <c r="GL4" s="52"/>
    </row>
    <row r="5" spans="1:194" ht="15" customHeight="1">
      <c r="A5" s="52"/>
      <c r="B5" s="52"/>
      <c r="C5" s="52"/>
      <c r="D5" s="52"/>
      <c r="E5" s="52"/>
      <c r="F5" s="52"/>
      <c r="G5" s="52"/>
      <c r="H5" s="52"/>
      <c r="I5" s="52"/>
      <c r="J5" s="52"/>
      <c r="K5" s="52"/>
      <c r="L5" s="52"/>
      <c r="M5" s="52"/>
      <c r="N5" s="52"/>
      <c r="O5" s="52"/>
      <c r="U5" s="52"/>
      <c r="V5" s="52"/>
      <c r="W5" s="52"/>
      <c r="X5" s="52"/>
      <c r="Y5" s="380" t="s">
        <v>145</v>
      </c>
      <c r="Z5" s="380"/>
      <c r="AA5" s="380"/>
      <c r="AB5" s="380"/>
      <c r="AC5" s="380"/>
      <c r="AD5" s="380"/>
      <c r="AE5" s="380"/>
      <c r="AF5" s="380"/>
      <c r="AG5" s="380"/>
      <c r="AH5" s="380"/>
      <c r="AI5" s="380"/>
      <c r="AJ5" s="380"/>
      <c r="AK5" s="380"/>
      <c r="AL5" s="380"/>
      <c r="AM5" s="380" t="s">
        <v>146</v>
      </c>
      <c r="AN5" s="380"/>
      <c r="AO5" s="380"/>
      <c r="AP5" s="380"/>
      <c r="AQ5" s="380"/>
      <c r="AR5" s="380"/>
      <c r="AS5" s="380"/>
      <c r="AT5" s="380"/>
      <c r="AU5" s="380"/>
      <c r="AV5" s="380"/>
      <c r="AW5" s="380"/>
      <c r="AX5" s="380"/>
      <c r="AY5" s="380"/>
      <c r="AZ5" s="380"/>
      <c r="BA5" s="380" t="s">
        <v>147</v>
      </c>
      <c r="BB5" s="380"/>
      <c r="BC5" s="380"/>
      <c r="BD5" s="380"/>
      <c r="BE5" s="380"/>
      <c r="BF5" s="380"/>
      <c r="BG5" s="380"/>
      <c r="BH5" s="380"/>
      <c r="BI5" s="380"/>
      <c r="BJ5" s="380"/>
      <c r="BK5" s="380"/>
      <c r="BL5" s="380"/>
      <c r="BM5" s="380"/>
      <c r="BN5" s="380"/>
      <c r="BO5" s="380" t="s">
        <v>148</v>
      </c>
      <c r="BP5" s="380"/>
      <c r="BQ5" s="380"/>
      <c r="BR5" s="380"/>
      <c r="BS5" s="380"/>
      <c r="BT5" s="380"/>
      <c r="BU5" s="380"/>
      <c r="BV5" s="380"/>
      <c r="BW5" s="380"/>
      <c r="BX5" s="380"/>
      <c r="BY5" s="380"/>
      <c r="BZ5" s="380"/>
      <c r="CA5" s="380"/>
      <c r="CB5" s="380"/>
      <c r="CC5" s="380" t="s">
        <v>149</v>
      </c>
      <c r="CD5" s="380"/>
      <c r="CE5" s="380"/>
      <c r="CF5" s="380"/>
      <c r="CG5" s="380"/>
      <c r="CH5" s="380"/>
      <c r="CI5" s="380"/>
      <c r="CJ5" s="380"/>
      <c r="CK5" s="380"/>
      <c r="CL5" s="380"/>
      <c r="CM5" s="380"/>
      <c r="CN5" s="380"/>
      <c r="CO5" s="380"/>
      <c r="CP5" s="380"/>
      <c r="CQ5" s="380" t="s">
        <v>150</v>
      </c>
      <c r="CR5" s="380"/>
      <c r="CS5" s="380"/>
      <c r="CT5" s="380"/>
      <c r="CU5" s="380"/>
      <c r="CV5" s="380"/>
      <c r="CW5" s="380"/>
      <c r="CX5" s="380"/>
      <c r="CY5" s="380"/>
      <c r="CZ5" s="380"/>
      <c r="DA5" s="380"/>
      <c r="DB5" s="380"/>
      <c r="DC5" s="380"/>
      <c r="DD5" s="380"/>
      <c r="DE5" s="380" t="s">
        <v>151</v>
      </c>
      <c r="DF5" s="380"/>
      <c r="DG5" s="380"/>
      <c r="DH5" s="380"/>
      <c r="DI5" s="380"/>
      <c r="DJ5" s="380"/>
      <c r="DK5" s="380"/>
      <c r="DL5" s="380"/>
      <c r="DM5" s="380"/>
      <c r="DN5" s="380"/>
      <c r="DO5" s="380"/>
      <c r="DP5" s="380"/>
      <c r="DQ5" s="380"/>
      <c r="DR5" s="380"/>
      <c r="DS5" s="380" t="s">
        <v>152</v>
      </c>
      <c r="DT5" s="380"/>
      <c r="DU5" s="380"/>
      <c r="DV5" s="380"/>
      <c r="DW5" s="380"/>
      <c r="DX5" s="380"/>
      <c r="DY5" s="380"/>
      <c r="DZ5" s="380"/>
      <c r="EA5" s="380"/>
      <c r="EB5" s="380"/>
      <c r="EC5" s="380"/>
      <c r="ED5" s="380"/>
      <c r="EE5" s="380"/>
      <c r="EF5" s="380"/>
      <c r="EG5" s="52"/>
      <c r="EH5" s="52"/>
      <c r="EI5" s="52"/>
      <c r="EJ5" s="52"/>
      <c r="EK5" s="52"/>
      <c r="EL5" s="52"/>
      <c r="EM5" s="52"/>
      <c r="EN5" s="52"/>
      <c r="EO5" s="52"/>
      <c r="EP5" s="52"/>
      <c r="EQ5" s="52"/>
      <c r="ER5" s="52"/>
      <c r="ES5" s="52"/>
      <c r="ET5" s="52"/>
      <c r="EU5" s="52"/>
      <c r="EV5" s="52"/>
      <c r="EW5" s="52"/>
      <c r="EX5" s="52"/>
      <c r="EY5" s="52"/>
      <c r="EZ5" s="52"/>
      <c r="FA5" s="52"/>
      <c r="FB5" s="52"/>
      <c r="FC5" s="52"/>
      <c r="FD5" s="52"/>
      <c r="FE5" s="52"/>
      <c r="FF5" s="52"/>
      <c r="FG5" s="52"/>
      <c r="FH5" s="52"/>
      <c r="FI5" s="52"/>
      <c r="FJ5" s="52"/>
      <c r="FK5" s="52"/>
      <c r="FL5" s="52"/>
      <c r="FM5" s="52"/>
      <c r="FN5" s="52"/>
      <c r="FO5" s="52"/>
      <c r="FP5" s="52"/>
      <c r="FQ5" s="52"/>
      <c r="FR5" s="52"/>
      <c r="FS5" s="52"/>
      <c r="FT5" s="52"/>
      <c r="FU5" s="52"/>
      <c r="FV5" s="52"/>
      <c r="FW5" s="52"/>
      <c r="FX5" s="52"/>
      <c r="FY5" s="52"/>
      <c r="FZ5" s="52"/>
    </row>
    <row r="6" spans="1:194" s="123" customFormat="1" ht="13.5" customHeight="1">
      <c r="A6" s="114" t="s">
        <v>216</v>
      </c>
      <c r="B6" s="115"/>
      <c r="C6" s="115"/>
      <c r="D6" s="115"/>
      <c r="E6" s="115"/>
      <c r="F6" s="115"/>
      <c r="G6" s="115"/>
      <c r="H6" s="115"/>
      <c r="I6" s="115"/>
      <c r="J6" s="115"/>
      <c r="K6" s="115"/>
      <c r="L6" s="115"/>
      <c r="M6" s="115"/>
      <c r="N6" s="115"/>
      <c r="O6" s="118"/>
      <c r="P6" s="114" t="s">
        <v>181</v>
      </c>
      <c r="Q6" s="115"/>
      <c r="R6" s="115"/>
      <c r="S6" s="115"/>
      <c r="T6" s="115"/>
      <c r="U6" s="115"/>
      <c r="V6" s="115"/>
      <c r="W6" s="115"/>
      <c r="X6" s="118"/>
      <c r="Y6" s="119" t="s">
        <v>304</v>
      </c>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0"/>
      <c r="AY6" s="120"/>
      <c r="AZ6" s="120"/>
      <c r="BA6" s="120"/>
      <c r="BB6" s="120"/>
      <c r="BC6" s="120"/>
      <c r="BD6" s="120"/>
      <c r="BE6" s="120"/>
      <c r="BF6" s="120"/>
      <c r="BG6" s="120"/>
      <c r="BH6" s="120"/>
      <c r="BI6" s="120"/>
      <c r="BJ6" s="120"/>
      <c r="BK6" s="120"/>
      <c r="BL6" s="120"/>
      <c r="BM6" s="120"/>
      <c r="BN6" s="120"/>
      <c r="BO6" s="120"/>
      <c r="BP6" s="120"/>
      <c r="BQ6" s="120"/>
      <c r="BR6" s="120"/>
      <c r="BS6" s="120"/>
      <c r="BT6" s="120"/>
      <c r="BU6" s="120"/>
      <c r="BV6" s="120"/>
      <c r="BW6" s="120"/>
      <c r="BX6" s="120"/>
      <c r="BY6" s="120"/>
      <c r="BZ6" s="120"/>
      <c r="CA6" s="120"/>
      <c r="CB6" s="120"/>
      <c r="CC6" s="120"/>
      <c r="CD6" s="120"/>
      <c r="CE6" s="120"/>
      <c r="CF6" s="120"/>
      <c r="CG6" s="120"/>
      <c r="CH6" s="120"/>
      <c r="CI6" s="120"/>
      <c r="CJ6" s="120"/>
      <c r="CK6" s="120"/>
      <c r="CL6" s="120"/>
      <c r="CM6" s="120"/>
      <c r="CN6" s="120"/>
      <c r="CO6" s="120"/>
      <c r="CP6" s="120"/>
      <c r="CQ6" s="120"/>
      <c r="CR6" s="120"/>
      <c r="CS6" s="120"/>
      <c r="CT6" s="120"/>
      <c r="CU6" s="120"/>
      <c r="CV6" s="120"/>
      <c r="CW6" s="120"/>
      <c r="CX6" s="120"/>
      <c r="CY6" s="120"/>
      <c r="CZ6" s="120"/>
      <c r="DA6" s="120"/>
      <c r="DB6" s="120"/>
      <c r="DC6" s="120"/>
      <c r="DD6" s="120"/>
      <c r="DE6" s="120"/>
      <c r="DF6" s="120"/>
      <c r="DG6" s="120"/>
      <c r="DH6" s="120"/>
      <c r="DI6" s="120"/>
      <c r="DJ6" s="120"/>
      <c r="DK6" s="120"/>
      <c r="DL6" s="120"/>
      <c r="DM6" s="120"/>
      <c r="DN6" s="120"/>
      <c r="DO6" s="120"/>
      <c r="DP6" s="120"/>
      <c r="DQ6" s="120"/>
      <c r="DR6" s="120"/>
      <c r="DS6" s="120"/>
      <c r="DT6" s="120"/>
      <c r="DU6" s="120"/>
      <c r="DV6" s="120"/>
      <c r="DW6" s="120"/>
      <c r="DX6" s="120"/>
      <c r="DY6" s="120"/>
      <c r="DZ6" s="120"/>
      <c r="EA6" s="120"/>
      <c r="EB6" s="120"/>
      <c r="EC6" s="120"/>
      <c r="ED6" s="120"/>
      <c r="EE6" s="120"/>
      <c r="EF6" s="121"/>
    </row>
    <row r="7" spans="1:194" s="123" customFormat="1" ht="20.100000000000001" customHeight="1">
      <c r="A7" s="279"/>
      <c r="B7" s="280"/>
      <c r="C7" s="280"/>
      <c r="D7" s="280"/>
      <c r="E7" s="280"/>
      <c r="F7" s="280"/>
      <c r="G7" s="280"/>
      <c r="H7" s="280"/>
      <c r="I7" s="280"/>
      <c r="J7" s="280"/>
      <c r="K7" s="280"/>
      <c r="L7" s="280"/>
      <c r="M7" s="280"/>
      <c r="N7" s="280"/>
      <c r="O7" s="281"/>
      <c r="P7" s="194"/>
      <c r="Q7" s="195"/>
      <c r="R7" s="195"/>
      <c r="S7" s="195"/>
      <c r="T7" s="195"/>
      <c r="U7" s="195"/>
      <c r="V7" s="195"/>
      <c r="W7" s="195"/>
      <c r="X7" s="196"/>
      <c r="Y7" s="753" t="s">
        <v>767</v>
      </c>
      <c r="Z7" s="754"/>
      <c r="AA7" s="754"/>
      <c r="AB7" s="754"/>
      <c r="AC7" s="754"/>
      <c r="AD7" s="754"/>
      <c r="AE7" s="754"/>
      <c r="AF7" s="754"/>
      <c r="AG7" s="754"/>
      <c r="AH7" s="754"/>
      <c r="AI7" s="754"/>
      <c r="AJ7" s="754"/>
      <c r="AK7" s="754"/>
      <c r="AL7" s="755"/>
      <c r="AM7" s="753" t="s">
        <v>768</v>
      </c>
      <c r="AN7" s="754"/>
      <c r="AO7" s="754"/>
      <c r="AP7" s="754"/>
      <c r="AQ7" s="754"/>
      <c r="AR7" s="754"/>
      <c r="AS7" s="754"/>
      <c r="AT7" s="754"/>
      <c r="AU7" s="754"/>
      <c r="AV7" s="754"/>
      <c r="AW7" s="754"/>
      <c r="AX7" s="754"/>
      <c r="AY7" s="754"/>
      <c r="AZ7" s="755"/>
      <c r="BA7" s="756" t="s">
        <v>126</v>
      </c>
      <c r="BB7" s="754"/>
      <c r="BC7" s="754"/>
      <c r="BD7" s="754"/>
      <c r="BE7" s="754"/>
      <c r="BF7" s="754"/>
      <c r="BG7" s="754"/>
      <c r="BH7" s="754"/>
      <c r="BI7" s="754"/>
      <c r="BJ7" s="754"/>
      <c r="BK7" s="754"/>
      <c r="BL7" s="754"/>
      <c r="BM7" s="754"/>
      <c r="BN7" s="755"/>
      <c r="BO7" s="756" t="s">
        <v>127</v>
      </c>
      <c r="BP7" s="754"/>
      <c r="BQ7" s="754"/>
      <c r="BR7" s="754"/>
      <c r="BS7" s="754"/>
      <c r="BT7" s="754"/>
      <c r="BU7" s="754"/>
      <c r="BV7" s="754"/>
      <c r="BW7" s="754"/>
      <c r="BX7" s="754"/>
      <c r="BY7" s="754"/>
      <c r="BZ7" s="754"/>
      <c r="CA7" s="754"/>
      <c r="CB7" s="755"/>
      <c r="CC7" s="756" t="s">
        <v>128</v>
      </c>
      <c r="CD7" s="754"/>
      <c r="CE7" s="754"/>
      <c r="CF7" s="754"/>
      <c r="CG7" s="754"/>
      <c r="CH7" s="754"/>
      <c r="CI7" s="754"/>
      <c r="CJ7" s="754"/>
      <c r="CK7" s="754"/>
      <c r="CL7" s="754"/>
      <c r="CM7" s="754"/>
      <c r="CN7" s="754"/>
      <c r="CO7" s="754"/>
      <c r="CP7" s="755"/>
      <c r="CQ7" s="756" t="s">
        <v>129</v>
      </c>
      <c r="CR7" s="754"/>
      <c r="CS7" s="754"/>
      <c r="CT7" s="754"/>
      <c r="CU7" s="754"/>
      <c r="CV7" s="754"/>
      <c r="CW7" s="754"/>
      <c r="CX7" s="754"/>
      <c r="CY7" s="754"/>
      <c r="CZ7" s="754"/>
      <c r="DA7" s="754"/>
      <c r="DB7" s="754"/>
      <c r="DC7" s="754"/>
      <c r="DD7" s="755"/>
      <c r="DE7" s="756" t="s">
        <v>130</v>
      </c>
      <c r="DF7" s="754"/>
      <c r="DG7" s="754"/>
      <c r="DH7" s="754"/>
      <c r="DI7" s="754"/>
      <c r="DJ7" s="754"/>
      <c r="DK7" s="754"/>
      <c r="DL7" s="754"/>
      <c r="DM7" s="754"/>
      <c r="DN7" s="754"/>
      <c r="DO7" s="754"/>
      <c r="DP7" s="754"/>
      <c r="DQ7" s="754"/>
      <c r="DR7" s="755"/>
      <c r="DS7" s="756" t="s">
        <v>604</v>
      </c>
      <c r="DT7" s="754"/>
      <c r="DU7" s="754"/>
      <c r="DV7" s="754"/>
      <c r="DW7" s="754"/>
      <c r="DX7" s="754"/>
      <c r="DY7" s="754"/>
      <c r="DZ7" s="754"/>
      <c r="EA7" s="754"/>
      <c r="EB7" s="754"/>
      <c r="EC7" s="754"/>
      <c r="ED7" s="754"/>
      <c r="EE7" s="754"/>
      <c r="EF7" s="755"/>
    </row>
    <row r="8" spans="1:194" ht="20.100000000000001" customHeight="1">
      <c r="A8" s="279"/>
      <c r="B8" s="280"/>
      <c r="C8" s="280"/>
      <c r="D8" s="280"/>
      <c r="E8" s="280"/>
      <c r="F8" s="280"/>
      <c r="G8" s="280"/>
      <c r="H8" s="280"/>
      <c r="I8" s="280"/>
      <c r="J8" s="280"/>
      <c r="K8" s="280"/>
      <c r="L8" s="280"/>
      <c r="M8" s="280"/>
      <c r="N8" s="280"/>
      <c r="O8" s="281"/>
      <c r="P8" s="194"/>
      <c r="Q8" s="195"/>
      <c r="R8" s="195"/>
      <c r="S8" s="195"/>
      <c r="T8" s="195"/>
      <c r="U8" s="195"/>
      <c r="V8" s="195"/>
      <c r="W8" s="195"/>
      <c r="X8" s="196"/>
      <c r="Y8" s="757"/>
      <c r="Z8" s="758"/>
      <c r="AA8" s="758"/>
      <c r="AB8" s="758"/>
      <c r="AC8" s="758"/>
      <c r="AD8" s="758"/>
      <c r="AE8" s="758"/>
      <c r="AF8" s="758"/>
      <c r="AG8" s="758"/>
      <c r="AH8" s="758"/>
      <c r="AI8" s="758"/>
      <c r="AJ8" s="758"/>
      <c r="AK8" s="758"/>
      <c r="AL8" s="759"/>
      <c r="AM8" s="757"/>
      <c r="AN8" s="758"/>
      <c r="AO8" s="758"/>
      <c r="AP8" s="758"/>
      <c r="AQ8" s="758"/>
      <c r="AR8" s="758"/>
      <c r="AS8" s="758"/>
      <c r="AT8" s="758"/>
      <c r="AU8" s="758"/>
      <c r="AV8" s="758"/>
      <c r="AW8" s="758"/>
      <c r="AX8" s="758"/>
      <c r="AY8" s="758"/>
      <c r="AZ8" s="759"/>
      <c r="BA8" s="757"/>
      <c r="BB8" s="758"/>
      <c r="BC8" s="758"/>
      <c r="BD8" s="758"/>
      <c r="BE8" s="758"/>
      <c r="BF8" s="758"/>
      <c r="BG8" s="758"/>
      <c r="BH8" s="758"/>
      <c r="BI8" s="758"/>
      <c r="BJ8" s="758"/>
      <c r="BK8" s="758"/>
      <c r="BL8" s="758"/>
      <c r="BM8" s="758"/>
      <c r="BN8" s="759"/>
      <c r="BO8" s="757"/>
      <c r="BP8" s="758"/>
      <c r="BQ8" s="758"/>
      <c r="BR8" s="758"/>
      <c r="BS8" s="758"/>
      <c r="BT8" s="758"/>
      <c r="BU8" s="758"/>
      <c r="BV8" s="758"/>
      <c r="BW8" s="758"/>
      <c r="BX8" s="758"/>
      <c r="BY8" s="758"/>
      <c r="BZ8" s="758"/>
      <c r="CA8" s="758"/>
      <c r="CB8" s="759"/>
      <c r="CC8" s="757"/>
      <c r="CD8" s="758"/>
      <c r="CE8" s="758"/>
      <c r="CF8" s="758"/>
      <c r="CG8" s="758"/>
      <c r="CH8" s="758"/>
      <c r="CI8" s="758"/>
      <c r="CJ8" s="758"/>
      <c r="CK8" s="758"/>
      <c r="CL8" s="758"/>
      <c r="CM8" s="758"/>
      <c r="CN8" s="758"/>
      <c r="CO8" s="758"/>
      <c r="CP8" s="759"/>
      <c r="CQ8" s="757"/>
      <c r="CR8" s="758"/>
      <c r="CS8" s="758"/>
      <c r="CT8" s="758"/>
      <c r="CU8" s="758"/>
      <c r="CV8" s="758"/>
      <c r="CW8" s="758"/>
      <c r="CX8" s="758"/>
      <c r="CY8" s="758"/>
      <c r="CZ8" s="758"/>
      <c r="DA8" s="758"/>
      <c r="DB8" s="758"/>
      <c r="DC8" s="758"/>
      <c r="DD8" s="759"/>
      <c r="DE8" s="757"/>
      <c r="DF8" s="758"/>
      <c r="DG8" s="758"/>
      <c r="DH8" s="758"/>
      <c r="DI8" s="758"/>
      <c r="DJ8" s="758"/>
      <c r="DK8" s="758"/>
      <c r="DL8" s="758"/>
      <c r="DM8" s="758"/>
      <c r="DN8" s="758"/>
      <c r="DO8" s="758"/>
      <c r="DP8" s="758"/>
      <c r="DQ8" s="758"/>
      <c r="DR8" s="759"/>
      <c r="DS8" s="757"/>
      <c r="DT8" s="758"/>
      <c r="DU8" s="758"/>
      <c r="DV8" s="758"/>
      <c r="DW8" s="758"/>
      <c r="DX8" s="758"/>
      <c r="DY8" s="758"/>
      <c r="DZ8" s="758"/>
      <c r="EA8" s="758"/>
      <c r="EB8" s="758"/>
      <c r="EC8" s="758"/>
      <c r="ED8" s="758"/>
      <c r="EE8" s="758"/>
      <c r="EF8" s="759"/>
    </row>
    <row r="9" spans="1:194" ht="20.100000000000001" customHeight="1">
      <c r="A9" s="279"/>
      <c r="B9" s="280"/>
      <c r="C9" s="280"/>
      <c r="D9" s="280"/>
      <c r="E9" s="280"/>
      <c r="F9" s="280"/>
      <c r="G9" s="280"/>
      <c r="H9" s="280"/>
      <c r="I9" s="280"/>
      <c r="J9" s="280"/>
      <c r="K9" s="280"/>
      <c r="L9" s="280"/>
      <c r="M9" s="280"/>
      <c r="N9" s="280"/>
      <c r="O9" s="281"/>
      <c r="P9" s="194"/>
      <c r="Q9" s="195"/>
      <c r="R9" s="195"/>
      <c r="S9" s="195"/>
      <c r="T9" s="195"/>
      <c r="U9" s="195"/>
      <c r="V9" s="195"/>
      <c r="W9" s="195"/>
      <c r="X9" s="196"/>
      <c r="Y9" s="757"/>
      <c r="Z9" s="758"/>
      <c r="AA9" s="758"/>
      <c r="AB9" s="758"/>
      <c r="AC9" s="758"/>
      <c r="AD9" s="758"/>
      <c r="AE9" s="758"/>
      <c r="AF9" s="758"/>
      <c r="AG9" s="758"/>
      <c r="AH9" s="758"/>
      <c r="AI9" s="758"/>
      <c r="AJ9" s="758"/>
      <c r="AK9" s="758"/>
      <c r="AL9" s="759"/>
      <c r="AM9" s="757"/>
      <c r="AN9" s="758"/>
      <c r="AO9" s="758"/>
      <c r="AP9" s="758"/>
      <c r="AQ9" s="758"/>
      <c r="AR9" s="758"/>
      <c r="AS9" s="758"/>
      <c r="AT9" s="758"/>
      <c r="AU9" s="758"/>
      <c r="AV9" s="758"/>
      <c r="AW9" s="758"/>
      <c r="AX9" s="758"/>
      <c r="AY9" s="758"/>
      <c r="AZ9" s="759"/>
      <c r="BA9" s="757"/>
      <c r="BB9" s="758"/>
      <c r="BC9" s="758"/>
      <c r="BD9" s="758"/>
      <c r="BE9" s="758"/>
      <c r="BF9" s="758"/>
      <c r="BG9" s="758"/>
      <c r="BH9" s="758"/>
      <c r="BI9" s="758"/>
      <c r="BJ9" s="758"/>
      <c r="BK9" s="758"/>
      <c r="BL9" s="758"/>
      <c r="BM9" s="758"/>
      <c r="BN9" s="759"/>
      <c r="BO9" s="757"/>
      <c r="BP9" s="758"/>
      <c r="BQ9" s="758"/>
      <c r="BR9" s="758"/>
      <c r="BS9" s="758"/>
      <c r="BT9" s="758"/>
      <c r="BU9" s="758"/>
      <c r="BV9" s="758"/>
      <c r="BW9" s="758"/>
      <c r="BX9" s="758"/>
      <c r="BY9" s="758"/>
      <c r="BZ9" s="758"/>
      <c r="CA9" s="758"/>
      <c r="CB9" s="759"/>
      <c r="CC9" s="757"/>
      <c r="CD9" s="758"/>
      <c r="CE9" s="758"/>
      <c r="CF9" s="758"/>
      <c r="CG9" s="758"/>
      <c r="CH9" s="758"/>
      <c r="CI9" s="758"/>
      <c r="CJ9" s="758"/>
      <c r="CK9" s="758"/>
      <c r="CL9" s="758"/>
      <c r="CM9" s="758"/>
      <c r="CN9" s="758"/>
      <c r="CO9" s="758"/>
      <c r="CP9" s="759"/>
      <c r="CQ9" s="757"/>
      <c r="CR9" s="758"/>
      <c r="CS9" s="758"/>
      <c r="CT9" s="758"/>
      <c r="CU9" s="758"/>
      <c r="CV9" s="758"/>
      <c r="CW9" s="758"/>
      <c r="CX9" s="758"/>
      <c r="CY9" s="758"/>
      <c r="CZ9" s="758"/>
      <c r="DA9" s="758"/>
      <c r="DB9" s="758"/>
      <c r="DC9" s="758"/>
      <c r="DD9" s="759"/>
      <c r="DE9" s="757"/>
      <c r="DF9" s="758"/>
      <c r="DG9" s="758"/>
      <c r="DH9" s="758"/>
      <c r="DI9" s="758"/>
      <c r="DJ9" s="758"/>
      <c r="DK9" s="758"/>
      <c r="DL9" s="758"/>
      <c r="DM9" s="758"/>
      <c r="DN9" s="758"/>
      <c r="DO9" s="758"/>
      <c r="DP9" s="758"/>
      <c r="DQ9" s="758"/>
      <c r="DR9" s="759"/>
      <c r="DS9" s="757"/>
      <c r="DT9" s="758"/>
      <c r="DU9" s="758"/>
      <c r="DV9" s="758"/>
      <c r="DW9" s="758"/>
      <c r="DX9" s="758"/>
      <c r="DY9" s="758"/>
      <c r="DZ9" s="758"/>
      <c r="EA9" s="758"/>
      <c r="EB9" s="758"/>
      <c r="EC9" s="758"/>
      <c r="ED9" s="758"/>
      <c r="EE9" s="758"/>
      <c r="EF9" s="759"/>
    </row>
    <row r="10" spans="1:194" ht="20.100000000000001" customHeight="1">
      <c r="A10" s="279"/>
      <c r="B10" s="280"/>
      <c r="C10" s="280"/>
      <c r="D10" s="280"/>
      <c r="E10" s="280"/>
      <c r="F10" s="280"/>
      <c r="G10" s="280"/>
      <c r="H10" s="280"/>
      <c r="I10" s="280"/>
      <c r="J10" s="280"/>
      <c r="K10" s="280"/>
      <c r="L10" s="280"/>
      <c r="M10" s="280"/>
      <c r="N10" s="280"/>
      <c r="O10" s="281"/>
      <c r="P10" s="194"/>
      <c r="Q10" s="195"/>
      <c r="R10" s="195"/>
      <c r="S10" s="195"/>
      <c r="T10" s="195"/>
      <c r="U10" s="195"/>
      <c r="V10" s="195"/>
      <c r="W10" s="195"/>
      <c r="X10" s="196"/>
      <c r="Y10" s="757"/>
      <c r="Z10" s="758"/>
      <c r="AA10" s="758"/>
      <c r="AB10" s="758"/>
      <c r="AC10" s="758"/>
      <c r="AD10" s="758"/>
      <c r="AE10" s="758"/>
      <c r="AF10" s="758"/>
      <c r="AG10" s="758"/>
      <c r="AH10" s="758"/>
      <c r="AI10" s="758"/>
      <c r="AJ10" s="758"/>
      <c r="AK10" s="758"/>
      <c r="AL10" s="759"/>
      <c r="AM10" s="757"/>
      <c r="AN10" s="758"/>
      <c r="AO10" s="758"/>
      <c r="AP10" s="758"/>
      <c r="AQ10" s="758"/>
      <c r="AR10" s="758"/>
      <c r="AS10" s="758"/>
      <c r="AT10" s="758"/>
      <c r="AU10" s="758"/>
      <c r="AV10" s="758"/>
      <c r="AW10" s="758"/>
      <c r="AX10" s="758"/>
      <c r="AY10" s="758"/>
      <c r="AZ10" s="759"/>
      <c r="BA10" s="757"/>
      <c r="BB10" s="758"/>
      <c r="BC10" s="758"/>
      <c r="BD10" s="758"/>
      <c r="BE10" s="758"/>
      <c r="BF10" s="758"/>
      <c r="BG10" s="758"/>
      <c r="BH10" s="758"/>
      <c r="BI10" s="758"/>
      <c r="BJ10" s="758"/>
      <c r="BK10" s="758"/>
      <c r="BL10" s="758"/>
      <c r="BM10" s="758"/>
      <c r="BN10" s="759"/>
      <c r="BO10" s="757"/>
      <c r="BP10" s="758"/>
      <c r="BQ10" s="758"/>
      <c r="BR10" s="758"/>
      <c r="BS10" s="758"/>
      <c r="BT10" s="758"/>
      <c r="BU10" s="758"/>
      <c r="BV10" s="758"/>
      <c r="BW10" s="758"/>
      <c r="BX10" s="758"/>
      <c r="BY10" s="758"/>
      <c r="BZ10" s="758"/>
      <c r="CA10" s="758"/>
      <c r="CB10" s="759"/>
      <c r="CC10" s="757"/>
      <c r="CD10" s="758"/>
      <c r="CE10" s="758"/>
      <c r="CF10" s="758"/>
      <c r="CG10" s="758"/>
      <c r="CH10" s="758"/>
      <c r="CI10" s="758"/>
      <c r="CJ10" s="758"/>
      <c r="CK10" s="758"/>
      <c r="CL10" s="758"/>
      <c r="CM10" s="758"/>
      <c r="CN10" s="758"/>
      <c r="CO10" s="758"/>
      <c r="CP10" s="759"/>
      <c r="CQ10" s="757"/>
      <c r="CR10" s="758"/>
      <c r="CS10" s="758"/>
      <c r="CT10" s="758"/>
      <c r="CU10" s="758"/>
      <c r="CV10" s="758"/>
      <c r="CW10" s="758"/>
      <c r="CX10" s="758"/>
      <c r="CY10" s="758"/>
      <c r="CZ10" s="758"/>
      <c r="DA10" s="758"/>
      <c r="DB10" s="758"/>
      <c r="DC10" s="758"/>
      <c r="DD10" s="759"/>
      <c r="DE10" s="757"/>
      <c r="DF10" s="758"/>
      <c r="DG10" s="758"/>
      <c r="DH10" s="758"/>
      <c r="DI10" s="758"/>
      <c r="DJ10" s="758"/>
      <c r="DK10" s="758"/>
      <c r="DL10" s="758"/>
      <c r="DM10" s="758"/>
      <c r="DN10" s="758"/>
      <c r="DO10" s="758"/>
      <c r="DP10" s="758"/>
      <c r="DQ10" s="758"/>
      <c r="DR10" s="759"/>
      <c r="DS10" s="757"/>
      <c r="DT10" s="758"/>
      <c r="DU10" s="758"/>
      <c r="DV10" s="758"/>
      <c r="DW10" s="758"/>
      <c r="DX10" s="758"/>
      <c r="DY10" s="758"/>
      <c r="DZ10" s="758"/>
      <c r="EA10" s="758"/>
      <c r="EB10" s="758"/>
      <c r="EC10" s="758"/>
      <c r="ED10" s="758"/>
      <c r="EE10" s="758"/>
      <c r="EF10" s="759"/>
    </row>
    <row r="11" spans="1:194" ht="15.95" customHeight="1" thickBot="1">
      <c r="A11" s="760"/>
      <c r="B11" s="761"/>
      <c r="C11" s="761"/>
      <c r="D11" s="761"/>
      <c r="E11" s="761"/>
      <c r="F11" s="761"/>
      <c r="G11" s="761"/>
      <c r="H11" s="761"/>
      <c r="I11" s="761"/>
      <c r="J11" s="761"/>
      <c r="K11" s="761"/>
      <c r="L11" s="761"/>
      <c r="M11" s="761"/>
      <c r="N11" s="761"/>
      <c r="O11" s="762"/>
      <c r="P11" s="194"/>
      <c r="Q11" s="195"/>
      <c r="R11" s="195"/>
      <c r="S11" s="195"/>
      <c r="T11" s="195"/>
      <c r="U11" s="195"/>
      <c r="V11" s="195"/>
      <c r="W11" s="195"/>
      <c r="X11" s="196"/>
      <c r="Y11" s="763" t="s">
        <v>440</v>
      </c>
      <c r="Z11" s="764"/>
      <c r="AA11" s="764"/>
      <c r="AB11" s="764"/>
      <c r="AC11" s="764"/>
      <c r="AD11" s="764"/>
      <c r="AE11" s="764"/>
      <c r="AF11" s="764"/>
      <c r="AG11" s="764"/>
      <c r="AH11" s="764"/>
      <c r="AI11" s="764"/>
      <c r="AJ11" s="764"/>
      <c r="AK11" s="764"/>
      <c r="AL11" s="765"/>
      <c r="AM11" s="766" t="s">
        <v>441</v>
      </c>
      <c r="AN11" s="767"/>
      <c r="AO11" s="767"/>
      <c r="AP11" s="767"/>
      <c r="AQ11" s="767"/>
      <c r="AR11" s="767"/>
      <c r="AS11" s="767"/>
      <c r="AT11" s="767"/>
      <c r="AU11" s="767"/>
      <c r="AV11" s="767"/>
      <c r="AW11" s="767"/>
      <c r="AX11" s="767"/>
      <c r="AY11" s="767"/>
      <c r="AZ11" s="768"/>
      <c r="BA11" s="769" t="s">
        <v>442</v>
      </c>
      <c r="BB11" s="770"/>
      <c r="BC11" s="770"/>
      <c r="BD11" s="770"/>
      <c r="BE11" s="770"/>
      <c r="BF11" s="770"/>
      <c r="BG11" s="770"/>
      <c r="BH11" s="770"/>
      <c r="BI11" s="770"/>
      <c r="BJ11" s="770"/>
      <c r="BK11" s="770"/>
      <c r="BL11" s="770"/>
      <c r="BM11" s="770"/>
      <c r="BN11" s="771"/>
      <c r="BO11" s="769" t="s">
        <v>443</v>
      </c>
      <c r="BP11" s="770"/>
      <c r="BQ11" s="770"/>
      <c r="BR11" s="770"/>
      <c r="BS11" s="770"/>
      <c r="BT11" s="770"/>
      <c r="BU11" s="770"/>
      <c r="BV11" s="770"/>
      <c r="BW11" s="770"/>
      <c r="BX11" s="770"/>
      <c r="BY11" s="770"/>
      <c r="BZ11" s="770"/>
      <c r="CA11" s="770"/>
      <c r="CB11" s="771"/>
      <c r="CC11" s="769" t="s">
        <v>444</v>
      </c>
      <c r="CD11" s="770"/>
      <c r="CE11" s="770"/>
      <c r="CF11" s="770"/>
      <c r="CG11" s="770"/>
      <c r="CH11" s="770"/>
      <c r="CI11" s="770"/>
      <c r="CJ11" s="770"/>
      <c r="CK11" s="770"/>
      <c r="CL11" s="770"/>
      <c r="CM11" s="770"/>
      <c r="CN11" s="770"/>
      <c r="CO11" s="770"/>
      <c r="CP11" s="771"/>
      <c r="CQ11" s="766" t="s">
        <v>96</v>
      </c>
      <c r="CR11" s="767"/>
      <c r="CS11" s="767"/>
      <c r="CT11" s="767"/>
      <c r="CU11" s="767"/>
      <c r="CV11" s="767"/>
      <c r="CW11" s="767"/>
      <c r="CX11" s="767"/>
      <c r="CY11" s="767"/>
      <c r="CZ11" s="767"/>
      <c r="DA11" s="767"/>
      <c r="DB11" s="767"/>
      <c r="DC11" s="767"/>
      <c r="DD11" s="768"/>
      <c r="DE11" s="769" t="s">
        <v>97</v>
      </c>
      <c r="DF11" s="770"/>
      <c r="DG11" s="770"/>
      <c r="DH11" s="770"/>
      <c r="DI11" s="770"/>
      <c r="DJ11" s="770"/>
      <c r="DK11" s="770"/>
      <c r="DL11" s="770"/>
      <c r="DM11" s="770"/>
      <c r="DN11" s="770"/>
      <c r="DO11" s="770"/>
      <c r="DP11" s="770"/>
      <c r="DQ11" s="770"/>
      <c r="DR11" s="771"/>
      <c r="DS11" s="769" t="s">
        <v>98</v>
      </c>
      <c r="DT11" s="770"/>
      <c r="DU11" s="770"/>
      <c r="DV11" s="770"/>
      <c r="DW11" s="770"/>
      <c r="DX11" s="770"/>
      <c r="DY11" s="770"/>
      <c r="DZ11" s="770"/>
      <c r="EA11" s="770"/>
      <c r="EB11" s="770"/>
      <c r="EC11" s="770"/>
      <c r="ED11" s="770"/>
      <c r="EE11" s="770"/>
      <c r="EF11" s="771"/>
    </row>
    <row r="12" spans="1:194" ht="30" customHeight="1">
      <c r="A12" s="114" t="s">
        <v>812</v>
      </c>
      <c r="B12" s="115"/>
      <c r="C12" s="115"/>
      <c r="D12" s="115"/>
      <c r="E12" s="115"/>
      <c r="F12" s="115"/>
      <c r="G12" s="115"/>
      <c r="H12" s="115"/>
      <c r="I12" s="115"/>
      <c r="J12" s="115"/>
      <c r="K12" s="115"/>
      <c r="L12" s="115"/>
      <c r="M12" s="115"/>
      <c r="N12" s="115"/>
      <c r="O12" s="772"/>
      <c r="P12" s="478" t="s">
        <v>182</v>
      </c>
      <c r="Q12" s="545"/>
      <c r="R12" s="479"/>
      <c r="S12" s="479" t="s">
        <v>288</v>
      </c>
      <c r="T12" s="479"/>
      <c r="U12" s="479"/>
      <c r="V12" s="479" t="s">
        <v>290</v>
      </c>
      <c r="W12" s="546"/>
      <c r="X12" s="547"/>
      <c r="Y12" s="149">
        <v>91</v>
      </c>
      <c r="Z12" s="150"/>
      <c r="AA12" s="150"/>
      <c r="AB12" s="150"/>
      <c r="AC12" s="150"/>
      <c r="AD12" s="150"/>
      <c r="AE12" s="150"/>
      <c r="AF12" s="150"/>
      <c r="AG12" s="150"/>
      <c r="AH12" s="150"/>
      <c r="AI12" s="150"/>
      <c r="AJ12" s="150"/>
      <c r="AK12" s="150"/>
      <c r="AL12" s="150"/>
      <c r="AM12" s="149">
        <v>32</v>
      </c>
      <c r="AN12" s="150"/>
      <c r="AO12" s="150"/>
      <c r="AP12" s="150"/>
      <c r="AQ12" s="150"/>
      <c r="AR12" s="150"/>
      <c r="AS12" s="150"/>
      <c r="AT12" s="150"/>
      <c r="AU12" s="150"/>
      <c r="AV12" s="150"/>
      <c r="AW12" s="150"/>
      <c r="AX12" s="150"/>
      <c r="AY12" s="150"/>
      <c r="AZ12" s="150"/>
      <c r="BA12" s="149">
        <v>494</v>
      </c>
      <c r="BB12" s="150"/>
      <c r="BC12" s="150"/>
      <c r="BD12" s="150"/>
      <c r="BE12" s="150"/>
      <c r="BF12" s="150"/>
      <c r="BG12" s="150"/>
      <c r="BH12" s="150"/>
      <c r="BI12" s="150"/>
      <c r="BJ12" s="150"/>
      <c r="BK12" s="150"/>
      <c r="BL12" s="150"/>
      <c r="BM12" s="150"/>
      <c r="BN12" s="150"/>
      <c r="BO12" s="149">
        <v>89</v>
      </c>
      <c r="BP12" s="150"/>
      <c r="BQ12" s="150"/>
      <c r="BR12" s="150"/>
      <c r="BS12" s="150"/>
      <c r="BT12" s="150"/>
      <c r="BU12" s="150"/>
      <c r="BV12" s="150"/>
      <c r="BW12" s="150"/>
      <c r="BX12" s="150"/>
      <c r="BY12" s="150"/>
      <c r="BZ12" s="150"/>
      <c r="CA12" s="150"/>
      <c r="CB12" s="150"/>
      <c r="CC12" s="149">
        <v>405</v>
      </c>
      <c r="CD12" s="150"/>
      <c r="CE12" s="150"/>
      <c r="CF12" s="150"/>
      <c r="CG12" s="150"/>
      <c r="CH12" s="150"/>
      <c r="CI12" s="150"/>
      <c r="CJ12" s="150"/>
      <c r="CK12" s="150"/>
      <c r="CL12" s="150"/>
      <c r="CM12" s="150"/>
      <c r="CN12" s="150"/>
      <c r="CO12" s="150"/>
      <c r="CP12" s="150"/>
      <c r="CQ12" s="149">
        <v>162</v>
      </c>
      <c r="CR12" s="150"/>
      <c r="CS12" s="150"/>
      <c r="CT12" s="150"/>
      <c r="CU12" s="150"/>
      <c r="CV12" s="150"/>
      <c r="CW12" s="150"/>
      <c r="CX12" s="150"/>
      <c r="CY12" s="150"/>
      <c r="CZ12" s="150"/>
      <c r="DA12" s="150"/>
      <c r="DB12" s="150"/>
      <c r="DC12" s="150"/>
      <c r="DD12" s="150"/>
      <c r="DE12" s="149">
        <v>1361</v>
      </c>
      <c r="DF12" s="150"/>
      <c r="DG12" s="150"/>
      <c r="DH12" s="150"/>
      <c r="DI12" s="150"/>
      <c r="DJ12" s="150"/>
      <c r="DK12" s="150"/>
      <c r="DL12" s="150"/>
      <c r="DM12" s="150"/>
      <c r="DN12" s="150"/>
      <c r="DO12" s="150"/>
      <c r="DP12" s="150"/>
      <c r="DQ12" s="150"/>
      <c r="DR12" s="150"/>
      <c r="DS12" s="149">
        <v>66</v>
      </c>
      <c r="DT12" s="150"/>
      <c r="DU12" s="150"/>
      <c r="DV12" s="150"/>
      <c r="DW12" s="150"/>
      <c r="DX12" s="150"/>
      <c r="DY12" s="150"/>
      <c r="DZ12" s="150"/>
      <c r="EA12" s="150"/>
      <c r="EB12" s="150"/>
      <c r="EC12" s="150"/>
      <c r="ED12" s="150"/>
      <c r="EE12" s="150"/>
      <c r="EF12" s="152"/>
    </row>
    <row r="13" spans="1:194" ht="30" customHeight="1">
      <c r="A13" s="773"/>
      <c r="B13" s="774"/>
      <c r="C13" s="774"/>
      <c r="D13" s="483" t="s">
        <v>4469</v>
      </c>
      <c r="E13" s="483"/>
      <c r="F13" s="483"/>
      <c r="G13" s="483"/>
      <c r="H13" s="483"/>
      <c r="I13" s="483"/>
      <c r="J13" s="483"/>
      <c r="K13" s="483"/>
      <c r="L13" s="483"/>
      <c r="M13" s="483"/>
      <c r="N13" s="483"/>
      <c r="O13" s="775"/>
      <c r="P13" s="550" t="s">
        <v>820</v>
      </c>
      <c r="Q13" s="488"/>
      <c r="R13" s="551"/>
      <c r="S13" s="551" t="s">
        <v>822</v>
      </c>
      <c r="T13" s="551"/>
      <c r="U13" s="551"/>
      <c r="V13" s="551" t="s">
        <v>820</v>
      </c>
      <c r="W13" s="487"/>
      <c r="X13" s="552"/>
      <c r="Y13" s="159">
        <v>41</v>
      </c>
      <c r="Z13" s="160"/>
      <c r="AA13" s="160"/>
      <c r="AB13" s="160"/>
      <c r="AC13" s="160"/>
      <c r="AD13" s="160"/>
      <c r="AE13" s="160"/>
      <c r="AF13" s="160"/>
      <c r="AG13" s="160"/>
      <c r="AH13" s="160"/>
      <c r="AI13" s="160"/>
      <c r="AJ13" s="160"/>
      <c r="AK13" s="160"/>
      <c r="AL13" s="161"/>
      <c r="AM13" s="159">
        <v>6</v>
      </c>
      <c r="AN13" s="160"/>
      <c r="AO13" s="160"/>
      <c r="AP13" s="160"/>
      <c r="AQ13" s="160"/>
      <c r="AR13" s="160"/>
      <c r="AS13" s="160"/>
      <c r="AT13" s="160"/>
      <c r="AU13" s="160"/>
      <c r="AV13" s="160"/>
      <c r="AW13" s="160"/>
      <c r="AX13" s="160"/>
      <c r="AY13" s="160"/>
      <c r="AZ13" s="161"/>
      <c r="BA13" s="159">
        <v>130</v>
      </c>
      <c r="BB13" s="160"/>
      <c r="BC13" s="160"/>
      <c r="BD13" s="160"/>
      <c r="BE13" s="160"/>
      <c r="BF13" s="160"/>
      <c r="BG13" s="160"/>
      <c r="BH13" s="160"/>
      <c r="BI13" s="160"/>
      <c r="BJ13" s="160"/>
      <c r="BK13" s="160"/>
      <c r="BL13" s="160"/>
      <c r="BM13" s="160"/>
      <c r="BN13" s="161"/>
      <c r="BO13" s="159">
        <v>26</v>
      </c>
      <c r="BP13" s="160"/>
      <c r="BQ13" s="160"/>
      <c r="BR13" s="160"/>
      <c r="BS13" s="160"/>
      <c r="BT13" s="160"/>
      <c r="BU13" s="160"/>
      <c r="BV13" s="160"/>
      <c r="BW13" s="160"/>
      <c r="BX13" s="160"/>
      <c r="BY13" s="160"/>
      <c r="BZ13" s="160"/>
      <c r="CA13" s="160"/>
      <c r="CB13" s="160"/>
      <c r="CC13" s="159">
        <v>86</v>
      </c>
      <c r="CD13" s="160"/>
      <c r="CE13" s="160"/>
      <c r="CF13" s="160"/>
      <c r="CG13" s="160"/>
      <c r="CH13" s="160"/>
      <c r="CI13" s="160"/>
      <c r="CJ13" s="160"/>
      <c r="CK13" s="160"/>
      <c r="CL13" s="160"/>
      <c r="CM13" s="160"/>
      <c r="CN13" s="160"/>
      <c r="CO13" s="160"/>
      <c r="CP13" s="161"/>
      <c r="CQ13" s="159">
        <v>12</v>
      </c>
      <c r="CR13" s="160"/>
      <c r="CS13" s="160"/>
      <c r="CT13" s="160"/>
      <c r="CU13" s="160"/>
      <c r="CV13" s="160"/>
      <c r="CW13" s="160"/>
      <c r="CX13" s="160"/>
      <c r="CY13" s="160"/>
      <c r="CZ13" s="160"/>
      <c r="DA13" s="160"/>
      <c r="DB13" s="160"/>
      <c r="DC13" s="160"/>
      <c r="DD13" s="161"/>
      <c r="DE13" s="159">
        <v>57</v>
      </c>
      <c r="DF13" s="160"/>
      <c r="DG13" s="160"/>
      <c r="DH13" s="160"/>
      <c r="DI13" s="160"/>
      <c r="DJ13" s="160"/>
      <c r="DK13" s="160"/>
      <c r="DL13" s="160"/>
      <c r="DM13" s="160"/>
      <c r="DN13" s="160"/>
      <c r="DO13" s="160"/>
      <c r="DP13" s="160"/>
      <c r="DQ13" s="160"/>
      <c r="DR13" s="161"/>
      <c r="DS13" s="159">
        <v>5</v>
      </c>
      <c r="DT13" s="160"/>
      <c r="DU13" s="160"/>
      <c r="DV13" s="160"/>
      <c r="DW13" s="160"/>
      <c r="DX13" s="160"/>
      <c r="DY13" s="160"/>
      <c r="DZ13" s="160"/>
      <c r="EA13" s="160"/>
      <c r="EB13" s="160"/>
      <c r="EC13" s="160"/>
      <c r="ED13" s="160"/>
      <c r="EE13" s="160"/>
      <c r="EF13" s="162"/>
    </row>
    <row r="14" spans="1:194" ht="30" customHeight="1">
      <c r="A14" s="194" t="s">
        <v>186</v>
      </c>
      <c r="B14" s="195"/>
      <c r="C14" s="195"/>
      <c r="D14" s="195"/>
      <c r="E14" s="195"/>
      <c r="F14" s="195"/>
      <c r="G14" s="195"/>
      <c r="H14" s="195"/>
      <c r="I14" s="195"/>
      <c r="J14" s="195"/>
      <c r="K14" s="195"/>
      <c r="L14" s="195"/>
      <c r="M14" s="195"/>
      <c r="N14" s="195"/>
      <c r="O14" s="776"/>
      <c r="P14" s="550" t="s">
        <v>361</v>
      </c>
      <c r="Q14" s="488"/>
      <c r="R14" s="551"/>
      <c r="S14" s="551" t="s">
        <v>183</v>
      </c>
      <c r="T14" s="551"/>
      <c r="U14" s="551"/>
      <c r="V14" s="551" t="s">
        <v>184</v>
      </c>
      <c r="W14" s="487"/>
      <c r="X14" s="552"/>
      <c r="Y14" s="159">
        <v>277400</v>
      </c>
      <c r="Z14" s="160"/>
      <c r="AA14" s="160"/>
      <c r="AB14" s="160"/>
      <c r="AC14" s="160"/>
      <c r="AD14" s="160"/>
      <c r="AE14" s="160"/>
      <c r="AF14" s="160"/>
      <c r="AG14" s="160"/>
      <c r="AH14" s="160"/>
      <c r="AI14" s="160"/>
      <c r="AJ14" s="160"/>
      <c r="AK14" s="160"/>
      <c r="AL14" s="161"/>
      <c r="AM14" s="159">
        <v>58275</v>
      </c>
      <c r="AN14" s="160"/>
      <c r="AO14" s="160"/>
      <c r="AP14" s="160"/>
      <c r="AQ14" s="160"/>
      <c r="AR14" s="160"/>
      <c r="AS14" s="160"/>
      <c r="AT14" s="160"/>
      <c r="AU14" s="160"/>
      <c r="AV14" s="160"/>
      <c r="AW14" s="160"/>
      <c r="AX14" s="160"/>
      <c r="AY14" s="160"/>
      <c r="AZ14" s="161"/>
      <c r="BA14" s="159">
        <v>190754</v>
      </c>
      <c r="BB14" s="160"/>
      <c r="BC14" s="160"/>
      <c r="BD14" s="160"/>
      <c r="BE14" s="160"/>
      <c r="BF14" s="160"/>
      <c r="BG14" s="160"/>
      <c r="BH14" s="160"/>
      <c r="BI14" s="160"/>
      <c r="BJ14" s="160"/>
      <c r="BK14" s="160"/>
      <c r="BL14" s="160"/>
      <c r="BM14" s="160"/>
      <c r="BN14" s="161"/>
      <c r="BO14" s="159">
        <v>36268</v>
      </c>
      <c r="BP14" s="160"/>
      <c r="BQ14" s="160"/>
      <c r="BR14" s="160"/>
      <c r="BS14" s="160"/>
      <c r="BT14" s="160"/>
      <c r="BU14" s="160"/>
      <c r="BV14" s="160"/>
      <c r="BW14" s="160"/>
      <c r="BX14" s="160"/>
      <c r="BY14" s="160"/>
      <c r="BZ14" s="160"/>
      <c r="CA14" s="160"/>
      <c r="CB14" s="160"/>
      <c r="CC14" s="159">
        <v>62722</v>
      </c>
      <c r="CD14" s="160"/>
      <c r="CE14" s="160"/>
      <c r="CF14" s="160"/>
      <c r="CG14" s="160"/>
      <c r="CH14" s="160"/>
      <c r="CI14" s="160"/>
      <c r="CJ14" s="160"/>
      <c r="CK14" s="160"/>
      <c r="CL14" s="160"/>
      <c r="CM14" s="160"/>
      <c r="CN14" s="160"/>
      <c r="CO14" s="160"/>
      <c r="CP14" s="161"/>
      <c r="CQ14" s="159">
        <v>24578</v>
      </c>
      <c r="CR14" s="160"/>
      <c r="CS14" s="160"/>
      <c r="CT14" s="160"/>
      <c r="CU14" s="160"/>
      <c r="CV14" s="160"/>
      <c r="CW14" s="160"/>
      <c r="CX14" s="160"/>
      <c r="CY14" s="160"/>
      <c r="CZ14" s="160"/>
      <c r="DA14" s="160"/>
      <c r="DB14" s="160"/>
      <c r="DC14" s="160"/>
      <c r="DD14" s="161"/>
      <c r="DE14" s="159">
        <v>173765</v>
      </c>
      <c r="DF14" s="160"/>
      <c r="DG14" s="160"/>
      <c r="DH14" s="160"/>
      <c r="DI14" s="160"/>
      <c r="DJ14" s="160"/>
      <c r="DK14" s="160"/>
      <c r="DL14" s="160"/>
      <c r="DM14" s="160"/>
      <c r="DN14" s="160"/>
      <c r="DO14" s="160"/>
      <c r="DP14" s="160"/>
      <c r="DQ14" s="160"/>
      <c r="DR14" s="161"/>
      <c r="DS14" s="159">
        <v>7835</v>
      </c>
      <c r="DT14" s="160"/>
      <c r="DU14" s="160"/>
      <c r="DV14" s="160"/>
      <c r="DW14" s="160"/>
      <c r="DX14" s="160"/>
      <c r="DY14" s="160"/>
      <c r="DZ14" s="160"/>
      <c r="EA14" s="160"/>
      <c r="EB14" s="160"/>
      <c r="EC14" s="160"/>
      <c r="ED14" s="160"/>
      <c r="EE14" s="160"/>
      <c r="EF14" s="162"/>
    </row>
    <row r="15" spans="1:194" ht="30" customHeight="1" thickBot="1">
      <c r="A15" s="773"/>
      <c r="B15" s="774"/>
      <c r="C15" s="774"/>
      <c r="D15" s="777" t="s">
        <v>4470</v>
      </c>
      <c r="E15" s="777"/>
      <c r="F15" s="777"/>
      <c r="G15" s="777"/>
      <c r="H15" s="777"/>
      <c r="I15" s="777"/>
      <c r="J15" s="777"/>
      <c r="K15" s="777"/>
      <c r="L15" s="777"/>
      <c r="M15" s="777"/>
      <c r="N15" s="777"/>
      <c r="O15" s="778"/>
      <c r="P15" s="553" t="s">
        <v>290</v>
      </c>
      <c r="Q15" s="497"/>
      <c r="R15" s="554"/>
      <c r="S15" s="554" t="s">
        <v>185</v>
      </c>
      <c r="T15" s="554"/>
      <c r="U15" s="554"/>
      <c r="V15" s="554" t="s">
        <v>6</v>
      </c>
      <c r="W15" s="495"/>
      <c r="X15" s="555"/>
      <c r="Y15" s="173">
        <v>124815</v>
      </c>
      <c r="Z15" s="174"/>
      <c r="AA15" s="174"/>
      <c r="AB15" s="174"/>
      <c r="AC15" s="174"/>
      <c r="AD15" s="174"/>
      <c r="AE15" s="174"/>
      <c r="AF15" s="174"/>
      <c r="AG15" s="174"/>
      <c r="AH15" s="174"/>
      <c r="AI15" s="174"/>
      <c r="AJ15" s="174"/>
      <c r="AK15" s="174"/>
      <c r="AL15" s="175"/>
      <c r="AM15" s="173">
        <v>11170</v>
      </c>
      <c r="AN15" s="174"/>
      <c r="AO15" s="174"/>
      <c r="AP15" s="174"/>
      <c r="AQ15" s="174"/>
      <c r="AR15" s="174"/>
      <c r="AS15" s="174"/>
      <c r="AT15" s="174"/>
      <c r="AU15" s="174"/>
      <c r="AV15" s="174"/>
      <c r="AW15" s="174"/>
      <c r="AX15" s="174"/>
      <c r="AY15" s="174"/>
      <c r="AZ15" s="175"/>
      <c r="BA15" s="173">
        <v>48858</v>
      </c>
      <c r="BB15" s="174"/>
      <c r="BC15" s="174"/>
      <c r="BD15" s="174"/>
      <c r="BE15" s="174"/>
      <c r="BF15" s="174"/>
      <c r="BG15" s="174"/>
      <c r="BH15" s="174"/>
      <c r="BI15" s="174"/>
      <c r="BJ15" s="174"/>
      <c r="BK15" s="174"/>
      <c r="BL15" s="174"/>
      <c r="BM15" s="174"/>
      <c r="BN15" s="175"/>
      <c r="BO15" s="173">
        <v>10328</v>
      </c>
      <c r="BP15" s="174"/>
      <c r="BQ15" s="174"/>
      <c r="BR15" s="174"/>
      <c r="BS15" s="174"/>
      <c r="BT15" s="174"/>
      <c r="BU15" s="174"/>
      <c r="BV15" s="174"/>
      <c r="BW15" s="174"/>
      <c r="BX15" s="174"/>
      <c r="BY15" s="174"/>
      <c r="BZ15" s="174"/>
      <c r="CA15" s="174"/>
      <c r="CB15" s="174"/>
      <c r="CC15" s="173">
        <v>13000</v>
      </c>
      <c r="CD15" s="174"/>
      <c r="CE15" s="174"/>
      <c r="CF15" s="174"/>
      <c r="CG15" s="174"/>
      <c r="CH15" s="174"/>
      <c r="CI15" s="174"/>
      <c r="CJ15" s="174"/>
      <c r="CK15" s="174"/>
      <c r="CL15" s="174"/>
      <c r="CM15" s="174"/>
      <c r="CN15" s="174"/>
      <c r="CO15" s="174"/>
      <c r="CP15" s="175"/>
      <c r="CQ15" s="173">
        <v>1725</v>
      </c>
      <c r="CR15" s="174"/>
      <c r="CS15" s="174"/>
      <c r="CT15" s="174"/>
      <c r="CU15" s="174"/>
      <c r="CV15" s="174"/>
      <c r="CW15" s="174"/>
      <c r="CX15" s="174"/>
      <c r="CY15" s="174"/>
      <c r="CZ15" s="174"/>
      <c r="DA15" s="174"/>
      <c r="DB15" s="174"/>
      <c r="DC15" s="174"/>
      <c r="DD15" s="175"/>
      <c r="DE15" s="173">
        <v>7190</v>
      </c>
      <c r="DF15" s="174"/>
      <c r="DG15" s="174"/>
      <c r="DH15" s="174"/>
      <c r="DI15" s="174"/>
      <c r="DJ15" s="174"/>
      <c r="DK15" s="174"/>
      <c r="DL15" s="174"/>
      <c r="DM15" s="174"/>
      <c r="DN15" s="174"/>
      <c r="DO15" s="174"/>
      <c r="DP15" s="174"/>
      <c r="DQ15" s="174"/>
      <c r="DR15" s="175"/>
      <c r="DS15" s="173">
        <v>575</v>
      </c>
      <c r="DT15" s="174"/>
      <c r="DU15" s="174"/>
      <c r="DV15" s="174"/>
      <c r="DW15" s="174"/>
      <c r="DX15" s="174"/>
      <c r="DY15" s="174"/>
      <c r="DZ15" s="174"/>
      <c r="EA15" s="174"/>
      <c r="EB15" s="174"/>
      <c r="EC15" s="174"/>
      <c r="ED15" s="174"/>
      <c r="EE15" s="174"/>
      <c r="EF15" s="176"/>
    </row>
    <row r="16" spans="1:194" ht="12.6" customHeight="1"/>
    <row r="18" spans="1:102" ht="13.5" customHeight="1">
      <c r="Y18" s="380" t="s">
        <v>153</v>
      </c>
      <c r="Z18" s="380"/>
      <c r="AA18" s="380"/>
      <c r="AB18" s="380"/>
      <c r="AC18" s="380"/>
      <c r="AD18" s="380"/>
      <c r="AE18" s="380"/>
      <c r="AF18" s="380"/>
      <c r="AG18" s="380"/>
      <c r="AH18" s="380"/>
      <c r="AI18" s="380"/>
      <c r="AJ18" s="380"/>
      <c r="AK18" s="380"/>
      <c r="AL18" s="380"/>
      <c r="AM18" s="380" t="s">
        <v>115</v>
      </c>
      <c r="AN18" s="380"/>
      <c r="AO18" s="380"/>
      <c r="AP18" s="380"/>
      <c r="AQ18" s="380"/>
      <c r="AR18" s="380"/>
      <c r="AS18" s="380"/>
      <c r="AT18" s="380"/>
      <c r="AU18" s="380"/>
      <c r="AV18" s="380"/>
      <c r="AW18" s="380"/>
      <c r="AX18" s="380"/>
      <c r="AY18" s="380"/>
      <c r="AZ18" s="380"/>
      <c r="BA18" s="380" t="s">
        <v>116</v>
      </c>
      <c r="BB18" s="380"/>
      <c r="BC18" s="380"/>
      <c r="BD18" s="380"/>
      <c r="BE18" s="380"/>
      <c r="BF18" s="380"/>
      <c r="BG18" s="380"/>
      <c r="BH18" s="380"/>
      <c r="BI18" s="380"/>
      <c r="BJ18" s="380"/>
      <c r="BK18" s="380"/>
      <c r="BL18" s="380"/>
      <c r="BM18" s="380"/>
      <c r="BN18" s="380"/>
    </row>
    <row r="19" spans="1:102" ht="13.5" customHeight="1">
      <c r="A19" s="114" t="s">
        <v>216</v>
      </c>
      <c r="B19" s="115"/>
      <c r="C19" s="115"/>
      <c r="D19" s="115"/>
      <c r="E19" s="115"/>
      <c r="F19" s="115"/>
      <c r="G19" s="115"/>
      <c r="H19" s="115"/>
      <c r="I19" s="115"/>
      <c r="J19" s="115"/>
      <c r="K19" s="115"/>
      <c r="L19" s="115"/>
      <c r="M19" s="115"/>
      <c r="N19" s="115"/>
      <c r="O19" s="118"/>
      <c r="P19" s="114" t="s">
        <v>181</v>
      </c>
      <c r="Q19" s="115"/>
      <c r="R19" s="115"/>
      <c r="S19" s="115"/>
      <c r="T19" s="115"/>
      <c r="U19" s="115"/>
      <c r="V19" s="115"/>
      <c r="W19" s="115"/>
      <c r="X19" s="118"/>
      <c r="Y19" s="119" t="s">
        <v>305</v>
      </c>
      <c r="Z19" s="120"/>
      <c r="AA19" s="120"/>
      <c r="AB19" s="120"/>
      <c r="AC19" s="120"/>
      <c r="AD19" s="120"/>
      <c r="AE19" s="120"/>
      <c r="AF19" s="120"/>
      <c r="AG19" s="120"/>
      <c r="AH19" s="120"/>
      <c r="AI19" s="120"/>
      <c r="AJ19" s="120"/>
      <c r="AK19" s="120"/>
      <c r="AL19" s="120"/>
      <c r="AM19" s="120"/>
      <c r="AN19" s="120"/>
      <c r="AO19" s="120"/>
      <c r="AP19" s="120"/>
      <c r="AQ19" s="120"/>
      <c r="AR19" s="120"/>
      <c r="AS19" s="120"/>
      <c r="AT19" s="120"/>
      <c r="AU19" s="120"/>
      <c r="AV19" s="120"/>
      <c r="AW19" s="120"/>
      <c r="AX19" s="120"/>
      <c r="AY19" s="120"/>
      <c r="AZ19" s="120"/>
      <c r="BA19" s="120"/>
      <c r="BB19" s="120"/>
      <c r="BC19" s="120"/>
      <c r="BD19" s="120"/>
      <c r="BE19" s="120"/>
      <c r="BF19" s="120"/>
      <c r="BG19" s="120"/>
      <c r="BH19" s="120"/>
      <c r="BI19" s="120"/>
      <c r="BJ19" s="120"/>
      <c r="BK19" s="120"/>
      <c r="BL19" s="120"/>
      <c r="BM19" s="120"/>
      <c r="BN19" s="121"/>
      <c r="BO19" s="195"/>
      <c r="BP19" s="195"/>
      <c r="BQ19" s="195"/>
      <c r="BR19" s="195"/>
      <c r="BS19" s="195"/>
      <c r="BT19" s="195"/>
      <c r="BU19" s="195"/>
      <c r="BV19" s="195"/>
      <c r="BW19" s="195"/>
      <c r="BX19" s="195"/>
      <c r="BY19" s="195"/>
      <c r="BZ19" s="195"/>
      <c r="CA19" s="195"/>
      <c r="CB19" s="195"/>
      <c r="CC19" s="195"/>
      <c r="CD19" s="195"/>
      <c r="CE19" s="195"/>
      <c r="CF19" s="195"/>
      <c r="CG19" s="195"/>
      <c r="CH19" s="195"/>
      <c r="CI19" s="195"/>
      <c r="CJ19" s="195"/>
      <c r="CK19" s="195"/>
      <c r="CL19" s="195"/>
      <c r="CM19" s="195"/>
      <c r="CN19" s="195"/>
      <c r="CO19" s="195"/>
      <c r="CP19" s="195"/>
      <c r="CQ19" s="195"/>
      <c r="CR19" s="195"/>
      <c r="CS19" s="195"/>
      <c r="CT19" s="122"/>
      <c r="CU19" s="122"/>
      <c r="CV19" s="122"/>
      <c r="CW19" s="122"/>
      <c r="CX19" s="122"/>
    </row>
    <row r="20" spans="1:102" ht="18.95" customHeight="1">
      <c r="A20" s="279"/>
      <c r="B20" s="280"/>
      <c r="C20" s="280"/>
      <c r="D20" s="280"/>
      <c r="E20" s="280"/>
      <c r="F20" s="280"/>
      <c r="G20" s="280"/>
      <c r="H20" s="280"/>
      <c r="I20" s="280"/>
      <c r="J20" s="280"/>
      <c r="K20" s="280"/>
      <c r="L20" s="280"/>
      <c r="M20" s="280"/>
      <c r="N20" s="280"/>
      <c r="O20" s="281"/>
      <c r="P20" s="194"/>
      <c r="Q20" s="195"/>
      <c r="R20" s="195"/>
      <c r="S20" s="195"/>
      <c r="T20" s="195"/>
      <c r="U20" s="195"/>
      <c r="V20" s="195"/>
      <c r="W20" s="195"/>
      <c r="X20" s="196"/>
      <c r="Y20" s="711" t="s">
        <v>896</v>
      </c>
      <c r="Z20" s="712"/>
      <c r="AA20" s="712"/>
      <c r="AB20" s="712"/>
      <c r="AC20" s="712"/>
      <c r="AD20" s="712"/>
      <c r="AE20" s="712"/>
      <c r="AF20" s="712"/>
      <c r="AG20" s="712"/>
      <c r="AH20" s="712"/>
      <c r="AI20" s="712"/>
      <c r="AJ20" s="712"/>
      <c r="AK20" s="712"/>
      <c r="AL20" s="726"/>
      <c r="AM20" s="114" t="s">
        <v>388</v>
      </c>
      <c r="AN20" s="115"/>
      <c r="AO20" s="115"/>
      <c r="AP20" s="115"/>
      <c r="AQ20" s="115"/>
      <c r="AR20" s="115"/>
      <c r="AS20" s="115"/>
      <c r="AT20" s="115"/>
      <c r="AU20" s="115"/>
      <c r="AV20" s="115"/>
      <c r="AW20" s="115"/>
      <c r="AX20" s="115"/>
      <c r="AY20" s="115"/>
      <c r="AZ20" s="115"/>
      <c r="BA20" s="779"/>
      <c r="BB20" s="779"/>
      <c r="BC20" s="779"/>
      <c r="BD20" s="779"/>
      <c r="BE20" s="779"/>
      <c r="BF20" s="779"/>
      <c r="BG20" s="779"/>
      <c r="BH20" s="779"/>
      <c r="BI20" s="779"/>
      <c r="BJ20" s="779"/>
      <c r="BK20" s="779"/>
      <c r="BL20" s="779"/>
      <c r="BM20" s="779"/>
      <c r="BN20" s="780"/>
      <c r="BO20" s="195"/>
      <c r="BP20" s="195"/>
      <c r="BQ20" s="195"/>
      <c r="BR20" s="195"/>
      <c r="BS20" s="195"/>
      <c r="BT20" s="195"/>
      <c r="BU20" s="195"/>
      <c r="BV20" s="195"/>
      <c r="BW20" s="195"/>
      <c r="BX20" s="195"/>
      <c r="BY20" s="195"/>
      <c r="BZ20" s="195"/>
      <c r="CA20" s="195"/>
      <c r="CB20" s="195"/>
      <c r="CC20" s="195"/>
      <c r="CD20" s="195"/>
      <c r="CE20" s="195"/>
      <c r="CF20" s="195"/>
      <c r="CG20" s="195"/>
      <c r="CH20" s="195"/>
      <c r="CI20" s="195"/>
      <c r="CJ20" s="195"/>
      <c r="CK20" s="195"/>
      <c r="CL20" s="195"/>
      <c r="CM20" s="195"/>
      <c r="CN20" s="195"/>
      <c r="CO20" s="195"/>
      <c r="CP20" s="195"/>
      <c r="CQ20" s="195"/>
      <c r="CR20" s="195"/>
      <c r="CS20" s="195"/>
      <c r="CT20" s="122"/>
      <c r="CU20" s="122"/>
      <c r="CV20" s="122"/>
      <c r="CW20" s="122"/>
      <c r="CX20" s="122"/>
    </row>
    <row r="21" spans="1:102" ht="18.95" customHeight="1">
      <c r="A21" s="279"/>
      <c r="B21" s="280"/>
      <c r="C21" s="280"/>
      <c r="D21" s="280"/>
      <c r="E21" s="280"/>
      <c r="F21" s="280"/>
      <c r="G21" s="280"/>
      <c r="H21" s="280"/>
      <c r="I21" s="280"/>
      <c r="J21" s="280"/>
      <c r="K21" s="280"/>
      <c r="L21" s="280"/>
      <c r="M21" s="280"/>
      <c r="N21" s="280"/>
      <c r="O21" s="281"/>
      <c r="P21" s="194"/>
      <c r="Q21" s="195"/>
      <c r="R21" s="195"/>
      <c r="S21" s="195"/>
      <c r="T21" s="195"/>
      <c r="U21" s="195"/>
      <c r="V21" s="195"/>
      <c r="W21" s="195"/>
      <c r="X21" s="196"/>
      <c r="Y21" s="718"/>
      <c r="Z21" s="719"/>
      <c r="AA21" s="719"/>
      <c r="AB21" s="719"/>
      <c r="AC21" s="719"/>
      <c r="AD21" s="719"/>
      <c r="AE21" s="719"/>
      <c r="AF21" s="719"/>
      <c r="AG21" s="719"/>
      <c r="AH21" s="719"/>
      <c r="AI21" s="719"/>
      <c r="AJ21" s="719"/>
      <c r="AK21" s="719"/>
      <c r="AL21" s="725"/>
      <c r="AM21" s="194"/>
      <c r="AN21" s="195"/>
      <c r="AO21" s="195"/>
      <c r="AP21" s="195"/>
      <c r="AQ21" s="195"/>
      <c r="AR21" s="195"/>
      <c r="AS21" s="195"/>
      <c r="AT21" s="195"/>
      <c r="AU21" s="195"/>
      <c r="AV21" s="195"/>
      <c r="AW21" s="195"/>
      <c r="AX21" s="195"/>
      <c r="AY21" s="195"/>
      <c r="AZ21" s="195"/>
      <c r="BA21" s="781" t="s">
        <v>605</v>
      </c>
      <c r="BB21" s="782"/>
      <c r="BC21" s="782"/>
      <c r="BD21" s="782"/>
      <c r="BE21" s="782"/>
      <c r="BF21" s="782"/>
      <c r="BG21" s="782"/>
      <c r="BH21" s="782"/>
      <c r="BI21" s="782"/>
      <c r="BJ21" s="782"/>
      <c r="BK21" s="782"/>
      <c r="BL21" s="782"/>
      <c r="BM21" s="782"/>
      <c r="BN21" s="783"/>
      <c r="BO21" s="195"/>
      <c r="BP21" s="195"/>
      <c r="BQ21" s="195"/>
      <c r="BR21" s="195"/>
      <c r="BS21" s="195"/>
      <c r="BT21" s="195"/>
      <c r="BU21" s="195"/>
      <c r="BV21" s="195"/>
      <c r="BW21" s="195"/>
      <c r="BX21" s="195"/>
      <c r="BY21" s="195"/>
      <c r="BZ21" s="195"/>
      <c r="CA21" s="195"/>
      <c r="CB21" s="195"/>
      <c r="CC21" s="195"/>
      <c r="CD21" s="195"/>
      <c r="CE21" s="195"/>
      <c r="CF21" s="195"/>
      <c r="CG21" s="195"/>
      <c r="CH21" s="195"/>
      <c r="CI21" s="195"/>
      <c r="CJ21" s="195"/>
      <c r="CK21" s="195"/>
      <c r="CL21" s="195"/>
      <c r="CM21" s="195"/>
      <c r="CN21" s="195"/>
      <c r="CO21" s="195"/>
      <c r="CP21" s="195"/>
      <c r="CQ21" s="195"/>
      <c r="CR21" s="195"/>
      <c r="CS21" s="195"/>
      <c r="CT21" s="122"/>
      <c r="CU21" s="122"/>
      <c r="CV21" s="122"/>
      <c r="CW21" s="122"/>
      <c r="CX21" s="122"/>
    </row>
    <row r="22" spans="1:102" ht="18.95" customHeight="1">
      <c r="A22" s="279"/>
      <c r="B22" s="280"/>
      <c r="C22" s="280"/>
      <c r="D22" s="280"/>
      <c r="E22" s="280"/>
      <c r="F22" s="280"/>
      <c r="G22" s="280"/>
      <c r="H22" s="280"/>
      <c r="I22" s="280"/>
      <c r="J22" s="280"/>
      <c r="K22" s="280"/>
      <c r="L22" s="280"/>
      <c r="M22" s="280"/>
      <c r="N22" s="280"/>
      <c r="O22" s="281"/>
      <c r="P22" s="194"/>
      <c r="Q22" s="195"/>
      <c r="R22" s="195"/>
      <c r="S22" s="195"/>
      <c r="T22" s="195"/>
      <c r="U22" s="195"/>
      <c r="V22" s="195"/>
      <c r="W22" s="195"/>
      <c r="X22" s="196"/>
      <c r="Y22" s="718"/>
      <c r="Z22" s="719"/>
      <c r="AA22" s="719"/>
      <c r="AB22" s="719"/>
      <c r="AC22" s="719"/>
      <c r="AD22" s="719"/>
      <c r="AE22" s="719"/>
      <c r="AF22" s="719"/>
      <c r="AG22" s="719"/>
      <c r="AH22" s="719"/>
      <c r="AI22" s="719"/>
      <c r="AJ22" s="719"/>
      <c r="AK22" s="719"/>
      <c r="AL22" s="725"/>
      <c r="AM22" s="194"/>
      <c r="AN22" s="195"/>
      <c r="AO22" s="195"/>
      <c r="AP22" s="195"/>
      <c r="AQ22" s="195"/>
      <c r="AR22" s="195"/>
      <c r="AS22" s="195"/>
      <c r="AT22" s="195"/>
      <c r="AU22" s="195"/>
      <c r="AV22" s="195"/>
      <c r="AW22" s="195"/>
      <c r="AX22" s="195"/>
      <c r="AY22" s="195"/>
      <c r="AZ22" s="195"/>
      <c r="BA22" s="784"/>
      <c r="BB22" s="785"/>
      <c r="BC22" s="785"/>
      <c r="BD22" s="785"/>
      <c r="BE22" s="785"/>
      <c r="BF22" s="785"/>
      <c r="BG22" s="785"/>
      <c r="BH22" s="785"/>
      <c r="BI22" s="785"/>
      <c r="BJ22" s="785"/>
      <c r="BK22" s="785"/>
      <c r="BL22" s="785"/>
      <c r="BM22" s="785"/>
      <c r="BN22" s="786"/>
      <c r="BO22" s="195"/>
      <c r="BP22" s="195"/>
      <c r="BQ22" s="195"/>
      <c r="BR22" s="195"/>
      <c r="BS22" s="195"/>
      <c r="BT22" s="195"/>
      <c r="BU22" s="195"/>
      <c r="BV22" s="195"/>
      <c r="BW22" s="195"/>
      <c r="BX22" s="195"/>
      <c r="BY22" s="195"/>
      <c r="BZ22" s="195"/>
      <c r="CA22" s="195"/>
      <c r="CB22" s="195"/>
      <c r="CC22" s="195"/>
      <c r="CD22" s="195"/>
      <c r="CE22" s="195"/>
      <c r="CF22" s="195"/>
      <c r="CG22" s="195"/>
      <c r="CH22" s="195"/>
      <c r="CI22" s="195"/>
      <c r="CJ22" s="195"/>
      <c r="CK22" s="195"/>
      <c r="CL22" s="195"/>
      <c r="CM22" s="195"/>
      <c r="CN22" s="195"/>
      <c r="CO22" s="195"/>
      <c r="CP22" s="195"/>
      <c r="CQ22" s="195"/>
      <c r="CR22" s="195"/>
      <c r="CS22" s="195"/>
      <c r="CT22" s="122"/>
      <c r="CU22" s="122"/>
      <c r="CV22" s="122"/>
      <c r="CW22" s="122"/>
      <c r="CX22" s="122"/>
    </row>
    <row r="23" spans="1:102" ht="18.95" customHeight="1">
      <c r="A23" s="279"/>
      <c r="B23" s="280"/>
      <c r="C23" s="280"/>
      <c r="D23" s="280"/>
      <c r="E23" s="280"/>
      <c r="F23" s="280"/>
      <c r="G23" s="280"/>
      <c r="H23" s="280"/>
      <c r="I23" s="280"/>
      <c r="J23" s="280"/>
      <c r="K23" s="280"/>
      <c r="L23" s="280"/>
      <c r="M23" s="280"/>
      <c r="N23" s="280"/>
      <c r="O23" s="281"/>
      <c r="P23" s="194"/>
      <c r="Q23" s="195"/>
      <c r="R23" s="195"/>
      <c r="S23" s="195"/>
      <c r="T23" s="195"/>
      <c r="U23" s="195"/>
      <c r="V23" s="195"/>
      <c r="W23" s="195"/>
      <c r="X23" s="196"/>
      <c r="Y23" s="718"/>
      <c r="Z23" s="719"/>
      <c r="AA23" s="719"/>
      <c r="AB23" s="719"/>
      <c r="AC23" s="719"/>
      <c r="AD23" s="719"/>
      <c r="AE23" s="719"/>
      <c r="AF23" s="719"/>
      <c r="AG23" s="719"/>
      <c r="AH23" s="719"/>
      <c r="AI23" s="719"/>
      <c r="AJ23" s="719"/>
      <c r="AK23" s="719"/>
      <c r="AL23" s="725"/>
      <c r="AM23" s="194"/>
      <c r="AN23" s="195"/>
      <c r="AO23" s="195"/>
      <c r="AP23" s="195"/>
      <c r="AQ23" s="195"/>
      <c r="AR23" s="195"/>
      <c r="AS23" s="195"/>
      <c r="AT23" s="195"/>
      <c r="AU23" s="195"/>
      <c r="AV23" s="195"/>
      <c r="AW23" s="195"/>
      <c r="AX23" s="195"/>
      <c r="AY23" s="195"/>
      <c r="AZ23" s="195"/>
      <c r="BA23" s="784"/>
      <c r="BB23" s="785"/>
      <c r="BC23" s="785"/>
      <c r="BD23" s="785"/>
      <c r="BE23" s="785"/>
      <c r="BF23" s="785"/>
      <c r="BG23" s="785"/>
      <c r="BH23" s="785"/>
      <c r="BI23" s="785"/>
      <c r="BJ23" s="785"/>
      <c r="BK23" s="785"/>
      <c r="BL23" s="785"/>
      <c r="BM23" s="785"/>
      <c r="BN23" s="786"/>
      <c r="BO23" s="195"/>
      <c r="BP23" s="195"/>
      <c r="BQ23" s="195"/>
      <c r="BR23" s="195"/>
      <c r="BS23" s="195"/>
      <c r="BT23" s="195"/>
      <c r="BU23" s="195"/>
      <c r="BV23" s="195"/>
      <c r="BW23" s="195"/>
      <c r="BX23" s="195"/>
      <c r="BY23" s="195"/>
      <c r="BZ23" s="195"/>
      <c r="CA23" s="195"/>
      <c r="CB23" s="195"/>
      <c r="CC23" s="195"/>
      <c r="CD23" s="195"/>
      <c r="CE23" s="195"/>
      <c r="CF23" s="195"/>
      <c r="CG23" s="195"/>
      <c r="CH23" s="195"/>
      <c r="CI23" s="195"/>
      <c r="CJ23" s="195"/>
      <c r="CK23" s="195"/>
      <c r="CL23" s="195"/>
      <c r="CM23" s="195"/>
      <c r="CN23" s="195"/>
      <c r="CO23" s="195"/>
      <c r="CP23" s="195"/>
      <c r="CQ23" s="195"/>
      <c r="CR23" s="195"/>
      <c r="CS23" s="195"/>
      <c r="CT23" s="122"/>
      <c r="CU23" s="122"/>
      <c r="CV23" s="122"/>
      <c r="CW23" s="122"/>
      <c r="CX23" s="122"/>
    </row>
    <row r="24" spans="1:102" ht="15.95" customHeight="1" thickBot="1">
      <c r="A24" s="760"/>
      <c r="B24" s="761"/>
      <c r="C24" s="761"/>
      <c r="D24" s="761"/>
      <c r="E24" s="761"/>
      <c r="F24" s="761"/>
      <c r="G24" s="761"/>
      <c r="H24" s="761"/>
      <c r="I24" s="761"/>
      <c r="J24" s="761"/>
      <c r="K24" s="761"/>
      <c r="L24" s="761"/>
      <c r="M24" s="761"/>
      <c r="N24" s="761"/>
      <c r="O24" s="762"/>
      <c r="P24" s="194"/>
      <c r="Q24" s="195"/>
      <c r="R24" s="195"/>
      <c r="S24" s="195"/>
      <c r="T24" s="195"/>
      <c r="U24" s="195"/>
      <c r="V24" s="195"/>
      <c r="W24" s="195"/>
      <c r="X24" s="196"/>
      <c r="Y24" s="784" t="s">
        <v>125</v>
      </c>
      <c r="Z24" s="785"/>
      <c r="AA24" s="785"/>
      <c r="AB24" s="785"/>
      <c r="AC24" s="785"/>
      <c r="AD24" s="785"/>
      <c r="AE24" s="785"/>
      <c r="AF24" s="785"/>
      <c r="AG24" s="785"/>
      <c r="AH24" s="785"/>
      <c r="AI24" s="785"/>
      <c r="AJ24" s="785"/>
      <c r="AK24" s="785"/>
      <c r="AL24" s="786"/>
      <c r="AM24" s="787"/>
      <c r="AN24" s="788"/>
      <c r="AO24" s="788"/>
      <c r="AP24" s="788"/>
      <c r="AQ24" s="788"/>
      <c r="AR24" s="788"/>
      <c r="AS24" s="788"/>
      <c r="AT24" s="788"/>
      <c r="AU24" s="788"/>
      <c r="AV24" s="788"/>
      <c r="AW24" s="788"/>
      <c r="AX24" s="788"/>
      <c r="AY24" s="788"/>
      <c r="AZ24" s="788"/>
      <c r="BA24" s="784"/>
      <c r="BB24" s="785"/>
      <c r="BC24" s="785"/>
      <c r="BD24" s="785"/>
      <c r="BE24" s="785"/>
      <c r="BF24" s="785"/>
      <c r="BG24" s="785"/>
      <c r="BH24" s="785"/>
      <c r="BI24" s="785"/>
      <c r="BJ24" s="785"/>
      <c r="BK24" s="785"/>
      <c r="BL24" s="785"/>
      <c r="BM24" s="785"/>
      <c r="BN24" s="786"/>
      <c r="BO24" s="132"/>
      <c r="BP24" s="132"/>
      <c r="BQ24" s="132"/>
      <c r="BR24" s="132"/>
      <c r="BS24" s="132"/>
      <c r="BT24" s="132"/>
      <c r="BU24" s="132"/>
      <c r="BV24" s="132"/>
      <c r="BW24" s="132"/>
      <c r="BX24" s="132"/>
      <c r="BY24" s="132"/>
      <c r="BZ24" s="132"/>
      <c r="CA24" s="132"/>
      <c r="CB24" s="132"/>
      <c r="CC24" s="132"/>
      <c r="CD24" s="132"/>
      <c r="CE24" s="132"/>
      <c r="CF24" s="132"/>
      <c r="CG24" s="132"/>
      <c r="CH24" s="132"/>
      <c r="CI24" s="132"/>
      <c r="CJ24" s="132"/>
      <c r="CK24" s="132"/>
      <c r="CL24" s="132"/>
      <c r="CM24" s="132"/>
      <c r="CN24" s="132"/>
      <c r="CO24" s="132"/>
      <c r="CP24" s="132"/>
      <c r="CQ24" s="132"/>
      <c r="CR24" s="132"/>
      <c r="CS24" s="132"/>
      <c r="CT24" s="61"/>
      <c r="CU24" s="61"/>
      <c r="CV24" s="61"/>
      <c r="CW24" s="61"/>
      <c r="CX24" s="61"/>
    </row>
    <row r="25" spans="1:102" ht="30" customHeight="1">
      <c r="A25" s="114" t="s">
        <v>812</v>
      </c>
      <c r="B25" s="115"/>
      <c r="C25" s="115"/>
      <c r="D25" s="115"/>
      <c r="E25" s="115"/>
      <c r="F25" s="115"/>
      <c r="G25" s="115"/>
      <c r="H25" s="115"/>
      <c r="I25" s="115"/>
      <c r="J25" s="115"/>
      <c r="K25" s="115"/>
      <c r="L25" s="115"/>
      <c r="M25" s="115"/>
      <c r="N25" s="115"/>
      <c r="O25" s="772"/>
      <c r="P25" s="478" t="s">
        <v>182</v>
      </c>
      <c r="Q25" s="545"/>
      <c r="R25" s="479"/>
      <c r="S25" s="479" t="s">
        <v>288</v>
      </c>
      <c r="T25" s="479"/>
      <c r="U25" s="479"/>
      <c r="V25" s="479" t="s">
        <v>818</v>
      </c>
      <c r="W25" s="546"/>
      <c r="X25" s="547"/>
      <c r="Y25" s="149">
        <v>6257</v>
      </c>
      <c r="Z25" s="150"/>
      <c r="AA25" s="150"/>
      <c r="AB25" s="150"/>
      <c r="AC25" s="150"/>
      <c r="AD25" s="150"/>
      <c r="AE25" s="150"/>
      <c r="AF25" s="150"/>
      <c r="AG25" s="150"/>
      <c r="AH25" s="150"/>
      <c r="AI25" s="150"/>
      <c r="AJ25" s="150"/>
      <c r="AK25" s="150"/>
      <c r="AL25" s="150"/>
      <c r="AM25" s="180">
        <f>SUM(Y12:EF12)+Y25</f>
        <v>8957</v>
      </c>
      <c r="AN25" s="181"/>
      <c r="AO25" s="181"/>
      <c r="AP25" s="181"/>
      <c r="AQ25" s="181"/>
      <c r="AR25" s="181"/>
      <c r="AS25" s="181"/>
      <c r="AT25" s="181"/>
      <c r="AU25" s="181"/>
      <c r="AV25" s="181"/>
      <c r="AW25" s="181"/>
      <c r="AX25" s="181"/>
      <c r="AY25" s="181"/>
      <c r="AZ25" s="181"/>
      <c r="BA25" s="789"/>
      <c r="BB25" s="790"/>
      <c r="BC25" s="790"/>
      <c r="BD25" s="790"/>
      <c r="BE25" s="790"/>
      <c r="BF25" s="790"/>
      <c r="BG25" s="790"/>
      <c r="BH25" s="790"/>
      <c r="BI25" s="790"/>
      <c r="BJ25" s="790"/>
      <c r="BK25" s="790"/>
      <c r="BL25" s="790"/>
      <c r="BM25" s="790"/>
      <c r="BN25" s="791"/>
      <c r="BO25" s="792"/>
      <c r="BP25" s="792"/>
      <c r="BQ25" s="792"/>
      <c r="BR25" s="792"/>
      <c r="BS25" s="792"/>
      <c r="BT25" s="792"/>
      <c r="BU25" s="792"/>
      <c r="BV25" s="792"/>
      <c r="BW25" s="792"/>
      <c r="BX25" s="792"/>
      <c r="BY25" s="792"/>
      <c r="BZ25" s="792"/>
      <c r="CA25" s="792"/>
      <c r="CB25" s="792"/>
      <c r="CC25" s="792"/>
      <c r="CD25" s="792"/>
      <c r="CE25" s="792"/>
      <c r="CF25" s="792"/>
      <c r="CG25" s="792"/>
      <c r="CH25" s="792"/>
      <c r="CI25" s="792"/>
      <c r="CJ25" s="792"/>
      <c r="CK25" s="792"/>
      <c r="CL25" s="792"/>
      <c r="CM25" s="792"/>
      <c r="CN25" s="792"/>
      <c r="CO25" s="792"/>
      <c r="CP25" s="792"/>
      <c r="CQ25" s="792"/>
      <c r="CR25" s="792"/>
      <c r="CS25" s="792"/>
      <c r="CT25" s="793"/>
      <c r="CU25" s="793"/>
      <c r="CV25" s="793"/>
      <c r="CW25" s="793"/>
      <c r="CX25" s="793"/>
    </row>
    <row r="26" spans="1:102" ht="30" customHeight="1">
      <c r="A26" s="773"/>
      <c r="B26" s="774"/>
      <c r="C26" s="774"/>
      <c r="D26" s="483" t="s">
        <v>4469</v>
      </c>
      <c r="E26" s="483"/>
      <c r="F26" s="483"/>
      <c r="G26" s="483"/>
      <c r="H26" s="483"/>
      <c r="I26" s="483"/>
      <c r="J26" s="483"/>
      <c r="K26" s="483"/>
      <c r="L26" s="483"/>
      <c r="M26" s="483"/>
      <c r="N26" s="483"/>
      <c r="O26" s="775"/>
      <c r="P26" s="550" t="s">
        <v>820</v>
      </c>
      <c r="Q26" s="488"/>
      <c r="R26" s="551"/>
      <c r="S26" s="551" t="s">
        <v>822</v>
      </c>
      <c r="T26" s="551"/>
      <c r="U26" s="551"/>
      <c r="V26" s="551" t="s">
        <v>818</v>
      </c>
      <c r="W26" s="487"/>
      <c r="X26" s="552"/>
      <c r="Y26" s="159">
        <v>25</v>
      </c>
      <c r="Z26" s="160"/>
      <c r="AA26" s="160"/>
      <c r="AB26" s="160"/>
      <c r="AC26" s="160"/>
      <c r="AD26" s="160"/>
      <c r="AE26" s="160"/>
      <c r="AF26" s="160"/>
      <c r="AG26" s="160"/>
      <c r="AH26" s="160"/>
      <c r="AI26" s="160"/>
      <c r="AJ26" s="160"/>
      <c r="AK26" s="160"/>
      <c r="AL26" s="160"/>
      <c r="AM26" s="156">
        <f>SUM(Y13:EF13)+Y26</f>
        <v>388</v>
      </c>
      <c r="AN26" s="157"/>
      <c r="AO26" s="157"/>
      <c r="AP26" s="157"/>
      <c r="AQ26" s="157"/>
      <c r="AR26" s="157"/>
      <c r="AS26" s="157"/>
      <c r="AT26" s="157"/>
      <c r="AU26" s="157"/>
      <c r="AV26" s="157"/>
      <c r="AW26" s="157"/>
      <c r="AX26" s="157"/>
      <c r="AY26" s="157"/>
      <c r="AZ26" s="157"/>
      <c r="BA26" s="794"/>
      <c r="BB26" s="795"/>
      <c r="BC26" s="795"/>
      <c r="BD26" s="795"/>
      <c r="BE26" s="795"/>
      <c r="BF26" s="795"/>
      <c r="BG26" s="795"/>
      <c r="BH26" s="795"/>
      <c r="BI26" s="795"/>
      <c r="BJ26" s="795"/>
      <c r="BK26" s="795"/>
      <c r="BL26" s="795"/>
      <c r="BM26" s="795"/>
      <c r="BN26" s="796"/>
      <c r="BO26" s="792"/>
      <c r="BP26" s="792"/>
      <c r="BQ26" s="792"/>
      <c r="BR26" s="792"/>
      <c r="BS26" s="792"/>
      <c r="BT26" s="792"/>
      <c r="BU26" s="792"/>
      <c r="BV26" s="792"/>
      <c r="BW26" s="792"/>
      <c r="BX26" s="792"/>
      <c r="BY26" s="792"/>
      <c r="BZ26" s="792"/>
      <c r="CA26" s="792"/>
      <c r="CB26" s="792"/>
      <c r="CC26" s="792"/>
      <c r="CD26" s="792"/>
      <c r="CE26" s="792"/>
      <c r="CF26" s="792"/>
      <c r="CG26" s="792"/>
      <c r="CH26" s="792"/>
      <c r="CI26" s="792"/>
      <c r="CJ26" s="792"/>
      <c r="CK26" s="792"/>
      <c r="CL26" s="792"/>
      <c r="CM26" s="792"/>
      <c r="CN26" s="792"/>
      <c r="CO26" s="792"/>
      <c r="CP26" s="792"/>
      <c r="CQ26" s="792"/>
      <c r="CR26" s="792"/>
      <c r="CS26" s="792"/>
      <c r="CT26" s="793"/>
      <c r="CU26" s="793"/>
      <c r="CV26" s="793"/>
      <c r="CW26" s="793"/>
      <c r="CX26" s="793"/>
    </row>
    <row r="27" spans="1:102" ht="30" customHeight="1">
      <c r="A27" s="194" t="s">
        <v>186</v>
      </c>
      <c r="B27" s="195"/>
      <c r="C27" s="195"/>
      <c r="D27" s="195"/>
      <c r="E27" s="195"/>
      <c r="F27" s="195"/>
      <c r="G27" s="195"/>
      <c r="H27" s="195"/>
      <c r="I27" s="195"/>
      <c r="J27" s="195"/>
      <c r="K27" s="195"/>
      <c r="L27" s="195"/>
      <c r="M27" s="195"/>
      <c r="N27" s="195"/>
      <c r="O27" s="776"/>
      <c r="P27" s="550" t="s">
        <v>361</v>
      </c>
      <c r="Q27" s="488"/>
      <c r="R27" s="551"/>
      <c r="S27" s="551" t="s">
        <v>183</v>
      </c>
      <c r="T27" s="551"/>
      <c r="U27" s="551"/>
      <c r="V27" s="551" t="s">
        <v>818</v>
      </c>
      <c r="W27" s="487"/>
      <c r="X27" s="552"/>
      <c r="Y27" s="159">
        <v>307682</v>
      </c>
      <c r="Z27" s="160"/>
      <c r="AA27" s="160"/>
      <c r="AB27" s="160"/>
      <c r="AC27" s="160"/>
      <c r="AD27" s="160"/>
      <c r="AE27" s="160"/>
      <c r="AF27" s="160"/>
      <c r="AG27" s="160"/>
      <c r="AH27" s="160"/>
      <c r="AI27" s="160"/>
      <c r="AJ27" s="160"/>
      <c r="AK27" s="160"/>
      <c r="AL27" s="160"/>
      <c r="AM27" s="156">
        <f>SUM(Y14:EF14)+Y27</f>
        <v>1139279</v>
      </c>
      <c r="AN27" s="157"/>
      <c r="AO27" s="157"/>
      <c r="AP27" s="157"/>
      <c r="AQ27" s="157"/>
      <c r="AR27" s="157"/>
      <c r="AS27" s="157"/>
      <c r="AT27" s="157"/>
      <c r="AU27" s="157"/>
      <c r="AV27" s="157"/>
      <c r="AW27" s="157"/>
      <c r="AX27" s="157"/>
      <c r="AY27" s="157"/>
      <c r="AZ27" s="157"/>
      <c r="BA27" s="159"/>
      <c r="BB27" s="160"/>
      <c r="BC27" s="160"/>
      <c r="BD27" s="160"/>
      <c r="BE27" s="160"/>
      <c r="BF27" s="160"/>
      <c r="BG27" s="160"/>
      <c r="BH27" s="160"/>
      <c r="BI27" s="160"/>
      <c r="BJ27" s="160"/>
      <c r="BK27" s="160"/>
      <c r="BL27" s="160"/>
      <c r="BM27" s="160"/>
      <c r="BN27" s="162"/>
      <c r="BO27" s="792"/>
      <c r="BP27" s="792"/>
      <c r="BQ27" s="792"/>
      <c r="BR27" s="792"/>
      <c r="BS27" s="792"/>
      <c r="BT27" s="792"/>
      <c r="BU27" s="792"/>
      <c r="BV27" s="792"/>
      <c r="BW27" s="792"/>
      <c r="BX27" s="792"/>
      <c r="BY27" s="792"/>
      <c r="BZ27" s="792"/>
      <c r="CA27" s="792"/>
      <c r="CB27" s="792"/>
      <c r="CC27" s="792"/>
      <c r="CD27" s="792"/>
      <c r="CE27" s="792"/>
      <c r="CF27" s="792"/>
      <c r="CG27" s="792"/>
      <c r="CH27" s="792"/>
      <c r="CI27" s="792"/>
      <c r="CJ27" s="792"/>
      <c r="CK27" s="792"/>
      <c r="CL27" s="792"/>
      <c r="CM27" s="792"/>
      <c r="CN27" s="792"/>
      <c r="CO27" s="792"/>
      <c r="CP27" s="792"/>
      <c r="CQ27" s="792"/>
      <c r="CR27" s="792"/>
      <c r="CS27" s="792"/>
      <c r="CT27" s="793"/>
      <c r="CU27" s="793"/>
      <c r="CV27" s="793"/>
      <c r="CW27" s="793"/>
      <c r="CX27" s="793"/>
    </row>
    <row r="28" spans="1:102" ht="30" customHeight="1" thickBot="1">
      <c r="A28" s="773"/>
      <c r="B28" s="774"/>
      <c r="C28" s="774"/>
      <c r="D28" s="777" t="s">
        <v>4470</v>
      </c>
      <c r="E28" s="777"/>
      <c r="F28" s="777"/>
      <c r="G28" s="777"/>
      <c r="H28" s="777"/>
      <c r="I28" s="777"/>
      <c r="J28" s="777"/>
      <c r="K28" s="777"/>
      <c r="L28" s="777"/>
      <c r="M28" s="777"/>
      <c r="N28" s="777"/>
      <c r="O28" s="778"/>
      <c r="P28" s="553" t="s">
        <v>290</v>
      </c>
      <c r="Q28" s="497"/>
      <c r="R28" s="554"/>
      <c r="S28" s="554" t="s">
        <v>185</v>
      </c>
      <c r="T28" s="554"/>
      <c r="U28" s="554"/>
      <c r="V28" s="554" t="s">
        <v>818</v>
      </c>
      <c r="W28" s="495"/>
      <c r="X28" s="555"/>
      <c r="Y28" s="173">
        <v>1229</v>
      </c>
      <c r="Z28" s="174"/>
      <c r="AA28" s="174"/>
      <c r="AB28" s="174"/>
      <c r="AC28" s="174"/>
      <c r="AD28" s="174"/>
      <c r="AE28" s="174"/>
      <c r="AF28" s="174"/>
      <c r="AG28" s="174"/>
      <c r="AH28" s="174"/>
      <c r="AI28" s="174"/>
      <c r="AJ28" s="174"/>
      <c r="AK28" s="174"/>
      <c r="AL28" s="174"/>
      <c r="AM28" s="188">
        <f>SUM(Y15:EF15)+Y28</f>
        <v>218890</v>
      </c>
      <c r="AN28" s="189"/>
      <c r="AO28" s="189"/>
      <c r="AP28" s="189"/>
      <c r="AQ28" s="189"/>
      <c r="AR28" s="189"/>
      <c r="AS28" s="189"/>
      <c r="AT28" s="189"/>
      <c r="AU28" s="189"/>
      <c r="AV28" s="189"/>
      <c r="AW28" s="189"/>
      <c r="AX28" s="189"/>
      <c r="AY28" s="189"/>
      <c r="AZ28" s="189"/>
      <c r="BA28" s="173"/>
      <c r="BB28" s="174"/>
      <c r="BC28" s="174"/>
      <c r="BD28" s="174"/>
      <c r="BE28" s="174"/>
      <c r="BF28" s="174"/>
      <c r="BG28" s="174"/>
      <c r="BH28" s="174"/>
      <c r="BI28" s="174"/>
      <c r="BJ28" s="174"/>
      <c r="BK28" s="174"/>
      <c r="BL28" s="174"/>
      <c r="BM28" s="174"/>
      <c r="BN28" s="176"/>
      <c r="BO28" s="792"/>
      <c r="BP28" s="792"/>
      <c r="BQ28" s="792"/>
      <c r="BR28" s="792"/>
      <c r="BS28" s="792"/>
      <c r="BT28" s="792"/>
      <c r="BU28" s="792"/>
      <c r="BV28" s="792"/>
      <c r="BW28" s="792"/>
      <c r="BX28" s="792"/>
      <c r="BY28" s="792"/>
      <c r="BZ28" s="792"/>
      <c r="CA28" s="792"/>
      <c r="CB28" s="792"/>
      <c r="CC28" s="792"/>
      <c r="CD28" s="792"/>
      <c r="CE28" s="792"/>
      <c r="CF28" s="792"/>
      <c r="CG28" s="792"/>
      <c r="CH28" s="792"/>
      <c r="CI28" s="792"/>
      <c r="CJ28" s="792"/>
      <c r="CK28" s="792"/>
      <c r="CL28" s="792"/>
      <c r="CM28" s="792"/>
      <c r="CN28" s="792"/>
      <c r="CO28" s="792"/>
      <c r="CP28" s="792"/>
      <c r="CQ28" s="792"/>
      <c r="CR28" s="792"/>
      <c r="CS28" s="792"/>
      <c r="CT28" s="793"/>
      <c r="CU28" s="793"/>
      <c r="CV28" s="793"/>
      <c r="CW28" s="793"/>
      <c r="CX28" s="793"/>
    </row>
  </sheetData>
  <sheetProtection password="98CF" sheet="1" objects="1" scenarios="1" selectLockedCells="1"/>
  <mergeCells count="148">
    <mergeCell ref="DS5:EF5"/>
    <mergeCell ref="Y18:AL18"/>
    <mergeCell ref="AM18:AZ18"/>
    <mergeCell ref="BA18:BN18"/>
    <mergeCell ref="Y7:AL10"/>
    <mergeCell ref="Y11:AL11"/>
    <mergeCell ref="AM7:AZ10"/>
    <mergeCell ref="AM11:AZ11"/>
    <mergeCell ref="BA5:BN5"/>
    <mergeCell ref="BO5:CB5"/>
    <mergeCell ref="CC5:CP5"/>
    <mergeCell ref="CQ5:DD5"/>
    <mergeCell ref="DS15:EF15"/>
    <mergeCell ref="BO13:CB13"/>
    <mergeCell ref="CC13:CP13"/>
    <mergeCell ref="CQ13:DD13"/>
    <mergeCell ref="DS13:EF13"/>
    <mergeCell ref="CC14:CP14"/>
    <mergeCell ref="CQ14:DD14"/>
    <mergeCell ref="DE14:DR14"/>
    <mergeCell ref="DS14:EF14"/>
    <mergeCell ref="BO12:CB12"/>
    <mergeCell ref="BO14:CB14"/>
    <mergeCell ref="BA7:BN10"/>
    <mergeCell ref="A6:O11"/>
    <mergeCell ref="CC7:CP10"/>
    <mergeCell ref="BO7:CB10"/>
    <mergeCell ref="BO11:CB11"/>
    <mergeCell ref="P26:R26"/>
    <mergeCell ref="P28:R28"/>
    <mergeCell ref="S28:U28"/>
    <mergeCell ref="P19:X24"/>
    <mergeCell ref="P27:R27"/>
    <mergeCell ref="S27:U27"/>
    <mergeCell ref="V27:X27"/>
    <mergeCell ref="V28:X28"/>
    <mergeCell ref="S26:U26"/>
    <mergeCell ref="V26:X26"/>
    <mergeCell ref="Y26:AL26"/>
    <mergeCell ref="AM26:AZ26"/>
    <mergeCell ref="D28:O28"/>
    <mergeCell ref="S25:U25"/>
    <mergeCell ref="V25:X25"/>
    <mergeCell ref="Y25:AL25"/>
    <mergeCell ref="P25:R25"/>
    <mergeCell ref="A25:O25"/>
    <mergeCell ref="A27:O27"/>
    <mergeCell ref="D26:O26"/>
    <mergeCell ref="Y28:AL28"/>
    <mergeCell ref="AM28:AZ28"/>
    <mergeCell ref="BA28:BN28"/>
    <mergeCell ref="Y27:AL27"/>
    <mergeCell ref="AM27:AZ27"/>
    <mergeCell ref="BA27:BN27"/>
    <mergeCell ref="CC28:CS28"/>
    <mergeCell ref="BO15:CB15"/>
    <mergeCell ref="CC15:CP15"/>
    <mergeCell ref="CQ15:DD15"/>
    <mergeCell ref="BO23:CB23"/>
    <mergeCell ref="BO27:CB27"/>
    <mergeCell ref="CC27:CS27"/>
    <mergeCell ref="BO28:CB28"/>
    <mergeCell ref="AM25:AZ25"/>
    <mergeCell ref="BO20:CB21"/>
    <mergeCell ref="CC20:CS21"/>
    <mergeCell ref="CC19:CS19"/>
    <mergeCell ref="BA21:BN24"/>
    <mergeCell ref="BO19:CB19"/>
    <mergeCell ref="CC23:CS23"/>
    <mergeCell ref="BA20:BN20"/>
    <mergeCell ref="CC24:CS24"/>
    <mergeCell ref="BO22:CB22"/>
    <mergeCell ref="Y5:AL5"/>
    <mergeCell ref="AM5:AZ5"/>
    <mergeCell ref="DE7:DR10"/>
    <mergeCell ref="DE11:DR11"/>
    <mergeCell ref="P6:X11"/>
    <mergeCell ref="CC12:CP12"/>
    <mergeCell ref="CQ12:DD12"/>
    <mergeCell ref="DE12:DR12"/>
    <mergeCell ref="BA26:BN26"/>
    <mergeCell ref="BO26:CB26"/>
    <mergeCell ref="CC26:CS26"/>
    <mergeCell ref="BA25:BN25"/>
    <mergeCell ref="BO25:CB25"/>
    <mergeCell ref="CC25:CS25"/>
    <mergeCell ref="DE15:DR15"/>
    <mergeCell ref="CC22:CS22"/>
    <mergeCell ref="BO24:CB24"/>
    <mergeCell ref="BA15:BN15"/>
    <mergeCell ref="DE5:DR5"/>
    <mergeCell ref="Y20:AL23"/>
    <mergeCell ref="Y24:AL24"/>
    <mergeCell ref="AM20:AZ23"/>
    <mergeCell ref="BA11:BN11"/>
    <mergeCell ref="Y15:AL15"/>
    <mergeCell ref="DS12:EF12"/>
    <mergeCell ref="V13:X13"/>
    <mergeCell ref="Y13:AL13"/>
    <mergeCell ref="AM13:AZ13"/>
    <mergeCell ref="BA13:BN13"/>
    <mergeCell ref="DE13:DR13"/>
    <mergeCell ref="DS7:EF10"/>
    <mergeCell ref="DS11:EF11"/>
    <mergeCell ref="Y6:EF6"/>
    <mergeCell ref="CQ7:DD10"/>
    <mergeCell ref="CQ11:DD11"/>
    <mergeCell ref="CC11:CP11"/>
    <mergeCell ref="BA12:BN12"/>
    <mergeCell ref="H1:Y2"/>
    <mergeCell ref="Z1:AE2"/>
    <mergeCell ref="AH1:DT2"/>
    <mergeCell ref="EK1:EY2"/>
    <mergeCell ref="EZ1:FE3"/>
    <mergeCell ref="H3:J3"/>
    <mergeCell ref="K3:M3"/>
    <mergeCell ref="N3:P3"/>
    <mergeCell ref="Q3:S3"/>
    <mergeCell ref="T3:V3"/>
    <mergeCell ref="DZ1:EJ2"/>
    <mergeCell ref="AC3:AE3"/>
    <mergeCell ref="W3:Y3"/>
    <mergeCell ref="Z3:AB3"/>
    <mergeCell ref="DZ3:EJ3"/>
    <mergeCell ref="EK3:EY3"/>
    <mergeCell ref="P12:R12"/>
    <mergeCell ref="S12:U12"/>
    <mergeCell ref="V12:X12"/>
    <mergeCell ref="A19:O24"/>
    <mergeCell ref="A12:O12"/>
    <mergeCell ref="A14:O14"/>
    <mergeCell ref="AM12:AZ12"/>
    <mergeCell ref="Y12:AL12"/>
    <mergeCell ref="D13:O13"/>
    <mergeCell ref="P13:R13"/>
    <mergeCell ref="S13:U13"/>
    <mergeCell ref="P14:R14"/>
    <mergeCell ref="S14:U14"/>
    <mergeCell ref="D15:O15"/>
    <mergeCell ref="P15:R15"/>
    <mergeCell ref="S15:U15"/>
    <mergeCell ref="V15:X15"/>
    <mergeCell ref="Y14:AL14"/>
    <mergeCell ref="AM14:AZ14"/>
    <mergeCell ref="V14:X14"/>
    <mergeCell ref="AM15:AZ15"/>
    <mergeCell ref="Y19:BN19"/>
    <mergeCell ref="BA14:BN14"/>
  </mergeCells>
  <phoneticPr fontId="3"/>
  <dataValidations count="4">
    <dataValidation type="whole" allowBlank="1" showInputMessage="1" showErrorMessage="1" errorTitle="入力エラー" error="数値以外の入力または、11桁以上の入力は行えません。" sqref="BA25:BN28 CC25:CX28">
      <formula1>-999999999</formula1>
      <formula2>9999999999</formula2>
    </dataValidation>
    <dataValidation type="whole" allowBlank="1" showInputMessage="1" showErrorMessage="1" errorTitle="入力エラー" error="数値以外の入力または、7桁以上の入力は行えません。" sqref="BO25:CB28">
      <formula1>-99999</formula1>
      <formula2>999999</formula2>
    </dataValidation>
    <dataValidation type="whole" allowBlank="1" showInputMessage="1" showErrorMessage="1" errorTitle="入力エラー" error="数値以外の入力または、10桁以上の入力は行えません。" sqref="Y25:AL28">
      <formula1>-99999999</formula1>
      <formula2>999999999</formula2>
    </dataValidation>
    <dataValidation type="whole" allowBlank="1" showInputMessage="1" showErrorMessage="1" errorTitle="入力エラー" error="数値以外の入力または、9桁以上の入力は行えません。" sqref="Y12:EF15">
      <formula1>-9999999</formula1>
      <formula2>99999999</formula2>
    </dataValidation>
  </dataValidations>
  <printOptions horizontalCentered="1"/>
  <pageMargins left="0.59055118110236227" right="0.59055118110236227" top="0.6692913385826772" bottom="0.39370078740157483" header="0.51181102362204722" footer="0.19685039370078741"/>
  <pageSetup paperSize="9" scale="85" firstPageNumber="92" orientation="landscape" useFirstPageNumber="1" r:id="rId1"/>
  <headerFooter alignWithMargins="0">
    <oddFooter>&amp;R課税市-&amp;P</oddFooter>
  </headerFooter>
  <drawing r:id="rId2"/>
  <picture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you49">
    <pageSetUpPr fitToPage="1"/>
  </sheetPr>
  <dimension ref="A1:FE16"/>
  <sheetViews>
    <sheetView showGridLines="0" zoomScale="85" zoomScaleNormal="85" workbookViewId="0">
      <selection activeCell="AM11" sqref="AM11:AZ11"/>
    </sheetView>
  </sheetViews>
  <sheetFormatPr defaultColWidth="1" defaultRowHeight="13.5"/>
  <cols>
    <col min="1" max="116" width="1" style="109" customWidth="1"/>
    <col min="117" max="16384" width="1" style="109"/>
  </cols>
  <sheetData>
    <row r="1" spans="1:161" s="61" customFormat="1" ht="15.95" customHeight="1">
      <c r="H1" s="737" t="s">
        <v>810</v>
      </c>
      <c r="I1" s="738"/>
      <c r="J1" s="738"/>
      <c r="K1" s="738"/>
      <c r="L1" s="738"/>
      <c r="M1" s="738"/>
      <c r="N1" s="738"/>
      <c r="O1" s="738"/>
      <c r="P1" s="738"/>
      <c r="Q1" s="738"/>
      <c r="R1" s="738"/>
      <c r="S1" s="738"/>
      <c r="T1" s="738"/>
      <c r="U1" s="738"/>
      <c r="V1" s="738"/>
      <c r="W1" s="738"/>
      <c r="X1" s="738"/>
      <c r="Y1" s="739"/>
      <c r="Z1" s="737" t="s">
        <v>756</v>
      </c>
      <c r="AA1" s="738"/>
      <c r="AB1" s="738"/>
      <c r="AC1" s="738"/>
      <c r="AD1" s="738"/>
      <c r="AE1" s="739"/>
      <c r="AH1" s="53" t="str">
        <f>"第49表　"&amp; 表00!CY6&amp;表00!DC6 &amp; "年度市町村民税の法人税割の分割法人に関する調"</f>
        <v>第49表　令和5年度市町村民税の法人税割の分割法人に関する調</v>
      </c>
      <c r="AI1" s="740"/>
      <c r="AJ1" s="740"/>
      <c r="AK1" s="740"/>
      <c r="AL1" s="740"/>
      <c r="AM1" s="740"/>
      <c r="AN1" s="740"/>
      <c r="AO1" s="740"/>
      <c r="AP1" s="740"/>
      <c r="AQ1" s="740"/>
      <c r="AR1" s="740"/>
      <c r="AS1" s="740"/>
      <c r="AT1" s="740"/>
      <c r="AU1" s="740"/>
      <c r="AV1" s="740"/>
      <c r="AW1" s="740"/>
      <c r="AX1" s="740"/>
      <c r="AY1" s="740"/>
      <c r="AZ1" s="740"/>
      <c r="BA1" s="740"/>
      <c r="BB1" s="740"/>
      <c r="BC1" s="740"/>
      <c r="BD1" s="740"/>
      <c r="BE1" s="740"/>
      <c r="BF1" s="740"/>
      <c r="BG1" s="740"/>
      <c r="BH1" s="740"/>
      <c r="BI1" s="740"/>
      <c r="BJ1" s="740"/>
      <c r="BK1" s="740"/>
      <c r="BL1" s="740"/>
      <c r="BM1" s="740"/>
      <c r="BN1" s="740"/>
      <c r="BO1" s="740"/>
      <c r="BP1" s="740"/>
      <c r="BQ1" s="740"/>
      <c r="BR1" s="740"/>
      <c r="BS1" s="740"/>
      <c r="BT1" s="740"/>
      <c r="BU1" s="740"/>
      <c r="BV1" s="740"/>
      <c r="BW1" s="740"/>
      <c r="BX1" s="740"/>
      <c r="BY1" s="740"/>
      <c r="BZ1" s="740"/>
      <c r="CA1" s="740"/>
      <c r="CB1" s="740"/>
      <c r="CC1" s="740"/>
      <c r="CD1" s="740"/>
      <c r="CE1" s="740"/>
      <c r="CF1" s="740"/>
      <c r="CG1" s="740"/>
      <c r="CH1" s="740"/>
      <c r="CI1" s="740"/>
      <c r="CJ1" s="740"/>
      <c r="CK1" s="740"/>
      <c r="CL1" s="740"/>
      <c r="CM1" s="740"/>
      <c r="CN1" s="740"/>
      <c r="CO1" s="740"/>
      <c r="CP1" s="740"/>
      <c r="CQ1" s="740"/>
      <c r="CR1" s="740"/>
      <c r="CS1" s="740"/>
      <c r="CT1" s="740"/>
      <c r="CU1" s="740"/>
      <c r="CV1" s="740"/>
      <c r="CW1" s="740"/>
      <c r="CX1" s="740"/>
      <c r="CY1" s="740"/>
      <c r="CZ1" s="740"/>
      <c r="DA1" s="740"/>
      <c r="DB1" s="740"/>
      <c r="DC1" s="740"/>
      <c r="DD1" s="740"/>
      <c r="DE1" s="740"/>
      <c r="DF1" s="740"/>
      <c r="DG1" s="740"/>
      <c r="DH1" s="740"/>
      <c r="DI1" s="740"/>
      <c r="DJ1" s="740"/>
      <c r="DK1" s="740"/>
      <c r="DL1" s="740"/>
      <c r="DM1" s="740"/>
      <c r="DN1" s="740"/>
      <c r="DO1" s="740"/>
      <c r="DP1" s="740"/>
      <c r="DQ1" s="740"/>
      <c r="DR1" s="740"/>
      <c r="DS1" s="740"/>
      <c r="DT1" s="740"/>
      <c r="DZ1" s="741" t="s">
        <v>750</v>
      </c>
      <c r="EA1" s="741"/>
      <c r="EB1" s="741"/>
      <c r="EC1" s="741"/>
      <c r="ED1" s="741"/>
      <c r="EE1" s="741"/>
      <c r="EF1" s="741"/>
      <c r="EG1" s="741"/>
      <c r="EH1" s="741"/>
      <c r="EI1" s="741"/>
      <c r="EJ1" s="741"/>
      <c r="EK1" s="598" t="str">
        <f>IF(表00!DG1="","",表00!DG1)</f>
        <v>三重県</v>
      </c>
      <c r="EL1" s="598"/>
      <c r="EM1" s="598"/>
      <c r="EN1" s="598"/>
      <c r="EO1" s="598"/>
      <c r="EP1" s="598"/>
      <c r="EQ1" s="598"/>
      <c r="ER1" s="598"/>
      <c r="ES1" s="598"/>
      <c r="ET1" s="598"/>
      <c r="EU1" s="598"/>
      <c r="EV1" s="598"/>
      <c r="EW1" s="598"/>
      <c r="EX1" s="598"/>
      <c r="EY1" s="598"/>
      <c r="EZ1" s="510"/>
      <c r="FA1" s="510"/>
      <c r="FB1" s="510"/>
      <c r="FC1" s="510"/>
      <c r="FD1" s="510"/>
      <c r="FE1" s="510"/>
    </row>
    <row r="2" spans="1:161" s="61" customFormat="1" ht="15.95" customHeight="1" thickBot="1">
      <c r="H2" s="742"/>
      <c r="I2" s="743"/>
      <c r="J2" s="743"/>
      <c r="K2" s="743"/>
      <c r="L2" s="743"/>
      <c r="M2" s="743"/>
      <c r="N2" s="743"/>
      <c r="O2" s="743"/>
      <c r="P2" s="743"/>
      <c r="Q2" s="743"/>
      <c r="R2" s="743"/>
      <c r="S2" s="743"/>
      <c r="T2" s="743"/>
      <c r="U2" s="743"/>
      <c r="V2" s="743"/>
      <c r="W2" s="743"/>
      <c r="X2" s="743"/>
      <c r="Y2" s="744"/>
      <c r="Z2" s="742"/>
      <c r="AA2" s="743"/>
      <c r="AB2" s="743"/>
      <c r="AC2" s="743"/>
      <c r="AD2" s="743"/>
      <c r="AE2" s="744"/>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740"/>
      <c r="BW2" s="740"/>
      <c r="BX2" s="740"/>
      <c r="BY2" s="740"/>
      <c r="BZ2" s="740"/>
      <c r="CA2" s="740"/>
      <c r="CB2" s="740"/>
      <c r="CC2" s="740"/>
      <c r="CD2" s="740"/>
      <c r="CE2" s="740"/>
      <c r="CF2" s="740"/>
      <c r="CG2" s="740"/>
      <c r="CH2" s="740"/>
      <c r="CI2" s="740"/>
      <c r="CJ2" s="740"/>
      <c r="CK2" s="740"/>
      <c r="CL2" s="740"/>
      <c r="CM2" s="740"/>
      <c r="CN2" s="740"/>
      <c r="CO2" s="740"/>
      <c r="CP2" s="740"/>
      <c r="CQ2" s="740"/>
      <c r="CR2" s="740"/>
      <c r="CS2" s="740"/>
      <c r="CT2" s="740"/>
      <c r="CU2" s="740"/>
      <c r="CV2" s="740"/>
      <c r="CW2" s="740"/>
      <c r="CX2" s="740"/>
      <c r="CY2" s="740"/>
      <c r="CZ2" s="740"/>
      <c r="DA2" s="740"/>
      <c r="DB2" s="740"/>
      <c r="DC2" s="740"/>
      <c r="DD2" s="740"/>
      <c r="DE2" s="740"/>
      <c r="DF2" s="740"/>
      <c r="DG2" s="740"/>
      <c r="DH2" s="740"/>
      <c r="DI2" s="740"/>
      <c r="DJ2" s="740"/>
      <c r="DK2" s="740"/>
      <c r="DL2" s="740"/>
      <c r="DM2" s="740"/>
      <c r="DN2" s="740"/>
      <c r="DO2" s="740"/>
      <c r="DP2" s="740"/>
      <c r="DQ2" s="740"/>
      <c r="DR2" s="740"/>
      <c r="DS2" s="740"/>
      <c r="DT2" s="740"/>
      <c r="DZ2" s="745"/>
      <c r="EA2" s="745"/>
      <c r="EB2" s="745"/>
      <c r="EC2" s="745"/>
      <c r="ED2" s="745"/>
      <c r="EE2" s="745"/>
      <c r="EF2" s="745"/>
      <c r="EG2" s="745"/>
      <c r="EH2" s="745"/>
      <c r="EI2" s="745"/>
      <c r="EJ2" s="745"/>
      <c r="EK2" s="604"/>
      <c r="EL2" s="604"/>
      <c r="EM2" s="604"/>
      <c r="EN2" s="604"/>
      <c r="EO2" s="604"/>
      <c r="EP2" s="604"/>
      <c r="EQ2" s="604"/>
      <c r="ER2" s="604"/>
      <c r="ES2" s="604"/>
      <c r="ET2" s="604"/>
      <c r="EU2" s="604"/>
      <c r="EV2" s="604"/>
      <c r="EW2" s="604"/>
      <c r="EX2" s="604"/>
      <c r="EY2" s="604"/>
      <c r="EZ2" s="510"/>
      <c r="FA2" s="510"/>
      <c r="FB2" s="510"/>
      <c r="FC2" s="510"/>
      <c r="FD2" s="510"/>
      <c r="FE2" s="510"/>
    </row>
    <row r="3" spans="1:161" s="61" customFormat="1" ht="25.5" customHeight="1" thickBot="1">
      <c r="H3" s="223">
        <f>IF(表00!A8="","",表00!A8)</f>
        <v>2</v>
      </c>
      <c r="I3" s="224"/>
      <c r="J3" s="224"/>
      <c r="K3" s="225">
        <f>IF(表00!D8="","",表00!D8)</f>
        <v>4</v>
      </c>
      <c r="L3" s="226"/>
      <c r="M3" s="227"/>
      <c r="N3" s="225">
        <f>IF(表00!G8="","",表00!G8)</f>
        <v>2</v>
      </c>
      <c r="O3" s="226"/>
      <c r="P3" s="227"/>
      <c r="Q3" s="225">
        <f>IF(表00!J8="","",表00!J8)</f>
        <v>0</v>
      </c>
      <c r="R3" s="226"/>
      <c r="S3" s="227"/>
      <c r="T3" s="225">
        <f>IF(表00!M8="","",表00!M8)</f>
        <v>2</v>
      </c>
      <c r="U3" s="226"/>
      <c r="V3" s="227"/>
      <c r="W3" s="225">
        <f>IF(表00!P8="","",表00!P8)</f>
        <v>1</v>
      </c>
      <c r="X3" s="226"/>
      <c r="Y3" s="228"/>
      <c r="Z3" s="746">
        <v>4</v>
      </c>
      <c r="AA3" s="747"/>
      <c r="AB3" s="748"/>
      <c r="AC3" s="749">
        <v>9</v>
      </c>
      <c r="AD3" s="750"/>
      <c r="AE3" s="751"/>
      <c r="DZ3" s="752" t="s">
        <v>752</v>
      </c>
      <c r="EA3" s="752"/>
      <c r="EB3" s="752"/>
      <c r="EC3" s="752"/>
      <c r="ED3" s="752"/>
      <c r="EE3" s="752"/>
      <c r="EF3" s="752"/>
      <c r="EG3" s="752"/>
      <c r="EH3" s="752"/>
      <c r="EI3" s="752"/>
      <c r="EJ3" s="752"/>
      <c r="EK3" s="612" t="str">
        <f>IF(表00!DG3="","",表00!DG3)</f>
        <v>四日市市</v>
      </c>
      <c r="EL3" s="612"/>
      <c r="EM3" s="612"/>
      <c r="EN3" s="612"/>
      <c r="EO3" s="612"/>
      <c r="EP3" s="612"/>
      <c r="EQ3" s="612"/>
      <c r="ER3" s="612"/>
      <c r="ES3" s="612"/>
      <c r="ET3" s="612"/>
      <c r="EU3" s="612"/>
      <c r="EV3" s="612"/>
      <c r="EW3" s="612"/>
      <c r="EX3" s="612"/>
      <c r="EY3" s="612"/>
      <c r="EZ3" s="510"/>
      <c r="FA3" s="510"/>
      <c r="FB3" s="510"/>
      <c r="FC3" s="510"/>
      <c r="FD3" s="510"/>
      <c r="FE3" s="510"/>
    </row>
    <row r="4" spans="1:161" ht="15" customHeight="1">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2"/>
      <c r="BJ4" s="52"/>
      <c r="BK4" s="52"/>
      <c r="BL4" s="52"/>
      <c r="BM4" s="52"/>
      <c r="BN4" s="52"/>
      <c r="BO4" s="52"/>
      <c r="BP4" s="52"/>
      <c r="BQ4" s="52"/>
      <c r="BR4" s="52"/>
      <c r="BS4" s="52"/>
      <c r="BT4" s="52"/>
      <c r="BU4" s="52"/>
      <c r="BV4" s="52"/>
      <c r="BW4" s="52"/>
      <c r="BX4" s="52"/>
      <c r="BY4" s="52"/>
      <c r="BZ4" s="52"/>
      <c r="CA4" s="52"/>
      <c r="CB4" s="52"/>
      <c r="CC4" s="52"/>
      <c r="CD4" s="52"/>
      <c r="CE4" s="52"/>
      <c r="CF4" s="52"/>
      <c r="CG4" s="52"/>
      <c r="CH4" s="52"/>
      <c r="CI4" s="52"/>
      <c r="CJ4" s="52"/>
      <c r="CK4" s="52"/>
      <c r="CL4" s="52"/>
      <c r="CM4" s="52"/>
      <c r="CN4" s="52"/>
      <c r="CO4" s="52"/>
      <c r="CP4" s="52"/>
      <c r="CQ4" s="52"/>
      <c r="CR4" s="52"/>
      <c r="CS4" s="52"/>
      <c r="CT4" s="52"/>
      <c r="CU4" s="52"/>
      <c r="CV4" s="52"/>
      <c r="CW4" s="52"/>
      <c r="CX4" s="52"/>
      <c r="CY4" s="52"/>
      <c r="CZ4" s="52"/>
      <c r="DM4" s="52"/>
      <c r="DN4" s="52"/>
      <c r="DO4" s="52"/>
      <c r="DP4" s="52"/>
      <c r="DQ4" s="52"/>
      <c r="DR4" s="52"/>
      <c r="DS4" s="52"/>
      <c r="DT4" s="52"/>
      <c r="DU4" s="52"/>
      <c r="DV4" s="52"/>
      <c r="DW4" s="52"/>
      <c r="DX4" s="52"/>
      <c r="DY4" s="52"/>
      <c r="DZ4" s="52"/>
      <c r="EA4" s="52"/>
      <c r="EB4" s="52"/>
      <c r="EC4" s="52"/>
      <c r="ED4" s="52"/>
      <c r="EE4" s="52"/>
      <c r="EF4" s="52"/>
      <c r="EG4" s="52"/>
      <c r="EH4" s="52"/>
      <c r="EI4" s="52"/>
      <c r="EJ4" s="52"/>
      <c r="EK4" s="52"/>
      <c r="EL4" s="52"/>
      <c r="EM4" s="52"/>
      <c r="EN4" s="52"/>
      <c r="EO4" s="52"/>
      <c r="EP4" s="52"/>
      <c r="EQ4" s="52"/>
      <c r="ER4" s="52"/>
      <c r="ES4" s="52"/>
      <c r="ET4" s="52"/>
      <c r="EU4" s="52"/>
      <c r="EV4" s="52"/>
      <c r="EW4" s="52"/>
      <c r="EX4" s="52"/>
    </row>
    <row r="5" spans="1:161" ht="15" customHeight="1">
      <c r="A5" s="52"/>
      <c r="B5" s="52"/>
      <c r="C5" s="52"/>
      <c r="D5" s="52"/>
      <c r="E5" s="52"/>
      <c r="F5" s="52"/>
      <c r="G5" s="52"/>
      <c r="H5" s="52"/>
      <c r="I5" s="52"/>
      <c r="J5" s="52"/>
      <c r="K5" s="52"/>
      <c r="L5" s="52"/>
      <c r="M5" s="52"/>
      <c r="N5" s="52"/>
      <c r="O5" s="52"/>
      <c r="U5" s="52"/>
      <c r="V5" s="52"/>
      <c r="W5" s="52"/>
      <c r="X5" s="52"/>
      <c r="Y5" s="52"/>
      <c r="Z5" s="52"/>
      <c r="AA5" s="52"/>
      <c r="AB5" s="52"/>
      <c r="AC5" s="52"/>
      <c r="AD5" s="52"/>
      <c r="AE5" s="52"/>
      <c r="AF5" s="52"/>
      <c r="AG5" s="52"/>
      <c r="AH5" s="52"/>
      <c r="AI5" s="52"/>
      <c r="AJ5" s="52"/>
      <c r="AK5" s="52"/>
      <c r="AL5" s="52"/>
      <c r="AM5" s="380" t="s">
        <v>145</v>
      </c>
      <c r="AN5" s="380"/>
      <c r="AO5" s="380"/>
      <c r="AP5" s="380"/>
      <c r="AQ5" s="380"/>
      <c r="AR5" s="380"/>
      <c r="AS5" s="380"/>
      <c r="AT5" s="380"/>
      <c r="AU5" s="380"/>
      <c r="AV5" s="380"/>
      <c r="AW5" s="380"/>
      <c r="AX5" s="380"/>
      <c r="AY5" s="380"/>
      <c r="AZ5" s="380"/>
      <c r="BA5" s="380" t="s">
        <v>146</v>
      </c>
      <c r="BB5" s="380"/>
      <c r="BC5" s="380"/>
      <c r="BD5" s="380"/>
      <c r="BE5" s="380"/>
      <c r="BF5" s="380"/>
      <c r="BG5" s="380"/>
      <c r="BH5" s="380"/>
      <c r="BI5" s="380"/>
      <c r="BJ5" s="380"/>
      <c r="BK5" s="380"/>
      <c r="BL5" s="380"/>
      <c r="BM5" s="380"/>
      <c r="BN5" s="380"/>
      <c r="BO5" s="380" t="s">
        <v>147</v>
      </c>
      <c r="BP5" s="380"/>
      <c r="BQ5" s="380"/>
      <c r="BR5" s="380"/>
      <c r="BS5" s="380"/>
      <c r="BT5" s="380"/>
      <c r="BU5" s="380"/>
      <c r="BV5" s="380"/>
      <c r="BW5" s="380"/>
      <c r="BX5" s="380"/>
      <c r="BY5" s="380"/>
      <c r="BZ5" s="380"/>
      <c r="CA5" s="380"/>
      <c r="CB5" s="380"/>
      <c r="CC5" s="380"/>
      <c r="CD5" s="380"/>
      <c r="CE5" s="380"/>
      <c r="CF5" s="380"/>
      <c r="CG5" s="380"/>
      <c r="CH5" s="380"/>
      <c r="CI5" s="380"/>
      <c r="CJ5" s="380"/>
      <c r="CK5" s="380"/>
      <c r="CL5" s="380"/>
      <c r="CM5" s="380"/>
      <c r="CN5" s="380"/>
      <c r="CO5" s="380"/>
      <c r="CP5" s="380"/>
      <c r="CQ5" s="380"/>
      <c r="CR5" s="380" t="s">
        <v>148</v>
      </c>
      <c r="CS5" s="380"/>
      <c r="CT5" s="380"/>
      <c r="CU5" s="380"/>
      <c r="CV5" s="380"/>
      <c r="CW5" s="380"/>
      <c r="CX5" s="380"/>
      <c r="CY5" s="380"/>
      <c r="CZ5" s="380"/>
      <c r="DA5" s="380"/>
      <c r="DB5" s="380"/>
      <c r="DC5" s="380"/>
      <c r="DD5" s="380"/>
      <c r="DE5" s="380"/>
      <c r="DF5" s="52"/>
      <c r="DG5" s="52"/>
      <c r="DH5" s="52"/>
      <c r="DI5" s="52"/>
      <c r="DJ5" s="52"/>
      <c r="DK5" s="52"/>
      <c r="DL5" s="52"/>
      <c r="DM5" s="52"/>
      <c r="DN5" s="52"/>
      <c r="DO5" s="52"/>
      <c r="DP5" s="52"/>
      <c r="DQ5" s="52"/>
      <c r="DR5" s="52"/>
      <c r="DS5" s="52"/>
      <c r="DT5" s="52"/>
      <c r="DU5" s="52"/>
      <c r="DV5" s="52"/>
      <c r="DW5" s="52"/>
      <c r="DX5" s="52"/>
      <c r="DY5" s="52"/>
      <c r="DZ5" s="52"/>
      <c r="EA5" s="52"/>
      <c r="EB5" s="52"/>
      <c r="EC5" s="52"/>
      <c r="ED5" s="52"/>
      <c r="EE5" s="52"/>
      <c r="EF5" s="52"/>
      <c r="EG5" s="52"/>
      <c r="EH5" s="52"/>
      <c r="EI5" s="52"/>
      <c r="EJ5" s="52"/>
      <c r="EK5" s="52"/>
      <c r="EL5" s="52"/>
    </row>
    <row r="6" spans="1:161" s="123" customFormat="1" ht="13.5" customHeight="1">
      <c r="A6" s="114" t="s">
        <v>216</v>
      </c>
      <c r="B6" s="115"/>
      <c r="C6" s="115"/>
      <c r="D6" s="115"/>
      <c r="E6" s="115"/>
      <c r="F6" s="115"/>
      <c r="G6" s="115"/>
      <c r="H6" s="115"/>
      <c r="I6" s="115"/>
      <c r="J6" s="115"/>
      <c r="K6" s="115"/>
      <c r="L6" s="115"/>
      <c r="M6" s="115"/>
      <c r="N6" s="115"/>
      <c r="O6" s="115"/>
      <c r="P6" s="115"/>
      <c r="Q6" s="115"/>
      <c r="R6" s="115"/>
      <c r="S6" s="115"/>
      <c r="T6" s="115"/>
      <c r="U6" s="115"/>
      <c r="V6" s="115"/>
      <c r="W6" s="115"/>
      <c r="X6" s="115"/>
      <c r="Y6" s="115"/>
      <c r="Z6" s="115"/>
      <c r="AA6" s="115"/>
      <c r="AB6" s="115"/>
      <c r="AC6" s="118"/>
      <c r="AD6" s="114" t="s">
        <v>298</v>
      </c>
      <c r="AE6" s="115"/>
      <c r="AF6" s="115"/>
      <c r="AG6" s="115"/>
      <c r="AH6" s="115"/>
      <c r="AI6" s="115"/>
      <c r="AJ6" s="115"/>
      <c r="AK6" s="115"/>
      <c r="AL6" s="118"/>
      <c r="AM6" s="797" t="s">
        <v>774</v>
      </c>
      <c r="AN6" s="798"/>
      <c r="AO6" s="798"/>
      <c r="AP6" s="798"/>
      <c r="AQ6" s="798"/>
      <c r="AR6" s="798"/>
      <c r="AS6" s="798"/>
      <c r="AT6" s="798"/>
      <c r="AU6" s="798"/>
      <c r="AV6" s="798"/>
      <c r="AW6" s="798"/>
      <c r="AX6" s="798"/>
      <c r="AY6" s="798"/>
      <c r="AZ6" s="799"/>
      <c r="BA6" s="797" t="s">
        <v>798</v>
      </c>
      <c r="BB6" s="798"/>
      <c r="BC6" s="798"/>
      <c r="BD6" s="798"/>
      <c r="BE6" s="798"/>
      <c r="BF6" s="798"/>
      <c r="BG6" s="798"/>
      <c r="BH6" s="798"/>
      <c r="BI6" s="798"/>
      <c r="BJ6" s="798"/>
      <c r="BK6" s="798"/>
      <c r="BL6" s="798"/>
      <c r="BM6" s="798"/>
      <c r="BN6" s="799"/>
      <c r="BO6" s="797" t="s">
        <v>481</v>
      </c>
      <c r="BP6" s="798"/>
      <c r="BQ6" s="798"/>
      <c r="BR6" s="798"/>
      <c r="BS6" s="798"/>
      <c r="BT6" s="798"/>
      <c r="BU6" s="798"/>
      <c r="BV6" s="798"/>
      <c r="BW6" s="798"/>
      <c r="BX6" s="798"/>
      <c r="BY6" s="798"/>
      <c r="BZ6" s="798"/>
      <c r="CA6" s="798"/>
      <c r="CB6" s="798"/>
      <c r="CC6" s="798"/>
      <c r="CD6" s="798"/>
      <c r="CE6" s="798"/>
      <c r="CF6" s="798"/>
      <c r="CG6" s="798"/>
      <c r="CH6" s="798"/>
      <c r="CI6" s="798"/>
      <c r="CJ6" s="798"/>
      <c r="CK6" s="798"/>
      <c r="CL6" s="798"/>
      <c r="CM6" s="798"/>
      <c r="CN6" s="798"/>
      <c r="CO6" s="798"/>
      <c r="CP6" s="798"/>
      <c r="CQ6" s="799"/>
      <c r="CR6" s="797" t="s">
        <v>775</v>
      </c>
      <c r="CS6" s="798"/>
      <c r="CT6" s="798"/>
      <c r="CU6" s="798"/>
      <c r="CV6" s="798"/>
      <c r="CW6" s="798"/>
      <c r="CX6" s="798"/>
      <c r="CY6" s="798"/>
      <c r="CZ6" s="798"/>
      <c r="DA6" s="798"/>
      <c r="DB6" s="798"/>
      <c r="DC6" s="798"/>
      <c r="DD6" s="798"/>
      <c r="DE6" s="799"/>
    </row>
    <row r="7" spans="1:161" s="123" customFormat="1" ht="13.5" customHeight="1">
      <c r="A7" s="194"/>
      <c r="B7" s="195"/>
      <c r="C7" s="195"/>
      <c r="D7" s="195"/>
      <c r="E7" s="195"/>
      <c r="F7" s="195"/>
      <c r="G7" s="195"/>
      <c r="H7" s="195"/>
      <c r="I7" s="195"/>
      <c r="J7" s="195"/>
      <c r="K7" s="195"/>
      <c r="L7" s="195"/>
      <c r="M7" s="195"/>
      <c r="N7" s="195"/>
      <c r="O7" s="195"/>
      <c r="P7" s="195"/>
      <c r="Q7" s="195"/>
      <c r="R7" s="195"/>
      <c r="S7" s="195"/>
      <c r="T7" s="195"/>
      <c r="U7" s="195"/>
      <c r="V7" s="195"/>
      <c r="W7" s="195"/>
      <c r="X7" s="195"/>
      <c r="Y7" s="195"/>
      <c r="Z7" s="195"/>
      <c r="AA7" s="195"/>
      <c r="AB7" s="195"/>
      <c r="AC7" s="196"/>
      <c r="AD7" s="194"/>
      <c r="AE7" s="195"/>
      <c r="AF7" s="195"/>
      <c r="AG7" s="195"/>
      <c r="AH7" s="195"/>
      <c r="AI7" s="195"/>
      <c r="AJ7" s="195"/>
      <c r="AK7" s="195"/>
      <c r="AL7" s="196"/>
      <c r="AM7" s="800"/>
      <c r="AN7" s="801"/>
      <c r="AO7" s="801"/>
      <c r="AP7" s="801"/>
      <c r="AQ7" s="801"/>
      <c r="AR7" s="801"/>
      <c r="AS7" s="801"/>
      <c r="AT7" s="801"/>
      <c r="AU7" s="801"/>
      <c r="AV7" s="801"/>
      <c r="AW7" s="801"/>
      <c r="AX7" s="801"/>
      <c r="AY7" s="801"/>
      <c r="AZ7" s="802"/>
      <c r="BA7" s="800"/>
      <c r="BB7" s="801"/>
      <c r="BC7" s="801"/>
      <c r="BD7" s="801"/>
      <c r="BE7" s="801"/>
      <c r="BF7" s="801"/>
      <c r="BG7" s="801"/>
      <c r="BH7" s="801"/>
      <c r="BI7" s="801"/>
      <c r="BJ7" s="801"/>
      <c r="BK7" s="801"/>
      <c r="BL7" s="801"/>
      <c r="BM7" s="801"/>
      <c r="BN7" s="802"/>
      <c r="BO7" s="800"/>
      <c r="BP7" s="801"/>
      <c r="BQ7" s="801"/>
      <c r="BR7" s="801"/>
      <c r="BS7" s="801"/>
      <c r="BT7" s="801"/>
      <c r="BU7" s="801"/>
      <c r="BV7" s="801"/>
      <c r="BW7" s="801"/>
      <c r="BX7" s="801"/>
      <c r="BY7" s="801"/>
      <c r="BZ7" s="801"/>
      <c r="CA7" s="801"/>
      <c r="CB7" s="801"/>
      <c r="CC7" s="801"/>
      <c r="CD7" s="801"/>
      <c r="CE7" s="801"/>
      <c r="CF7" s="801"/>
      <c r="CG7" s="801"/>
      <c r="CH7" s="801"/>
      <c r="CI7" s="801"/>
      <c r="CJ7" s="801"/>
      <c r="CK7" s="801"/>
      <c r="CL7" s="801"/>
      <c r="CM7" s="801"/>
      <c r="CN7" s="801"/>
      <c r="CO7" s="801"/>
      <c r="CP7" s="801"/>
      <c r="CQ7" s="802"/>
      <c r="CR7" s="800"/>
      <c r="CS7" s="801"/>
      <c r="CT7" s="801"/>
      <c r="CU7" s="801"/>
      <c r="CV7" s="801"/>
      <c r="CW7" s="801"/>
      <c r="CX7" s="801"/>
      <c r="CY7" s="801"/>
      <c r="CZ7" s="801"/>
      <c r="DA7" s="801"/>
      <c r="DB7" s="801"/>
      <c r="DC7" s="801"/>
      <c r="DD7" s="801"/>
      <c r="DE7" s="802"/>
    </row>
    <row r="8" spans="1:161" ht="13.5" customHeight="1">
      <c r="A8" s="194"/>
      <c r="B8" s="195"/>
      <c r="C8" s="195"/>
      <c r="D8" s="195"/>
      <c r="E8" s="195"/>
      <c r="F8" s="195"/>
      <c r="G8" s="195"/>
      <c r="H8" s="195"/>
      <c r="I8" s="195"/>
      <c r="J8" s="195"/>
      <c r="K8" s="195"/>
      <c r="L8" s="195"/>
      <c r="M8" s="195"/>
      <c r="N8" s="195"/>
      <c r="O8" s="195"/>
      <c r="P8" s="195"/>
      <c r="Q8" s="195"/>
      <c r="R8" s="195"/>
      <c r="S8" s="195"/>
      <c r="T8" s="195"/>
      <c r="U8" s="195"/>
      <c r="V8" s="195"/>
      <c r="W8" s="195"/>
      <c r="X8" s="195"/>
      <c r="Y8" s="195"/>
      <c r="Z8" s="195"/>
      <c r="AA8" s="195"/>
      <c r="AB8" s="195"/>
      <c r="AC8" s="196"/>
      <c r="AD8" s="194"/>
      <c r="AE8" s="195"/>
      <c r="AF8" s="195"/>
      <c r="AG8" s="195"/>
      <c r="AH8" s="195"/>
      <c r="AI8" s="195"/>
      <c r="AJ8" s="195"/>
      <c r="AK8" s="195"/>
      <c r="AL8" s="196"/>
      <c r="AM8" s="800"/>
      <c r="AN8" s="801"/>
      <c r="AO8" s="801"/>
      <c r="AP8" s="801"/>
      <c r="AQ8" s="801"/>
      <c r="AR8" s="801"/>
      <c r="AS8" s="801"/>
      <c r="AT8" s="801"/>
      <c r="AU8" s="801"/>
      <c r="AV8" s="801"/>
      <c r="AW8" s="801"/>
      <c r="AX8" s="801"/>
      <c r="AY8" s="801"/>
      <c r="AZ8" s="802"/>
      <c r="BA8" s="800"/>
      <c r="BB8" s="801"/>
      <c r="BC8" s="801"/>
      <c r="BD8" s="801"/>
      <c r="BE8" s="801"/>
      <c r="BF8" s="801"/>
      <c r="BG8" s="801"/>
      <c r="BH8" s="801"/>
      <c r="BI8" s="801"/>
      <c r="BJ8" s="801"/>
      <c r="BK8" s="801"/>
      <c r="BL8" s="801"/>
      <c r="BM8" s="801"/>
      <c r="BN8" s="802"/>
      <c r="BO8" s="800"/>
      <c r="BP8" s="801"/>
      <c r="BQ8" s="801"/>
      <c r="BR8" s="801"/>
      <c r="BS8" s="801"/>
      <c r="BT8" s="801"/>
      <c r="BU8" s="801"/>
      <c r="BV8" s="801"/>
      <c r="BW8" s="801"/>
      <c r="BX8" s="801"/>
      <c r="BY8" s="801"/>
      <c r="BZ8" s="801"/>
      <c r="CA8" s="801"/>
      <c r="CB8" s="801"/>
      <c r="CC8" s="801"/>
      <c r="CD8" s="801"/>
      <c r="CE8" s="801"/>
      <c r="CF8" s="801"/>
      <c r="CG8" s="801"/>
      <c r="CH8" s="801"/>
      <c r="CI8" s="801"/>
      <c r="CJ8" s="801"/>
      <c r="CK8" s="801"/>
      <c r="CL8" s="801"/>
      <c r="CM8" s="801"/>
      <c r="CN8" s="801"/>
      <c r="CO8" s="801"/>
      <c r="CP8" s="801"/>
      <c r="CQ8" s="802"/>
      <c r="CR8" s="800"/>
      <c r="CS8" s="801"/>
      <c r="CT8" s="801"/>
      <c r="CU8" s="801"/>
      <c r="CV8" s="801"/>
      <c r="CW8" s="801"/>
      <c r="CX8" s="801"/>
      <c r="CY8" s="801"/>
      <c r="CZ8" s="801"/>
      <c r="DA8" s="801"/>
      <c r="DB8" s="801"/>
      <c r="DC8" s="801"/>
      <c r="DD8" s="801"/>
      <c r="DE8" s="802"/>
    </row>
    <row r="9" spans="1:161" ht="13.5" customHeight="1">
      <c r="A9" s="194"/>
      <c r="B9" s="195"/>
      <c r="C9" s="195"/>
      <c r="D9" s="195"/>
      <c r="E9" s="195"/>
      <c r="F9" s="195"/>
      <c r="G9" s="195"/>
      <c r="H9" s="195"/>
      <c r="I9" s="195"/>
      <c r="J9" s="195"/>
      <c r="K9" s="195"/>
      <c r="L9" s="195"/>
      <c r="M9" s="195"/>
      <c r="N9" s="195"/>
      <c r="O9" s="195"/>
      <c r="P9" s="195"/>
      <c r="Q9" s="195"/>
      <c r="R9" s="195"/>
      <c r="S9" s="195"/>
      <c r="T9" s="195"/>
      <c r="U9" s="195"/>
      <c r="V9" s="195"/>
      <c r="W9" s="195"/>
      <c r="X9" s="195"/>
      <c r="Y9" s="195"/>
      <c r="Z9" s="195"/>
      <c r="AA9" s="195"/>
      <c r="AB9" s="195"/>
      <c r="AC9" s="196"/>
      <c r="AD9" s="194"/>
      <c r="AE9" s="195"/>
      <c r="AF9" s="195"/>
      <c r="AG9" s="195"/>
      <c r="AH9" s="195"/>
      <c r="AI9" s="195"/>
      <c r="AJ9" s="195"/>
      <c r="AK9" s="195"/>
      <c r="AL9" s="196"/>
      <c r="AM9" s="800"/>
      <c r="AN9" s="801"/>
      <c r="AO9" s="801"/>
      <c r="AP9" s="801"/>
      <c r="AQ9" s="801"/>
      <c r="AR9" s="801"/>
      <c r="AS9" s="801"/>
      <c r="AT9" s="801"/>
      <c r="AU9" s="801"/>
      <c r="AV9" s="801"/>
      <c r="AW9" s="801"/>
      <c r="AX9" s="801"/>
      <c r="AY9" s="801"/>
      <c r="AZ9" s="802"/>
      <c r="BA9" s="800"/>
      <c r="BB9" s="801"/>
      <c r="BC9" s="801"/>
      <c r="BD9" s="801"/>
      <c r="BE9" s="801"/>
      <c r="BF9" s="801"/>
      <c r="BG9" s="801"/>
      <c r="BH9" s="801"/>
      <c r="BI9" s="801"/>
      <c r="BJ9" s="801"/>
      <c r="BK9" s="801"/>
      <c r="BL9" s="801"/>
      <c r="BM9" s="801"/>
      <c r="BN9" s="802"/>
      <c r="BO9" s="800"/>
      <c r="BP9" s="801"/>
      <c r="BQ9" s="801"/>
      <c r="BR9" s="801"/>
      <c r="BS9" s="801"/>
      <c r="BT9" s="801"/>
      <c r="BU9" s="801"/>
      <c r="BV9" s="801"/>
      <c r="BW9" s="801"/>
      <c r="BX9" s="801"/>
      <c r="BY9" s="801"/>
      <c r="BZ9" s="801"/>
      <c r="CA9" s="801"/>
      <c r="CB9" s="801"/>
      <c r="CC9" s="801"/>
      <c r="CD9" s="801"/>
      <c r="CE9" s="801"/>
      <c r="CF9" s="801"/>
      <c r="CG9" s="801"/>
      <c r="CH9" s="801"/>
      <c r="CI9" s="801"/>
      <c r="CJ9" s="801"/>
      <c r="CK9" s="801"/>
      <c r="CL9" s="801"/>
      <c r="CM9" s="801"/>
      <c r="CN9" s="801"/>
      <c r="CO9" s="801"/>
      <c r="CP9" s="801"/>
      <c r="CQ9" s="802"/>
      <c r="CR9" s="800"/>
      <c r="CS9" s="801"/>
      <c r="CT9" s="801"/>
      <c r="CU9" s="801"/>
      <c r="CV9" s="801"/>
      <c r="CW9" s="801"/>
      <c r="CX9" s="801"/>
      <c r="CY9" s="801"/>
      <c r="CZ9" s="801"/>
      <c r="DA9" s="801"/>
      <c r="DB9" s="801"/>
      <c r="DC9" s="801"/>
      <c r="DD9" s="801"/>
      <c r="DE9" s="802"/>
    </row>
    <row r="10" spans="1:161" ht="13.5" customHeight="1" thickBot="1">
      <c r="A10" s="591"/>
      <c r="B10" s="592"/>
      <c r="C10" s="592"/>
      <c r="D10" s="592"/>
      <c r="E10" s="592"/>
      <c r="F10" s="592"/>
      <c r="G10" s="592"/>
      <c r="H10" s="592"/>
      <c r="I10" s="592"/>
      <c r="J10" s="592"/>
      <c r="K10" s="592"/>
      <c r="L10" s="592"/>
      <c r="M10" s="592"/>
      <c r="N10" s="592"/>
      <c r="O10" s="592"/>
      <c r="P10" s="592"/>
      <c r="Q10" s="592"/>
      <c r="R10" s="592"/>
      <c r="S10" s="592"/>
      <c r="T10" s="592"/>
      <c r="U10" s="592"/>
      <c r="V10" s="592"/>
      <c r="W10" s="592"/>
      <c r="X10" s="592"/>
      <c r="Y10" s="592"/>
      <c r="Z10" s="592"/>
      <c r="AA10" s="592"/>
      <c r="AB10" s="592"/>
      <c r="AC10" s="593"/>
      <c r="AD10" s="194"/>
      <c r="AE10" s="195"/>
      <c r="AF10" s="195"/>
      <c r="AG10" s="195"/>
      <c r="AH10" s="195"/>
      <c r="AI10" s="195"/>
      <c r="AJ10" s="195"/>
      <c r="AK10" s="195"/>
      <c r="AL10" s="196"/>
      <c r="AM10" s="800"/>
      <c r="AN10" s="801"/>
      <c r="AO10" s="801"/>
      <c r="AP10" s="801"/>
      <c r="AQ10" s="801"/>
      <c r="AR10" s="801"/>
      <c r="AS10" s="801"/>
      <c r="AT10" s="801"/>
      <c r="AU10" s="801"/>
      <c r="AV10" s="801"/>
      <c r="AW10" s="801"/>
      <c r="AX10" s="801"/>
      <c r="AY10" s="801"/>
      <c r="AZ10" s="802"/>
      <c r="BA10" s="800"/>
      <c r="BB10" s="801"/>
      <c r="BC10" s="801"/>
      <c r="BD10" s="801"/>
      <c r="BE10" s="801"/>
      <c r="BF10" s="801"/>
      <c r="BG10" s="801"/>
      <c r="BH10" s="801"/>
      <c r="BI10" s="801"/>
      <c r="BJ10" s="801"/>
      <c r="BK10" s="801"/>
      <c r="BL10" s="801"/>
      <c r="BM10" s="801"/>
      <c r="BN10" s="802"/>
      <c r="BO10" s="803" t="s">
        <v>225</v>
      </c>
      <c r="BP10" s="804"/>
      <c r="BQ10" s="804"/>
      <c r="BR10" s="804"/>
      <c r="BS10" s="804"/>
      <c r="BT10" s="804"/>
      <c r="BU10" s="804"/>
      <c r="BV10" s="804"/>
      <c r="BW10" s="804"/>
      <c r="BX10" s="804"/>
      <c r="BY10" s="804"/>
      <c r="BZ10" s="804"/>
      <c r="CA10" s="804"/>
      <c r="CB10" s="804"/>
      <c r="CC10" s="804"/>
      <c r="CD10" s="804"/>
      <c r="CE10" s="804"/>
      <c r="CF10" s="804"/>
      <c r="CG10" s="804"/>
      <c r="CH10" s="804"/>
      <c r="CI10" s="804"/>
      <c r="CJ10" s="804"/>
      <c r="CK10" s="804"/>
      <c r="CL10" s="804"/>
      <c r="CM10" s="804"/>
      <c r="CN10" s="804"/>
      <c r="CO10" s="804"/>
      <c r="CP10" s="804"/>
      <c r="CQ10" s="805"/>
      <c r="CR10" s="806" t="s">
        <v>225</v>
      </c>
      <c r="CS10" s="807"/>
      <c r="CT10" s="807"/>
      <c r="CU10" s="807"/>
      <c r="CV10" s="807"/>
      <c r="CW10" s="807"/>
      <c r="CX10" s="807"/>
      <c r="CY10" s="807"/>
      <c r="CZ10" s="807"/>
      <c r="DA10" s="807"/>
      <c r="DB10" s="807"/>
      <c r="DC10" s="807"/>
      <c r="DD10" s="807"/>
      <c r="DE10" s="808"/>
    </row>
    <row r="11" spans="1:161" ht="30" customHeight="1">
      <c r="A11" s="114" t="s">
        <v>769</v>
      </c>
      <c r="B11" s="115"/>
      <c r="C11" s="115"/>
      <c r="D11" s="115"/>
      <c r="E11" s="115"/>
      <c r="F11" s="115"/>
      <c r="G11" s="115"/>
      <c r="H11" s="115"/>
      <c r="I11" s="118"/>
      <c r="J11" s="119" t="s">
        <v>771</v>
      </c>
      <c r="K11" s="120"/>
      <c r="L11" s="120"/>
      <c r="M11" s="120"/>
      <c r="N11" s="120"/>
      <c r="O11" s="120"/>
      <c r="P11" s="120"/>
      <c r="Q11" s="120"/>
      <c r="R11" s="120"/>
      <c r="S11" s="120"/>
      <c r="T11" s="120"/>
      <c r="U11" s="120"/>
      <c r="V11" s="120"/>
      <c r="W11" s="120"/>
      <c r="X11" s="120"/>
      <c r="Y11" s="120"/>
      <c r="Z11" s="120"/>
      <c r="AA11" s="120"/>
      <c r="AB11" s="120"/>
      <c r="AC11" s="121"/>
      <c r="AD11" s="809" t="s">
        <v>299</v>
      </c>
      <c r="AE11" s="810"/>
      <c r="AF11" s="811"/>
      <c r="AG11" s="547" t="s">
        <v>300</v>
      </c>
      <c r="AH11" s="810"/>
      <c r="AI11" s="812"/>
      <c r="AJ11" s="813" t="s">
        <v>290</v>
      </c>
      <c r="AK11" s="810"/>
      <c r="AL11" s="810"/>
      <c r="AM11" s="419">
        <v>632</v>
      </c>
      <c r="AN11" s="419"/>
      <c r="AO11" s="419"/>
      <c r="AP11" s="419"/>
      <c r="AQ11" s="419"/>
      <c r="AR11" s="419"/>
      <c r="AS11" s="419"/>
      <c r="AT11" s="419"/>
      <c r="AU11" s="419"/>
      <c r="AV11" s="419"/>
      <c r="AW11" s="419"/>
      <c r="AX11" s="419"/>
      <c r="AY11" s="419"/>
      <c r="AZ11" s="419"/>
      <c r="BA11" s="419">
        <v>636</v>
      </c>
      <c r="BB11" s="419"/>
      <c r="BC11" s="419"/>
      <c r="BD11" s="419"/>
      <c r="BE11" s="419"/>
      <c r="BF11" s="419"/>
      <c r="BG11" s="419"/>
      <c r="BH11" s="419"/>
      <c r="BI11" s="419"/>
      <c r="BJ11" s="419"/>
      <c r="BK11" s="419"/>
      <c r="BL11" s="419"/>
      <c r="BM11" s="419"/>
      <c r="BN11" s="419"/>
      <c r="BO11" s="419">
        <v>8497175</v>
      </c>
      <c r="BP11" s="419"/>
      <c r="BQ11" s="419"/>
      <c r="BR11" s="419"/>
      <c r="BS11" s="419"/>
      <c r="BT11" s="419"/>
      <c r="BU11" s="419"/>
      <c r="BV11" s="419"/>
      <c r="BW11" s="419"/>
      <c r="BX11" s="419"/>
      <c r="BY11" s="419"/>
      <c r="BZ11" s="419"/>
      <c r="CA11" s="419"/>
      <c r="CB11" s="419"/>
      <c r="CC11" s="419"/>
      <c r="CD11" s="419"/>
      <c r="CE11" s="419"/>
      <c r="CF11" s="419"/>
      <c r="CG11" s="419"/>
      <c r="CH11" s="419"/>
      <c r="CI11" s="419"/>
      <c r="CJ11" s="419"/>
      <c r="CK11" s="419"/>
      <c r="CL11" s="419"/>
      <c r="CM11" s="419"/>
      <c r="CN11" s="419"/>
      <c r="CO11" s="419"/>
      <c r="CP11" s="419"/>
      <c r="CQ11" s="419"/>
      <c r="CR11" s="419">
        <v>609868</v>
      </c>
      <c r="CS11" s="419"/>
      <c r="CT11" s="419"/>
      <c r="CU11" s="419"/>
      <c r="CV11" s="419"/>
      <c r="CW11" s="419"/>
      <c r="CX11" s="419"/>
      <c r="CY11" s="419"/>
      <c r="CZ11" s="419"/>
      <c r="DA11" s="419"/>
      <c r="DB11" s="419"/>
      <c r="DC11" s="419"/>
      <c r="DD11" s="419"/>
      <c r="DE11" s="420"/>
    </row>
    <row r="12" spans="1:161" ht="30" customHeight="1">
      <c r="A12" s="194"/>
      <c r="B12" s="195"/>
      <c r="C12" s="195"/>
      <c r="D12" s="195"/>
      <c r="E12" s="195"/>
      <c r="F12" s="195"/>
      <c r="G12" s="195"/>
      <c r="H12" s="195"/>
      <c r="I12" s="196"/>
      <c r="J12" s="119" t="s">
        <v>772</v>
      </c>
      <c r="K12" s="120"/>
      <c r="L12" s="120"/>
      <c r="M12" s="120"/>
      <c r="N12" s="120"/>
      <c r="O12" s="120"/>
      <c r="P12" s="120"/>
      <c r="Q12" s="120"/>
      <c r="R12" s="120"/>
      <c r="S12" s="120"/>
      <c r="T12" s="120"/>
      <c r="U12" s="120"/>
      <c r="V12" s="120"/>
      <c r="W12" s="120"/>
      <c r="X12" s="120"/>
      <c r="Y12" s="120"/>
      <c r="Z12" s="120"/>
      <c r="AA12" s="120"/>
      <c r="AB12" s="120"/>
      <c r="AC12" s="121"/>
      <c r="AD12" s="814" t="s">
        <v>361</v>
      </c>
      <c r="AE12" s="815"/>
      <c r="AF12" s="816"/>
      <c r="AG12" s="552" t="s">
        <v>715</v>
      </c>
      <c r="AH12" s="815"/>
      <c r="AI12" s="817"/>
      <c r="AJ12" s="633" t="s">
        <v>361</v>
      </c>
      <c r="AK12" s="815"/>
      <c r="AL12" s="815"/>
      <c r="AM12" s="421">
        <v>2342</v>
      </c>
      <c r="AN12" s="421"/>
      <c r="AO12" s="421"/>
      <c r="AP12" s="421"/>
      <c r="AQ12" s="421"/>
      <c r="AR12" s="421"/>
      <c r="AS12" s="421"/>
      <c r="AT12" s="421"/>
      <c r="AU12" s="421"/>
      <c r="AV12" s="421"/>
      <c r="AW12" s="421"/>
      <c r="AX12" s="421"/>
      <c r="AY12" s="421"/>
      <c r="AZ12" s="421"/>
      <c r="BA12" s="421">
        <v>2360</v>
      </c>
      <c r="BB12" s="421"/>
      <c r="BC12" s="421"/>
      <c r="BD12" s="421"/>
      <c r="BE12" s="421"/>
      <c r="BF12" s="421"/>
      <c r="BG12" s="421"/>
      <c r="BH12" s="421"/>
      <c r="BI12" s="421"/>
      <c r="BJ12" s="421"/>
      <c r="BK12" s="421"/>
      <c r="BL12" s="421"/>
      <c r="BM12" s="421"/>
      <c r="BN12" s="421"/>
      <c r="BO12" s="421">
        <v>31130409</v>
      </c>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v>2461088</v>
      </c>
      <c r="CS12" s="421"/>
      <c r="CT12" s="421"/>
      <c r="CU12" s="421"/>
      <c r="CV12" s="421"/>
      <c r="CW12" s="421"/>
      <c r="CX12" s="421"/>
      <c r="CY12" s="421"/>
      <c r="CZ12" s="421"/>
      <c r="DA12" s="421"/>
      <c r="DB12" s="421"/>
      <c r="DC12" s="421"/>
      <c r="DD12" s="421"/>
      <c r="DE12" s="422"/>
    </row>
    <row r="13" spans="1:161" ht="30" customHeight="1">
      <c r="A13" s="194"/>
      <c r="B13" s="195"/>
      <c r="C13" s="195"/>
      <c r="D13" s="195"/>
      <c r="E13" s="195"/>
      <c r="F13" s="195"/>
      <c r="G13" s="195"/>
      <c r="H13" s="195"/>
      <c r="I13" s="196"/>
      <c r="J13" s="114" t="s">
        <v>736</v>
      </c>
      <c r="K13" s="115"/>
      <c r="L13" s="115"/>
      <c r="M13" s="115"/>
      <c r="N13" s="115"/>
      <c r="O13" s="115"/>
      <c r="P13" s="115"/>
      <c r="Q13" s="115"/>
      <c r="R13" s="115"/>
      <c r="S13" s="115"/>
      <c r="T13" s="115"/>
      <c r="U13" s="115"/>
      <c r="V13" s="115"/>
      <c r="W13" s="115"/>
      <c r="X13" s="115"/>
      <c r="Y13" s="115"/>
      <c r="Z13" s="115"/>
      <c r="AA13" s="115"/>
      <c r="AB13" s="115"/>
      <c r="AC13" s="118"/>
      <c r="AD13" s="814" t="s">
        <v>786</v>
      </c>
      <c r="AE13" s="815"/>
      <c r="AF13" s="816"/>
      <c r="AG13" s="552" t="s">
        <v>301</v>
      </c>
      <c r="AH13" s="815"/>
      <c r="AI13" s="817"/>
      <c r="AJ13" s="633" t="s">
        <v>786</v>
      </c>
      <c r="AK13" s="815"/>
      <c r="AL13" s="815"/>
      <c r="AM13" s="818"/>
      <c r="AN13" s="818"/>
      <c r="AO13" s="818"/>
      <c r="AP13" s="818"/>
      <c r="AQ13" s="818"/>
      <c r="AR13" s="818"/>
      <c r="AS13" s="818"/>
      <c r="AT13" s="818"/>
      <c r="AU13" s="818"/>
      <c r="AV13" s="818"/>
      <c r="AW13" s="818"/>
      <c r="AX13" s="818"/>
      <c r="AY13" s="818"/>
      <c r="AZ13" s="818"/>
      <c r="BA13" s="437">
        <f>SUM(BA11:BN12)</f>
        <v>2996</v>
      </c>
      <c r="BB13" s="437"/>
      <c r="BC13" s="437"/>
      <c r="BD13" s="437"/>
      <c r="BE13" s="437"/>
      <c r="BF13" s="437"/>
      <c r="BG13" s="437"/>
      <c r="BH13" s="437"/>
      <c r="BI13" s="437"/>
      <c r="BJ13" s="437"/>
      <c r="BK13" s="437"/>
      <c r="BL13" s="437"/>
      <c r="BM13" s="437"/>
      <c r="BN13" s="437"/>
      <c r="BO13" s="437">
        <f>SUM(BO11:CQ12)</f>
        <v>39627584</v>
      </c>
      <c r="BP13" s="437"/>
      <c r="BQ13" s="437"/>
      <c r="BR13" s="437"/>
      <c r="BS13" s="437"/>
      <c r="BT13" s="437"/>
      <c r="BU13" s="437"/>
      <c r="BV13" s="437"/>
      <c r="BW13" s="437"/>
      <c r="BX13" s="437"/>
      <c r="BY13" s="437"/>
      <c r="BZ13" s="437"/>
      <c r="CA13" s="437"/>
      <c r="CB13" s="437"/>
      <c r="CC13" s="437"/>
      <c r="CD13" s="437"/>
      <c r="CE13" s="437"/>
      <c r="CF13" s="437"/>
      <c r="CG13" s="437"/>
      <c r="CH13" s="437"/>
      <c r="CI13" s="437"/>
      <c r="CJ13" s="437"/>
      <c r="CK13" s="437"/>
      <c r="CL13" s="437"/>
      <c r="CM13" s="437"/>
      <c r="CN13" s="437"/>
      <c r="CO13" s="437"/>
      <c r="CP13" s="437"/>
      <c r="CQ13" s="437"/>
      <c r="CR13" s="437">
        <f>SUM(CR11:DE12)</f>
        <v>3070956</v>
      </c>
      <c r="CS13" s="437"/>
      <c r="CT13" s="437"/>
      <c r="CU13" s="437"/>
      <c r="CV13" s="437"/>
      <c r="CW13" s="437"/>
      <c r="CX13" s="437"/>
      <c r="CY13" s="437"/>
      <c r="CZ13" s="437"/>
      <c r="DA13" s="437"/>
      <c r="DB13" s="437"/>
      <c r="DC13" s="437"/>
      <c r="DD13" s="437"/>
      <c r="DE13" s="438"/>
    </row>
    <row r="14" spans="1:161" ht="30" customHeight="1">
      <c r="A14" s="483" t="s">
        <v>770</v>
      </c>
      <c r="B14" s="483"/>
      <c r="C14" s="483"/>
      <c r="D14" s="483"/>
      <c r="E14" s="483"/>
      <c r="F14" s="483"/>
      <c r="G14" s="483"/>
      <c r="H14" s="483"/>
      <c r="I14" s="483"/>
      <c r="J14" s="483"/>
      <c r="K14" s="483"/>
      <c r="L14" s="483"/>
      <c r="M14" s="483"/>
      <c r="N14" s="483"/>
      <c r="O14" s="483"/>
      <c r="P14" s="483"/>
      <c r="Q14" s="483"/>
      <c r="R14" s="483"/>
      <c r="S14" s="483"/>
      <c r="T14" s="483"/>
      <c r="U14" s="483"/>
      <c r="V14" s="483"/>
      <c r="W14" s="483"/>
      <c r="X14" s="483"/>
      <c r="Y14" s="483"/>
      <c r="Z14" s="483"/>
      <c r="AA14" s="483"/>
      <c r="AB14" s="483"/>
      <c r="AC14" s="483"/>
      <c r="AD14" s="814" t="s">
        <v>299</v>
      </c>
      <c r="AE14" s="815"/>
      <c r="AF14" s="816"/>
      <c r="AG14" s="552" t="s">
        <v>302</v>
      </c>
      <c r="AH14" s="815"/>
      <c r="AI14" s="817"/>
      <c r="AJ14" s="633" t="s">
        <v>303</v>
      </c>
      <c r="AK14" s="815"/>
      <c r="AL14" s="815"/>
      <c r="AM14" s="421">
        <v>6085</v>
      </c>
      <c r="AN14" s="421"/>
      <c r="AO14" s="421"/>
      <c r="AP14" s="421"/>
      <c r="AQ14" s="421"/>
      <c r="AR14" s="421"/>
      <c r="AS14" s="421"/>
      <c r="AT14" s="421"/>
      <c r="AU14" s="421"/>
      <c r="AV14" s="421"/>
      <c r="AW14" s="421"/>
      <c r="AX14" s="421"/>
      <c r="AY14" s="421"/>
      <c r="AZ14" s="421"/>
      <c r="BA14" s="421">
        <v>6130</v>
      </c>
      <c r="BB14" s="421"/>
      <c r="BC14" s="421"/>
      <c r="BD14" s="421"/>
      <c r="BE14" s="421"/>
      <c r="BF14" s="421"/>
      <c r="BG14" s="421"/>
      <c r="BH14" s="421"/>
      <c r="BI14" s="421"/>
      <c r="BJ14" s="421"/>
      <c r="BK14" s="421"/>
      <c r="BL14" s="421"/>
      <c r="BM14" s="421"/>
      <c r="BN14" s="421"/>
      <c r="BO14" s="421">
        <v>10308400</v>
      </c>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v>832683</v>
      </c>
      <c r="CS14" s="421"/>
      <c r="CT14" s="421"/>
      <c r="CU14" s="421"/>
      <c r="CV14" s="421"/>
      <c r="CW14" s="421"/>
      <c r="CX14" s="421"/>
      <c r="CY14" s="421"/>
      <c r="CZ14" s="421"/>
      <c r="DA14" s="421"/>
      <c r="DB14" s="421"/>
      <c r="DC14" s="421"/>
      <c r="DD14" s="421"/>
      <c r="DE14" s="422"/>
    </row>
    <row r="15" spans="1:161" ht="30" customHeight="1" thickBot="1">
      <c r="A15" s="483" t="s">
        <v>388</v>
      </c>
      <c r="B15" s="483"/>
      <c r="C15" s="483"/>
      <c r="D15" s="483"/>
      <c r="E15" s="483"/>
      <c r="F15" s="483"/>
      <c r="G15" s="483"/>
      <c r="H15" s="483"/>
      <c r="I15" s="483"/>
      <c r="J15" s="483"/>
      <c r="K15" s="483"/>
      <c r="L15" s="483"/>
      <c r="M15" s="483"/>
      <c r="N15" s="483"/>
      <c r="O15" s="483"/>
      <c r="P15" s="483"/>
      <c r="Q15" s="483"/>
      <c r="R15" s="483"/>
      <c r="S15" s="483"/>
      <c r="T15" s="483"/>
      <c r="U15" s="483"/>
      <c r="V15" s="483"/>
      <c r="W15" s="483"/>
      <c r="X15" s="483"/>
      <c r="Y15" s="483"/>
      <c r="Z15" s="483"/>
      <c r="AA15" s="483"/>
      <c r="AB15" s="483"/>
      <c r="AC15" s="483"/>
      <c r="AD15" s="819" t="s">
        <v>299</v>
      </c>
      <c r="AE15" s="820"/>
      <c r="AF15" s="821"/>
      <c r="AG15" s="555" t="s">
        <v>773</v>
      </c>
      <c r="AH15" s="820"/>
      <c r="AI15" s="822"/>
      <c r="AJ15" s="823" t="s">
        <v>303</v>
      </c>
      <c r="AK15" s="820"/>
      <c r="AL15" s="820"/>
      <c r="AM15" s="824"/>
      <c r="AN15" s="824"/>
      <c r="AO15" s="824"/>
      <c r="AP15" s="824"/>
      <c r="AQ15" s="824"/>
      <c r="AR15" s="824"/>
      <c r="AS15" s="824"/>
      <c r="AT15" s="824"/>
      <c r="AU15" s="824"/>
      <c r="AV15" s="824"/>
      <c r="AW15" s="824"/>
      <c r="AX15" s="824"/>
      <c r="AY15" s="824"/>
      <c r="AZ15" s="824"/>
      <c r="BA15" s="427">
        <f>BA13+BA14</f>
        <v>9126</v>
      </c>
      <c r="BB15" s="427"/>
      <c r="BC15" s="427"/>
      <c r="BD15" s="427"/>
      <c r="BE15" s="427"/>
      <c r="BF15" s="427"/>
      <c r="BG15" s="427"/>
      <c r="BH15" s="427"/>
      <c r="BI15" s="427"/>
      <c r="BJ15" s="427"/>
      <c r="BK15" s="427"/>
      <c r="BL15" s="427"/>
      <c r="BM15" s="427"/>
      <c r="BN15" s="427"/>
      <c r="BO15" s="427">
        <f>BO13+BO14</f>
        <v>49935984</v>
      </c>
      <c r="BP15" s="427"/>
      <c r="BQ15" s="427"/>
      <c r="BR15" s="427"/>
      <c r="BS15" s="427"/>
      <c r="BT15" s="427"/>
      <c r="BU15" s="427"/>
      <c r="BV15" s="427"/>
      <c r="BW15" s="427"/>
      <c r="BX15" s="427"/>
      <c r="BY15" s="427"/>
      <c r="BZ15" s="427"/>
      <c r="CA15" s="427"/>
      <c r="CB15" s="427"/>
      <c r="CC15" s="427"/>
      <c r="CD15" s="427"/>
      <c r="CE15" s="427"/>
      <c r="CF15" s="427"/>
      <c r="CG15" s="427"/>
      <c r="CH15" s="427"/>
      <c r="CI15" s="427"/>
      <c r="CJ15" s="427"/>
      <c r="CK15" s="427"/>
      <c r="CL15" s="427"/>
      <c r="CM15" s="427"/>
      <c r="CN15" s="427"/>
      <c r="CO15" s="427"/>
      <c r="CP15" s="427"/>
      <c r="CQ15" s="427"/>
      <c r="CR15" s="427">
        <f>CR13+CR14</f>
        <v>3903639</v>
      </c>
      <c r="CS15" s="427"/>
      <c r="CT15" s="427"/>
      <c r="CU15" s="427"/>
      <c r="CV15" s="427"/>
      <c r="CW15" s="427"/>
      <c r="CX15" s="427"/>
      <c r="CY15" s="427"/>
      <c r="CZ15" s="427"/>
      <c r="DA15" s="427"/>
      <c r="DB15" s="427"/>
      <c r="DC15" s="427"/>
      <c r="DD15" s="427"/>
      <c r="DE15" s="428"/>
    </row>
    <row r="16" spans="1:161" ht="12.6" customHeight="1"/>
  </sheetData>
  <sheetProtection password="98CF" sheet="1" objects="1" scenarios="1" selectLockedCells="1"/>
  <mergeCells count="69">
    <mergeCell ref="H1:Y2"/>
    <mergeCell ref="Z1:AE2"/>
    <mergeCell ref="AH1:DT2"/>
    <mergeCell ref="AG14:AI14"/>
    <mergeCell ref="EZ1:FE3"/>
    <mergeCell ref="H3:J3"/>
    <mergeCell ref="K3:M3"/>
    <mergeCell ref="N3:P3"/>
    <mergeCell ref="Q3:S3"/>
    <mergeCell ref="T3:V3"/>
    <mergeCell ref="W3:Y3"/>
    <mergeCell ref="Z3:AB3"/>
    <mergeCell ref="DZ3:EJ3"/>
    <mergeCell ref="AM5:AZ5"/>
    <mergeCell ref="BA5:BN5"/>
    <mergeCell ref="BO5:CQ5"/>
    <mergeCell ref="CR5:DE5"/>
    <mergeCell ref="EK1:EY2"/>
    <mergeCell ref="DZ1:EJ2"/>
    <mergeCell ref="EK3:EY3"/>
    <mergeCell ref="AD11:AF11"/>
    <mergeCell ref="AG11:AI11"/>
    <mergeCell ref="AJ11:AL11"/>
    <mergeCell ref="AD6:AL10"/>
    <mergeCell ref="CR6:DE9"/>
    <mergeCell ref="CR10:DE10"/>
    <mergeCell ref="AM11:AZ11"/>
    <mergeCell ref="AC3:AE3"/>
    <mergeCell ref="CR11:DE11"/>
    <mergeCell ref="AM6:AZ10"/>
    <mergeCell ref="BA6:BN10"/>
    <mergeCell ref="BO6:CQ9"/>
    <mergeCell ref="AG15:AI15"/>
    <mergeCell ref="AJ15:AL15"/>
    <mergeCell ref="AG13:AI13"/>
    <mergeCell ref="AJ13:AL13"/>
    <mergeCell ref="AD12:AF12"/>
    <mergeCell ref="AG12:AI12"/>
    <mergeCell ref="A14:AC14"/>
    <mergeCell ref="A15:AC15"/>
    <mergeCell ref="AD13:AF13"/>
    <mergeCell ref="AD14:AF14"/>
    <mergeCell ref="A11:I13"/>
    <mergeCell ref="J11:AC11"/>
    <mergeCell ref="J12:AC12"/>
    <mergeCell ref="J13:AC13"/>
    <mergeCell ref="AD15:AF15"/>
    <mergeCell ref="BO10:CQ10"/>
    <mergeCell ref="A6:AC10"/>
    <mergeCell ref="BA11:BN11"/>
    <mergeCell ref="BO11:CQ11"/>
    <mergeCell ref="BA12:BN12"/>
    <mergeCell ref="BA13:BN13"/>
    <mergeCell ref="AJ12:AL12"/>
    <mergeCell ref="BA14:BN14"/>
    <mergeCell ref="BA15:BN15"/>
    <mergeCell ref="AM12:AZ12"/>
    <mergeCell ref="AM13:AZ13"/>
    <mergeCell ref="AM14:AZ14"/>
    <mergeCell ref="AM15:AZ15"/>
    <mergeCell ref="AJ14:AL14"/>
    <mergeCell ref="CR12:DE12"/>
    <mergeCell ref="CR13:DE13"/>
    <mergeCell ref="CR14:DE14"/>
    <mergeCell ref="CR15:DE15"/>
    <mergeCell ref="BO12:CQ12"/>
    <mergeCell ref="BO13:CQ13"/>
    <mergeCell ref="BO14:CQ14"/>
    <mergeCell ref="BO15:CQ15"/>
  </mergeCells>
  <phoneticPr fontId="3"/>
  <dataValidations count="2">
    <dataValidation type="whole" allowBlank="1" showInputMessage="1" showErrorMessage="1" errorTitle="入力エラー" error="数値以外の入力または、8桁以上の入力は行えません。" sqref="AM14:BN14 AM11:BN12">
      <formula1>-999999</formula1>
      <formula2>9999999</formula2>
    </dataValidation>
    <dataValidation type="whole" allowBlank="1" showInputMessage="1" showErrorMessage="1" errorTitle="入力エラー" error="数値以外の入力または、11桁以上の入力は行えません。" sqref="BO11:DE12 BO14:DE14">
      <formula1>-999999999</formula1>
      <formula2>9999999999</formula2>
    </dataValidation>
  </dataValidations>
  <printOptions horizontalCentered="1"/>
  <pageMargins left="0.59055118110236227" right="0.59055118110236227" top="0.6692913385826772" bottom="0.39370078740157483" header="0.51181102362204722" footer="0.19685039370078741"/>
  <pageSetup paperSize="9" scale="88" firstPageNumber="93" orientation="landscape" useFirstPageNumber="1" r:id="rId1"/>
  <headerFooter alignWithMargins="0">
    <oddFooter>&amp;R課税市-&amp;P</oddFooter>
  </headerFooter>
  <drawing r:id="rId2"/>
  <picture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you60"/>
  <dimension ref="A1:FE22"/>
  <sheetViews>
    <sheetView showGridLines="0" zoomScale="85" zoomScaleNormal="85" workbookViewId="0">
      <selection activeCell="AX12" sqref="AX12:BV12"/>
    </sheetView>
  </sheetViews>
  <sheetFormatPr defaultColWidth="1" defaultRowHeight="13.5"/>
  <cols>
    <col min="1" max="116" width="1" style="109" customWidth="1"/>
    <col min="117" max="16384" width="1" style="109"/>
  </cols>
  <sheetData>
    <row r="1" spans="1:161" s="61" customFormat="1" ht="15.95" customHeight="1">
      <c r="H1" s="737" t="s">
        <v>810</v>
      </c>
      <c r="I1" s="738"/>
      <c r="J1" s="738"/>
      <c r="K1" s="738"/>
      <c r="L1" s="738"/>
      <c r="M1" s="738"/>
      <c r="N1" s="738"/>
      <c r="O1" s="738"/>
      <c r="P1" s="738"/>
      <c r="Q1" s="738"/>
      <c r="R1" s="738"/>
      <c r="S1" s="738"/>
      <c r="T1" s="738"/>
      <c r="U1" s="738"/>
      <c r="V1" s="738"/>
      <c r="W1" s="738"/>
      <c r="X1" s="738"/>
      <c r="Y1" s="739"/>
      <c r="Z1" s="737" t="s">
        <v>756</v>
      </c>
      <c r="AA1" s="738"/>
      <c r="AB1" s="738"/>
      <c r="AC1" s="738"/>
      <c r="AD1" s="738"/>
      <c r="AE1" s="739"/>
      <c r="AH1" s="53" t="str">
        <f>"第60表　"&amp; 表00!CY5&amp;表00!DC5 &amp;"年度所得割額より控除しきれなかった配当割額
及び株式等譲渡所得割額等に関する調"</f>
        <v>第60表　令和6年度所得割額より控除しきれなかった配当割額
及び株式等譲渡所得割額等に関する調</v>
      </c>
      <c r="AI1" s="53"/>
      <c r="AJ1" s="53"/>
      <c r="AK1" s="53"/>
      <c r="AL1" s="53"/>
      <c r="AM1" s="53"/>
      <c r="AN1" s="53"/>
      <c r="AO1" s="53"/>
      <c r="AP1" s="53"/>
      <c r="AQ1" s="53"/>
      <c r="AR1" s="53"/>
      <c r="AS1" s="53"/>
      <c r="AT1" s="53"/>
      <c r="AU1" s="53"/>
      <c r="AV1" s="53"/>
      <c r="AW1" s="53"/>
      <c r="AX1" s="53"/>
      <c r="AY1" s="53"/>
      <c r="AZ1" s="53"/>
      <c r="BA1" s="53"/>
      <c r="BB1" s="53"/>
      <c r="BC1" s="53"/>
      <c r="BD1" s="53"/>
      <c r="BE1" s="53"/>
      <c r="BF1" s="53"/>
      <c r="BG1" s="53"/>
      <c r="BH1" s="53"/>
      <c r="BI1" s="53"/>
      <c r="BJ1" s="53"/>
      <c r="BK1" s="53"/>
      <c r="BL1" s="53"/>
      <c r="BM1" s="53"/>
      <c r="BN1" s="53"/>
      <c r="BO1" s="53"/>
      <c r="BP1" s="53"/>
      <c r="BQ1" s="53"/>
      <c r="BR1" s="53"/>
      <c r="BS1" s="53"/>
      <c r="BT1" s="53"/>
      <c r="BU1" s="53"/>
      <c r="BV1" s="53"/>
      <c r="BW1" s="53"/>
      <c r="BX1" s="53"/>
      <c r="BY1" s="53"/>
      <c r="BZ1" s="53"/>
      <c r="CA1" s="53"/>
      <c r="CB1" s="53"/>
      <c r="CC1" s="53"/>
      <c r="CD1" s="53"/>
      <c r="CE1" s="53"/>
      <c r="CF1" s="53"/>
      <c r="CG1" s="53"/>
      <c r="CH1" s="53"/>
      <c r="CI1" s="53"/>
      <c r="CJ1" s="53"/>
      <c r="CK1" s="53"/>
      <c r="CL1" s="53"/>
      <c r="CM1" s="53"/>
      <c r="CN1" s="53"/>
      <c r="CO1" s="53"/>
      <c r="CP1" s="53"/>
      <c r="CQ1" s="53"/>
      <c r="CR1" s="53"/>
      <c r="CS1" s="53"/>
      <c r="CT1" s="53"/>
      <c r="CU1" s="53"/>
      <c r="CV1" s="53"/>
      <c r="CW1" s="53"/>
      <c r="CX1" s="53"/>
      <c r="CY1" s="53"/>
      <c r="CZ1" s="53"/>
      <c r="DA1" s="53"/>
      <c r="DB1" s="53"/>
      <c r="DC1" s="53"/>
      <c r="DD1" s="53"/>
      <c r="DE1" s="53"/>
      <c r="DF1" s="53"/>
      <c r="DG1" s="53"/>
      <c r="DH1" s="53"/>
      <c r="DI1" s="53"/>
      <c r="DJ1" s="53"/>
      <c r="DK1" s="53"/>
      <c r="DL1" s="53"/>
      <c r="DM1" s="53"/>
      <c r="DN1" s="53"/>
      <c r="DO1" s="53"/>
      <c r="DP1" s="53"/>
      <c r="DQ1" s="53"/>
      <c r="DR1" s="53"/>
      <c r="DS1" s="53"/>
      <c r="DT1" s="53"/>
      <c r="DZ1" s="741" t="s">
        <v>750</v>
      </c>
      <c r="EA1" s="741"/>
      <c r="EB1" s="741"/>
      <c r="EC1" s="741"/>
      <c r="ED1" s="741"/>
      <c r="EE1" s="741"/>
      <c r="EF1" s="741"/>
      <c r="EG1" s="741"/>
      <c r="EH1" s="741"/>
      <c r="EI1" s="741"/>
      <c r="EJ1" s="741"/>
      <c r="EK1" s="598" t="str">
        <f>IF(表00!DG1="","",表00!DG1)</f>
        <v>三重県</v>
      </c>
      <c r="EL1" s="598"/>
      <c r="EM1" s="598"/>
      <c r="EN1" s="598"/>
      <c r="EO1" s="598"/>
      <c r="EP1" s="598"/>
      <c r="EQ1" s="598"/>
      <c r="ER1" s="598"/>
      <c r="ES1" s="598"/>
      <c r="ET1" s="598"/>
      <c r="EU1" s="598"/>
      <c r="EV1" s="598"/>
      <c r="EW1" s="598"/>
      <c r="EX1" s="598"/>
      <c r="EY1" s="598"/>
      <c r="EZ1" s="510"/>
      <c r="FA1" s="510"/>
      <c r="FB1" s="510"/>
      <c r="FC1" s="510"/>
      <c r="FD1" s="510"/>
      <c r="FE1" s="510"/>
    </row>
    <row r="2" spans="1:161" s="61" customFormat="1" ht="15.95" customHeight="1" thickBot="1">
      <c r="H2" s="742"/>
      <c r="I2" s="743"/>
      <c r="J2" s="743"/>
      <c r="K2" s="743"/>
      <c r="L2" s="743"/>
      <c r="M2" s="743"/>
      <c r="N2" s="743"/>
      <c r="O2" s="743"/>
      <c r="P2" s="743"/>
      <c r="Q2" s="743"/>
      <c r="R2" s="743"/>
      <c r="S2" s="743"/>
      <c r="T2" s="743"/>
      <c r="U2" s="743"/>
      <c r="V2" s="743"/>
      <c r="W2" s="743"/>
      <c r="X2" s="743"/>
      <c r="Y2" s="744"/>
      <c r="Z2" s="742"/>
      <c r="AA2" s="743"/>
      <c r="AB2" s="743"/>
      <c r="AC2" s="743"/>
      <c r="AD2" s="743"/>
      <c r="AE2" s="744"/>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53"/>
      <c r="DA2" s="53"/>
      <c r="DB2" s="53"/>
      <c r="DC2" s="53"/>
      <c r="DD2" s="53"/>
      <c r="DE2" s="53"/>
      <c r="DF2" s="53"/>
      <c r="DG2" s="53"/>
      <c r="DH2" s="53"/>
      <c r="DI2" s="53"/>
      <c r="DJ2" s="53"/>
      <c r="DK2" s="53"/>
      <c r="DL2" s="53"/>
      <c r="DM2" s="53"/>
      <c r="DN2" s="53"/>
      <c r="DO2" s="53"/>
      <c r="DP2" s="53"/>
      <c r="DQ2" s="53"/>
      <c r="DR2" s="53"/>
      <c r="DS2" s="53"/>
      <c r="DT2" s="53"/>
      <c r="DZ2" s="745"/>
      <c r="EA2" s="745"/>
      <c r="EB2" s="745"/>
      <c r="EC2" s="745"/>
      <c r="ED2" s="745"/>
      <c r="EE2" s="745"/>
      <c r="EF2" s="745"/>
      <c r="EG2" s="745"/>
      <c r="EH2" s="745"/>
      <c r="EI2" s="745"/>
      <c r="EJ2" s="745"/>
      <c r="EK2" s="604"/>
      <c r="EL2" s="604"/>
      <c r="EM2" s="604"/>
      <c r="EN2" s="604"/>
      <c r="EO2" s="604"/>
      <c r="EP2" s="604"/>
      <c r="EQ2" s="604"/>
      <c r="ER2" s="604"/>
      <c r="ES2" s="604"/>
      <c r="ET2" s="604"/>
      <c r="EU2" s="604"/>
      <c r="EV2" s="604"/>
      <c r="EW2" s="604"/>
      <c r="EX2" s="604"/>
      <c r="EY2" s="604"/>
      <c r="EZ2" s="510"/>
      <c r="FA2" s="510"/>
      <c r="FB2" s="510"/>
      <c r="FC2" s="510"/>
      <c r="FD2" s="510"/>
      <c r="FE2" s="510"/>
    </row>
    <row r="3" spans="1:161" s="61" customFormat="1" ht="25.5" customHeight="1" thickBot="1">
      <c r="H3" s="223">
        <f>IF(表00!A8="","",表00!A8)</f>
        <v>2</v>
      </c>
      <c r="I3" s="224"/>
      <c r="J3" s="224"/>
      <c r="K3" s="225">
        <f>IF(表00!D8="","",表00!D8)</f>
        <v>4</v>
      </c>
      <c r="L3" s="226"/>
      <c r="M3" s="227"/>
      <c r="N3" s="225">
        <f>IF(表00!G8="","",表00!G8)</f>
        <v>2</v>
      </c>
      <c r="O3" s="226"/>
      <c r="P3" s="227"/>
      <c r="Q3" s="225">
        <f>IF(表00!J8="","",表00!J8)</f>
        <v>0</v>
      </c>
      <c r="R3" s="226"/>
      <c r="S3" s="227"/>
      <c r="T3" s="225">
        <f>IF(表00!M8="","",表00!M8)</f>
        <v>2</v>
      </c>
      <c r="U3" s="226"/>
      <c r="V3" s="227"/>
      <c r="W3" s="225">
        <f>IF(表00!P8="","",表00!P8)</f>
        <v>1</v>
      </c>
      <c r="X3" s="226"/>
      <c r="Y3" s="228"/>
      <c r="Z3" s="746">
        <v>6</v>
      </c>
      <c r="AA3" s="747"/>
      <c r="AB3" s="748"/>
      <c r="AC3" s="749">
        <v>0</v>
      </c>
      <c r="AD3" s="750"/>
      <c r="AE3" s="751"/>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53"/>
      <c r="BX3" s="53"/>
      <c r="BY3" s="53"/>
      <c r="BZ3" s="53"/>
      <c r="CA3" s="53"/>
      <c r="CB3" s="53"/>
      <c r="CC3" s="53"/>
      <c r="CD3" s="53"/>
      <c r="CE3" s="53"/>
      <c r="CF3" s="53"/>
      <c r="CG3" s="53"/>
      <c r="CH3" s="53"/>
      <c r="CI3" s="53"/>
      <c r="CJ3" s="53"/>
      <c r="CK3" s="53"/>
      <c r="CL3" s="53"/>
      <c r="CM3" s="53"/>
      <c r="CN3" s="53"/>
      <c r="CO3" s="53"/>
      <c r="CP3" s="53"/>
      <c r="CQ3" s="53"/>
      <c r="CR3" s="53"/>
      <c r="CS3" s="53"/>
      <c r="CT3" s="53"/>
      <c r="CU3" s="53"/>
      <c r="CV3" s="53"/>
      <c r="CW3" s="53"/>
      <c r="CX3" s="53"/>
      <c r="CY3" s="53"/>
      <c r="CZ3" s="53"/>
      <c r="DA3" s="53"/>
      <c r="DB3" s="53"/>
      <c r="DC3" s="53"/>
      <c r="DD3" s="53"/>
      <c r="DE3" s="53"/>
      <c r="DF3" s="53"/>
      <c r="DG3" s="53"/>
      <c r="DH3" s="53"/>
      <c r="DI3" s="53"/>
      <c r="DJ3" s="53"/>
      <c r="DK3" s="53"/>
      <c r="DL3" s="53"/>
      <c r="DM3" s="53"/>
      <c r="DN3" s="53"/>
      <c r="DO3" s="53"/>
      <c r="DP3" s="53"/>
      <c r="DQ3" s="53"/>
      <c r="DR3" s="53"/>
      <c r="DS3" s="53"/>
      <c r="DT3" s="53"/>
      <c r="DZ3" s="752" t="s">
        <v>752</v>
      </c>
      <c r="EA3" s="752"/>
      <c r="EB3" s="752"/>
      <c r="EC3" s="752"/>
      <c r="ED3" s="752"/>
      <c r="EE3" s="752"/>
      <c r="EF3" s="752"/>
      <c r="EG3" s="752"/>
      <c r="EH3" s="752"/>
      <c r="EI3" s="752"/>
      <c r="EJ3" s="752"/>
      <c r="EK3" s="612" t="str">
        <f>IF(表00!DG3="","",表00!DG3)</f>
        <v>四日市市</v>
      </c>
      <c r="EL3" s="612"/>
      <c r="EM3" s="612"/>
      <c r="EN3" s="612"/>
      <c r="EO3" s="612"/>
      <c r="EP3" s="612"/>
      <c r="EQ3" s="612"/>
      <c r="ER3" s="612"/>
      <c r="ES3" s="612"/>
      <c r="ET3" s="612"/>
      <c r="EU3" s="612"/>
      <c r="EV3" s="612"/>
      <c r="EW3" s="612"/>
      <c r="EX3" s="612"/>
      <c r="EY3" s="612"/>
      <c r="EZ3" s="510"/>
      <c r="FA3" s="510"/>
      <c r="FB3" s="510"/>
      <c r="FC3" s="510"/>
      <c r="FD3" s="510"/>
      <c r="FE3" s="510"/>
    </row>
    <row r="4" spans="1:161" ht="15" customHeight="1">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2"/>
      <c r="BJ4" s="52"/>
      <c r="BK4" s="52"/>
      <c r="BL4" s="52"/>
      <c r="BM4" s="52"/>
      <c r="BN4" s="52"/>
      <c r="BO4" s="52"/>
      <c r="BP4" s="52"/>
      <c r="BQ4" s="52"/>
      <c r="BR4" s="52"/>
      <c r="BS4" s="52"/>
      <c r="BT4" s="52"/>
      <c r="BU4" s="52"/>
      <c r="BV4" s="52"/>
      <c r="BW4" s="52"/>
      <c r="BX4" s="52"/>
      <c r="BY4" s="52"/>
      <c r="BZ4" s="52"/>
      <c r="CA4" s="52"/>
      <c r="CB4" s="52"/>
      <c r="CC4" s="52"/>
      <c r="CD4" s="52"/>
      <c r="CE4" s="52"/>
      <c r="CF4" s="52"/>
      <c r="CG4" s="52"/>
      <c r="CH4" s="52"/>
      <c r="CI4" s="52"/>
      <c r="CJ4" s="52"/>
      <c r="CK4" s="52"/>
      <c r="CL4" s="52"/>
      <c r="CM4" s="52"/>
      <c r="CN4" s="52"/>
      <c r="CO4" s="52"/>
      <c r="CP4" s="52"/>
      <c r="CQ4" s="52"/>
      <c r="CR4" s="52"/>
      <c r="CS4" s="52"/>
      <c r="CT4" s="52"/>
      <c r="CU4" s="52"/>
      <c r="CV4" s="52"/>
      <c r="CW4" s="52"/>
      <c r="CX4" s="52"/>
      <c r="CY4" s="52"/>
      <c r="CZ4" s="52"/>
      <c r="DM4" s="52"/>
      <c r="DN4" s="52"/>
      <c r="DO4" s="52"/>
      <c r="DP4" s="52"/>
      <c r="DQ4" s="52"/>
      <c r="DR4" s="52"/>
      <c r="DS4" s="52"/>
      <c r="DT4" s="52"/>
      <c r="DU4" s="52"/>
      <c r="DV4" s="52"/>
      <c r="DW4" s="52"/>
      <c r="DX4" s="52"/>
      <c r="DY4" s="52"/>
      <c r="DZ4" s="52"/>
      <c r="EA4" s="52"/>
      <c r="EB4" s="52"/>
      <c r="EC4" s="52"/>
      <c r="ED4" s="52"/>
      <c r="EE4" s="52"/>
      <c r="EF4" s="52"/>
      <c r="EG4" s="52"/>
      <c r="EH4" s="52"/>
      <c r="EI4" s="52"/>
      <c r="EJ4" s="52"/>
      <c r="EK4" s="52"/>
      <c r="EL4" s="52"/>
      <c r="EM4" s="52"/>
      <c r="EN4" s="52"/>
      <c r="EO4" s="52"/>
      <c r="EP4" s="52"/>
      <c r="EQ4" s="52"/>
      <c r="ER4" s="52"/>
      <c r="ES4" s="52"/>
      <c r="ET4" s="52"/>
      <c r="EU4" s="52"/>
      <c r="EV4" s="52"/>
      <c r="EW4" s="52"/>
      <c r="EX4" s="52"/>
    </row>
    <row r="5" spans="1:161" ht="15" customHeight="1">
      <c r="A5" s="52"/>
      <c r="B5" s="52"/>
      <c r="C5" s="52"/>
      <c r="D5" s="52"/>
      <c r="E5" s="52"/>
      <c r="F5" s="52"/>
      <c r="G5" s="52"/>
      <c r="H5" s="52"/>
      <c r="I5" s="52"/>
      <c r="J5" s="52"/>
      <c r="K5" s="52"/>
      <c r="L5" s="52"/>
      <c r="M5" s="52"/>
      <c r="N5" s="52"/>
      <c r="O5" s="52"/>
      <c r="U5" s="52"/>
      <c r="V5" s="52"/>
      <c r="W5" s="52"/>
      <c r="X5" s="52"/>
      <c r="Y5" s="52"/>
      <c r="Z5" s="52"/>
      <c r="AA5" s="52"/>
      <c r="AB5" s="52"/>
      <c r="AC5" s="52"/>
      <c r="AD5" s="52"/>
      <c r="AE5" s="52"/>
      <c r="AF5" s="52"/>
      <c r="AG5" s="52"/>
      <c r="AH5" s="52"/>
      <c r="AI5" s="52"/>
      <c r="AJ5" s="52"/>
      <c r="AK5" s="52"/>
      <c r="AL5" s="52"/>
      <c r="AM5" s="52"/>
      <c r="AN5" s="52"/>
      <c r="AO5" s="52"/>
      <c r="AP5" s="52"/>
      <c r="AQ5" s="52"/>
      <c r="AR5" s="52"/>
      <c r="AS5" s="52"/>
      <c r="AT5" s="52"/>
      <c r="AU5" s="52"/>
      <c r="AV5" s="52"/>
      <c r="AW5" s="52"/>
      <c r="AX5" s="52"/>
      <c r="AY5" s="52"/>
      <c r="AZ5" s="52"/>
      <c r="BA5" s="52"/>
      <c r="BB5" s="52"/>
      <c r="BC5" s="52"/>
      <c r="BD5" s="52"/>
      <c r="BE5" s="52"/>
      <c r="BF5" s="52"/>
      <c r="BG5" s="52"/>
      <c r="BH5" s="52"/>
      <c r="BI5" s="52"/>
      <c r="BJ5" s="52"/>
      <c r="BK5" s="52"/>
      <c r="BL5" s="52"/>
      <c r="BM5" s="52"/>
      <c r="BN5" s="52"/>
      <c r="BO5" s="52"/>
      <c r="BP5" s="52"/>
      <c r="BQ5" s="52"/>
      <c r="BR5" s="52"/>
      <c r="BS5" s="52"/>
      <c r="BT5" s="52"/>
      <c r="BU5" s="52"/>
      <c r="BV5" s="52"/>
      <c r="BW5" s="52"/>
      <c r="BX5" s="52"/>
      <c r="BY5" s="52"/>
      <c r="BZ5" s="52"/>
      <c r="CA5" s="52"/>
      <c r="CB5" s="52"/>
      <c r="CC5" s="52"/>
      <c r="CD5" s="52"/>
      <c r="CE5" s="52"/>
      <c r="CF5" s="52"/>
      <c r="CG5" s="52"/>
      <c r="CH5" s="52"/>
      <c r="CI5" s="52"/>
      <c r="CJ5" s="52"/>
      <c r="CK5" s="52"/>
      <c r="CL5" s="52"/>
      <c r="CM5" s="52"/>
      <c r="CN5" s="52"/>
      <c r="CO5" s="52"/>
      <c r="CP5" s="52"/>
      <c r="CQ5" s="52"/>
      <c r="CR5" s="52"/>
      <c r="CS5" s="52"/>
      <c r="CT5" s="52"/>
      <c r="CU5" s="52"/>
      <c r="CV5" s="52"/>
      <c r="CW5" s="52"/>
      <c r="CX5" s="52"/>
      <c r="CY5" s="52"/>
      <c r="CZ5" s="52"/>
      <c r="DA5" s="52"/>
      <c r="DB5" s="52"/>
      <c r="DC5" s="52"/>
      <c r="DD5" s="52"/>
      <c r="DE5" s="52"/>
      <c r="DF5" s="52"/>
      <c r="DG5" s="52"/>
      <c r="DH5" s="52"/>
      <c r="DI5" s="52"/>
      <c r="DJ5" s="52"/>
      <c r="DK5" s="52"/>
      <c r="DL5" s="52"/>
      <c r="DM5" s="52"/>
      <c r="DN5" s="52"/>
      <c r="DO5" s="52"/>
      <c r="DP5" s="52"/>
      <c r="DQ5" s="52"/>
      <c r="DR5" s="52"/>
      <c r="DS5" s="52"/>
      <c r="DT5" s="52"/>
      <c r="DU5" s="52"/>
      <c r="DV5" s="52"/>
      <c r="DW5" s="52"/>
      <c r="DX5" s="52"/>
      <c r="DY5" s="52"/>
      <c r="DZ5" s="52"/>
      <c r="EA5" s="52"/>
      <c r="EB5" s="52"/>
      <c r="EC5" s="52"/>
      <c r="ED5" s="52"/>
      <c r="EE5" s="52"/>
      <c r="EF5" s="52"/>
      <c r="EG5" s="52"/>
      <c r="EH5" s="52"/>
      <c r="EI5" s="52"/>
      <c r="EJ5" s="52"/>
      <c r="EK5" s="52"/>
      <c r="EL5" s="52"/>
    </row>
    <row r="6" spans="1:161" s="123" customFormat="1" ht="13.5" customHeight="1">
      <c r="A6" s="825"/>
      <c r="B6" s="825"/>
      <c r="C6" s="825"/>
      <c r="D6" s="825"/>
      <c r="E6" s="825"/>
      <c r="F6" s="825"/>
      <c r="G6" s="825"/>
      <c r="H6" s="825"/>
      <c r="I6" s="825"/>
      <c r="J6" s="825"/>
      <c r="K6" s="825"/>
      <c r="L6" s="825"/>
      <c r="M6" s="825"/>
      <c r="N6" s="825"/>
      <c r="O6" s="825"/>
      <c r="P6" s="825"/>
      <c r="Q6" s="825"/>
      <c r="R6" s="825"/>
      <c r="S6" s="825"/>
      <c r="T6" s="825"/>
      <c r="U6" s="825"/>
      <c r="V6" s="825"/>
      <c r="W6" s="825"/>
      <c r="X6" s="825"/>
      <c r="Y6" s="825"/>
      <c r="Z6" s="825"/>
      <c r="AA6" s="825"/>
      <c r="AB6" s="825"/>
      <c r="AC6" s="825"/>
      <c r="BO6" s="826"/>
      <c r="BP6" s="826"/>
      <c r="BQ6" s="826"/>
      <c r="BR6" s="826"/>
      <c r="BS6" s="826"/>
      <c r="BT6" s="826"/>
      <c r="BU6" s="826"/>
      <c r="BV6" s="826"/>
      <c r="BW6" s="826"/>
      <c r="BX6" s="826"/>
      <c r="BY6" s="826"/>
      <c r="BZ6" s="826"/>
      <c r="CA6" s="826"/>
      <c r="CB6" s="826"/>
      <c r="CC6" s="826"/>
      <c r="CD6" s="826"/>
      <c r="CE6" s="826"/>
      <c r="CF6" s="826"/>
      <c r="CG6" s="826"/>
      <c r="CH6" s="826"/>
      <c r="CI6" s="826"/>
      <c r="CJ6" s="826"/>
      <c r="CK6" s="826"/>
      <c r="CL6" s="826"/>
      <c r="CM6" s="826"/>
      <c r="CN6" s="826"/>
      <c r="CO6" s="826"/>
      <c r="CP6" s="826"/>
      <c r="CQ6" s="826"/>
      <c r="CR6" s="826"/>
      <c r="CS6" s="826"/>
      <c r="CT6" s="826"/>
      <c r="CU6" s="826"/>
      <c r="CV6" s="826"/>
      <c r="CW6" s="826"/>
      <c r="CX6" s="826"/>
      <c r="CY6" s="826"/>
      <c r="CZ6" s="826"/>
      <c r="DA6" s="826"/>
      <c r="DB6" s="826"/>
      <c r="DC6" s="826"/>
      <c r="DD6" s="826"/>
      <c r="DE6" s="826"/>
    </row>
    <row r="7" spans="1:161" s="123" customFormat="1" ht="13.5" customHeight="1">
      <c r="A7" s="825"/>
      <c r="B7" s="825"/>
      <c r="C7" s="825"/>
      <c r="D7" s="825"/>
      <c r="E7" s="825"/>
      <c r="F7" s="825"/>
      <c r="G7" s="825"/>
      <c r="H7" s="825"/>
      <c r="I7" s="825"/>
      <c r="J7" s="825"/>
      <c r="K7" s="825"/>
      <c r="L7" s="825"/>
      <c r="M7" s="825"/>
      <c r="N7" s="825"/>
      <c r="O7" s="825"/>
      <c r="P7" s="825"/>
      <c r="Q7" s="825"/>
      <c r="R7" s="825"/>
      <c r="S7" s="825"/>
      <c r="T7" s="825"/>
      <c r="U7" s="825"/>
      <c r="V7" s="825"/>
      <c r="W7" s="825"/>
      <c r="X7" s="825"/>
      <c r="Y7" s="825"/>
      <c r="Z7" s="825"/>
      <c r="AA7" s="825"/>
      <c r="AB7" s="825"/>
      <c r="AC7" s="825"/>
      <c r="AX7" s="380" t="s">
        <v>145</v>
      </c>
      <c r="AY7" s="380"/>
      <c r="AZ7" s="380"/>
      <c r="BA7" s="380"/>
      <c r="BB7" s="380"/>
      <c r="BC7" s="380"/>
      <c r="BD7" s="380"/>
      <c r="BE7" s="380"/>
      <c r="BF7" s="380"/>
      <c r="BG7" s="380"/>
      <c r="BH7" s="380"/>
      <c r="BI7" s="380"/>
      <c r="BJ7" s="380"/>
      <c r="BK7" s="380"/>
      <c r="BL7" s="380"/>
      <c r="BM7" s="380"/>
      <c r="BN7" s="380"/>
      <c r="BO7" s="380"/>
      <c r="BP7" s="380"/>
      <c r="BQ7" s="380"/>
      <c r="BR7" s="380"/>
      <c r="BS7" s="380"/>
      <c r="BT7" s="380"/>
      <c r="BU7" s="380"/>
      <c r="BV7" s="380"/>
      <c r="BW7" s="380" t="s">
        <v>146</v>
      </c>
      <c r="BX7" s="380"/>
      <c r="BY7" s="380"/>
      <c r="BZ7" s="380"/>
      <c r="CA7" s="380"/>
      <c r="CB7" s="380"/>
      <c r="CC7" s="380"/>
      <c r="CD7" s="380"/>
      <c r="CE7" s="380"/>
      <c r="CF7" s="380"/>
      <c r="CG7" s="380"/>
      <c r="CH7" s="380"/>
      <c r="CI7" s="380"/>
      <c r="CJ7" s="380"/>
      <c r="CK7" s="380"/>
      <c r="CL7" s="380"/>
      <c r="CM7" s="380"/>
      <c r="CN7" s="380"/>
      <c r="CO7" s="380"/>
      <c r="CP7" s="380"/>
      <c r="CQ7" s="380"/>
      <c r="CR7" s="380"/>
      <c r="CS7" s="380"/>
      <c r="CT7" s="380"/>
      <c r="CU7" s="380"/>
      <c r="CV7" s="826"/>
      <c r="CW7" s="826"/>
      <c r="CX7" s="826"/>
      <c r="CY7" s="826"/>
      <c r="CZ7" s="826"/>
      <c r="DA7" s="826"/>
      <c r="DB7" s="826"/>
      <c r="DC7" s="826"/>
      <c r="DD7" s="826"/>
      <c r="DE7" s="826"/>
    </row>
    <row r="8" spans="1:161" ht="13.5" customHeight="1">
      <c r="A8" s="825"/>
      <c r="B8" s="825"/>
      <c r="C8" s="825"/>
      <c r="D8" s="825"/>
      <c r="E8" s="825"/>
      <c r="F8" s="825"/>
      <c r="G8" s="825"/>
      <c r="H8" s="825"/>
      <c r="I8" s="825"/>
      <c r="J8" s="825"/>
      <c r="K8" s="825"/>
      <c r="L8" s="825"/>
      <c r="M8" s="825"/>
      <c r="N8" s="825"/>
      <c r="O8" s="825"/>
      <c r="P8" s="825"/>
      <c r="Q8" s="825"/>
      <c r="R8" s="825"/>
      <c r="S8" s="825"/>
      <c r="T8" s="825"/>
      <c r="U8" s="825"/>
      <c r="V8" s="825"/>
      <c r="W8" s="825"/>
      <c r="X8" s="825"/>
      <c r="Y8" s="825"/>
      <c r="Z8" s="825"/>
      <c r="AA8" s="825"/>
      <c r="AB8" s="825"/>
      <c r="AC8" s="825"/>
      <c r="AE8" s="195"/>
      <c r="AF8" s="195"/>
      <c r="AG8" s="195"/>
      <c r="AH8" s="195"/>
      <c r="AI8" s="195"/>
      <c r="AJ8" s="195"/>
      <c r="AK8" s="195"/>
      <c r="AL8" s="195"/>
      <c r="AM8" s="195"/>
      <c r="AN8" s="195"/>
      <c r="AO8" s="114" t="s">
        <v>298</v>
      </c>
      <c r="AP8" s="115"/>
      <c r="AQ8" s="115"/>
      <c r="AR8" s="115"/>
      <c r="AS8" s="115"/>
      <c r="AT8" s="115"/>
      <c r="AU8" s="115"/>
      <c r="AV8" s="115"/>
      <c r="AW8" s="118"/>
      <c r="AX8" s="827" t="s">
        <v>4487</v>
      </c>
      <c r="AY8" s="828"/>
      <c r="AZ8" s="828"/>
      <c r="BA8" s="828"/>
      <c r="BB8" s="828"/>
      <c r="BC8" s="828"/>
      <c r="BD8" s="828"/>
      <c r="BE8" s="828"/>
      <c r="BF8" s="828"/>
      <c r="BG8" s="828"/>
      <c r="BH8" s="828"/>
      <c r="BI8" s="828"/>
      <c r="BJ8" s="828"/>
      <c r="BK8" s="828"/>
      <c r="BL8" s="828"/>
      <c r="BM8" s="828"/>
      <c r="BN8" s="828"/>
      <c r="BO8" s="828"/>
      <c r="BP8" s="828"/>
      <c r="BQ8" s="828"/>
      <c r="BR8" s="828"/>
      <c r="BS8" s="828"/>
      <c r="BT8" s="828"/>
      <c r="BU8" s="828"/>
      <c r="BV8" s="829"/>
      <c r="BW8" s="827" t="s">
        <v>4488</v>
      </c>
      <c r="BX8" s="828"/>
      <c r="BY8" s="828"/>
      <c r="BZ8" s="828"/>
      <c r="CA8" s="828"/>
      <c r="CB8" s="828"/>
      <c r="CC8" s="828"/>
      <c r="CD8" s="828"/>
      <c r="CE8" s="828"/>
      <c r="CF8" s="828"/>
      <c r="CG8" s="828"/>
      <c r="CH8" s="828"/>
      <c r="CI8" s="828"/>
      <c r="CJ8" s="828"/>
      <c r="CK8" s="828"/>
      <c r="CL8" s="828"/>
      <c r="CM8" s="828"/>
      <c r="CN8" s="828"/>
      <c r="CO8" s="828"/>
      <c r="CP8" s="828"/>
      <c r="CQ8" s="828"/>
      <c r="CR8" s="828"/>
      <c r="CS8" s="828"/>
      <c r="CT8" s="828"/>
      <c r="CU8" s="829"/>
      <c r="CV8" s="826"/>
      <c r="CW8" s="826"/>
      <c r="CX8" s="826"/>
      <c r="CY8" s="826"/>
      <c r="CZ8" s="826"/>
      <c r="DA8" s="826"/>
      <c r="DB8" s="826"/>
      <c r="DC8" s="826"/>
      <c r="DD8" s="826"/>
      <c r="DE8" s="826"/>
    </row>
    <row r="9" spans="1:161" ht="13.5" customHeight="1">
      <c r="A9" s="825"/>
      <c r="B9" s="825"/>
      <c r="C9" s="825"/>
      <c r="D9" s="825"/>
      <c r="E9" s="825"/>
      <c r="F9" s="825"/>
      <c r="G9" s="825"/>
      <c r="H9" s="825"/>
      <c r="I9" s="825"/>
      <c r="J9" s="825"/>
      <c r="K9" s="825"/>
      <c r="L9" s="825"/>
      <c r="M9" s="825"/>
      <c r="N9" s="825"/>
      <c r="O9" s="825"/>
      <c r="P9" s="825"/>
      <c r="Q9" s="825"/>
      <c r="R9" s="825"/>
      <c r="S9" s="825"/>
      <c r="T9" s="825"/>
      <c r="U9" s="825"/>
      <c r="V9" s="825"/>
      <c r="W9" s="825"/>
      <c r="X9" s="825"/>
      <c r="Y9" s="825"/>
      <c r="Z9" s="825"/>
      <c r="AA9" s="825"/>
      <c r="AB9" s="825"/>
      <c r="AC9" s="825"/>
      <c r="AE9" s="195"/>
      <c r="AF9" s="195"/>
      <c r="AG9" s="195"/>
      <c r="AH9" s="195"/>
      <c r="AI9" s="195"/>
      <c r="AJ9" s="195"/>
      <c r="AK9" s="195"/>
      <c r="AL9" s="195"/>
      <c r="AM9" s="195"/>
      <c r="AN9" s="195"/>
      <c r="AO9" s="194"/>
      <c r="AP9" s="195"/>
      <c r="AQ9" s="195"/>
      <c r="AR9" s="195"/>
      <c r="AS9" s="195"/>
      <c r="AT9" s="195"/>
      <c r="AU9" s="195"/>
      <c r="AV9" s="195"/>
      <c r="AW9" s="196"/>
      <c r="AX9" s="830"/>
      <c r="AY9" s="831"/>
      <c r="AZ9" s="831"/>
      <c r="BA9" s="831"/>
      <c r="BB9" s="831"/>
      <c r="BC9" s="831"/>
      <c r="BD9" s="831"/>
      <c r="BE9" s="831"/>
      <c r="BF9" s="831"/>
      <c r="BG9" s="831"/>
      <c r="BH9" s="831"/>
      <c r="BI9" s="831"/>
      <c r="BJ9" s="831"/>
      <c r="BK9" s="831"/>
      <c r="BL9" s="831"/>
      <c r="BM9" s="831"/>
      <c r="BN9" s="831"/>
      <c r="BO9" s="831"/>
      <c r="BP9" s="831"/>
      <c r="BQ9" s="831"/>
      <c r="BR9" s="831"/>
      <c r="BS9" s="831"/>
      <c r="BT9" s="831"/>
      <c r="BU9" s="831"/>
      <c r="BV9" s="832"/>
      <c r="BW9" s="830"/>
      <c r="BX9" s="831"/>
      <c r="BY9" s="831"/>
      <c r="BZ9" s="831"/>
      <c r="CA9" s="831"/>
      <c r="CB9" s="831"/>
      <c r="CC9" s="831"/>
      <c r="CD9" s="831"/>
      <c r="CE9" s="831"/>
      <c r="CF9" s="831"/>
      <c r="CG9" s="831"/>
      <c r="CH9" s="831"/>
      <c r="CI9" s="831"/>
      <c r="CJ9" s="831"/>
      <c r="CK9" s="831"/>
      <c r="CL9" s="831"/>
      <c r="CM9" s="831"/>
      <c r="CN9" s="831"/>
      <c r="CO9" s="831"/>
      <c r="CP9" s="831"/>
      <c r="CQ9" s="831"/>
      <c r="CR9" s="831"/>
      <c r="CS9" s="831"/>
      <c r="CT9" s="831"/>
      <c r="CU9" s="832"/>
      <c r="CV9" s="826"/>
      <c r="CW9" s="826"/>
      <c r="CX9" s="826"/>
      <c r="CY9" s="826"/>
      <c r="CZ9" s="826"/>
      <c r="DA9" s="826"/>
      <c r="DB9" s="826"/>
      <c r="DC9" s="826"/>
      <c r="DD9" s="826"/>
      <c r="DE9" s="826"/>
    </row>
    <row r="10" spans="1:161" ht="13.5" customHeight="1">
      <c r="A10" s="825"/>
      <c r="B10" s="825"/>
      <c r="C10" s="825"/>
      <c r="D10" s="825"/>
      <c r="E10" s="825"/>
      <c r="F10" s="825"/>
      <c r="G10" s="825"/>
      <c r="H10" s="825"/>
      <c r="I10" s="825"/>
      <c r="J10" s="825"/>
      <c r="K10" s="825"/>
      <c r="L10" s="825"/>
      <c r="M10" s="825"/>
      <c r="N10" s="825"/>
      <c r="O10" s="825"/>
      <c r="P10" s="825"/>
      <c r="Q10" s="825"/>
      <c r="R10" s="825"/>
      <c r="S10" s="825"/>
      <c r="T10" s="825"/>
      <c r="U10" s="825"/>
      <c r="V10" s="825"/>
      <c r="W10" s="825"/>
      <c r="X10" s="825"/>
      <c r="Y10" s="825"/>
      <c r="Z10" s="825"/>
      <c r="AA10" s="825"/>
      <c r="AB10" s="825"/>
      <c r="AC10" s="825"/>
      <c r="AE10" s="195"/>
      <c r="AF10" s="195"/>
      <c r="AG10" s="195"/>
      <c r="AH10" s="195"/>
      <c r="AI10" s="195"/>
      <c r="AJ10" s="195"/>
      <c r="AK10" s="195"/>
      <c r="AL10" s="195"/>
      <c r="AM10" s="195"/>
      <c r="AN10" s="195"/>
      <c r="AO10" s="194"/>
      <c r="AP10" s="195"/>
      <c r="AQ10" s="195"/>
      <c r="AR10" s="195"/>
      <c r="AS10" s="195"/>
      <c r="AT10" s="195"/>
      <c r="AU10" s="195"/>
      <c r="AV10" s="195"/>
      <c r="AW10" s="196"/>
      <c r="AX10" s="830"/>
      <c r="AY10" s="831"/>
      <c r="AZ10" s="831"/>
      <c r="BA10" s="831"/>
      <c r="BB10" s="831"/>
      <c r="BC10" s="831"/>
      <c r="BD10" s="831"/>
      <c r="BE10" s="831"/>
      <c r="BF10" s="831"/>
      <c r="BG10" s="831"/>
      <c r="BH10" s="831"/>
      <c r="BI10" s="831"/>
      <c r="BJ10" s="831"/>
      <c r="BK10" s="831"/>
      <c r="BL10" s="831"/>
      <c r="BM10" s="831"/>
      <c r="BN10" s="831"/>
      <c r="BO10" s="831"/>
      <c r="BP10" s="831"/>
      <c r="BQ10" s="831"/>
      <c r="BR10" s="831"/>
      <c r="BS10" s="831"/>
      <c r="BT10" s="831"/>
      <c r="BU10" s="831"/>
      <c r="BV10" s="832"/>
      <c r="BW10" s="830"/>
      <c r="BX10" s="831"/>
      <c r="BY10" s="831"/>
      <c r="BZ10" s="831"/>
      <c r="CA10" s="831"/>
      <c r="CB10" s="831"/>
      <c r="CC10" s="831"/>
      <c r="CD10" s="831"/>
      <c r="CE10" s="831"/>
      <c r="CF10" s="831"/>
      <c r="CG10" s="831"/>
      <c r="CH10" s="831"/>
      <c r="CI10" s="831"/>
      <c r="CJ10" s="831"/>
      <c r="CK10" s="831"/>
      <c r="CL10" s="831"/>
      <c r="CM10" s="831"/>
      <c r="CN10" s="831"/>
      <c r="CO10" s="831"/>
      <c r="CP10" s="831"/>
      <c r="CQ10" s="831"/>
      <c r="CR10" s="831"/>
      <c r="CS10" s="831"/>
      <c r="CT10" s="831"/>
      <c r="CU10" s="832"/>
      <c r="CV10" s="833"/>
      <c r="CW10" s="833"/>
      <c r="CX10" s="833"/>
      <c r="CY10" s="833"/>
      <c r="CZ10" s="833"/>
      <c r="DA10" s="833"/>
      <c r="DB10" s="833"/>
      <c r="DC10" s="833"/>
      <c r="DD10" s="833"/>
      <c r="DE10" s="833"/>
    </row>
    <row r="11" spans="1:161" ht="13.5" customHeight="1" thickBot="1">
      <c r="A11" s="825"/>
      <c r="B11" s="825"/>
      <c r="C11" s="825"/>
      <c r="D11" s="825"/>
      <c r="E11" s="825"/>
      <c r="F11" s="825"/>
      <c r="G11" s="825"/>
      <c r="H11" s="825"/>
      <c r="I11" s="825"/>
      <c r="J11" s="825"/>
      <c r="K11" s="825"/>
      <c r="L11" s="825"/>
      <c r="M11" s="825"/>
      <c r="N11" s="825"/>
      <c r="O11" s="825"/>
      <c r="P11" s="825"/>
      <c r="Q11" s="825"/>
      <c r="R11" s="825"/>
      <c r="S11" s="825"/>
      <c r="T11" s="825"/>
      <c r="U11" s="825"/>
      <c r="V11" s="825"/>
      <c r="W11" s="825"/>
      <c r="X11" s="825"/>
      <c r="Y11" s="825"/>
      <c r="Z11" s="825"/>
      <c r="AA11" s="825"/>
      <c r="AB11" s="825"/>
      <c r="AC11" s="825"/>
      <c r="AE11" s="195"/>
      <c r="AF11" s="195"/>
      <c r="AG11" s="195"/>
      <c r="AH11" s="195"/>
      <c r="AI11" s="195"/>
      <c r="AJ11" s="195"/>
      <c r="AK11" s="195"/>
      <c r="AL11" s="195"/>
      <c r="AM11" s="195"/>
      <c r="AN11" s="195"/>
      <c r="AO11" s="194"/>
      <c r="AP11" s="195"/>
      <c r="AQ11" s="195"/>
      <c r="AR11" s="195"/>
      <c r="AS11" s="195"/>
      <c r="AT11" s="195"/>
      <c r="AU11" s="195"/>
      <c r="AV11" s="195"/>
      <c r="AW11" s="196"/>
      <c r="AX11" s="834" t="s">
        <v>118</v>
      </c>
      <c r="AY11" s="835"/>
      <c r="AZ11" s="835"/>
      <c r="BA11" s="835"/>
      <c r="BB11" s="835"/>
      <c r="BC11" s="835"/>
      <c r="BD11" s="835"/>
      <c r="BE11" s="835"/>
      <c r="BF11" s="835"/>
      <c r="BG11" s="835"/>
      <c r="BH11" s="835"/>
      <c r="BI11" s="835"/>
      <c r="BJ11" s="835"/>
      <c r="BK11" s="835"/>
      <c r="BL11" s="835"/>
      <c r="BM11" s="835"/>
      <c r="BN11" s="835"/>
      <c r="BO11" s="835"/>
      <c r="BP11" s="835"/>
      <c r="BQ11" s="835"/>
      <c r="BR11" s="835"/>
      <c r="BS11" s="835"/>
      <c r="BT11" s="835"/>
      <c r="BU11" s="835"/>
      <c r="BV11" s="836"/>
      <c r="BW11" s="834" t="s">
        <v>225</v>
      </c>
      <c r="BX11" s="835"/>
      <c r="BY11" s="835"/>
      <c r="BZ11" s="835"/>
      <c r="CA11" s="835"/>
      <c r="CB11" s="835"/>
      <c r="CC11" s="835"/>
      <c r="CD11" s="835"/>
      <c r="CE11" s="835"/>
      <c r="CF11" s="835"/>
      <c r="CG11" s="835"/>
      <c r="CH11" s="835"/>
      <c r="CI11" s="835"/>
      <c r="CJ11" s="835"/>
      <c r="CK11" s="835"/>
      <c r="CL11" s="835"/>
      <c r="CM11" s="835"/>
      <c r="CN11" s="835"/>
      <c r="CO11" s="835"/>
      <c r="CP11" s="835"/>
      <c r="CQ11" s="835"/>
      <c r="CR11" s="835"/>
      <c r="CS11" s="835"/>
      <c r="CT11" s="835"/>
      <c r="CU11" s="836"/>
      <c r="CV11" s="833"/>
      <c r="CW11" s="833"/>
      <c r="CX11" s="833"/>
      <c r="CY11" s="833"/>
      <c r="CZ11" s="833"/>
      <c r="DA11" s="833"/>
      <c r="DB11" s="833"/>
      <c r="DC11" s="833"/>
      <c r="DD11" s="833"/>
      <c r="DE11" s="833"/>
    </row>
    <row r="12" spans="1:161" ht="30" customHeight="1" thickBot="1">
      <c r="A12" s="825"/>
      <c r="B12" s="825"/>
      <c r="C12" s="825"/>
      <c r="D12" s="825"/>
      <c r="E12" s="825"/>
      <c r="F12" s="825"/>
      <c r="G12" s="825"/>
      <c r="H12" s="825"/>
      <c r="I12" s="825"/>
      <c r="J12" s="825"/>
      <c r="K12" s="825"/>
      <c r="L12" s="825"/>
      <c r="M12" s="825"/>
      <c r="N12" s="825"/>
      <c r="O12" s="825"/>
      <c r="P12" s="825"/>
      <c r="Q12" s="825"/>
      <c r="R12" s="825"/>
      <c r="S12" s="825"/>
      <c r="T12" s="825"/>
      <c r="U12" s="825"/>
      <c r="V12" s="825"/>
      <c r="W12" s="825"/>
      <c r="X12" s="825"/>
      <c r="Y12" s="825"/>
      <c r="Z12" s="825"/>
      <c r="AA12" s="825"/>
      <c r="AB12" s="825"/>
      <c r="AC12" s="825"/>
      <c r="AD12" s="191"/>
      <c r="AE12" s="837"/>
      <c r="AF12" s="837"/>
      <c r="AG12" s="837"/>
      <c r="AH12" s="837"/>
      <c r="AI12" s="837"/>
      <c r="AJ12" s="837"/>
      <c r="AK12" s="837"/>
      <c r="AL12" s="837"/>
      <c r="AM12" s="837"/>
      <c r="AN12" s="837"/>
      <c r="AO12" s="838" t="s">
        <v>108</v>
      </c>
      <c r="AP12" s="839"/>
      <c r="AQ12" s="840"/>
      <c r="AR12" s="685" t="s">
        <v>109</v>
      </c>
      <c r="AS12" s="839"/>
      <c r="AT12" s="841"/>
      <c r="AU12" s="842" t="s">
        <v>393</v>
      </c>
      <c r="AV12" s="839"/>
      <c r="AW12" s="840"/>
      <c r="AX12" s="206">
        <v>1176</v>
      </c>
      <c r="AY12" s="207"/>
      <c r="AZ12" s="207"/>
      <c r="BA12" s="207"/>
      <c r="BB12" s="207"/>
      <c r="BC12" s="207"/>
      <c r="BD12" s="207"/>
      <c r="BE12" s="207"/>
      <c r="BF12" s="207"/>
      <c r="BG12" s="207"/>
      <c r="BH12" s="207"/>
      <c r="BI12" s="207"/>
      <c r="BJ12" s="207"/>
      <c r="BK12" s="207"/>
      <c r="BL12" s="207"/>
      <c r="BM12" s="207"/>
      <c r="BN12" s="207"/>
      <c r="BO12" s="207"/>
      <c r="BP12" s="207"/>
      <c r="BQ12" s="207"/>
      <c r="BR12" s="207"/>
      <c r="BS12" s="207"/>
      <c r="BT12" s="207"/>
      <c r="BU12" s="207"/>
      <c r="BV12" s="208"/>
      <c r="BW12" s="206">
        <v>40261</v>
      </c>
      <c r="BX12" s="207"/>
      <c r="BY12" s="207"/>
      <c r="BZ12" s="207"/>
      <c r="CA12" s="207"/>
      <c r="CB12" s="207"/>
      <c r="CC12" s="207"/>
      <c r="CD12" s="207"/>
      <c r="CE12" s="207"/>
      <c r="CF12" s="207"/>
      <c r="CG12" s="207"/>
      <c r="CH12" s="207"/>
      <c r="CI12" s="207"/>
      <c r="CJ12" s="207"/>
      <c r="CK12" s="207"/>
      <c r="CL12" s="207"/>
      <c r="CM12" s="207"/>
      <c r="CN12" s="207"/>
      <c r="CO12" s="207"/>
      <c r="CP12" s="207"/>
      <c r="CQ12" s="207"/>
      <c r="CR12" s="207"/>
      <c r="CS12" s="207"/>
      <c r="CT12" s="207"/>
      <c r="CU12" s="209"/>
      <c r="CV12" s="793"/>
      <c r="CW12" s="793"/>
      <c r="CX12" s="793"/>
      <c r="CY12" s="793"/>
      <c r="CZ12" s="793"/>
      <c r="DA12" s="793"/>
      <c r="DB12" s="793"/>
      <c r="DC12" s="793"/>
      <c r="DD12" s="793"/>
      <c r="DE12" s="793"/>
    </row>
    <row r="13" spans="1:161" ht="30" customHeight="1">
      <c r="AE13" s="132"/>
      <c r="AF13" s="132"/>
      <c r="AG13" s="132"/>
      <c r="AH13" s="132"/>
      <c r="AI13" s="132"/>
      <c r="AJ13" s="132"/>
      <c r="AK13" s="132"/>
      <c r="AL13" s="132"/>
      <c r="AM13" s="132"/>
      <c r="AN13" s="132"/>
    </row>
    <row r="17" spans="51:100">
      <c r="AY17" s="843"/>
      <c r="AZ17" s="843"/>
      <c r="BA17" s="843"/>
      <c r="BB17" s="843"/>
      <c r="BC17" s="843"/>
      <c r="BD17" s="843"/>
      <c r="BE17" s="843"/>
      <c r="BF17" s="843"/>
      <c r="BG17" s="843"/>
      <c r="BH17" s="843"/>
      <c r="BI17" s="843"/>
      <c r="BJ17" s="843"/>
      <c r="BK17" s="843"/>
      <c r="BL17" s="843"/>
      <c r="BM17" s="843"/>
      <c r="BN17" s="843"/>
      <c r="BO17" s="843"/>
      <c r="BP17" s="843"/>
      <c r="BQ17" s="843"/>
      <c r="BR17" s="843"/>
      <c r="BS17" s="843"/>
      <c r="BT17" s="843"/>
      <c r="BU17" s="843"/>
      <c r="BV17" s="843"/>
      <c r="BW17" s="843"/>
      <c r="BX17" s="843"/>
      <c r="BY17" s="843"/>
      <c r="BZ17" s="843"/>
      <c r="CA17" s="843"/>
      <c r="CB17" s="843"/>
      <c r="CC17" s="843"/>
      <c r="CD17" s="843"/>
      <c r="CE17" s="843"/>
      <c r="CF17" s="843"/>
      <c r="CG17" s="843"/>
      <c r="CH17" s="843"/>
      <c r="CI17" s="843"/>
      <c r="CJ17" s="843"/>
      <c r="CK17" s="843"/>
      <c r="CL17" s="843"/>
      <c r="CM17" s="843"/>
      <c r="CN17" s="843"/>
      <c r="CO17" s="843"/>
      <c r="CP17" s="843"/>
      <c r="CQ17" s="843"/>
      <c r="CR17" s="843"/>
      <c r="CS17" s="843"/>
      <c r="CT17" s="843"/>
      <c r="CU17" s="843"/>
    </row>
    <row r="18" spans="51:100">
      <c r="AY18" s="843"/>
      <c r="AZ18" s="843"/>
      <c r="BA18" s="843"/>
      <c r="BB18" s="843"/>
      <c r="BC18" s="843"/>
      <c r="BD18" s="843"/>
      <c r="BE18" s="843"/>
      <c r="BF18" s="843"/>
      <c r="BG18" s="843"/>
      <c r="BH18" s="843"/>
      <c r="BI18" s="843"/>
      <c r="BJ18" s="843"/>
      <c r="BK18" s="843"/>
      <c r="BL18" s="843"/>
      <c r="BM18" s="843"/>
      <c r="BN18" s="843"/>
      <c r="BO18" s="843"/>
      <c r="BP18" s="843"/>
      <c r="BQ18" s="843"/>
      <c r="BR18" s="843"/>
      <c r="BS18" s="843"/>
      <c r="BT18" s="843"/>
      <c r="BU18" s="843"/>
      <c r="BV18" s="843"/>
      <c r="BW18" s="843"/>
      <c r="BX18" s="843"/>
      <c r="BY18" s="843"/>
      <c r="BZ18" s="843"/>
      <c r="CA18" s="843"/>
      <c r="CB18" s="843"/>
      <c r="CC18" s="843"/>
      <c r="CD18" s="843"/>
      <c r="CE18" s="843"/>
      <c r="CF18" s="843"/>
      <c r="CG18" s="843"/>
      <c r="CH18" s="843"/>
      <c r="CI18" s="843"/>
      <c r="CJ18" s="843"/>
      <c r="CK18" s="843"/>
      <c r="CL18" s="843"/>
      <c r="CM18" s="843"/>
      <c r="CN18" s="843"/>
      <c r="CO18" s="843"/>
      <c r="CP18" s="843"/>
      <c r="CQ18" s="843"/>
      <c r="CR18" s="843"/>
      <c r="CS18" s="843"/>
      <c r="CT18" s="843"/>
      <c r="CU18" s="843"/>
      <c r="CV18" s="843"/>
    </row>
    <row r="19" spans="51:100">
      <c r="AY19" s="843"/>
      <c r="AZ19" s="843"/>
      <c r="BA19" s="843"/>
      <c r="BB19" s="843"/>
      <c r="BC19" s="843"/>
      <c r="BD19" s="843"/>
      <c r="BE19" s="843"/>
      <c r="BF19" s="843"/>
      <c r="BG19" s="843"/>
      <c r="BH19" s="843"/>
      <c r="BI19" s="843"/>
      <c r="BJ19" s="843"/>
      <c r="BK19" s="843"/>
      <c r="BL19" s="843"/>
      <c r="BM19" s="843"/>
      <c r="BN19" s="843"/>
      <c r="BO19" s="843"/>
      <c r="BP19" s="843"/>
      <c r="BQ19" s="843"/>
      <c r="BR19" s="843"/>
      <c r="BS19" s="843"/>
      <c r="BT19" s="843"/>
      <c r="BU19" s="843"/>
      <c r="BV19" s="843"/>
      <c r="BW19" s="843"/>
      <c r="BX19" s="843"/>
      <c r="BY19" s="843"/>
      <c r="BZ19" s="843"/>
      <c r="CA19" s="843"/>
      <c r="CB19" s="843"/>
      <c r="CC19" s="843"/>
      <c r="CD19" s="843"/>
      <c r="CE19" s="843"/>
      <c r="CF19" s="843"/>
      <c r="CG19" s="843"/>
      <c r="CH19" s="843"/>
      <c r="CI19" s="843"/>
      <c r="CJ19" s="843"/>
      <c r="CK19" s="843"/>
      <c r="CL19" s="843"/>
      <c r="CM19" s="843"/>
      <c r="CN19" s="843"/>
      <c r="CO19" s="843"/>
      <c r="CP19" s="843"/>
      <c r="CQ19" s="843"/>
      <c r="CR19" s="843"/>
      <c r="CS19" s="843"/>
      <c r="CT19" s="843"/>
      <c r="CU19" s="843"/>
      <c r="CV19" s="843"/>
    </row>
    <row r="20" spans="51:100">
      <c r="AY20" s="844"/>
      <c r="AZ20" s="844"/>
      <c r="BA20" s="844"/>
      <c r="BB20" s="844"/>
      <c r="BC20" s="844"/>
      <c r="BD20" s="844"/>
      <c r="BE20" s="844"/>
      <c r="BF20" s="844"/>
      <c r="BG20" s="844"/>
      <c r="BH20" s="844"/>
      <c r="BI20" s="844"/>
      <c r="BJ20" s="844"/>
      <c r="BK20" s="844"/>
      <c r="BL20" s="844"/>
      <c r="BM20" s="844"/>
      <c r="BN20" s="844"/>
      <c r="BO20" s="844"/>
      <c r="BP20" s="844"/>
      <c r="BQ20" s="844"/>
      <c r="BR20" s="844"/>
      <c r="BS20" s="844"/>
      <c r="BT20" s="844"/>
      <c r="BU20" s="844"/>
      <c r="BV20" s="844"/>
      <c r="BW20" s="844"/>
      <c r="BX20" s="844"/>
      <c r="BY20" s="844"/>
      <c r="BZ20" s="844"/>
      <c r="CA20" s="844"/>
      <c r="CB20" s="844"/>
      <c r="CC20" s="844"/>
      <c r="CD20" s="844"/>
      <c r="CE20" s="844"/>
      <c r="CF20" s="844"/>
      <c r="CG20" s="844"/>
      <c r="CH20" s="844"/>
      <c r="CI20" s="844"/>
      <c r="CJ20" s="844"/>
      <c r="CK20" s="844"/>
      <c r="CL20" s="844"/>
      <c r="CM20" s="844"/>
      <c r="CN20" s="844"/>
      <c r="CO20" s="844"/>
      <c r="CP20" s="844"/>
      <c r="CQ20" s="844"/>
      <c r="CR20" s="844"/>
      <c r="CS20" s="844"/>
      <c r="CT20" s="844"/>
      <c r="CU20" s="844"/>
      <c r="CV20" s="843"/>
    </row>
    <row r="21" spans="51:100">
      <c r="AY21" s="793"/>
      <c r="AZ21" s="793"/>
      <c r="BA21" s="793"/>
      <c r="BB21" s="793"/>
      <c r="BC21" s="793"/>
      <c r="BD21" s="793"/>
      <c r="BE21" s="793"/>
      <c r="BF21" s="793"/>
      <c r="BG21" s="793"/>
      <c r="BH21" s="793"/>
      <c r="BI21" s="793"/>
      <c r="BJ21" s="793"/>
      <c r="BK21" s="793"/>
      <c r="BL21" s="793"/>
      <c r="BM21" s="793"/>
      <c r="BN21" s="793"/>
      <c r="BO21" s="793"/>
      <c r="BP21" s="793"/>
      <c r="BQ21" s="793"/>
      <c r="BR21" s="793"/>
      <c r="BS21" s="793"/>
      <c r="BT21" s="793"/>
      <c r="BU21" s="793"/>
      <c r="BV21" s="793"/>
      <c r="BW21" s="793"/>
      <c r="BX21" s="793"/>
      <c r="BY21" s="793"/>
      <c r="BZ21" s="793"/>
      <c r="CA21" s="793"/>
      <c r="CB21" s="793"/>
      <c r="CC21" s="793"/>
      <c r="CD21" s="793"/>
      <c r="CE21" s="793"/>
      <c r="CF21" s="793"/>
      <c r="CG21" s="793"/>
      <c r="CH21" s="793"/>
      <c r="CI21" s="793"/>
      <c r="CJ21" s="793"/>
      <c r="CK21" s="793"/>
      <c r="CL21" s="793"/>
      <c r="CM21" s="793"/>
      <c r="CN21" s="793"/>
      <c r="CO21" s="793"/>
      <c r="CP21" s="793"/>
      <c r="CQ21" s="793"/>
      <c r="CR21" s="793"/>
      <c r="CS21" s="793"/>
      <c r="CT21" s="793"/>
      <c r="CU21" s="793"/>
      <c r="CV21" s="844"/>
    </row>
    <row r="22" spans="51:100">
      <c r="CV22" s="793"/>
    </row>
  </sheetData>
  <sheetProtection password="98CF" sheet="1" objects="1" scenarios="1" selectLockedCells="1"/>
  <mergeCells count="31">
    <mergeCell ref="AE8:AN11"/>
    <mergeCell ref="AE12:AN12"/>
    <mergeCell ref="AE13:AN13"/>
    <mergeCell ref="AX12:BV12"/>
    <mergeCell ref="AX8:BV10"/>
    <mergeCell ref="AO12:AQ12"/>
    <mergeCell ref="AR12:AT12"/>
    <mergeCell ref="AU12:AW12"/>
    <mergeCell ref="AO8:AW11"/>
    <mergeCell ref="BW8:CU10"/>
    <mergeCell ref="EK3:EY3"/>
    <mergeCell ref="BW12:CU12"/>
    <mergeCell ref="AX11:BV11"/>
    <mergeCell ref="BW11:CU11"/>
    <mergeCell ref="AX7:BV7"/>
    <mergeCell ref="BW7:CU7"/>
    <mergeCell ref="EZ1:FE3"/>
    <mergeCell ref="H3:J3"/>
    <mergeCell ref="K3:M3"/>
    <mergeCell ref="N3:P3"/>
    <mergeCell ref="Q3:S3"/>
    <mergeCell ref="T3:V3"/>
    <mergeCell ref="W3:Y3"/>
    <mergeCell ref="Z3:AB3"/>
    <mergeCell ref="DZ3:EJ3"/>
    <mergeCell ref="DZ1:EJ2"/>
    <mergeCell ref="AC3:AE3"/>
    <mergeCell ref="H1:Y2"/>
    <mergeCell ref="Z1:AE2"/>
    <mergeCell ref="AH1:DT3"/>
    <mergeCell ref="EK1:EY2"/>
  </mergeCells>
  <phoneticPr fontId="3"/>
  <dataValidations count="1">
    <dataValidation type="whole" allowBlank="1" showInputMessage="1" showErrorMessage="1" errorTitle="入力エラー" error="数値以外の入力または、10桁以上の入力は行えません。" sqref="CV22 AX12:CU12 AY21:CU21">
      <formula1>-99999999</formula1>
      <formula2>999999999</formula2>
    </dataValidation>
  </dataValidations>
  <printOptions horizontalCentered="1"/>
  <pageMargins left="0.59055118110236227" right="0.59055118110236227" top="0.6692913385826772" bottom="0.39370078740157483" header="0.51181102362204722" footer="0.19685039370078741"/>
  <pageSetup paperSize="9" scale="83" firstPageNumber="94" orientation="landscape" useFirstPageNumber="1" r:id="rId1"/>
  <headerFooter alignWithMargins="0">
    <oddFooter>&amp;R課税市-&amp;P</oddFooter>
  </headerFooter>
  <drawing r:id="rId2"/>
  <picture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you33">
    <pageSetUpPr autoPageBreaks="0"/>
  </sheetPr>
  <dimension ref="A1:EX88"/>
  <sheetViews>
    <sheetView showGridLines="0" zoomScale="130" zoomScaleNormal="130" workbookViewId="0">
      <selection activeCell="Y12" sqref="Y12:AG12"/>
    </sheetView>
  </sheetViews>
  <sheetFormatPr defaultColWidth="1" defaultRowHeight="13.5"/>
  <cols>
    <col min="1" max="6" width="1" style="109" customWidth="1"/>
    <col min="7" max="8" width="3.5" style="109" customWidth="1"/>
    <col min="9" max="116" width="1" style="109" customWidth="1"/>
    <col min="117" max="16384" width="1" style="109"/>
  </cols>
  <sheetData>
    <row r="1" spans="1:154" s="61" customFormat="1" ht="15.95" customHeight="1">
      <c r="I1" s="845" t="s">
        <v>810</v>
      </c>
      <c r="J1" s="846"/>
      <c r="K1" s="846"/>
      <c r="L1" s="846"/>
      <c r="M1" s="846"/>
      <c r="N1" s="846"/>
      <c r="O1" s="846"/>
      <c r="P1" s="846"/>
      <c r="Q1" s="846"/>
      <c r="R1" s="846"/>
      <c r="S1" s="846"/>
      <c r="T1" s="846"/>
      <c r="U1" s="846"/>
      <c r="V1" s="846"/>
      <c r="W1" s="846"/>
      <c r="X1" s="846"/>
      <c r="Y1" s="846"/>
      <c r="Z1" s="847"/>
      <c r="AA1" s="845" t="s">
        <v>756</v>
      </c>
      <c r="AB1" s="846"/>
      <c r="AC1" s="846"/>
      <c r="AD1" s="846"/>
      <c r="AE1" s="846"/>
      <c r="AF1" s="847"/>
      <c r="AH1" s="848" t="str">
        <f>"第33表　"&amp; 表00!CY5&amp;表00!DC5 &amp;"年度 軽 自 動 車 税 （ 種 別 割 ） に 関 す る 調"</f>
        <v>第33表　令和6年度 軽 自 動 車 税 （ 種 別 割 ） に 関 す る 調</v>
      </c>
      <c r="AI1" s="848"/>
      <c r="AJ1" s="848"/>
      <c r="AK1" s="848"/>
      <c r="AL1" s="848"/>
      <c r="AM1" s="848"/>
      <c r="AN1" s="848"/>
      <c r="AO1" s="848"/>
      <c r="AP1" s="848"/>
      <c r="AQ1" s="848"/>
      <c r="AR1" s="848"/>
      <c r="AS1" s="848"/>
      <c r="AT1" s="848"/>
      <c r="AU1" s="848"/>
      <c r="AV1" s="848"/>
      <c r="AW1" s="848"/>
      <c r="AX1" s="848"/>
      <c r="AY1" s="848"/>
      <c r="AZ1" s="848"/>
      <c r="BA1" s="848"/>
      <c r="BB1" s="848"/>
      <c r="BC1" s="848"/>
      <c r="BD1" s="848"/>
      <c r="BE1" s="848"/>
      <c r="BF1" s="848"/>
      <c r="BG1" s="848"/>
      <c r="BH1" s="848"/>
      <c r="BI1" s="848"/>
      <c r="BJ1" s="848"/>
      <c r="BK1" s="848"/>
      <c r="BL1" s="848"/>
      <c r="BM1" s="848"/>
      <c r="BN1" s="848"/>
      <c r="BO1" s="848"/>
      <c r="BP1" s="848"/>
      <c r="BQ1" s="848"/>
      <c r="BR1" s="848"/>
      <c r="BS1" s="848"/>
      <c r="BT1" s="848"/>
      <c r="BU1" s="848"/>
      <c r="BV1" s="848"/>
      <c r="BW1" s="848"/>
      <c r="BX1" s="848"/>
      <c r="BY1" s="848"/>
      <c r="BZ1" s="848"/>
      <c r="CA1" s="848"/>
      <c r="CB1" s="848"/>
      <c r="CC1" s="848"/>
      <c r="CD1" s="848"/>
      <c r="CE1" s="848"/>
      <c r="CF1" s="848"/>
      <c r="CG1" s="848"/>
      <c r="CH1" s="848"/>
      <c r="CI1" s="848"/>
      <c r="CJ1" s="848"/>
      <c r="CK1" s="848"/>
      <c r="CL1" s="848"/>
      <c r="CM1" s="848"/>
      <c r="CN1" s="848"/>
      <c r="CO1" s="848"/>
      <c r="CP1" s="848"/>
      <c r="CQ1" s="848"/>
      <c r="CR1" s="848"/>
      <c r="CS1" s="848"/>
      <c r="CT1" s="848"/>
      <c r="CU1" s="848"/>
      <c r="CV1" s="848"/>
      <c r="CW1" s="848"/>
      <c r="CX1" s="848"/>
      <c r="CY1" s="848"/>
      <c r="CZ1" s="848"/>
      <c r="DA1" s="848"/>
      <c r="DB1" s="848"/>
      <c r="DC1" s="848"/>
      <c r="DD1" s="848"/>
      <c r="DE1" s="848"/>
      <c r="DF1" s="848"/>
      <c r="DG1" s="848"/>
      <c r="DH1" s="848"/>
      <c r="DI1" s="848"/>
      <c r="DJ1" s="848"/>
      <c r="DK1" s="848"/>
      <c r="DL1" s="848"/>
      <c r="DM1" s="848"/>
      <c r="DN1" s="848"/>
      <c r="DO1" s="848"/>
      <c r="DP1" s="848"/>
      <c r="DQ1" s="848"/>
      <c r="DR1" s="848"/>
      <c r="DS1" s="849" t="s">
        <v>750</v>
      </c>
      <c r="DT1" s="849"/>
      <c r="DU1" s="849"/>
      <c r="DV1" s="849"/>
      <c r="DW1" s="849"/>
      <c r="DX1" s="849"/>
      <c r="DY1" s="849"/>
      <c r="DZ1" s="849"/>
      <c r="EA1" s="849"/>
      <c r="EB1" s="849"/>
      <c r="EC1" s="849"/>
      <c r="ED1" s="604" t="str">
        <f>IF(表00!DG1="","",表00!DG1)</f>
        <v>三重県</v>
      </c>
      <c r="EE1" s="604"/>
      <c r="EF1" s="604"/>
      <c r="EG1" s="604"/>
      <c r="EH1" s="604"/>
      <c r="EI1" s="604"/>
      <c r="EJ1" s="604"/>
      <c r="EK1" s="604"/>
      <c r="EL1" s="604"/>
      <c r="EM1" s="604"/>
      <c r="EN1" s="604"/>
      <c r="EO1" s="604"/>
      <c r="EP1" s="604"/>
      <c r="EQ1" s="604"/>
      <c r="ER1" s="604"/>
      <c r="ES1" s="604"/>
      <c r="ET1" s="604"/>
      <c r="EU1" s="604"/>
      <c r="EV1" s="604"/>
      <c r="EW1" s="604"/>
    </row>
    <row r="2" spans="1:154" s="61" customFormat="1" ht="15.95" customHeight="1" thickBot="1">
      <c r="I2" s="850"/>
      <c r="J2" s="851"/>
      <c r="K2" s="851"/>
      <c r="L2" s="851"/>
      <c r="M2" s="851"/>
      <c r="N2" s="851"/>
      <c r="O2" s="851"/>
      <c r="P2" s="851"/>
      <c r="Q2" s="851"/>
      <c r="R2" s="851"/>
      <c r="S2" s="851"/>
      <c r="T2" s="851"/>
      <c r="U2" s="851"/>
      <c r="V2" s="851"/>
      <c r="W2" s="851"/>
      <c r="X2" s="851"/>
      <c r="Y2" s="851"/>
      <c r="Z2" s="852"/>
      <c r="AA2" s="850"/>
      <c r="AB2" s="851"/>
      <c r="AC2" s="851"/>
      <c r="AD2" s="851"/>
      <c r="AE2" s="851"/>
      <c r="AF2" s="852"/>
      <c r="AH2" s="848"/>
      <c r="AI2" s="848"/>
      <c r="AJ2" s="848"/>
      <c r="AK2" s="848"/>
      <c r="AL2" s="848"/>
      <c r="AM2" s="848"/>
      <c r="AN2" s="848"/>
      <c r="AO2" s="848"/>
      <c r="AP2" s="848"/>
      <c r="AQ2" s="848"/>
      <c r="AR2" s="848"/>
      <c r="AS2" s="848"/>
      <c r="AT2" s="848"/>
      <c r="AU2" s="848"/>
      <c r="AV2" s="848"/>
      <c r="AW2" s="848"/>
      <c r="AX2" s="848"/>
      <c r="AY2" s="848"/>
      <c r="AZ2" s="848"/>
      <c r="BA2" s="848"/>
      <c r="BB2" s="848"/>
      <c r="BC2" s="848"/>
      <c r="BD2" s="848"/>
      <c r="BE2" s="848"/>
      <c r="BF2" s="848"/>
      <c r="BG2" s="848"/>
      <c r="BH2" s="848"/>
      <c r="BI2" s="848"/>
      <c r="BJ2" s="848"/>
      <c r="BK2" s="848"/>
      <c r="BL2" s="848"/>
      <c r="BM2" s="848"/>
      <c r="BN2" s="848"/>
      <c r="BO2" s="848"/>
      <c r="BP2" s="848"/>
      <c r="BQ2" s="848"/>
      <c r="BR2" s="848"/>
      <c r="BS2" s="848"/>
      <c r="BT2" s="848"/>
      <c r="BU2" s="848"/>
      <c r="BV2" s="848"/>
      <c r="BW2" s="848"/>
      <c r="BX2" s="848"/>
      <c r="BY2" s="848"/>
      <c r="BZ2" s="848"/>
      <c r="CA2" s="848"/>
      <c r="CB2" s="848"/>
      <c r="CC2" s="848"/>
      <c r="CD2" s="848"/>
      <c r="CE2" s="848"/>
      <c r="CF2" s="848"/>
      <c r="CG2" s="848"/>
      <c r="CH2" s="848"/>
      <c r="CI2" s="848"/>
      <c r="CJ2" s="848"/>
      <c r="CK2" s="848"/>
      <c r="CL2" s="848"/>
      <c r="CM2" s="848"/>
      <c r="CN2" s="848"/>
      <c r="CO2" s="848"/>
      <c r="CP2" s="848"/>
      <c r="CQ2" s="848"/>
      <c r="CR2" s="848"/>
      <c r="CS2" s="848"/>
      <c r="CT2" s="848"/>
      <c r="CU2" s="848"/>
      <c r="CV2" s="848"/>
      <c r="CW2" s="848"/>
      <c r="CX2" s="848"/>
      <c r="CY2" s="848"/>
      <c r="CZ2" s="848"/>
      <c r="DA2" s="848"/>
      <c r="DB2" s="848"/>
      <c r="DC2" s="848"/>
      <c r="DD2" s="848"/>
      <c r="DE2" s="848"/>
      <c r="DF2" s="848"/>
      <c r="DG2" s="848"/>
      <c r="DH2" s="848"/>
      <c r="DI2" s="848"/>
      <c r="DJ2" s="848"/>
      <c r="DK2" s="848"/>
      <c r="DL2" s="848"/>
      <c r="DM2" s="848"/>
      <c r="DN2" s="848"/>
      <c r="DO2" s="848"/>
      <c r="DP2" s="848"/>
      <c r="DQ2" s="848"/>
      <c r="DR2" s="848"/>
      <c r="DS2" s="853"/>
      <c r="DT2" s="853"/>
      <c r="DU2" s="853"/>
      <c r="DV2" s="853"/>
      <c r="DW2" s="853"/>
      <c r="DX2" s="853"/>
      <c r="DY2" s="853"/>
      <c r="DZ2" s="853"/>
      <c r="EA2" s="853"/>
      <c r="EB2" s="853"/>
      <c r="EC2" s="853"/>
      <c r="ED2" s="612"/>
      <c r="EE2" s="612"/>
      <c r="EF2" s="612"/>
      <c r="EG2" s="612"/>
      <c r="EH2" s="612"/>
      <c r="EI2" s="612"/>
      <c r="EJ2" s="612"/>
      <c r="EK2" s="612"/>
      <c r="EL2" s="612"/>
      <c r="EM2" s="612"/>
      <c r="EN2" s="612"/>
      <c r="EO2" s="612"/>
      <c r="EP2" s="612"/>
      <c r="EQ2" s="612"/>
      <c r="ER2" s="612"/>
      <c r="ES2" s="612"/>
      <c r="ET2" s="612"/>
      <c r="EU2" s="612"/>
      <c r="EV2" s="612"/>
      <c r="EW2" s="612"/>
    </row>
    <row r="3" spans="1:154" s="61" customFormat="1" ht="25.5" customHeight="1" thickBot="1">
      <c r="I3" s="223">
        <f>IF(表00!A8="","",表00!A8)</f>
        <v>2</v>
      </c>
      <c r="J3" s="224"/>
      <c r="K3" s="224"/>
      <c r="L3" s="225">
        <f>IF(表00!D8="","",表00!D8)</f>
        <v>4</v>
      </c>
      <c r="M3" s="226"/>
      <c r="N3" s="227"/>
      <c r="O3" s="225">
        <f>IF(表00!G8="","",表00!G8)</f>
        <v>2</v>
      </c>
      <c r="P3" s="226"/>
      <c r="Q3" s="227"/>
      <c r="R3" s="225">
        <f>IF(表00!J8="","",表00!J8)</f>
        <v>0</v>
      </c>
      <c r="S3" s="226"/>
      <c r="T3" s="227"/>
      <c r="U3" s="225">
        <f>IF(表00!M8="","",表00!M8)</f>
        <v>2</v>
      </c>
      <c r="V3" s="226"/>
      <c r="W3" s="227"/>
      <c r="X3" s="225">
        <f>IF(表00!P8="","",表00!P8)</f>
        <v>1</v>
      </c>
      <c r="Y3" s="226"/>
      <c r="Z3" s="228"/>
      <c r="AA3" s="746">
        <v>3</v>
      </c>
      <c r="AB3" s="747"/>
      <c r="AC3" s="748"/>
      <c r="AD3" s="749">
        <v>3</v>
      </c>
      <c r="AE3" s="750"/>
      <c r="AF3" s="751"/>
      <c r="DS3" s="853" t="s">
        <v>752</v>
      </c>
      <c r="DT3" s="853"/>
      <c r="DU3" s="853"/>
      <c r="DV3" s="853"/>
      <c r="DW3" s="853"/>
      <c r="DX3" s="853"/>
      <c r="DY3" s="853"/>
      <c r="DZ3" s="853"/>
      <c r="EA3" s="853"/>
      <c r="EB3" s="853"/>
      <c r="EC3" s="853"/>
      <c r="ED3" s="612" t="str">
        <f>IF(表00!DG3="","",表00!DG3)</f>
        <v>四日市市</v>
      </c>
      <c r="EE3" s="612"/>
      <c r="EF3" s="612"/>
      <c r="EG3" s="612"/>
      <c r="EH3" s="612"/>
      <c r="EI3" s="612"/>
      <c r="EJ3" s="612"/>
      <c r="EK3" s="612"/>
      <c r="EL3" s="612"/>
      <c r="EM3" s="612"/>
      <c r="EN3" s="612"/>
      <c r="EO3" s="612"/>
      <c r="EP3" s="612"/>
      <c r="EQ3" s="612"/>
      <c r="ER3" s="612"/>
      <c r="ES3" s="612"/>
      <c r="ET3" s="612"/>
      <c r="EU3" s="612"/>
      <c r="EV3" s="612"/>
      <c r="EW3" s="612"/>
    </row>
    <row r="4" spans="1:154" ht="15" customHeight="1">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2"/>
      <c r="BJ4" s="52"/>
      <c r="BK4" s="52"/>
      <c r="BL4" s="52"/>
      <c r="BM4" s="52"/>
      <c r="BN4" s="52"/>
      <c r="BO4" s="52"/>
      <c r="BP4" s="52"/>
      <c r="BQ4" s="52"/>
      <c r="BR4" s="52"/>
      <c r="BS4" s="52"/>
      <c r="BT4" s="52"/>
      <c r="BU4" s="52"/>
      <c r="BV4" s="52"/>
      <c r="BW4" s="52"/>
      <c r="BX4" s="52"/>
      <c r="BY4" s="52"/>
      <c r="BZ4" s="52"/>
      <c r="CA4" s="52"/>
      <c r="CB4" s="52"/>
      <c r="CC4" s="52"/>
      <c r="CD4" s="52"/>
      <c r="CE4" s="52"/>
      <c r="CF4" s="52"/>
      <c r="CG4" s="52"/>
      <c r="CH4" s="52"/>
      <c r="CI4" s="52"/>
      <c r="CJ4" s="52"/>
      <c r="CK4" s="52"/>
      <c r="CL4" s="52"/>
      <c r="CM4" s="52"/>
      <c r="CN4" s="52"/>
      <c r="CO4" s="52"/>
      <c r="CP4" s="52"/>
      <c r="CQ4" s="52"/>
      <c r="CR4" s="52"/>
      <c r="CS4" s="52"/>
      <c r="CT4" s="52"/>
      <c r="CU4" s="52"/>
      <c r="CV4" s="52"/>
      <c r="CW4" s="52"/>
      <c r="CX4" s="52"/>
      <c r="CY4" s="52"/>
      <c r="CZ4" s="52"/>
      <c r="DM4" s="52"/>
      <c r="DN4" s="52"/>
      <c r="DO4" s="52"/>
      <c r="DP4" s="52"/>
      <c r="DQ4" s="52"/>
      <c r="DR4" s="52"/>
      <c r="DS4" s="52"/>
      <c r="DT4" s="52"/>
      <c r="DU4" s="52"/>
      <c r="DV4" s="52"/>
      <c r="DW4" s="52"/>
      <c r="DX4" s="52"/>
      <c r="DY4" s="52"/>
      <c r="DZ4" s="52"/>
      <c r="EA4" s="52"/>
      <c r="EB4" s="52"/>
      <c r="EC4" s="52"/>
      <c r="ED4" s="52"/>
      <c r="EE4" s="52"/>
      <c r="EF4" s="52"/>
      <c r="EG4" s="52"/>
      <c r="EH4" s="52"/>
      <c r="EI4" s="52"/>
      <c r="EJ4" s="52"/>
      <c r="EK4" s="52"/>
      <c r="EL4" s="52"/>
      <c r="EM4" s="52"/>
      <c r="EN4" s="52"/>
      <c r="EO4" s="52"/>
      <c r="EP4" s="52"/>
      <c r="EQ4" s="52"/>
      <c r="ER4" s="52"/>
      <c r="ES4" s="52"/>
      <c r="ET4" s="52"/>
      <c r="EU4" s="52"/>
      <c r="EV4" s="52"/>
      <c r="EW4" s="52"/>
      <c r="EX4" s="52"/>
    </row>
    <row r="5" spans="1:154" ht="15" customHeight="1">
      <c r="A5" s="52"/>
      <c r="B5" s="52"/>
      <c r="C5" s="52"/>
      <c r="D5" s="52"/>
      <c r="E5" s="52"/>
      <c r="F5" s="52"/>
      <c r="G5" s="52"/>
      <c r="H5" s="52"/>
      <c r="I5" s="52"/>
      <c r="J5" s="52"/>
      <c r="K5" s="52"/>
      <c r="L5" s="52"/>
      <c r="M5" s="52"/>
      <c r="N5" s="52"/>
      <c r="O5" s="52"/>
      <c r="P5" s="52"/>
      <c r="Q5" s="52"/>
      <c r="R5" s="52"/>
      <c r="S5" s="52"/>
      <c r="T5" s="52"/>
      <c r="U5" s="52"/>
      <c r="V5" s="52"/>
      <c r="W5" s="52"/>
      <c r="X5" s="52"/>
      <c r="Y5" s="52"/>
      <c r="Z5" s="52"/>
      <c r="AA5" s="52"/>
      <c r="AB5" s="52"/>
      <c r="AC5" s="52"/>
      <c r="AD5" s="52"/>
      <c r="AE5" s="52"/>
      <c r="AI5" s="52"/>
      <c r="AJ5" s="52"/>
      <c r="AK5" s="52"/>
      <c r="AL5" s="52"/>
      <c r="AM5" s="52"/>
      <c r="AN5" s="52"/>
      <c r="AO5" s="52"/>
      <c r="AP5" s="52"/>
      <c r="AQ5" s="52"/>
      <c r="AR5" s="52"/>
      <c r="AS5" s="52"/>
      <c r="AT5" s="52"/>
      <c r="AU5" s="52"/>
      <c r="AV5" s="52"/>
      <c r="AW5" s="52"/>
      <c r="AX5" s="52"/>
      <c r="AY5" s="52"/>
      <c r="AZ5" s="52"/>
      <c r="BA5" s="52"/>
      <c r="BB5" s="52"/>
      <c r="BC5" s="52"/>
      <c r="BD5" s="52"/>
      <c r="BE5" s="52"/>
      <c r="BF5" s="52"/>
      <c r="BG5" s="52"/>
      <c r="BH5" s="52"/>
      <c r="BI5" s="52"/>
      <c r="BJ5" s="52"/>
      <c r="BK5" s="52"/>
      <c r="BL5" s="52"/>
      <c r="BM5" s="52"/>
      <c r="BN5" s="52"/>
      <c r="BO5" s="52"/>
      <c r="BP5" s="52"/>
      <c r="BQ5" s="52"/>
      <c r="BR5" s="52"/>
      <c r="BS5" s="52"/>
      <c r="BT5" s="52"/>
      <c r="BU5" s="52"/>
      <c r="BV5" s="52"/>
      <c r="BW5" s="52"/>
      <c r="BX5" s="52"/>
      <c r="BY5" s="52"/>
      <c r="BZ5" s="52"/>
      <c r="CA5" s="52"/>
      <c r="CB5" s="52"/>
      <c r="CC5" s="52"/>
      <c r="CD5" s="52"/>
      <c r="CE5" s="52"/>
      <c r="CF5" s="52"/>
      <c r="CG5" s="52"/>
      <c r="CH5" s="52"/>
      <c r="CI5" s="52"/>
      <c r="CJ5" s="52"/>
      <c r="CK5" s="52"/>
      <c r="CL5" s="52"/>
      <c r="CM5" s="52"/>
      <c r="CN5" s="52"/>
      <c r="CO5" s="52"/>
      <c r="CP5" s="52"/>
      <c r="CQ5" s="52"/>
      <c r="CR5" s="52"/>
      <c r="CS5" s="52"/>
      <c r="CT5" s="52"/>
      <c r="CU5" s="52"/>
      <c r="CV5" s="52"/>
      <c r="CW5" s="52"/>
      <c r="CX5" s="52"/>
      <c r="CY5" s="52"/>
      <c r="CZ5" s="52"/>
      <c r="DM5" s="52"/>
      <c r="DN5" s="52"/>
      <c r="DO5" s="52"/>
      <c r="DP5" s="52"/>
      <c r="DQ5" s="52"/>
      <c r="DR5" s="52"/>
      <c r="DS5" s="52"/>
      <c r="DT5" s="52"/>
      <c r="DU5" s="52"/>
      <c r="DV5" s="52"/>
      <c r="DW5" s="52"/>
      <c r="DX5" s="52"/>
      <c r="DY5" s="52"/>
      <c r="DZ5" s="52"/>
      <c r="EA5" s="52"/>
      <c r="EB5" s="52"/>
      <c r="EC5" s="52"/>
      <c r="ED5" s="52"/>
      <c r="EE5" s="52"/>
      <c r="EF5" s="52"/>
      <c r="EG5" s="52"/>
      <c r="EH5" s="52"/>
      <c r="EI5" s="52"/>
      <c r="EJ5" s="52"/>
      <c r="EK5" s="52"/>
      <c r="EL5" s="52"/>
      <c r="EM5" s="52"/>
      <c r="EN5" s="52"/>
      <c r="EO5" s="52"/>
      <c r="EP5" s="52"/>
      <c r="EQ5" s="52"/>
      <c r="ER5" s="52"/>
      <c r="ES5" s="52"/>
      <c r="ET5" s="52"/>
      <c r="EU5" s="52"/>
      <c r="EV5" s="52"/>
      <c r="EW5" s="52"/>
      <c r="EX5" s="52"/>
    </row>
    <row r="6" spans="1:154" ht="15" customHeight="1">
      <c r="A6" s="52"/>
      <c r="B6" s="52"/>
      <c r="C6" s="52"/>
      <c r="D6" s="52"/>
      <c r="E6" s="52"/>
      <c r="F6" s="52"/>
      <c r="G6" s="52"/>
      <c r="H6" s="52"/>
      <c r="I6" s="52"/>
      <c r="J6" s="52"/>
      <c r="K6" s="52"/>
      <c r="L6" s="52"/>
      <c r="M6" s="52"/>
      <c r="N6" s="52"/>
      <c r="O6" s="52"/>
      <c r="U6" s="52"/>
      <c r="V6" s="52"/>
      <c r="W6" s="52"/>
      <c r="X6" s="52"/>
      <c r="Y6" s="380" t="s">
        <v>863</v>
      </c>
      <c r="Z6" s="380"/>
      <c r="AA6" s="380"/>
      <c r="AB6" s="380"/>
      <c r="AC6" s="380"/>
      <c r="AD6" s="380"/>
      <c r="AE6" s="380"/>
      <c r="AF6" s="380"/>
      <c r="AG6" s="380"/>
      <c r="AH6" s="380" t="s">
        <v>864</v>
      </c>
      <c r="AI6" s="380"/>
      <c r="AJ6" s="380"/>
      <c r="AK6" s="380"/>
      <c r="AL6" s="380"/>
      <c r="AM6" s="380"/>
      <c r="AN6" s="380"/>
      <c r="AO6" s="380"/>
      <c r="AP6" s="380"/>
      <c r="AQ6" s="380" t="s">
        <v>865</v>
      </c>
      <c r="AR6" s="380"/>
      <c r="AS6" s="380"/>
      <c r="AT6" s="380"/>
      <c r="AU6" s="380"/>
      <c r="AV6" s="380"/>
      <c r="AW6" s="380"/>
      <c r="AX6" s="380"/>
      <c r="AY6" s="380"/>
      <c r="AZ6" s="380" t="s">
        <v>866</v>
      </c>
      <c r="BA6" s="380"/>
      <c r="BB6" s="380"/>
      <c r="BC6" s="380"/>
      <c r="BD6" s="380"/>
      <c r="BE6" s="380"/>
      <c r="BF6" s="380"/>
      <c r="BG6" s="380"/>
      <c r="BH6" s="380"/>
      <c r="BI6" s="380" t="s">
        <v>867</v>
      </c>
      <c r="BJ6" s="380"/>
      <c r="BK6" s="380"/>
      <c r="BL6" s="380"/>
      <c r="BM6" s="380"/>
      <c r="BN6" s="380"/>
      <c r="BO6" s="380"/>
      <c r="BP6" s="380"/>
      <c r="BQ6" s="380"/>
      <c r="BR6" s="380" t="s">
        <v>868</v>
      </c>
      <c r="BS6" s="380"/>
      <c r="BT6" s="380"/>
      <c r="BU6" s="380"/>
      <c r="BV6" s="380"/>
      <c r="BW6" s="380"/>
      <c r="BX6" s="380"/>
      <c r="BY6" s="380"/>
      <c r="BZ6" s="380"/>
      <c r="CA6" s="380" t="s">
        <v>869</v>
      </c>
      <c r="CB6" s="380"/>
      <c r="CC6" s="380"/>
      <c r="CD6" s="380"/>
      <c r="CE6" s="380"/>
      <c r="CF6" s="380"/>
      <c r="CG6" s="380"/>
      <c r="CH6" s="380"/>
      <c r="CI6" s="380"/>
      <c r="CJ6" s="380" t="s">
        <v>870</v>
      </c>
      <c r="CK6" s="380"/>
      <c r="CL6" s="380"/>
      <c r="CM6" s="380"/>
      <c r="CN6" s="380"/>
      <c r="CO6" s="380"/>
      <c r="CP6" s="380"/>
      <c r="CQ6" s="380"/>
      <c r="CR6" s="380"/>
      <c r="CS6" s="380" t="s">
        <v>871</v>
      </c>
      <c r="CT6" s="380"/>
      <c r="CU6" s="380"/>
      <c r="CV6" s="380"/>
      <c r="CW6" s="380"/>
      <c r="CX6" s="380"/>
      <c r="CY6" s="380"/>
      <c r="CZ6" s="380"/>
      <c r="DA6" s="380"/>
      <c r="DB6" s="380" t="s">
        <v>872</v>
      </c>
      <c r="DC6" s="380"/>
      <c r="DD6" s="380"/>
      <c r="DE6" s="380"/>
      <c r="DF6" s="380"/>
      <c r="DG6" s="380"/>
      <c r="DH6" s="380"/>
      <c r="DI6" s="380"/>
      <c r="DJ6" s="380"/>
      <c r="DK6" s="380" t="s">
        <v>873</v>
      </c>
      <c r="DL6" s="380"/>
      <c r="DM6" s="380"/>
      <c r="DN6" s="380"/>
      <c r="DO6" s="380"/>
      <c r="DP6" s="380"/>
      <c r="DQ6" s="380"/>
      <c r="DR6" s="380"/>
      <c r="DS6" s="380"/>
      <c r="DT6" s="380" t="s">
        <v>874</v>
      </c>
      <c r="DU6" s="380"/>
      <c r="DV6" s="380"/>
      <c r="DW6" s="380"/>
      <c r="DX6" s="380"/>
      <c r="DY6" s="380"/>
      <c r="DZ6" s="380"/>
      <c r="EA6" s="380"/>
      <c r="EB6" s="380"/>
      <c r="EC6" s="380" t="s">
        <v>875</v>
      </c>
      <c r="ED6" s="380"/>
      <c r="EE6" s="380"/>
      <c r="EF6" s="380"/>
      <c r="EG6" s="380"/>
      <c r="EH6" s="380"/>
      <c r="EI6" s="380"/>
      <c r="EJ6" s="380"/>
      <c r="EK6" s="380"/>
      <c r="EL6" s="380" t="s">
        <v>876</v>
      </c>
      <c r="EM6" s="380"/>
      <c r="EN6" s="380"/>
      <c r="EO6" s="380"/>
      <c r="EP6" s="380"/>
      <c r="EQ6" s="380"/>
      <c r="ER6" s="380"/>
      <c r="ES6" s="380"/>
      <c r="ET6" s="380"/>
      <c r="EU6" s="380"/>
      <c r="EV6" s="380"/>
      <c r="EW6" s="380"/>
    </row>
    <row r="7" spans="1:154" s="123" customFormat="1" ht="13.5" customHeight="1">
      <c r="A7" s="579" t="s">
        <v>877</v>
      </c>
      <c r="B7" s="854"/>
      <c r="C7" s="854"/>
      <c r="D7" s="854"/>
      <c r="E7" s="854"/>
      <c r="F7" s="854"/>
      <c r="G7" s="854"/>
      <c r="H7" s="854"/>
      <c r="I7" s="854"/>
      <c r="J7" s="854"/>
      <c r="K7" s="854"/>
      <c r="L7" s="854"/>
      <c r="M7" s="854"/>
      <c r="N7" s="854"/>
      <c r="O7" s="855"/>
      <c r="P7" s="114" t="s">
        <v>878</v>
      </c>
      <c r="Q7" s="115"/>
      <c r="R7" s="115"/>
      <c r="S7" s="115"/>
      <c r="T7" s="115"/>
      <c r="U7" s="115"/>
      <c r="V7" s="115"/>
      <c r="W7" s="115"/>
      <c r="X7" s="118"/>
      <c r="Y7" s="119" t="s">
        <v>716</v>
      </c>
      <c r="Z7" s="120"/>
      <c r="AA7" s="120"/>
      <c r="AB7" s="120"/>
      <c r="AC7" s="120"/>
      <c r="AD7" s="120"/>
      <c r="AE7" s="120"/>
      <c r="AF7" s="120"/>
      <c r="AG7" s="120"/>
      <c r="AH7" s="120"/>
      <c r="AI7" s="120"/>
      <c r="AJ7" s="120"/>
      <c r="AK7" s="120"/>
      <c r="AL7" s="120"/>
      <c r="AM7" s="120"/>
      <c r="AN7" s="120"/>
      <c r="AO7" s="120"/>
      <c r="AP7" s="120"/>
      <c r="AQ7" s="120"/>
      <c r="AR7" s="120"/>
      <c r="AS7" s="120"/>
      <c r="AT7" s="120"/>
      <c r="AU7" s="120"/>
      <c r="AV7" s="120"/>
      <c r="AW7" s="120"/>
      <c r="AX7" s="120"/>
      <c r="AY7" s="120"/>
      <c r="AZ7" s="120"/>
      <c r="BA7" s="120"/>
      <c r="BB7" s="120"/>
      <c r="BC7" s="120"/>
      <c r="BD7" s="120"/>
      <c r="BE7" s="120"/>
      <c r="BF7" s="120"/>
      <c r="BG7" s="120"/>
      <c r="BH7" s="120"/>
      <c r="BI7" s="114" t="s">
        <v>879</v>
      </c>
      <c r="BJ7" s="115"/>
      <c r="BK7" s="115"/>
      <c r="BL7" s="115"/>
      <c r="BM7" s="115"/>
      <c r="BN7" s="115"/>
      <c r="BO7" s="115"/>
      <c r="BP7" s="115"/>
      <c r="BQ7" s="118"/>
      <c r="BR7" s="114" t="s">
        <v>880</v>
      </c>
      <c r="BS7" s="115"/>
      <c r="BT7" s="115"/>
      <c r="BU7" s="115"/>
      <c r="BV7" s="115"/>
      <c r="BW7" s="115"/>
      <c r="BX7" s="115"/>
      <c r="BY7" s="115"/>
      <c r="BZ7" s="118"/>
      <c r="CA7" s="856" t="s">
        <v>881</v>
      </c>
      <c r="CB7" s="857"/>
      <c r="CC7" s="857"/>
      <c r="CD7" s="857"/>
      <c r="CE7" s="857"/>
      <c r="CF7" s="857"/>
      <c r="CG7" s="857"/>
      <c r="CH7" s="857"/>
      <c r="CI7" s="857"/>
      <c r="CJ7" s="120"/>
      <c r="CK7" s="120"/>
      <c r="CL7" s="120"/>
      <c r="CM7" s="120"/>
      <c r="CN7" s="120"/>
      <c r="CO7" s="120"/>
      <c r="CP7" s="120"/>
      <c r="CQ7" s="120"/>
      <c r="CR7" s="121"/>
      <c r="CS7" s="114" t="s">
        <v>849</v>
      </c>
      <c r="CT7" s="115"/>
      <c r="CU7" s="115"/>
      <c r="CV7" s="115"/>
      <c r="CW7" s="115"/>
      <c r="CX7" s="115"/>
      <c r="CY7" s="115"/>
      <c r="CZ7" s="115"/>
      <c r="DA7" s="115"/>
      <c r="DB7" s="120"/>
      <c r="DC7" s="120"/>
      <c r="DD7" s="120"/>
      <c r="DE7" s="120"/>
      <c r="DF7" s="120"/>
      <c r="DG7" s="120"/>
      <c r="DH7" s="120"/>
      <c r="DI7" s="120"/>
      <c r="DJ7" s="120"/>
      <c r="DK7" s="120"/>
      <c r="DL7" s="120"/>
      <c r="DM7" s="120"/>
      <c r="DN7" s="120"/>
      <c r="DO7" s="120"/>
      <c r="DP7" s="120"/>
      <c r="DQ7" s="120"/>
      <c r="DR7" s="120"/>
      <c r="DS7" s="120"/>
      <c r="DT7" s="120"/>
      <c r="DU7" s="120"/>
      <c r="DV7" s="120"/>
      <c r="DW7" s="120"/>
      <c r="DX7" s="120"/>
      <c r="DY7" s="120"/>
      <c r="DZ7" s="120"/>
      <c r="EA7" s="120"/>
      <c r="EB7" s="120"/>
      <c r="EC7" s="114"/>
      <c r="ED7" s="115"/>
      <c r="EE7" s="115"/>
      <c r="EF7" s="115"/>
      <c r="EG7" s="115"/>
      <c r="EH7" s="115"/>
      <c r="EI7" s="115"/>
      <c r="EJ7" s="115"/>
      <c r="EK7" s="115"/>
      <c r="EL7" s="114"/>
      <c r="EM7" s="115"/>
      <c r="EN7" s="115"/>
      <c r="EO7" s="115"/>
      <c r="EP7" s="115"/>
      <c r="EQ7" s="115"/>
      <c r="ER7" s="115"/>
      <c r="ES7" s="115"/>
      <c r="ET7" s="115"/>
      <c r="EU7" s="115"/>
      <c r="EV7" s="115"/>
      <c r="EW7" s="118"/>
    </row>
    <row r="8" spans="1:154" s="123" customFormat="1" ht="13.5" customHeight="1">
      <c r="A8" s="858"/>
      <c r="B8" s="859"/>
      <c r="C8" s="859"/>
      <c r="D8" s="859"/>
      <c r="E8" s="859"/>
      <c r="F8" s="859"/>
      <c r="G8" s="859"/>
      <c r="H8" s="859"/>
      <c r="I8" s="859"/>
      <c r="J8" s="859"/>
      <c r="K8" s="859"/>
      <c r="L8" s="859"/>
      <c r="M8" s="859"/>
      <c r="N8" s="859"/>
      <c r="O8" s="860"/>
      <c r="P8" s="194"/>
      <c r="Q8" s="195"/>
      <c r="R8" s="195"/>
      <c r="S8" s="195"/>
      <c r="T8" s="195"/>
      <c r="U8" s="195"/>
      <c r="V8" s="195"/>
      <c r="W8" s="195"/>
      <c r="X8" s="196"/>
      <c r="Y8" s="114"/>
      <c r="Z8" s="115"/>
      <c r="AA8" s="115"/>
      <c r="AB8" s="115"/>
      <c r="AC8" s="115"/>
      <c r="AD8" s="115"/>
      <c r="AE8" s="115"/>
      <c r="AF8" s="115"/>
      <c r="AG8" s="118"/>
      <c r="AH8" s="114"/>
      <c r="AI8" s="115"/>
      <c r="AJ8" s="115"/>
      <c r="AK8" s="115"/>
      <c r="AL8" s="115"/>
      <c r="AM8" s="115"/>
      <c r="AN8" s="115"/>
      <c r="AO8" s="115"/>
      <c r="AP8" s="118"/>
      <c r="AQ8" s="114"/>
      <c r="AR8" s="115"/>
      <c r="AS8" s="115"/>
      <c r="AT8" s="115"/>
      <c r="AU8" s="115"/>
      <c r="AV8" s="115"/>
      <c r="AW8" s="115"/>
      <c r="AX8" s="115"/>
      <c r="AY8" s="118"/>
      <c r="AZ8" s="114"/>
      <c r="BA8" s="115"/>
      <c r="BB8" s="115"/>
      <c r="BC8" s="115"/>
      <c r="BD8" s="115"/>
      <c r="BE8" s="115"/>
      <c r="BF8" s="115"/>
      <c r="BG8" s="115"/>
      <c r="BH8" s="115"/>
      <c r="BI8" s="194" t="s">
        <v>850</v>
      </c>
      <c r="BJ8" s="195"/>
      <c r="BK8" s="195"/>
      <c r="BL8" s="195"/>
      <c r="BM8" s="195"/>
      <c r="BN8" s="195"/>
      <c r="BO8" s="195"/>
      <c r="BP8" s="195"/>
      <c r="BQ8" s="196"/>
      <c r="BR8" s="194"/>
      <c r="BS8" s="195"/>
      <c r="BT8" s="195"/>
      <c r="BU8" s="195"/>
      <c r="BV8" s="195"/>
      <c r="BW8" s="195"/>
      <c r="BX8" s="195"/>
      <c r="BY8" s="195"/>
      <c r="BZ8" s="196"/>
      <c r="CA8" s="861" t="s">
        <v>851</v>
      </c>
      <c r="CB8" s="862"/>
      <c r="CC8" s="862"/>
      <c r="CD8" s="862"/>
      <c r="CE8" s="862"/>
      <c r="CF8" s="862"/>
      <c r="CG8" s="862"/>
      <c r="CH8" s="862"/>
      <c r="CI8" s="863"/>
      <c r="CJ8" s="194" t="s">
        <v>852</v>
      </c>
      <c r="CK8" s="195"/>
      <c r="CL8" s="195"/>
      <c r="CM8" s="195"/>
      <c r="CN8" s="195"/>
      <c r="CO8" s="195"/>
      <c r="CP8" s="195"/>
      <c r="CQ8" s="195"/>
      <c r="CR8" s="196"/>
      <c r="CS8" s="114"/>
      <c r="CT8" s="115"/>
      <c r="CU8" s="115"/>
      <c r="CV8" s="115"/>
      <c r="CW8" s="115"/>
      <c r="CX8" s="115"/>
      <c r="CY8" s="115"/>
      <c r="CZ8" s="115"/>
      <c r="DA8" s="118"/>
      <c r="DB8" s="115"/>
      <c r="DC8" s="115"/>
      <c r="DD8" s="115"/>
      <c r="DE8" s="115"/>
      <c r="DF8" s="115"/>
      <c r="DG8" s="115"/>
      <c r="DH8" s="115"/>
      <c r="DI8" s="115"/>
      <c r="DJ8" s="118"/>
      <c r="DK8" s="114"/>
      <c r="DL8" s="115"/>
      <c r="DM8" s="115"/>
      <c r="DN8" s="115"/>
      <c r="DO8" s="115"/>
      <c r="DP8" s="115"/>
      <c r="DQ8" s="115"/>
      <c r="DR8" s="115"/>
      <c r="DS8" s="118"/>
      <c r="DT8" s="114"/>
      <c r="DU8" s="115"/>
      <c r="DV8" s="115"/>
      <c r="DW8" s="115"/>
      <c r="DX8" s="115"/>
      <c r="DY8" s="115"/>
      <c r="DZ8" s="115"/>
      <c r="EA8" s="115"/>
      <c r="EB8" s="115"/>
      <c r="EC8" s="194" t="s">
        <v>853</v>
      </c>
      <c r="ED8" s="195"/>
      <c r="EE8" s="195"/>
      <c r="EF8" s="195"/>
      <c r="EG8" s="195"/>
      <c r="EH8" s="195"/>
      <c r="EI8" s="195"/>
      <c r="EJ8" s="195"/>
      <c r="EK8" s="195"/>
      <c r="EL8" s="194" t="s">
        <v>854</v>
      </c>
      <c r="EM8" s="195"/>
      <c r="EN8" s="195"/>
      <c r="EO8" s="195"/>
      <c r="EP8" s="195"/>
      <c r="EQ8" s="195"/>
      <c r="ER8" s="195"/>
      <c r="ES8" s="195"/>
      <c r="ET8" s="195"/>
      <c r="EU8" s="195"/>
      <c r="EV8" s="195"/>
      <c r="EW8" s="196"/>
    </row>
    <row r="9" spans="1:154" ht="13.5" customHeight="1">
      <c r="A9" s="858"/>
      <c r="B9" s="859"/>
      <c r="C9" s="859"/>
      <c r="D9" s="859"/>
      <c r="E9" s="859"/>
      <c r="F9" s="859"/>
      <c r="G9" s="859"/>
      <c r="H9" s="859"/>
      <c r="I9" s="859"/>
      <c r="J9" s="859"/>
      <c r="K9" s="859"/>
      <c r="L9" s="859"/>
      <c r="M9" s="859"/>
      <c r="N9" s="859"/>
      <c r="O9" s="860"/>
      <c r="P9" s="194"/>
      <c r="Q9" s="195"/>
      <c r="R9" s="195"/>
      <c r="S9" s="195"/>
      <c r="T9" s="195"/>
      <c r="U9" s="195"/>
      <c r="V9" s="195"/>
      <c r="W9" s="195"/>
      <c r="X9" s="196"/>
      <c r="Y9" s="194" t="s">
        <v>855</v>
      </c>
      <c r="Z9" s="195"/>
      <c r="AA9" s="195"/>
      <c r="AB9" s="195"/>
      <c r="AC9" s="195"/>
      <c r="AD9" s="195"/>
      <c r="AE9" s="195"/>
      <c r="AF9" s="195"/>
      <c r="AG9" s="196"/>
      <c r="AH9" s="194" t="s">
        <v>717</v>
      </c>
      <c r="AI9" s="195"/>
      <c r="AJ9" s="195"/>
      <c r="AK9" s="195"/>
      <c r="AL9" s="195"/>
      <c r="AM9" s="195"/>
      <c r="AN9" s="195"/>
      <c r="AO9" s="195"/>
      <c r="AP9" s="196"/>
      <c r="AQ9" s="194" t="s">
        <v>718</v>
      </c>
      <c r="AR9" s="195"/>
      <c r="AS9" s="195"/>
      <c r="AT9" s="195"/>
      <c r="AU9" s="195"/>
      <c r="AV9" s="195"/>
      <c r="AW9" s="195"/>
      <c r="AX9" s="195"/>
      <c r="AY9" s="196"/>
      <c r="AZ9" s="194" t="s">
        <v>776</v>
      </c>
      <c r="BA9" s="195"/>
      <c r="BB9" s="195"/>
      <c r="BC9" s="195"/>
      <c r="BD9" s="195"/>
      <c r="BE9" s="195"/>
      <c r="BF9" s="195"/>
      <c r="BG9" s="195"/>
      <c r="BH9" s="195"/>
      <c r="BI9" s="194" t="s">
        <v>719</v>
      </c>
      <c r="BJ9" s="195"/>
      <c r="BK9" s="195"/>
      <c r="BL9" s="195"/>
      <c r="BM9" s="195"/>
      <c r="BN9" s="195"/>
      <c r="BO9" s="195"/>
      <c r="BP9" s="195"/>
      <c r="BQ9" s="196"/>
      <c r="BR9" s="194"/>
      <c r="BS9" s="195"/>
      <c r="BT9" s="195"/>
      <c r="BU9" s="195"/>
      <c r="BV9" s="195"/>
      <c r="BW9" s="195"/>
      <c r="BX9" s="195"/>
      <c r="BY9" s="195"/>
      <c r="BZ9" s="196"/>
      <c r="CA9" s="861" t="s">
        <v>698</v>
      </c>
      <c r="CB9" s="862"/>
      <c r="CC9" s="862"/>
      <c r="CD9" s="862"/>
      <c r="CE9" s="862"/>
      <c r="CF9" s="862"/>
      <c r="CG9" s="862"/>
      <c r="CH9" s="862"/>
      <c r="CI9" s="863"/>
      <c r="CJ9" s="194" t="s">
        <v>721</v>
      </c>
      <c r="CK9" s="195"/>
      <c r="CL9" s="195"/>
      <c r="CM9" s="195"/>
      <c r="CN9" s="195"/>
      <c r="CO9" s="195"/>
      <c r="CP9" s="195"/>
      <c r="CQ9" s="195"/>
      <c r="CR9" s="196"/>
      <c r="CS9" s="194" t="s">
        <v>882</v>
      </c>
      <c r="CT9" s="195"/>
      <c r="CU9" s="195"/>
      <c r="CV9" s="195"/>
      <c r="CW9" s="195"/>
      <c r="CX9" s="195"/>
      <c r="CY9" s="195"/>
      <c r="CZ9" s="195"/>
      <c r="DA9" s="196"/>
      <c r="DB9" s="195" t="s">
        <v>717</v>
      </c>
      <c r="DC9" s="195"/>
      <c r="DD9" s="195"/>
      <c r="DE9" s="195"/>
      <c r="DF9" s="195"/>
      <c r="DG9" s="195"/>
      <c r="DH9" s="195"/>
      <c r="DI9" s="195"/>
      <c r="DJ9" s="196"/>
      <c r="DK9" s="194" t="s">
        <v>883</v>
      </c>
      <c r="DL9" s="195"/>
      <c r="DM9" s="195"/>
      <c r="DN9" s="195"/>
      <c r="DO9" s="195"/>
      <c r="DP9" s="195"/>
      <c r="DQ9" s="195"/>
      <c r="DR9" s="195"/>
      <c r="DS9" s="196"/>
      <c r="DT9" s="194" t="s">
        <v>776</v>
      </c>
      <c r="DU9" s="195"/>
      <c r="DV9" s="195"/>
      <c r="DW9" s="195"/>
      <c r="DX9" s="195"/>
      <c r="DY9" s="195"/>
      <c r="DZ9" s="195"/>
      <c r="EA9" s="195"/>
      <c r="EB9" s="195"/>
      <c r="EC9" s="194"/>
      <c r="ED9" s="195"/>
      <c r="EE9" s="195"/>
      <c r="EF9" s="195"/>
      <c r="EG9" s="195"/>
      <c r="EH9" s="195"/>
      <c r="EI9" s="195"/>
      <c r="EJ9" s="195"/>
      <c r="EK9" s="195"/>
      <c r="EL9" s="194"/>
      <c r="EM9" s="195"/>
      <c r="EN9" s="195"/>
      <c r="EO9" s="195"/>
      <c r="EP9" s="195"/>
      <c r="EQ9" s="195"/>
      <c r="ER9" s="195"/>
      <c r="ES9" s="195"/>
      <c r="ET9" s="195"/>
      <c r="EU9" s="195"/>
      <c r="EV9" s="195"/>
      <c r="EW9" s="196"/>
    </row>
    <row r="10" spans="1:154" ht="13.5" customHeight="1">
      <c r="A10" s="858"/>
      <c r="B10" s="859"/>
      <c r="C10" s="859"/>
      <c r="D10" s="859"/>
      <c r="E10" s="859"/>
      <c r="F10" s="859"/>
      <c r="G10" s="859"/>
      <c r="H10" s="859"/>
      <c r="I10" s="859"/>
      <c r="J10" s="859"/>
      <c r="K10" s="859"/>
      <c r="L10" s="859"/>
      <c r="M10" s="859"/>
      <c r="N10" s="859"/>
      <c r="O10" s="860"/>
      <c r="P10" s="194"/>
      <c r="Q10" s="195"/>
      <c r="R10" s="195"/>
      <c r="S10" s="195"/>
      <c r="T10" s="195"/>
      <c r="U10" s="195"/>
      <c r="V10" s="195"/>
      <c r="W10" s="195"/>
      <c r="X10" s="196"/>
      <c r="Y10" s="194"/>
      <c r="Z10" s="195"/>
      <c r="AA10" s="195"/>
      <c r="AB10" s="195"/>
      <c r="AC10" s="195"/>
      <c r="AD10" s="195"/>
      <c r="AE10" s="195"/>
      <c r="AF10" s="195"/>
      <c r="AG10" s="196"/>
      <c r="AH10" s="194" t="s">
        <v>722</v>
      </c>
      <c r="AI10" s="195"/>
      <c r="AJ10" s="195"/>
      <c r="AK10" s="195"/>
      <c r="AL10" s="195"/>
      <c r="AM10" s="195"/>
      <c r="AN10" s="195"/>
      <c r="AO10" s="195"/>
      <c r="AP10" s="196"/>
      <c r="AQ10" s="194"/>
      <c r="AR10" s="195"/>
      <c r="AS10" s="195"/>
      <c r="AT10" s="195"/>
      <c r="AU10" s="195"/>
      <c r="AV10" s="195"/>
      <c r="AW10" s="195"/>
      <c r="AX10" s="195"/>
      <c r="AY10" s="196"/>
      <c r="AZ10" s="194"/>
      <c r="BA10" s="195"/>
      <c r="BB10" s="195"/>
      <c r="BC10" s="195"/>
      <c r="BD10" s="195"/>
      <c r="BE10" s="195"/>
      <c r="BF10" s="195"/>
      <c r="BG10" s="195"/>
      <c r="BH10" s="195"/>
      <c r="BI10" s="194"/>
      <c r="BJ10" s="195"/>
      <c r="BK10" s="195"/>
      <c r="BL10" s="195"/>
      <c r="BM10" s="195"/>
      <c r="BN10" s="195"/>
      <c r="BO10" s="195"/>
      <c r="BP10" s="195"/>
      <c r="BQ10" s="196"/>
      <c r="BR10" s="194"/>
      <c r="BS10" s="195"/>
      <c r="BT10" s="195"/>
      <c r="BU10" s="195"/>
      <c r="BV10" s="195"/>
      <c r="BW10" s="195"/>
      <c r="BX10" s="195"/>
      <c r="BY10" s="195"/>
      <c r="BZ10" s="196"/>
      <c r="CA10" s="861" t="s">
        <v>720</v>
      </c>
      <c r="CB10" s="862"/>
      <c r="CC10" s="862"/>
      <c r="CD10" s="862"/>
      <c r="CE10" s="862"/>
      <c r="CF10" s="862"/>
      <c r="CG10" s="862"/>
      <c r="CH10" s="862"/>
      <c r="CI10" s="863"/>
      <c r="CJ10" s="194" t="s">
        <v>723</v>
      </c>
      <c r="CK10" s="195"/>
      <c r="CL10" s="195"/>
      <c r="CM10" s="195"/>
      <c r="CN10" s="195"/>
      <c r="CO10" s="195"/>
      <c r="CP10" s="195"/>
      <c r="CQ10" s="195"/>
      <c r="CR10" s="196"/>
      <c r="CS10" s="864" t="s">
        <v>884</v>
      </c>
      <c r="CT10" s="865"/>
      <c r="CU10" s="865"/>
      <c r="CV10" s="865"/>
      <c r="CW10" s="865"/>
      <c r="CX10" s="865"/>
      <c r="CY10" s="865"/>
      <c r="CZ10" s="865"/>
      <c r="DA10" s="866"/>
      <c r="DB10" s="195" t="s">
        <v>722</v>
      </c>
      <c r="DC10" s="195"/>
      <c r="DD10" s="195"/>
      <c r="DE10" s="195"/>
      <c r="DF10" s="195"/>
      <c r="DG10" s="195"/>
      <c r="DH10" s="195"/>
      <c r="DI10" s="195"/>
      <c r="DJ10" s="196"/>
      <c r="DK10" s="194" t="s">
        <v>885</v>
      </c>
      <c r="DL10" s="195"/>
      <c r="DM10" s="195"/>
      <c r="DN10" s="195"/>
      <c r="DO10" s="195"/>
      <c r="DP10" s="195"/>
      <c r="DQ10" s="195"/>
      <c r="DR10" s="195"/>
      <c r="DS10" s="196"/>
      <c r="DT10" s="194"/>
      <c r="DU10" s="195"/>
      <c r="DV10" s="195"/>
      <c r="DW10" s="195"/>
      <c r="DX10" s="195"/>
      <c r="DY10" s="195"/>
      <c r="DZ10" s="195"/>
      <c r="EA10" s="195"/>
      <c r="EB10" s="195"/>
      <c r="EC10" s="194"/>
      <c r="ED10" s="195"/>
      <c r="EE10" s="195"/>
      <c r="EF10" s="195"/>
      <c r="EG10" s="195"/>
      <c r="EH10" s="195"/>
      <c r="EI10" s="195"/>
      <c r="EJ10" s="195"/>
      <c r="EK10" s="195"/>
      <c r="EL10" s="194"/>
      <c r="EM10" s="195"/>
      <c r="EN10" s="195"/>
      <c r="EO10" s="195"/>
      <c r="EP10" s="195"/>
      <c r="EQ10" s="195"/>
      <c r="ER10" s="195"/>
      <c r="ES10" s="195"/>
      <c r="ET10" s="195"/>
      <c r="EU10" s="195"/>
      <c r="EV10" s="195"/>
      <c r="EW10" s="196"/>
    </row>
    <row r="11" spans="1:154" ht="13.5" customHeight="1" thickBot="1">
      <c r="A11" s="867"/>
      <c r="B11" s="868"/>
      <c r="C11" s="868"/>
      <c r="D11" s="868"/>
      <c r="E11" s="868"/>
      <c r="F11" s="868"/>
      <c r="G11" s="868"/>
      <c r="H11" s="868"/>
      <c r="I11" s="868"/>
      <c r="J11" s="868"/>
      <c r="K11" s="868"/>
      <c r="L11" s="868"/>
      <c r="M11" s="868"/>
      <c r="N11" s="868"/>
      <c r="O11" s="869"/>
      <c r="P11" s="194"/>
      <c r="Q11" s="195"/>
      <c r="R11" s="195"/>
      <c r="S11" s="195"/>
      <c r="T11" s="195"/>
      <c r="U11" s="195"/>
      <c r="V11" s="195"/>
      <c r="W11" s="195"/>
      <c r="X11" s="196"/>
      <c r="Y11" s="870" t="s">
        <v>724</v>
      </c>
      <c r="Z11" s="871"/>
      <c r="AA11" s="871"/>
      <c r="AB11" s="871"/>
      <c r="AC11" s="871"/>
      <c r="AD11" s="871"/>
      <c r="AE11" s="871"/>
      <c r="AF11" s="871"/>
      <c r="AG11" s="872"/>
      <c r="AH11" s="870" t="s">
        <v>725</v>
      </c>
      <c r="AI11" s="871"/>
      <c r="AJ11" s="871"/>
      <c r="AK11" s="871"/>
      <c r="AL11" s="871"/>
      <c r="AM11" s="871"/>
      <c r="AN11" s="871"/>
      <c r="AO11" s="871"/>
      <c r="AP11" s="872"/>
      <c r="AQ11" s="870" t="s">
        <v>726</v>
      </c>
      <c r="AR11" s="871"/>
      <c r="AS11" s="871"/>
      <c r="AT11" s="871"/>
      <c r="AU11" s="871"/>
      <c r="AV11" s="871"/>
      <c r="AW11" s="871"/>
      <c r="AX11" s="871"/>
      <c r="AY11" s="872"/>
      <c r="AZ11" s="870" t="s">
        <v>727</v>
      </c>
      <c r="BA11" s="871"/>
      <c r="BB11" s="871"/>
      <c r="BC11" s="871"/>
      <c r="BD11" s="871"/>
      <c r="BE11" s="871"/>
      <c r="BF11" s="871"/>
      <c r="BG11" s="871"/>
      <c r="BH11" s="872"/>
      <c r="BI11" s="870" t="s">
        <v>728</v>
      </c>
      <c r="BJ11" s="871"/>
      <c r="BK11" s="871"/>
      <c r="BL11" s="871"/>
      <c r="BM11" s="871"/>
      <c r="BN11" s="871"/>
      <c r="BO11" s="871"/>
      <c r="BP11" s="871"/>
      <c r="BQ11" s="872"/>
      <c r="BR11" s="870" t="s">
        <v>729</v>
      </c>
      <c r="BS11" s="871"/>
      <c r="BT11" s="871"/>
      <c r="BU11" s="871"/>
      <c r="BV11" s="871"/>
      <c r="BW11" s="871"/>
      <c r="BX11" s="871"/>
      <c r="BY11" s="871"/>
      <c r="BZ11" s="872"/>
      <c r="CA11" s="870" t="s">
        <v>730</v>
      </c>
      <c r="CB11" s="871"/>
      <c r="CC11" s="871"/>
      <c r="CD11" s="871"/>
      <c r="CE11" s="871"/>
      <c r="CF11" s="871"/>
      <c r="CG11" s="871"/>
      <c r="CH11" s="871"/>
      <c r="CI11" s="872"/>
      <c r="CJ11" s="138" t="s">
        <v>731</v>
      </c>
      <c r="CK11" s="139"/>
      <c r="CL11" s="139"/>
      <c r="CM11" s="139"/>
      <c r="CN11" s="139"/>
      <c r="CO11" s="139"/>
      <c r="CP11" s="139"/>
      <c r="CQ11" s="139"/>
      <c r="CR11" s="140"/>
      <c r="CS11" s="131" t="s">
        <v>731</v>
      </c>
      <c r="CT11" s="132"/>
      <c r="CU11" s="132"/>
      <c r="CV11" s="132"/>
      <c r="CW11" s="132"/>
      <c r="CX11" s="132"/>
      <c r="CY11" s="132"/>
      <c r="CZ11" s="132"/>
      <c r="DA11" s="133"/>
      <c r="DB11" s="131" t="s">
        <v>731</v>
      </c>
      <c r="DC11" s="132"/>
      <c r="DD11" s="132"/>
      <c r="DE11" s="132"/>
      <c r="DF11" s="132"/>
      <c r="DG11" s="132"/>
      <c r="DH11" s="132"/>
      <c r="DI11" s="132"/>
      <c r="DJ11" s="133"/>
      <c r="DK11" s="131" t="s">
        <v>731</v>
      </c>
      <c r="DL11" s="132"/>
      <c r="DM11" s="132"/>
      <c r="DN11" s="132"/>
      <c r="DO11" s="132"/>
      <c r="DP11" s="132"/>
      <c r="DQ11" s="132"/>
      <c r="DR11" s="132"/>
      <c r="DS11" s="133"/>
      <c r="DT11" s="131" t="s">
        <v>731</v>
      </c>
      <c r="DU11" s="132"/>
      <c r="DV11" s="132"/>
      <c r="DW11" s="132"/>
      <c r="DX11" s="132"/>
      <c r="DY11" s="132"/>
      <c r="DZ11" s="132"/>
      <c r="EA11" s="132"/>
      <c r="EB11" s="132"/>
      <c r="EC11" s="138" t="s">
        <v>732</v>
      </c>
      <c r="ED11" s="139"/>
      <c r="EE11" s="139"/>
      <c r="EF11" s="139"/>
      <c r="EG11" s="139"/>
      <c r="EH11" s="139"/>
      <c r="EI11" s="139"/>
      <c r="EJ11" s="139"/>
      <c r="EK11" s="140"/>
      <c r="EL11" s="138" t="s">
        <v>733</v>
      </c>
      <c r="EM11" s="139"/>
      <c r="EN11" s="139"/>
      <c r="EO11" s="139"/>
      <c r="EP11" s="139"/>
      <c r="EQ11" s="139"/>
      <c r="ER11" s="139"/>
      <c r="ES11" s="139"/>
      <c r="ET11" s="139"/>
      <c r="EU11" s="139"/>
      <c r="EV11" s="139"/>
      <c r="EW11" s="140"/>
    </row>
    <row r="12" spans="1:154" ht="30" customHeight="1">
      <c r="A12" s="543" t="s">
        <v>734</v>
      </c>
      <c r="B12" s="481"/>
      <c r="C12" s="482"/>
      <c r="D12" s="590" t="s">
        <v>4485</v>
      </c>
      <c r="E12" s="590"/>
      <c r="F12" s="590"/>
      <c r="G12" s="483"/>
      <c r="H12" s="483"/>
      <c r="I12" s="483"/>
      <c r="J12" s="483"/>
      <c r="K12" s="483"/>
      <c r="L12" s="483"/>
      <c r="M12" s="483"/>
      <c r="N12" s="483"/>
      <c r="O12" s="119"/>
      <c r="P12" s="478" t="s">
        <v>886</v>
      </c>
      <c r="Q12" s="545"/>
      <c r="R12" s="479"/>
      <c r="S12" s="479" t="s">
        <v>887</v>
      </c>
      <c r="T12" s="479"/>
      <c r="U12" s="479"/>
      <c r="V12" s="479" t="s">
        <v>886</v>
      </c>
      <c r="W12" s="546"/>
      <c r="X12" s="547"/>
      <c r="Y12" s="149">
        <v>9594</v>
      </c>
      <c r="Z12" s="150"/>
      <c r="AA12" s="150"/>
      <c r="AB12" s="150"/>
      <c r="AC12" s="150"/>
      <c r="AD12" s="150"/>
      <c r="AE12" s="150"/>
      <c r="AF12" s="150"/>
      <c r="AG12" s="150"/>
      <c r="AH12" s="149">
        <v>0</v>
      </c>
      <c r="AI12" s="150"/>
      <c r="AJ12" s="150"/>
      <c r="AK12" s="150"/>
      <c r="AL12" s="150"/>
      <c r="AM12" s="150"/>
      <c r="AN12" s="150"/>
      <c r="AO12" s="150"/>
      <c r="AP12" s="150"/>
      <c r="AQ12" s="149">
        <v>5</v>
      </c>
      <c r="AR12" s="150"/>
      <c r="AS12" s="150"/>
      <c r="AT12" s="150"/>
      <c r="AU12" s="150"/>
      <c r="AV12" s="150"/>
      <c r="AW12" s="150"/>
      <c r="AX12" s="150"/>
      <c r="AY12" s="150"/>
      <c r="AZ12" s="180">
        <f>SUM(Y12:AY12)</f>
        <v>9599</v>
      </c>
      <c r="BA12" s="181"/>
      <c r="BB12" s="181"/>
      <c r="BC12" s="181"/>
      <c r="BD12" s="181"/>
      <c r="BE12" s="181"/>
      <c r="BF12" s="181"/>
      <c r="BG12" s="181"/>
      <c r="BH12" s="181"/>
      <c r="BI12" s="149">
        <v>5</v>
      </c>
      <c r="BJ12" s="150"/>
      <c r="BK12" s="150"/>
      <c r="BL12" s="150"/>
      <c r="BM12" s="150"/>
      <c r="BN12" s="150"/>
      <c r="BO12" s="150"/>
      <c r="BP12" s="150"/>
      <c r="BQ12" s="150"/>
      <c r="BR12" s="149">
        <v>0</v>
      </c>
      <c r="BS12" s="150"/>
      <c r="BT12" s="150"/>
      <c r="BU12" s="150"/>
      <c r="BV12" s="150"/>
      <c r="BW12" s="150"/>
      <c r="BX12" s="150"/>
      <c r="BY12" s="150"/>
      <c r="BZ12" s="150"/>
      <c r="CA12" s="149">
        <v>41</v>
      </c>
      <c r="CB12" s="150"/>
      <c r="CC12" s="150"/>
      <c r="CD12" s="150"/>
      <c r="CE12" s="150"/>
      <c r="CF12" s="150"/>
      <c r="CG12" s="150"/>
      <c r="CH12" s="150"/>
      <c r="CI12" s="150"/>
      <c r="CJ12" s="149">
        <v>16</v>
      </c>
      <c r="CK12" s="150"/>
      <c r="CL12" s="150"/>
      <c r="CM12" s="150"/>
      <c r="CN12" s="150"/>
      <c r="CO12" s="150"/>
      <c r="CP12" s="150"/>
      <c r="CQ12" s="150"/>
      <c r="CR12" s="150"/>
      <c r="CS12" s="180">
        <f>Y12-BR12-CA12</f>
        <v>9553</v>
      </c>
      <c r="CT12" s="181"/>
      <c r="CU12" s="181"/>
      <c r="CV12" s="181"/>
      <c r="CW12" s="181"/>
      <c r="CX12" s="181"/>
      <c r="CY12" s="181"/>
      <c r="CZ12" s="181"/>
      <c r="DA12" s="182"/>
      <c r="DB12" s="149">
        <v>0</v>
      </c>
      <c r="DC12" s="150"/>
      <c r="DD12" s="150"/>
      <c r="DE12" s="150"/>
      <c r="DF12" s="150"/>
      <c r="DG12" s="150"/>
      <c r="DH12" s="150"/>
      <c r="DI12" s="150"/>
      <c r="DJ12" s="150"/>
      <c r="DK12" s="180">
        <f>AQ12-BI12</f>
        <v>0</v>
      </c>
      <c r="DL12" s="181"/>
      <c r="DM12" s="181"/>
      <c r="DN12" s="181"/>
      <c r="DO12" s="181"/>
      <c r="DP12" s="181"/>
      <c r="DQ12" s="181"/>
      <c r="DR12" s="181"/>
      <c r="DS12" s="181"/>
      <c r="DT12" s="180">
        <f>SUM(CS12:DS12)</f>
        <v>9553</v>
      </c>
      <c r="DU12" s="181"/>
      <c r="DV12" s="181"/>
      <c r="DW12" s="181"/>
      <c r="DX12" s="181"/>
      <c r="DY12" s="181"/>
      <c r="DZ12" s="181"/>
      <c r="EA12" s="181"/>
      <c r="EB12" s="181"/>
      <c r="EC12" s="149">
        <v>2000</v>
      </c>
      <c r="ED12" s="150"/>
      <c r="EE12" s="150"/>
      <c r="EF12" s="150"/>
      <c r="EG12" s="150"/>
      <c r="EH12" s="150"/>
      <c r="EI12" s="150"/>
      <c r="EJ12" s="150"/>
      <c r="EK12" s="150"/>
      <c r="EL12" s="149">
        <v>19106</v>
      </c>
      <c r="EM12" s="150"/>
      <c r="EN12" s="150"/>
      <c r="EO12" s="150"/>
      <c r="EP12" s="150"/>
      <c r="EQ12" s="150"/>
      <c r="ER12" s="150"/>
      <c r="ES12" s="150"/>
      <c r="ET12" s="150"/>
      <c r="EU12" s="150"/>
      <c r="EV12" s="150"/>
      <c r="EW12" s="152"/>
    </row>
    <row r="13" spans="1:154" ht="30" customHeight="1">
      <c r="A13" s="548"/>
      <c r="B13" s="490"/>
      <c r="C13" s="490"/>
      <c r="D13" s="873" t="s">
        <v>4486</v>
      </c>
      <c r="E13" s="874"/>
      <c r="F13" s="874"/>
      <c r="G13" s="874"/>
      <c r="H13" s="874"/>
      <c r="I13" s="874"/>
      <c r="J13" s="874"/>
      <c r="K13" s="874"/>
      <c r="L13" s="874"/>
      <c r="M13" s="874"/>
      <c r="N13" s="874"/>
      <c r="O13" s="875"/>
      <c r="P13" s="876" t="s">
        <v>6</v>
      </c>
      <c r="Q13" s="877"/>
      <c r="R13" s="878"/>
      <c r="S13" s="878" t="s">
        <v>9</v>
      </c>
      <c r="T13" s="878"/>
      <c r="U13" s="878"/>
      <c r="V13" s="878" t="s">
        <v>6</v>
      </c>
      <c r="W13" s="879"/>
      <c r="X13" s="880"/>
      <c r="Y13" s="159">
        <v>35</v>
      </c>
      <c r="Z13" s="160"/>
      <c r="AA13" s="160"/>
      <c r="AB13" s="160"/>
      <c r="AC13" s="160"/>
      <c r="AD13" s="160"/>
      <c r="AE13" s="160"/>
      <c r="AF13" s="160"/>
      <c r="AG13" s="161"/>
      <c r="AH13" s="159">
        <v>0</v>
      </c>
      <c r="AI13" s="160"/>
      <c r="AJ13" s="160"/>
      <c r="AK13" s="160"/>
      <c r="AL13" s="160"/>
      <c r="AM13" s="160"/>
      <c r="AN13" s="160"/>
      <c r="AO13" s="160"/>
      <c r="AP13" s="161"/>
      <c r="AQ13" s="159">
        <v>0</v>
      </c>
      <c r="AR13" s="160"/>
      <c r="AS13" s="160"/>
      <c r="AT13" s="160"/>
      <c r="AU13" s="160"/>
      <c r="AV13" s="160"/>
      <c r="AW13" s="160"/>
      <c r="AX13" s="160"/>
      <c r="AY13" s="161"/>
      <c r="AZ13" s="156">
        <f t="shared" ref="AZ13" si="0">SUM(Y13:AY13)</f>
        <v>35</v>
      </c>
      <c r="BA13" s="157"/>
      <c r="BB13" s="157"/>
      <c r="BC13" s="157"/>
      <c r="BD13" s="157"/>
      <c r="BE13" s="157"/>
      <c r="BF13" s="157"/>
      <c r="BG13" s="157"/>
      <c r="BH13" s="157"/>
      <c r="BI13" s="159">
        <v>0</v>
      </c>
      <c r="BJ13" s="160"/>
      <c r="BK13" s="160"/>
      <c r="BL13" s="160"/>
      <c r="BM13" s="160"/>
      <c r="BN13" s="160"/>
      <c r="BO13" s="160"/>
      <c r="BP13" s="160"/>
      <c r="BQ13" s="161"/>
      <c r="BR13" s="159">
        <v>0</v>
      </c>
      <c r="BS13" s="160"/>
      <c r="BT13" s="160"/>
      <c r="BU13" s="160"/>
      <c r="BV13" s="160"/>
      <c r="BW13" s="160"/>
      <c r="BX13" s="160"/>
      <c r="BY13" s="160"/>
      <c r="BZ13" s="161"/>
      <c r="CA13" s="159">
        <v>0</v>
      </c>
      <c r="CB13" s="160"/>
      <c r="CC13" s="160"/>
      <c r="CD13" s="160"/>
      <c r="CE13" s="160"/>
      <c r="CF13" s="160"/>
      <c r="CG13" s="160"/>
      <c r="CH13" s="160"/>
      <c r="CI13" s="161"/>
      <c r="CJ13" s="159">
        <v>0</v>
      </c>
      <c r="CK13" s="160"/>
      <c r="CL13" s="160"/>
      <c r="CM13" s="160"/>
      <c r="CN13" s="160"/>
      <c r="CO13" s="160"/>
      <c r="CP13" s="160"/>
      <c r="CQ13" s="160"/>
      <c r="CR13" s="160"/>
      <c r="CS13" s="156">
        <f>Y13-BR13-CA13</f>
        <v>35</v>
      </c>
      <c r="CT13" s="157"/>
      <c r="CU13" s="157"/>
      <c r="CV13" s="157"/>
      <c r="CW13" s="157"/>
      <c r="CX13" s="157"/>
      <c r="CY13" s="157"/>
      <c r="CZ13" s="157"/>
      <c r="DA13" s="158"/>
      <c r="DB13" s="159">
        <v>0</v>
      </c>
      <c r="DC13" s="160"/>
      <c r="DD13" s="160"/>
      <c r="DE13" s="160"/>
      <c r="DF13" s="160"/>
      <c r="DG13" s="160"/>
      <c r="DH13" s="160"/>
      <c r="DI13" s="160"/>
      <c r="DJ13" s="161"/>
      <c r="DK13" s="156">
        <f t="shared" ref="DK13" si="1">AQ13-BI13</f>
        <v>0</v>
      </c>
      <c r="DL13" s="157"/>
      <c r="DM13" s="157"/>
      <c r="DN13" s="157"/>
      <c r="DO13" s="157"/>
      <c r="DP13" s="157"/>
      <c r="DQ13" s="157"/>
      <c r="DR13" s="157"/>
      <c r="DS13" s="157"/>
      <c r="DT13" s="156">
        <f>SUM(CS13:DS13)</f>
        <v>35</v>
      </c>
      <c r="DU13" s="157"/>
      <c r="DV13" s="157"/>
      <c r="DW13" s="157"/>
      <c r="DX13" s="157"/>
      <c r="DY13" s="157"/>
      <c r="DZ13" s="157"/>
      <c r="EA13" s="157"/>
      <c r="EB13" s="157"/>
      <c r="EC13" s="159">
        <v>2000</v>
      </c>
      <c r="ED13" s="160"/>
      <c r="EE13" s="160"/>
      <c r="EF13" s="160"/>
      <c r="EG13" s="160"/>
      <c r="EH13" s="160"/>
      <c r="EI13" s="160"/>
      <c r="EJ13" s="160"/>
      <c r="EK13" s="161"/>
      <c r="EL13" s="159">
        <v>70</v>
      </c>
      <c r="EM13" s="160"/>
      <c r="EN13" s="160"/>
      <c r="EO13" s="160"/>
      <c r="EP13" s="160"/>
      <c r="EQ13" s="160"/>
      <c r="ER13" s="160"/>
      <c r="ES13" s="160"/>
      <c r="ET13" s="160"/>
      <c r="EU13" s="160"/>
      <c r="EV13" s="160"/>
      <c r="EW13" s="162"/>
    </row>
    <row r="14" spans="1:154" ht="30" customHeight="1">
      <c r="A14" s="548"/>
      <c r="B14" s="490"/>
      <c r="C14" s="491"/>
      <c r="D14" s="881" t="s">
        <v>699</v>
      </c>
      <c r="E14" s="881"/>
      <c r="F14" s="881"/>
      <c r="G14" s="483"/>
      <c r="H14" s="483"/>
      <c r="I14" s="483"/>
      <c r="J14" s="483"/>
      <c r="K14" s="483"/>
      <c r="L14" s="483"/>
      <c r="M14" s="483"/>
      <c r="N14" s="483"/>
      <c r="O14" s="119"/>
      <c r="P14" s="550" t="s">
        <v>888</v>
      </c>
      <c r="Q14" s="488"/>
      <c r="R14" s="551"/>
      <c r="S14" s="551" t="s">
        <v>25</v>
      </c>
      <c r="T14" s="551"/>
      <c r="U14" s="551"/>
      <c r="V14" s="551" t="s">
        <v>888</v>
      </c>
      <c r="W14" s="487"/>
      <c r="X14" s="552"/>
      <c r="Y14" s="159">
        <v>753</v>
      </c>
      <c r="Z14" s="160"/>
      <c r="AA14" s="160"/>
      <c r="AB14" s="160"/>
      <c r="AC14" s="160"/>
      <c r="AD14" s="160"/>
      <c r="AE14" s="160"/>
      <c r="AF14" s="160"/>
      <c r="AG14" s="161"/>
      <c r="AH14" s="159">
        <v>0</v>
      </c>
      <c r="AI14" s="160"/>
      <c r="AJ14" s="160"/>
      <c r="AK14" s="160"/>
      <c r="AL14" s="160"/>
      <c r="AM14" s="160"/>
      <c r="AN14" s="160"/>
      <c r="AO14" s="160"/>
      <c r="AP14" s="161"/>
      <c r="AQ14" s="159">
        <v>8</v>
      </c>
      <c r="AR14" s="160"/>
      <c r="AS14" s="160"/>
      <c r="AT14" s="160"/>
      <c r="AU14" s="160"/>
      <c r="AV14" s="160"/>
      <c r="AW14" s="160"/>
      <c r="AX14" s="160"/>
      <c r="AY14" s="161"/>
      <c r="AZ14" s="156">
        <f t="shared" ref="AZ14:AZ83" si="2">SUM(Y14:AY14)</f>
        <v>761</v>
      </c>
      <c r="BA14" s="157"/>
      <c r="BB14" s="157"/>
      <c r="BC14" s="157"/>
      <c r="BD14" s="157"/>
      <c r="BE14" s="157"/>
      <c r="BF14" s="157"/>
      <c r="BG14" s="157"/>
      <c r="BH14" s="157"/>
      <c r="BI14" s="159">
        <v>8</v>
      </c>
      <c r="BJ14" s="160"/>
      <c r="BK14" s="160"/>
      <c r="BL14" s="160"/>
      <c r="BM14" s="160"/>
      <c r="BN14" s="160"/>
      <c r="BO14" s="160"/>
      <c r="BP14" s="160"/>
      <c r="BQ14" s="161"/>
      <c r="BR14" s="159">
        <v>0</v>
      </c>
      <c r="BS14" s="160"/>
      <c r="BT14" s="160"/>
      <c r="BU14" s="160"/>
      <c r="BV14" s="160"/>
      <c r="BW14" s="160"/>
      <c r="BX14" s="160"/>
      <c r="BY14" s="160"/>
      <c r="BZ14" s="161"/>
      <c r="CA14" s="159">
        <v>1</v>
      </c>
      <c r="CB14" s="160"/>
      <c r="CC14" s="160"/>
      <c r="CD14" s="160"/>
      <c r="CE14" s="160"/>
      <c r="CF14" s="160"/>
      <c r="CG14" s="160"/>
      <c r="CH14" s="160"/>
      <c r="CI14" s="161"/>
      <c r="CJ14" s="159">
        <v>1</v>
      </c>
      <c r="CK14" s="160"/>
      <c r="CL14" s="160"/>
      <c r="CM14" s="160"/>
      <c r="CN14" s="160"/>
      <c r="CO14" s="160"/>
      <c r="CP14" s="160"/>
      <c r="CQ14" s="160"/>
      <c r="CR14" s="160"/>
      <c r="CS14" s="156">
        <f>Y14-BR14-CA14</f>
        <v>752</v>
      </c>
      <c r="CT14" s="157"/>
      <c r="CU14" s="157"/>
      <c r="CV14" s="157"/>
      <c r="CW14" s="157"/>
      <c r="CX14" s="157"/>
      <c r="CY14" s="157"/>
      <c r="CZ14" s="157"/>
      <c r="DA14" s="158"/>
      <c r="DB14" s="159">
        <v>0</v>
      </c>
      <c r="DC14" s="160"/>
      <c r="DD14" s="160"/>
      <c r="DE14" s="160"/>
      <c r="DF14" s="160"/>
      <c r="DG14" s="160"/>
      <c r="DH14" s="160"/>
      <c r="DI14" s="160"/>
      <c r="DJ14" s="161"/>
      <c r="DK14" s="156">
        <f t="shared" ref="DK14:DK29" si="3">AQ14-BI14</f>
        <v>0</v>
      </c>
      <c r="DL14" s="157"/>
      <c r="DM14" s="157"/>
      <c r="DN14" s="157"/>
      <c r="DO14" s="157"/>
      <c r="DP14" s="157"/>
      <c r="DQ14" s="157"/>
      <c r="DR14" s="157"/>
      <c r="DS14" s="157"/>
      <c r="DT14" s="156">
        <f>SUM(CS14:DS14)</f>
        <v>752</v>
      </c>
      <c r="DU14" s="157"/>
      <c r="DV14" s="157"/>
      <c r="DW14" s="157"/>
      <c r="DX14" s="157"/>
      <c r="DY14" s="157"/>
      <c r="DZ14" s="157"/>
      <c r="EA14" s="157"/>
      <c r="EB14" s="157"/>
      <c r="EC14" s="159">
        <v>2000</v>
      </c>
      <c r="ED14" s="160"/>
      <c r="EE14" s="160"/>
      <c r="EF14" s="160"/>
      <c r="EG14" s="160"/>
      <c r="EH14" s="160"/>
      <c r="EI14" s="160"/>
      <c r="EJ14" s="160"/>
      <c r="EK14" s="161"/>
      <c r="EL14" s="159">
        <v>1504</v>
      </c>
      <c r="EM14" s="160"/>
      <c r="EN14" s="160"/>
      <c r="EO14" s="160"/>
      <c r="EP14" s="160"/>
      <c r="EQ14" s="160"/>
      <c r="ER14" s="160"/>
      <c r="ES14" s="160"/>
      <c r="ET14" s="160"/>
      <c r="EU14" s="160"/>
      <c r="EV14" s="160"/>
      <c r="EW14" s="162"/>
    </row>
    <row r="15" spans="1:154" ht="30" customHeight="1">
      <c r="A15" s="548"/>
      <c r="B15" s="490"/>
      <c r="C15" s="491"/>
      <c r="D15" s="483" t="s">
        <v>700</v>
      </c>
      <c r="E15" s="483"/>
      <c r="F15" s="483"/>
      <c r="G15" s="483"/>
      <c r="H15" s="483"/>
      <c r="I15" s="483"/>
      <c r="J15" s="483"/>
      <c r="K15" s="483"/>
      <c r="L15" s="483"/>
      <c r="M15" s="483"/>
      <c r="N15" s="483"/>
      <c r="O15" s="119"/>
      <c r="P15" s="550" t="s">
        <v>888</v>
      </c>
      <c r="Q15" s="488"/>
      <c r="R15" s="551"/>
      <c r="S15" s="551" t="s">
        <v>185</v>
      </c>
      <c r="T15" s="551"/>
      <c r="U15" s="551"/>
      <c r="V15" s="551" t="s">
        <v>888</v>
      </c>
      <c r="W15" s="487"/>
      <c r="X15" s="552"/>
      <c r="Y15" s="159">
        <v>2551</v>
      </c>
      <c r="Z15" s="160"/>
      <c r="AA15" s="160"/>
      <c r="AB15" s="160"/>
      <c r="AC15" s="160"/>
      <c r="AD15" s="160"/>
      <c r="AE15" s="160"/>
      <c r="AF15" s="160"/>
      <c r="AG15" s="161"/>
      <c r="AH15" s="159">
        <v>0</v>
      </c>
      <c r="AI15" s="160"/>
      <c r="AJ15" s="160"/>
      <c r="AK15" s="160"/>
      <c r="AL15" s="160"/>
      <c r="AM15" s="160"/>
      <c r="AN15" s="160"/>
      <c r="AO15" s="160"/>
      <c r="AP15" s="161"/>
      <c r="AQ15" s="159">
        <v>1</v>
      </c>
      <c r="AR15" s="160"/>
      <c r="AS15" s="160"/>
      <c r="AT15" s="160"/>
      <c r="AU15" s="160"/>
      <c r="AV15" s="160"/>
      <c r="AW15" s="160"/>
      <c r="AX15" s="160"/>
      <c r="AY15" s="161"/>
      <c r="AZ15" s="156">
        <f t="shared" si="2"/>
        <v>2552</v>
      </c>
      <c r="BA15" s="157"/>
      <c r="BB15" s="157"/>
      <c r="BC15" s="157"/>
      <c r="BD15" s="157"/>
      <c r="BE15" s="157"/>
      <c r="BF15" s="157"/>
      <c r="BG15" s="157"/>
      <c r="BH15" s="157"/>
      <c r="BI15" s="159">
        <v>1</v>
      </c>
      <c r="BJ15" s="160"/>
      <c r="BK15" s="160"/>
      <c r="BL15" s="160"/>
      <c r="BM15" s="160"/>
      <c r="BN15" s="160"/>
      <c r="BO15" s="160"/>
      <c r="BP15" s="160"/>
      <c r="BQ15" s="161"/>
      <c r="BR15" s="159">
        <v>0</v>
      </c>
      <c r="BS15" s="160"/>
      <c r="BT15" s="160"/>
      <c r="BU15" s="160"/>
      <c r="BV15" s="160"/>
      <c r="BW15" s="160"/>
      <c r="BX15" s="160"/>
      <c r="BY15" s="160"/>
      <c r="BZ15" s="161"/>
      <c r="CA15" s="159">
        <v>3</v>
      </c>
      <c r="CB15" s="160"/>
      <c r="CC15" s="160"/>
      <c r="CD15" s="160"/>
      <c r="CE15" s="160"/>
      <c r="CF15" s="160"/>
      <c r="CG15" s="160"/>
      <c r="CH15" s="160"/>
      <c r="CI15" s="161"/>
      <c r="CJ15" s="159">
        <v>2</v>
      </c>
      <c r="CK15" s="160"/>
      <c r="CL15" s="160"/>
      <c r="CM15" s="160"/>
      <c r="CN15" s="160"/>
      <c r="CO15" s="160"/>
      <c r="CP15" s="160"/>
      <c r="CQ15" s="160"/>
      <c r="CR15" s="160"/>
      <c r="CS15" s="156">
        <f>Y15-BR15-CA15</f>
        <v>2548</v>
      </c>
      <c r="CT15" s="157"/>
      <c r="CU15" s="157"/>
      <c r="CV15" s="157"/>
      <c r="CW15" s="157"/>
      <c r="CX15" s="157"/>
      <c r="CY15" s="157"/>
      <c r="CZ15" s="157"/>
      <c r="DA15" s="158"/>
      <c r="DB15" s="159">
        <v>0</v>
      </c>
      <c r="DC15" s="160"/>
      <c r="DD15" s="160"/>
      <c r="DE15" s="160"/>
      <c r="DF15" s="160"/>
      <c r="DG15" s="160"/>
      <c r="DH15" s="160"/>
      <c r="DI15" s="160"/>
      <c r="DJ15" s="161"/>
      <c r="DK15" s="156">
        <f t="shared" si="3"/>
        <v>0</v>
      </c>
      <c r="DL15" s="157"/>
      <c r="DM15" s="157"/>
      <c r="DN15" s="157"/>
      <c r="DO15" s="157"/>
      <c r="DP15" s="157"/>
      <c r="DQ15" s="157"/>
      <c r="DR15" s="157"/>
      <c r="DS15" s="157"/>
      <c r="DT15" s="156">
        <f>SUM(CS15:DS15)</f>
        <v>2548</v>
      </c>
      <c r="DU15" s="157"/>
      <c r="DV15" s="157"/>
      <c r="DW15" s="157"/>
      <c r="DX15" s="157"/>
      <c r="DY15" s="157"/>
      <c r="DZ15" s="157"/>
      <c r="EA15" s="157"/>
      <c r="EB15" s="157"/>
      <c r="EC15" s="159">
        <v>2400</v>
      </c>
      <c r="ED15" s="160"/>
      <c r="EE15" s="160"/>
      <c r="EF15" s="160"/>
      <c r="EG15" s="160"/>
      <c r="EH15" s="160"/>
      <c r="EI15" s="160"/>
      <c r="EJ15" s="160"/>
      <c r="EK15" s="161"/>
      <c r="EL15" s="159">
        <v>6115</v>
      </c>
      <c r="EM15" s="160"/>
      <c r="EN15" s="160"/>
      <c r="EO15" s="160"/>
      <c r="EP15" s="160"/>
      <c r="EQ15" s="160"/>
      <c r="ER15" s="160"/>
      <c r="ES15" s="160"/>
      <c r="ET15" s="160"/>
      <c r="EU15" s="160"/>
      <c r="EV15" s="160"/>
      <c r="EW15" s="162"/>
    </row>
    <row r="16" spans="1:154" ht="30" customHeight="1">
      <c r="A16" s="548"/>
      <c r="B16" s="490"/>
      <c r="C16" s="491"/>
      <c r="D16" s="483" t="s">
        <v>735</v>
      </c>
      <c r="E16" s="483"/>
      <c r="F16" s="483"/>
      <c r="G16" s="483"/>
      <c r="H16" s="483"/>
      <c r="I16" s="483"/>
      <c r="J16" s="483"/>
      <c r="K16" s="483"/>
      <c r="L16" s="483"/>
      <c r="M16" s="483"/>
      <c r="N16" s="483"/>
      <c r="O16" s="119"/>
      <c r="P16" s="550" t="s">
        <v>6</v>
      </c>
      <c r="Q16" s="488"/>
      <c r="R16" s="551"/>
      <c r="S16" s="551" t="s">
        <v>370</v>
      </c>
      <c r="T16" s="551"/>
      <c r="U16" s="551"/>
      <c r="V16" s="551" t="s">
        <v>6</v>
      </c>
      <c r="W16" s="487"/>
      <c r="X16" s="552"/>
      <c r="Y16" s="159">
        <v>210</v>
      </c>
      <c r="Z16" s="160"/>
      <c r="AA16" s="160"/>
      <c r="AB16" s="160"/>
      <c r="AC16" s="160"/>
      <c r="AD16" s="160"/>
      <c r="AE16" s="160"/>
      <c r="AF16" s="160"/>
      <c r="AG16" s="161"/>
      <c r="AH16" s="159">
        <v>0</v>
      </c>
      <c r="AI16" s="160"/>
      <c r="AJ16" s="160"/>
      <c r="AK16" s="160"/>
      <c r="AL16" s="160"/>
      <c r="AM16" s="160"/>
      <c r="AN16" s="160"/>
      <c r="AO16" s="160"/>
      <c r="AP16" s="161"/>
      <c r="AQ16" s="159">
        <v>1</v>
      </c>
      <c r="AR16" s="160"/>
      <c r="AS16" s="160"/>
      <c r="AT16" s="160"/>
      <c r="AU16" s="160"/>
      <c r="AV16" s="160"/>
      <c r="AW16" s="160"/>
      <c r="AX16" s="160"/>
      <c r="AY16" s="161"/>
      <c r="AZ16" s="156">
        <f t="shared" si="2"/>
        <v>211</v>
      </c>
      <c r="BA16" s="157"/>
      <c r="BB16" s="157"/>
      <c r="BC16" s="157"/>
      <c r="BD16" s="157"/>
      <c r="BE16" s="157"/>
      <c r="BF16" s="157"/>
      <c r="BG16" s="157"/>
      <c r="BH16" s="157"/>
      <c r="BI16" s="159">
        <v>1</v>
      </c>
      <c r="BJ16" s="160"/>
      <c r="BK16" s="160"/>
      <c r="BL16" s="160"/>
      <c r="BM16" s="160"/>
      <c r="BN16" s="160"/>
      <c r="BO16" s="160"/>
      <c r="BP16" s="160"/>
      <c r="BQ16" s="161"/>
      <c r="BR16" s="159">
        <v>0</v>
      </c>
      <c r="BS16" s="160"/>
      <c r="BT16" s="160"/>
      <c r="BU16" s="160"/>
      <c r="BV16" s="160"/>
      <c r="BW16" s="160"/>
      <c r="BX16" s="160"/>
      <c r="BY16" s="160"/>
      <c r="BZ16" s="161"/>
      <c r="CA16" s="159">
        <v>0</v>
      </c>
      <c r="CB16" s="160"/>
      <c r="CC16" s="160"/>
      <c r="CD16" s="160"/>
      <c r="CE16" s="160"/>
      <c r="CF16" s="160"/>
      <c r="CG16" s="160"/>
      <c r="CH16" s="160"/>
      <c r="CI16" s="161"/>
      <c r="CJ16" s="159">
        <v>0</v>
      </c>
      <c r="CK16" s="160"/>
      <c r="CL16" s="160"/>
      <c r="CM16" s="160"/>
      <c r="CN16" s="160"/>
      <c r="CO16" s="160"/>
      <c r="CP16" s="160"/>
      <c r="CQ16" s="160"/>
      <c r="CR16" s="160"/>
      <c r="CS16" s="156">
        <f>Y16-BR16-CA16</f>
        <v>210</v>
      </c>
      <c r="CT16" s="157"/>
      <c r="CU16" s="157"/>
      <c r="CV16" s="157"/>
      <c r="CW16" s="157"/>
      <c r="CX16" s="157"/>
      <c r="CY16" s="157"/>
      <c r="CZ16" s="157"/>
      <c r="DA16" s="158"/>
      <c r="DB16" s="159">
        <v>0</v>
      </c>
      <c r="DC16" s="160"/>
      <c r="DD16" s="160"/>
      <c r="DE16" s="160"/>
      <c r="DF16" s="160"/>
      <c r="DG16" s="160"/>
      <c r="DH16" s="160"/>
      <c r="DI16" s="160"/>
      <c r="DJ16" s="161"/>
      <c r="DK16" s="156">
        <f t="shared" si="3"/>
        <v>0</v>
      </c>
      <c r="DL16" s="157"/>
      <c r="DM16" s="157"/>
      <c r="DN16" s="157"/>
      <c r="DO16" s="157"/>
      <c r="DP16" s="157"/>
      <c r="DQ16" s="157"/>
      <c r="DR16" s="157"/>
      <c r="DS16" s="157"/>
      <c r="DT16" s="156">
        <f>SUM(CS16:DS16)</f>
        <v>210</v>
      </c>
      <c r="DU16" s="157"/>
      <c r="DV16" s="157"/>
      <c r="DW16" s="157"/>
      <c r="DX16" s="157"/>
      <c r="DY16" s="157"/>
      <c r="DZ16" s="157"/>
      <c r="EA16" s="157"/>
      <c r="EB16" s="157"/>
      <c r="EC16" s="159">
        <v>3700</v>
      </c>
      <c r="ED16" s="160"/>
      <c r="EE16" s="160"/>
      <c r="EF16" s="160"/>
      <c r="EG16" s="160"/>
      <c r="EH16" s="160"/>
      <c r="EI16" s="160"/>
      <c r="EJ16" s="160"/>
      <c r="EK16" s="161"/>
      <c r="EL16" s="159">
        <v>777</v>
      </c>
      <c r="EM16" s="160"/>
      <c r="EN16" s="160"/>
      <c r="EO16" s="160"/>
      <c r="EP16" s="160"/>
      <c r="EQ16" s="160"/>
      <c r="ER16" s="160"/>
      <c r="ES16" s="160"/>
      <c r="ET16" s="160"/>
      <c r="EU16" s="160"/>
      <c r="EV16" s="160"/>
      <c r="EW16" s="162"/>
    </row>
    <row r="17" spans="1:153" ht="30" customHeight="1">
      <c r="A17" s="556"/>
      <c r="B17" s="499"/>
      <c r="C17" s="500"/>
      <c r="D17" s="882" t="s">
        <v>862</v>
      </c>
      <c r="E17" s="882"/>
      <c r="F17" s="882"/>
      <c r="G17" s="882"/>
      <c r="H17" s="882"/>
      <c r="I17" s="882"/>
      <c r="J17" s="882"/>
      <c r="K17" s="882"/>
      <c r="L17" s="882"/>
      <c r="M17" s="882"/>
      <c r="N17" s="882"/>
      <c r="O17" s="883"/>
      <c r="P17" s="550" t="s">
        <v>888</v>
      </c>
      <c r="Q17" s="488"/>
      <c r="R17" s="551"/>
      <c r="S17" s="551" t="s">
        <v>530</v>
      </c>
      <c r="T17" s="551"/>
      <c r="U17" s="551"/>
      <c r="V17" s="551" t="s">
        <v>888</v>
      </c>
      <c r="W17" s="487"/>
      <c r="X17" s="552"/>
      <c r="Y17" s="156">
        <f>SUM(Y12:AG16)</f>
        <v>13143</v>
      </c>
      <c r="Z17" s="157"/>
      <c r="AA17" s="157"/>
      <c r="AB17" s="157"/>
      <c r="AC17" s="157"/>
      <c r="AD17" s="157"/>
      <c r="AE17" s="157"/>
      <c r="AF17" s="157"/>
      <c r="AG17" s="158"/>
      <c r="AH17" s="156">
        <f>SUM(AH12:AP16)</f>
        <v>0</v>
      </c>
      <c r="AI17" s="157"/>
      <c r="AJ17" s="157"/>
      <c r="AK17" s="157"/>
      <c r="AL17" s="157"/>
      <c r="AM17" s="157"/>
      <c r="AN17" s="157"/>
      <c r="AO17" s="157"/>
      <c r="AP17" s="158"/>
      <c r="AQ17" s="156">
        <f>SUM(AQ12:AY16)</f>
        <v>15</v>
      </c>
      <c r="AR17" s="157"/>
      <c r="AS17" s="157"/>
      <c r="AT17" s="157"/>
      <c r="AU17" s="157"/>
      <c r="AV17" s="157"/>
      <c r="AW17" s="157"/>
      <c r="AX17" s="157"/>
      <c r="AY17" s="158"/>
      <c r="AZ17" s="156">
        <f>SUM(Y17:AY17)</f>
        <v>13158</v>
      </c>
      <c r="BA17" s="157"/>
      <c r="BB17" s="157"/>
      <c r="BC17" s="157"/>
      <c r="BD17" s="157"/>
      <c r="BE17" s="157"/>
      <c r="BF17" s="157"/>
      <c r="BG17" s="157"/>
      <c r="BH17" s="157"/>
      <c r="BI17" s="156">
        <f>SUM(BI12:BQ16)</f>
        <v>15</v>
      </c>
      <c r="BJ17" s="157"/>
      <c r="BK17" s="157"/>
      <c r="BL17" s="157"/>
      <c r="BM17" s="157"/>
      <c r="BN17" s="157"/>
      <c r="BO17" s="157"/>
      <c r="BP17" s="157"/>
      <c r="BQ17" s="158"/>
      <c r="BR17" s="156">
        <f>SUM(BR12:BZ16)</f>
        <v>0</v>
      </c>
      <c r="BS17" s="157"/>
      <c r="BT17" s="157"/>
      <c r="BU17" s="157"/>
      <c r="BV17" s="157"/>
      <c r="BW17" s="157"/>
      <c r="BX17" s="157"/>
      <c r="BY17" s="157"/>
      <c r="BZ17" s="158"/>
      <c r="CA17" s="156">
        <f>SUM(CA12:CI16)</f>
        <v>45</v>
      </c>
      <c r="CB17" s="157"/>
      <c r="CC17" s="157"/>
      <c r="CD17" s="157"/>
      <c r="CE17" s="157"/>
      <c r="CF17" s="157"/>
      <c r="CG17" s="157"/>
      <c r="CH17" s="157"/>
      <c r="CI17" s="158"/>
      <c r="CJ17" s="156">
        <f>SUM(CJ12:CR16)</f>
        <v>19</v>
      </c>
      <c r="CK17" s="157"/>
      <c r="CL17" s="157"/>
      <c r="CM17" s="157"/>
      <c r="CN17" s="157"/>
      <c r="CO17" s="157"/>
      <c r="CP17" s="157"/>
      <c r="CQ17" s="157"/>
      <c r="CR17" s="157"/>
      <c r="CS17" s="156">
        <f>SUM(CS12:DA16)</f>
        <v>13098</v>
      </c>
      <c r="CT17" s="157"/>
      <c r="CU17" s="157"/>
      <c r="CV17" s="157"/>
      <c r="CW17" s="157"/>
      <c r="CX17" s="157"/>
      <c r="CY17" s="157"/>
      <c r="CZ17" s="157"/>
      <c r="DA17" s="158"/>
      <c r="DB17" s="156">
        <f>SUM(DB12:DJ16)</f>
        <v>0</v>
      </c>
      <c r="DC17" s="157"/>
      <c r="DD17" s="157"/>
      <c r="DE17" s="157"/>
      <c r="DF17" s="157"/>
      <c r="DG17" s="157"/>
      <c r="DH17" s="157"/>
      <c r="DI17" s="157"/>
      <c r="DJ17" s="158"/>
      <c r="DK17" s="156">
        <f>SUM(DK12:DS16)</f>
        <v>0</v>
      </c>
      <c r="DL17" s="157"/>
      <c r="DM17" s="157"/>
      <c r="DN17" s="157"/>
      <c r="DO17" s="157"/>
      <c r="DP17" s="157"/>
      <c r="DQ17" s="157"/>
      <c r="DR17" s="157"/>
      <c r="DS17" s="157"/>
      <c r="DT17" s="156">
        <f>SUM(DT12:EB16)</f>
        <v>13098</v>
      </c>
      <c r="DU17" s="157"/>
      <c r="DV17" s="157"/>
      <c r="DW17" s="157"/>
      <c r="DX17" s="157"/>
      <c r="DY17" s="157"/>
      <c r="DZ17" s="157"/>
      <c r="EA17" s="157"/>
      <c r="EB17" s="157"/>
      <c r="EC17" s="794"/>
      <c r="ED17" s="795"/>
      <c r="EE17" s="795"/>
      <c r="EF17" s="795"/>
      <c r="EG17" s="795"/>
      <c r="EH17" s="795"/>
      <c r="EI17" s="795"/>
      <c r="EJ17" s="795"/>
      <c r="EK17" s="884"/>
      <c r="EL17" s="156">
        <f>SUM(EL12:EW16)</f>
        <v>27572</v>
      </c>
      <c r="EM17" s="157"/>
      <c r="EN17" s="157"/>
      <c r="EO17" s="157"/>
      <c r="EP17" s="157"/>
      <c r="EQ17" s="157"/>
      <c r="ER17" s="157"/>
      <c r="ES17" s="157"/>
      <c r="ET17" s="157"/>
      <c r="EU17" s="157"/>
      <c r="EV17" s="157"/>
      <c r="EW17" s="885"/>
    </row>
    <row r="18" spans="1:153" ht="30" customHeight="1">
      <c r="A18" s="543" t="s">
        <v>392</v>
      </c>
      <c r="B18" s="481"/>
      <c r="C18" s="482"/>
      <c r="D18" s="886" t="s">
        <v>855</v>
      </c>
      <c r="E18" s="887"/>
      <c r="F18" s="888"/>
      <c r="G18" s="889" t="s">
        <v>914</v>
      </c>
      <c r="H18" s="890"/>
      <c r="I18" s="890"/>
      <c r="J18" s="890"/>
      <c r="K18" s="890"/>
      <c r="L18" s="890"/>
      <c r="M18" s="890"/>
      <c r="N18" s="890"/>
      <c r="O18" s="890"/>
      <c r="P18" s="550" t="s">
        <v>888</v>
      </c>
      <c r="Q18" s="488"/>
      <c r="R18" s="551"/>
      <c r="S18" s="551" t="s">
        <v>271</v>
      </c>
      <c r="T18" s="551"/>
      <c r="U18" s="551"/>
      <c r="V18" s="551" t="s">
        <v>888</v>
      </c>
      <c r="W18" s="487"/>
      <c r="X18" s="552"/>
      <c r="Y18" s="159">
        <v>3397</v>
      </c>
      <c r="Z18" s="160"/>
      <c r="AA18" s="160"/>
      <c r="AB18" s="160"/>
      <c r="AC18" s="160"/>
      <c r="AD18" s="160"/>
      <c r="AE18" s="160"/>
      <c r="AF18" s="160"/>
      <c r="AG18" s="161"/>
      <c r="AH18" s="159">
        <v>0</v>
      </c>
      <c r="AI18" s="160"/>
      <c r="AJ18" s="160"/>
      <c r="AK18" s="160"/>
      <c r="AL18" s="160"/>
      <c r="AM18" s="160"/>
      <c r="AN18" s="160"/>
      <c r="AO18" s="160"/>
      <c r="AP18" s="161"/>
      <c r="AQ18" s="159">
        <v>3</v>
      </c>
      <c r="AR18" s="160"/>
      <c r="AS18" s="160"/>
      <c r="AT18" s="160"/>
      <c r="AU18" s="160"/>
      <c r="AV18" s="160"/>
      <c r="AW18" s="160"/>
      <c r="AX18" s="160"/>
      <c r="AY18" s="161"/>
      <c r="AZ18" s="156">
        <f>SUM(Y18:AY18)</f>
        <v>3400</v>
      </c>
      <c r="BA18" s="157"/>
      <c r="BB18" s="157"/>
      <c r="BC18" s="157"/>
      <c r="BD18" s="157"/>
      <c r="BE18" s="157"/>
      <c r="BF18" s="157"/>
      <c r="BG18" s="157"/>
      <c r="BH18" s="157"/>
      <c r="BI18" s="159">
        <v>3</v>
      </c>
      <c r="BJ18" s="160"/>
      <c r="BK18" s="160"/>
      <c r="BL18" s="160"/>
      <c r="BM18" s="160"/>
      <c r="BN18" s="160"/>
      <c r="BO18" s="160"/>
      <c r="BP18" s="160"/>
      <c r="BQ18" s="161"/>
      <c r="BR18" s="159">
        <v>0</v>
      </c>
      <c r="BS18" s="160"/>
      <c r="BT18" s="160"/>
      <c r="BU18" s="160"/>
      <c r="BV18" s="160"/>
      <c r="BW18" s="160"/>
      <c r="BX18" s="160"/>
      <c r="BY18" s="160"/>
      <c r="BZ18" s="161"/>
      <c r="CA18" s="159">
        <v>3</v>
      </c>
      <c r="CB18" s="160"/>
      <c r="CC18" s="160"/>
      <c r="CD18" s="160"/>
      <c r="CE18" s="160"/>
      <c r="CF18" s="160"/>
      <c r="CG18" s="160"/>
      <c r="CH18" s="160"/>
      <c r="CI18" s="161"/>
      <c r="CJ18" s="159">
        <v>3</v>
      </c>
      <c r="CK18" s="160"/>
      <c r="CL18" s="160"/>
      <c r="CM18" s="160"/>
      <c r="CN18" s="160"/>
      <c r="CO18" s="160"/>
      <c r="CP18" s="160"/>
      <c r="CQ18" s="160"/>
      <c r="CR18" s="160"/>
      <c r="CS18" s="156">
        <f t="shared" ref="CS18:CS46" si="4">Y18-BR18-CA18</f>
        <v>3394</v>
      </c>
      <c r="CT18" s="157"/>
      <c r="CU18" s="157"/>
      <c r="CV18" s="157"/>
      <c r="CW18" s="157"/>
      <c r="CX18" s="157"/>
      <c r="CY18" s="157"/>
      <c r="CZ18" s="157"/>
      <c r="DA18" s="158"/>
      <c r="DB18" s="159">
        <v>0</v>
      </c>
      <c r="DC18" s="160"/>
      <c r="DD18" s="160"/>
      <c r="DE18" s="160"/>
      <c r="DF18" s="160"/>
      <c r="DG18" s="160"/>
      <c r="DH18" s="160"/>
      <c r="DI18" s="160"/>
      <c r="DJ18" s="161"/>
      <c r="DK18" s="156">
        <f t="shared" si="3"/>
        <v>0</v>
      </c>
      <c r="DL18" s="157"/>
      <c r="DM18" s="157"/>
      <c r="DN18" s="157"/>
      <c r="DO18" s="157"/>
      <c r="DP18" s="157"/>
      <c r="DQ18" s="157"/>
      <c r="DR18" s="157"/>
      <c r="DS18" s="157"/>
      <c r="DT18" s="156">
        <f t="shared" ref="DT18:DT43" si="5">SUM(CS18:DS18)</f>
        <v>3394</v>
      </c>
      <c r="DU18" s="157"/>
      <c r="DV18" s="157"/>
      <c r="DW18" s="157"/>
      <c r="DX18" s="157"/>
      <c r="DY18" s="157"/>
      <c r="DZ18" s="157"/>
      <c r="EA18" s="157"/>
      <c r="EB18" s="158"/>
      <c r="EC18" s="159">
        <v>3600</v>
      </c>
      <c r="ED18" s="160"/>
      <c r="EE18" s="160"/>
      <c r="EF18" s="160"/>
      <c r="EG18" s="160"/>
      <c r="EH18" s="160"/>
      <c r="EI18" s="160"/>
      <c r="EJ18" s="160"/>
      <c r="EK18" s="161"/>
      <c r="EL18" s="159">
        <v>12218</v>
      </c>
      <c r="EM18" s="160"/>
      <c r="EN18" s="160"/>
      <c r="EO18" s="160"/>
      <c r="EP18" s="160"/>
      <c r="EQ18" s="160"/>
      <c r="ER18" s="160"/>
      <c r="ES18" s="160"/>
      <c r="ET18" s="160"/>
      <c r="EU18" s="160"/>
      <c r="EV18" s="160"/>
      <c r="EW18" s="162"/>
    </row>
    <row r="19" spans="1:153" ht="30" customHeight="1">
      <c r="A19" s="548"/>
      <c r="B19" s="490"/>
      <c r="C19" s="491"/>
      <c r="D19" s="891"/>
      <c r="E19" s="892"/>
      <c r="F19" s="893"/>
      <c r="G19" s="883" t="s">
        <v>4462</v>
      </c>
      <c r="H19" s="894"/>
      <c r="I19" s="894"/>
      <c r="J19" s="894"/>
      <c r="K19" s="894"/>
      <c r="L19" s="894"/>
      <c r="M19" s="894"/>
      <c r="N19" s="894"/>
      <c r="O19" s="894"/>
      <c r="P19" s="550" t="s">
        <v>108</v>
      </c>
      <c r="Q19" s="488"/>
      <c r="R19" s="551"/>
      <c r="S19" s="551" t="s">
        <v>273</v>
      </c>
      <c r="T19" s="551"/>
      <c r="U19" s="551"/>
      <c r="V19" s="551" t="s">
        <v>108</v>
      </c>
      <c r="W19" s="487"/>
      <c r="X19" s="552"/>
      <c r="Y19" s="159">
        <v>0</v>
      </c>
      <c r="Z19" s="160"/>
      <c r="AA19" s="160"/>
      <c r="AB19" s="160"/>
      <c r="AC19" s="160"/>
      <c r="AD19" s="160"/>
      <c r="AE19" s="160"/>
      <c r="AF19" s="160"/>
      <c r="AG19" s="161"/>
      <c r="AH19" s="159">
        <v>0</v>
      </c>
      <c r="AI19" s="160"/>
      <c r="AJ19" s="160"/>
      <c r="AK19" s="160"/>
      <c r="AL19" s="160"/>
      <c r="AM19" s="160"/>
      <c r="AN19" s="160"/>
      <c r="AO19" s="160"/>
      <c r="AP19" s="161"/>
      <c r="AQ19" s="159">
        <v>0</v>
      </c>
      <c r="AR19" s="160"/>
      <c r="AS19" s="160"/>
      <c r="AT19" s="160"/>
      <c r="AU19" s="160"/>
      <c r="AV19" s="160"/>
      <c r="AW19" s="160"/>
      <c r="AX19" s="160"/>
      <c r="AY19" s="161"/>
      <c r="AZ19" s="156">
        <f t="shared" ref="AZ19" si="6">SUM(Y19:AY19)</f>
        <v>0</v>
      </c>
      <c r="BA19" s="157"/>
      <c r="BB19" s="157"/>
      <c r="BC19" s="157"/>
      <c r="BD19" s="157"/>
      <c r="BE19" s="157"/>
      <c r="BF19" s="157"/>
      <c r="BG19" s="157"/>
      <c r="BH19" s="157"/>
      <c r="BI19" s="159">
        <v>0</v>
      </c>
      <c r="BJ19" s="160"/>
      <c r="BK19" s="160"/>
      <c r="BL19" s="160"/>
      <c r="BM19" s="160"/>
      <c r="BN19" s="160"/>
      <c r="BO19" s="160"/>
      <c r="BP19" s="160"/>
      <c r="BQ19" s="161"/>
      <c r="BR19" s="159">
        <v>0</v>
      </c>
      <c r="BS19" s="160"/>
      <c r="BT19" s="160"/>
      <c r="BU19" s="160"/>
      <c r="BV19" s="160"/>
      <c r="BW19" s="160"/>
      <c r="BX19" s="160"/>
      <c r="BY19" s="160"/>
      <c r="BZ19" s="161"/>
      <c r="CA19" s="159">
        <v>0</v>
      </c>
      <c r="CB19" s="160"/>
      <c r="CC19" s="160"/>
      <c r="CD19" s="160"/>
      <c r="CE19" s="160"/>
      <c r="CF19" s="160"/>
      <c r="CG19" s="160"/>
      <c r="CH19" s="160"/>
      <c r="CI19" s="161"/>
      <c r="CJ19" s="159">
        <v>0</v>
      </c>
      <c r="CK19" s="160"/>
      <c r="CL19" s="160"/>
      <c r="CM19" s="160"/>
      <c r="CN19" s="160"/>
      <c r="CO19" s="160"/>
      <c r="CP19" s="160"/>
      <c r="CQ19" s="160"/>
      <c r="CR19" s="160"/>
      <c r="CS19" s="156">
        <f t="shared" ref="CS19" si="7">Y19-BR19-CA19</f>
        <v>0</v>
      </c>
      <c r="CT19" s="157"/>
      <c r="CU19" s="157"/>
      <c r="CV19" s="157"/>
      <c r="CW19" s="157"/>
      <c r="CX19" s="157"/>
      <c r="CY19" s="157"/>
      <c r="CZ19" s="157"/>
      <c r="DA19" s="158"/>
      <c r="DB19" s="159">
        <v>0</v>
      </c>
      <c r="DC19" s="160"/>
      <c r="DD19" s="160"/>
      <c r="DE19" s="160"/>
      <c r="DF19" s="160"/>
      <c r="DG19" s="160"/>
      <c r="DH19" s="160"/>
      <c r="DI19" s="160"/>
      <c r="DJ19" s="161"/>
      <c r="DK19" s="156">
        <f t="shared" si="3"/>
        <v>0</v>
      </c>
      <c r="DL19" s="157"/>
      <c r="DM19" s="157"/>
      <c r="DN19" s="157"/>
      <c r="DO19" s="157"/>
      <c r="DP19" s="157"/>
      <c r="DQ19" s="157"/>
      <c r="DR19" s="157"/>
      <c r="DS19" s="157"/>
      <c r="DT19" s="156">
        <f t="shared" ref="DT19" si="8">SUM(CS19:DS19)</f>
        <v>0</v>
      </c>
      <c r="DU19" s="157"/>
      <c r="DV19" s="157"/>
      <c r="DW19" s="157"/>
      <c r="DX19" s="157"/>
      <c r="DY19" s="157"/>
      <c r="DZ19" s="157"/>
      <c r="EA19" s="157"/>
      <c r="EB19" s="158"/>
      <c r="EC19" s="159">
        <v>0</v>
      </c>
      <c r="ED19" s="160"/>
      <c r="EE19" s="160"/>
      <c r="EF19" s="160"/>
      <c r="EG19" s="160"/>
      <c r="EH19" s="160"/>
      <c r="EI19" s="160"/>
      <c r="EJ19" s="160"/>
      <c r="EK19" s="161"/>
      <c r="EL19" s="159">
        <v>0</v>
      </c>
      <c r="EM19" s="160"/>
      <c r="EN19" s="160"/>
      <c r="EO19" s="160"/>
      <c r="EP19" s="160"/>
      <c r="EQ19" s="160"/>
      <c r="ER19" s="160"/>
      <c r="ES19" s="160"/>
      <c r="ET19" s="160"/>
      <c r="EU19" s="160"/>
      <c r="EV19" s="160"/>
      <c r="EW19" s="162"/>
    </row>
    <row r="20" spans="1:153" ht="30" customHeight="1">
      <c r="A20" s="548"/>
      <c r="B20" s="490"/>
      <c r="C20" s="491"/>
      <c r="D20" s="891"/>
      <c r="E20" s="892"/>
      <c r="F20" s="893"/>
      <c r="G20" s="883" t="s">
        <v>4463</v>
      </c>
      <c r="H20" s="894"/>
      <c r="I20" s="894"/>
      <c r="J20" s="894"/>
      <c r="K20" s="894"/>
      <c r="L20" s="894"/>
      <c r="M20" s="894"/>
      <c r="N20" s="894"/>
      <c r="O20" s="894"/>
      <c r="P20" s="550" t="s">
        <v>888</v>
      </c>
      <c r="Q20" s="488"/>
      <c r="R20" s="551"/>
      <c r="S20" s="551" t="s">
        <v>275</v>
      </c>
      <c r="T20" s="551"/>
      <c r="U20" s="551"/>
      <c r="V20" s="551" t="s">
        <v>888</v>
      </c>
      <c r="W20" s="487"/>
      <c r="X20" s="552"/>
      <c r="Y20" s="159">
        <v>1</v>
      </c>
      <c r="Z20" s="160"/>
      <c r="AA20" s="160"/>
      <c r="AB20" s="160"/>
      <c r="AC20" s="160"/>
      <c r="AD20" s="160"/>
      <c r="AE20" s="160"/>
      <c r="AF20" s="160"/>
      <c r="AG20" s="161"/>
      <c r="AH20" s="794"/>
      <c r="AI20" s="795"/>
      <c r="AJ20" s="795"/>
      <c r="AK20" s="795"/>
      <c r="AL20" s="795"/>
      <c r="AM20" s="795"/>
      <c r="AN20" s="795"/>
      <c r="AO20" s="795"/>
      <c r="AP20" s="884"/>
      <c r="AQ20" s="159">
        <v>0</v>
      </c>
      <c r="AR20" s="160"/>
      <c r="AS20" s="160"/>
      <c r="AT20" s="160"/>
      <c r="AU20" s="160"/>
      <c r="AV20" s="160"/>
      <c r="AW20" s="160"/>
      <c r="AX20" s="160"/>
      <c r="AY20" s="161"/>
      <c r="AZ20" s="156">
        <f>SUM(Y20:AY20)</f>
        <v>1</v>
      </c>
      <c r="BA20" s="157"/>
      <c r="BB20" s="157"/>
      <c r="BC20" s="157"/>
      <c r="BD20" s="157"/>
      <c r="BE20" s="157"/>
      <c r="BF20" s="157"/>
      <c r="BG20" s="157"/>
      <c r="BH20" s="157"/>
      <c r="BI20" s="159">
        <v>0</v>
      </c>
      <c r="BJ20" s="160"/>
      <c r="BK20" s="160"/>
      <c r="BL20" s="160"/>
      <c r="BM20" s="160"/>
      <c r="BN20" s="160"/>
      <c r="BO20" s="160"/>
      <c r="BP20" s="160"/>
      <c r="BQ20" s="161"/>
      <c r="BR20" s="159">
        <v>0</v>
      </c>
      <c r="BS20" s="160"/>
      <c r="BT20" s="160"/>
      <c r="BU20" s="160"/>
      <c r="BV20" s="160"/>
      <c r="BW20" s="160"/>
      <c r="BX20" s="160"/>
      <c r="BY20" s="160"/>
      <c r="BZ20" s="161"/>
      <c r="CA20" s="159">
        <v>0</v>
      </c>
      <c r="CB20" s="160"/>
      <c r="CC20" s="160"/>
      <c r="CD20" s="160"/>
      <c r="CE20" s="160"/>
      <c r="CF20" s="160"/>
      <c r="CG20" s="160"/>
      <c r="CH20" s="160"/>
      <c r="CI20" s="161"/>
      <c r="CJ20" s="159">
        <v>0</v>
      </c>
      <c r="CK20" s="160"/>
      <c r="CL20" s="160"/>
      <c r="CM20" s="160"/>
      <c r="CN20" s="160"/>
      <c r="CO20" s="160"/>
      <c r="CP20" s="160"/>
      <c r="CQ20" s="160"/>
      <c r="CR20" s="160"/>
      <c r="CS20" s="156">
        <f>Y20-BR20-CA20</f>
        <v>1</v>
      </c>
      <c r="CT20" s="157"/>
      <c r="CU20" s="157"/>
      <c r="CV20" s="157"/>
      <c r="CW20" s="157"/>
      <c r="CX20" s="157"/>
      <c r="CY20" s="157"/>
      <c r="CZ20" s="157"/>
      <c r="DA20" s="158"/>
      <c r="DB20" s="794"/>
      <c r="DC20" s="795"/>
      <c r="DD20" s="795"/>
      <c r="DE20" s="795"/>
      <c r="DF20" s="795"/>
      <c r="DG20" s="795"/>
      <c r="DH20" s="795"/>
      <c r="DI20" s="795"/>
      <c r="DJ20" s="884"/>
      <c r="DK20" s="156">
        <f t="shared" si="3"/>
        <v>0</v>
      </c>
      <c r="DL20" s="157"/>
      <c r="DM20" s="157"/>
      <c r="DN20" s="157"/>
      <c r="DO20" s="157"/>
      <c r="DP20" s="157"/>
      <c r="DQ20" s="157"/>
      <c r="DR20" s="157"/>
      <c r="DS20" s="157"/>
      <c r="DT20" s="156">
        <f>SUM(CS20:DS20)</f>
        <v>1</v>
      </c>
      <c r="DU20" s="157"/>
      <c r="DV20" s="157"/>
      <c r="DW20" s="157"/>
      <c r="DX20" s="157"/>
      <c r="DY20" s="157"/>
      <c r="DZ20" s="157"/>
      <c r="EA20" s="157"/>
      <c r="EB20" s="158"/>
      <c r="EC20" s="159">
        <v>3900</v>
      </c>
      <c r="ED20" s="160"/>
      <c r="EE20" s="160"/>
      <c r="EF20" s="160"/>
      <c r="EG20" s="160"/>
      <c r="EH20" s="160"/>
      <c r="EI20" s="160"/>
      <c r="EJ20" s="160"/>
      <c r="EK20" s="161"/>
      <c r="EL20" s="159">
        <v>4</v>
      </c>
      <c r="EM20" s="160"/>
      <c r="EN20" s="160"/>
      <c r="EO20" s="160"/>
      <c r="EP20" s="160"/>
      <c r="EQ20" s="160"/>
      <c r="ER20" s="160"/>
      <c r="ES20" s="160"/>
      <c r="ET20" s="160"/>
      <c r="EU20" s="160"/>
      <c r="EV20" s="160"/>
      <c r="EW20" s="162"/>
    </row>
    <row r="21" spans="1:153" ht="30" customHeight="1">
      <c r="A21" s="548"/>
      <c r="B21" s="490"/>
      <c r="C21" s="491"/>
      <c r="D21" s="891"/>
      <c r="E21" s="892"/>
      <c r="F21" s="893"/>
      <c r="G21" s="883" t="s">
        <v>4464</v>
      </c>
      <c r="H21" s="894"/>
      <c r="I21" s="894"/>
      <c r="J21" s="894"/>
      <c r="K21" s="894"/>
      <c r="L21" s="894"/>
      <c r="M21" s="894"/>
      <c r="N21" s="894"/>
      <c r="O21" s="894"/>
      <c r="P21" s="550" t="s">
        <v>7</v>
      </c>
      <c r="Q21" s="488"/>
      <c r="R21" s="551"/>
      <c r="S21" s="551" t="s">
        <v>6</v>
      </c>
      <c r="T21" s="551"/>
      <c r="U21" s="551"/>
      <c r="V21" s="551" t="s">
        <v>108</v>
      </c>
      <c r="W21" s="487"/>
      <c r="X21" s="552"/>
      <c r="Y21" s="159">
        <v>13</v>
      </c>
      <c r="Z21" s="160"/>
      <c r="AA21" s="160"/>
      <c r="AB21" s="160"/>
      <c r="AC21" s="160"/>
      <c r="AD21" s="160"/>
      <c r="AE21" s="160"/>
      <c r="AF21" s="160"/>
      <c r="AG21" s="161"/>
      <c r="AH21" s="794"/>
      <c r="AI21" s="795"/>
      <c r="AJ21" s="795"/>
      <c r="AK21" s="795"/>
      <c r="AL21" s="795"/>
      <c r="AM21" s="795"/>
      <c r="AN21" s="795"/>
      <c r="AO21" s="795"/>
      <c r="AP21" s="884"/>
      <c r="AQ21" s="159">
        <v>0</v>
      </c>
      <c r="AR21" s="160"/>
      <c r="AS21" s="160"/>
      <c r="AT21" s="160"/>
      <c r="AU21" s="160"/>
      <c r="AV21" s="160"/>
      <c r="AW21" s="160"/>
      <c r="AX21" s="160"/>
      <c r="AY21" s="161"/>
      <c r="AZ21" s="156">
        <f t="shared" ref="AZ21:AZ24" si="9">SUM(Y21:AY21)</f>
        <v>13</v>
      </c>
      <c r="BA21" s="157"/>
      <c r="BB21" s="157"/>
      <c r="BC21" s="157"/>
      <c r="BD21" s="157"/>
      <c r="BE21" s="157"/>
      <c r="BF21" s="157"/>
      <c r="BG21" s="157"/>
      <c r="BH21" s="157"/>
      <c r="BI21" s="159">
        <v>0</v>
      </c>
      <c r="BJ21" s="160"/>
      <c r="BK21" s="160"/>
      <c r="BL21" s="160"/>
      <c r="BM21" s="160"/>
      <c r="BN21" s="160"/>
      <c r="BO21" s="160"/>
      <c r="BP21" s="160"/>
      <c r="BQ21" s="161"/>
      <c r="BR21" s="159">
        <v>0</v>
      </c>
      <c r="BS21" s="160"/>
      <c r="BT21" s="160"/>
      <c r="BU21" s="160"/>
      <c r="BV21" s="160"/>
      <c r="BW21" s="160"/>
      <c r="BX21" s="160"/>
      <c r="BY21" s="160"/>
      <c r="BZ21" s="161"/>
      <c r="CA21" s="159">
        <v>0</v>
      </c>
      <c r="CB21" s="160"/>
      <c r="CC21" s="160"/>
      <c r="CD21" s="160"/>
      <c r="CE21" s="160"/>
      <c r="CF21" s="160"/>
      <c r="CG21" s="160"/>
      <c r="CH21" s="160"/>
      <c r="CI21" s="161"/>
      <c r="CJ21" s="159">
        <v>0</v>
      </c>
      <c r="CK21" s="160"/>
      <c r="CL21" s="160"/>
      <c r="CM21" s="160"/>
      <c r="CN21" s="160"/>
      <c r="CO21" s="160"/>
      <c r="CP21" s="160"/>
      <c r="CQ21" s="160"/>
      <c r="CR21" s="161"/>
      <c r="CS21" s="156">
        <f t="shared" ref="CS21:CS24" si="10">Y21-BR21-CA21</f>
        <v>13</v>
      </c>
      <c r="CT21" s="157"/>
      <c r="CU21" s="157"/>
      <c r="CV21" s="157"/>
      <c r="CW21" s="157"/>
      <c r="CX21" s="157"/>
      <c r="CY21" s="157"/>
      <c r="CZ21" s="157"/>
      <c r="DA21" s="158"/>
      <c r="DB21" s="794"/>
      <c r="DC21" s="795"/>
      <c r="DD21" s="795"/>
      <c r="DE21" s="795"/>
      <c r="DF21" s="795"/>
      <c r="DG21" s="795"/>
      <c r="DH21" s="795"/>
      <c r="DI21" s="795"/>
      <c r="DJ21" s="884"/>
      <c r="DK21" s="156">
        <f t="shared" si="3"/>
        <v>0</v>
      </c>
      <c r="DL21" s="157"/>
      <c r="DM21" s="157"/>
      <c r="DN21" s="157"/>
      <c r="DO21" s="157"/>
      <c r="DP21" s="157"/>
      <c r="DQ21" s="157"/>
      <c r="DR21" s="157"/>
      <c r="DS21" s="157"/>
      <c r="DT21" s="156">
        <f t="shared" ref="DT21:DT24" si="11">SUM(CS21:DS21)</f>
        <v>13</v>
      </c>
      <c r="DU21" s="157"/>
      <c r="DV21" s="157"/>
      <c r="DW21" s="157"/>
      <c r="DX21" s="157"/>
      <c r="DY21" s="157"/>
      <c r="DZ21" s="157"/>
      <c r="EA21" s="157"/>
      <c r="EB21" s="158"/>
      <c r="EC21" s="159">
        <v>4600</v>
      </c>
      <c r="ED21" s="160"/>
      <c r="EE21" s="160"/>
      <c r="EF21" s="160"/>
      <c r="EG21" s="160"/>
      <c r="EH21" s="160"/>
      <c r="EI21" s="160"/>
      <c r="EJ21" s="160"/>
      <c r="EK21" s="161"/>
      <c r="EL21" s="159">
        <v>60</v>
      </c>
      <c r="EM21" s="160"/>
      <c r="EN21" s="160"/>
      <c r="EO21" s="160"/>
      <c r="EP21" s="160"/>
      <c r="EQ21" s="160"/>
      <c r="ER21" s="160"/>
      <c r="ES21" s="160"/>
      <c r="ET21" s="160"/>
      <c r="EU21" s="160"/>
      <c r="EV21" s="160"/>
      <c r="EW21" s="162"/>
    </row>
    <row r="22" spans="1:153" ht="30" customHeight="1">
      <c r="A22" s="548"/>
      <c r="B22" s="490"/>
      <c r="C22" s="491"/>
      <c r="D22" s="891"/>
      <c r="E22" s="892"/>
      <c r="F22" s="893"/>
      <c r="G22" s="883" t="s">
        <v>4465</v>
      </c>
      <c r="H22" s="894"/>
      <c r="I22" s="894"/>
      <c r="J22" s="894"/>
      <c r="K22" s="894"/>
      <c r="L22" s="894"/>
      <c r="M22" s="894"/>
      <c r="N22" s="894"/>
      <c r="O22" s="894"/>
      <c r="P22" s="550" t="s">
        <v>109</v>
      </c>
      <c r="Q22" s="488"/>
      <c r="R22" s="551"/>
      <c r="S22" s="551" t="s">
        <v>7</v>
      </c>
      <c r="T22" s="551"/>
      <c r="U22" s="551"/>
      <c r="V22" s="551" t="s">
        <v>108</v>
      </c>
      <c r="W22" s="487"/>
      <c r="X22" s="552"/>
      <c r="Y22" s="159">
        <v>0</v>
      </c>
      <c r="Z22" s="160"/>
      <c r="AA22" s="160"/>
      <c r="AB22" s="160"/>
      <c r="AC22" s="160"/>
      <c r="AD22" s="160"/>
      <c r="AE22" s="160"/>
      <c r="AF22" s="160"/>
      <c r="AG22" s="161"/>
      <c r="AH22" s="794"/>
      <c r="AI22" s="795"/>
      <c r="AJ22" s="795"/>
      <c r="AK22" s="795"/>
      <c r="AL22" s="795"/>
      <c r="AM22" s="795"/>
      <c r="AN22" s="795"/>
      <c r="AO22" s="795"/>
      <c r="AP22" s="884"/>
      <c r="AQ22" s="159">
        <v>0</v>
      </c>
      <c r="AR22" s="160"/>
      <c r="AS22" s="160"/>
      <c r="AT22" s="160"/>
      <c r="AU22" s="160"/>
      <c r="AV22" s="160"/>
      <c r="AW22" s="160"/>
      <c r="AX22" s="160"/>
      <c r="AY22" s="161"/>
      <c r="AZ22" s="156">
        <f t="shared" si="9"/>
        <v>0</v>
      </c>
      <c r="BA22" s="157"/>
      <c r="BB22" s="157"/>
      <c r="BC22" s="157"/>
      <c r="BD22" s="157"/>
      <c r="BE22" s="157"/>
      <c r="BF22" s="157"/>
      <c r="BG22" s="157"/>
      <c r="BH22" s="157"/>
      <c r="BI22" s="159">
        <v>0</v>
      </c>
      <c r="BJ22" s="160"/>
      <c r="BK22" s="160"/>
      <c r="BL22" s="160"/>
      <c r="BM22" s="160"/>
      <c r="BN22" s="160"/>
      <c r="BO22" s="160"/>
      <c r="BP22" s="160"/>
      <c r="BQ22" s="161"/>
      <c r="BR22" s="159">
        <v>0</v>
      </c>
      <c r="BS22" s="160"/>
      <c r="BT22" s="160"/>
      <c r="BU22" s="160"/>
      <c r="BV22" s="160"/>
      <c r="BW22" s="160"/>
      <c r="BX22" s="160"/>
      <c r="BY22" s="160"/>
      <c r="BZ22" s="161"/>
      <c r="CA22" s="159">
        <v>0</v>
      </c>
      <c r="CB22" s="160"/>
      <c r="CC22" s="160"/>
      <c r="CD22" s="160"/>
      <c r="CE22" s="160"/>
      <c r="CF22" s="160"/>
      <c r="CG22" s="160"/>
      <c r="CH22" s="160"/>
      <c r="CI22" s="161"/>
      <c r="CJ22" s="159">
        <v>0</v>
      </c>
      <c r="CK22" s="160"/>
      <c r="CL22" s="160"/>
      <c r="CM22" s="160"/>
      <c r="CN22" s="160"/>
      <c r="CO22" s="160"/>
      <c r="CP22" s="160"/>
      <c r="CQ22" s="160"/>
      <c r="CR22" s="161"/>
      <c r="CS22" s="156">
        <f t="shared" si="10"/>
        <v>0</v>
      </c>
      <c r="CT22" s="157"/>
      <c r="CU22" s="157"/>
      <c r="CV22" s="157"/>
      <c r="CW22" s="157"/>
      <c r="CX22" s="157"/>
      <c r="CY22" s="157"/>
      <c r="CZ22" s="157"/>
      <c r="DA22" s="158"/>
      <c r="DB22" s="794"/>
      <c r="DC22" s="795"/>
      <c r="DD22" s="795"/>
      <c r="DE22" s="795"/>
      <c r="DF22" s="795"/>
      <c r="DG22" s="795"/>
      <c r="DH22" s="795"/>
      <c r="DI22" s="795"/>
      <c r="DJ22" s="884"/>
      <c r="DK22" s="156">
        <f t="shared" si="3"/>
        <v>0</v>
      </c>
      <c r="DL22" s="157"/>
      <c r="DM22" s="157"/>
      <c r="DN22" s="157"/>
      <c r="DO22" s="157"/>
      <c r="DP22" s="157"/>
      <c r="DQ22" s="157"/>
      <c r="DR22" s="157"/>
      <c r="DS22" s="157"/>
      <c r="DT22" s="156">
        <f t="shared" si="11"/>
        <v>0</v>
      </c>
      <c r="DU22" s="157"/>
      <c r="DV22" s="157"/>
      <c r="DW22" s="157"/>
      <c r="DX22" s="157"/>
      <c r="DY22" s="157"/>
      <c r="DZ22" s="157"/>
      <c r="EA22" s="157"/>
      <c r="EB22" s="158"/>
      <c r="EC22" s="159">
        <v>0</v>
      </c>
      <c r="ED22" s="160"/>
      <c r="EE22" s="160"/>
      <c r="EF22" s="160"/>
      <c r="EG22" s="160"/>
      <c r="EH22" s="160"/>
      <c r="EI22" s="160"/>
      <c r="EJ22" s="160"/>
      <c r="EK22" s="161"/>
      <c r="EL22" s="159">
        <v>0</v>
      </c>
      <c r="EM22" s="160"/>
      <c r="EN22" s="160"/>
      <c r="EO22" s="160"/>
      <c r="EP22" s="160"/>
      <c r="EQ22" s="160"/>
      <c r="ER22" s="160"/>
      <c r="ES22" s="160"/>
      <c r="ET22" s="160"/>
      <c r="EU22" s="160"/>
      <c r="EV22" s="160"/>
      <c r="EW22" s="162"/>
    </row>
    <row r="23" spans="1:153" ht="30" customHeight="1">
      <c r="A23" s="548"/>
      <c r="B23" s="490"/>
      <c r="C23" s="491"/>
      <c r="D23" s="891"/>
      <c r="E23" s="892"/>
      <c r="F23" s="893"/>
      <c r="G23" s="895" t="s">
        <v>4466</v>
      </c>
      <c r="H23" s="896"/>
      <c r="I23" s="897" t="s">
        <v>4439</v>
      </c>
      <c r="J23" s="898"/>
      <c r="K23" s="899" t="s">
        <v>396</v>
      </c>
      <c r="L23" s="899"/>
      <c r="M23" s="899"/>
      <c r="N23" s="899"/>
      <c r="O23" s="899"/>
      <c r="P23" s="550" t="s">
        <v>109</v>
      </c>
      <c r="Q23" s="488"/>
      <c r="R23" s="551"/>
      <c r="S23" s="551" t="s">
        <v>279</v>
      </c>
      <c r="T23" s="551"/>
      <c r="U23" s="551"/>
      <c r="V23" s="551" t="s">
        <v>108</v>
      </c>
      <c r="W23" s="487"/>
      <c r="X23" s="552"/>
      <c r="Y23" s="159">
        <v>0</v>
      </c>
      <c r="Z23" s="160"/>
      <c r="AA23" s="160"/>
      <c r="AB23" s="160"/>
      <c r="AC23" s="160"/>
      <c r="AD23" s="160"/>
      <c r="AE23" s="160"/>
      <c r="AF23" s="160"/>
      <c r="AG23" s="161"/>
      <c r="AH23" s="794"/>
      <c r="AI23" s="795"/>
      <c r="AJ23" s="795"/>
      <c r="AK23" s="795"/>
      <c r="AL23" s="795"/>
      <c r="AM23" s="795"/>
      <c r="AN23" s="795"/>
      <c r="AO23" s="795"/>
      <c r="AP23" s="884"/>
      <c r="AQ23" s="159">
        <v>0</v>
      </c>
      <c r="AR23" s="160"/>
      <c r="AS23" s="160"/>
      <c r="AT23" s="160"/>
      <c r="AU23" s="160"/>
      <c r="AV23" s="160"/>
      <c r="AW23" s="160"/>
      <c r="AX23" s="160"/>
      <c r="AY23" s="161"/>
      <c r="AZ23" s="156">
        <f t="shared" si="9"/>
        <v>0</v>
      </c>
      <c r="BA23" s="157"/>
      <c r="BB23" s="157"/>
      <c r="BC23" s="157"/>
      <c r="BD23" s="157"/>
      <c r="BE23" s="157"/>
      <c r="BF23" s="157"/>
      <c r="BG23" s="157"/>
      <c r="BH23" s="157"/>
      <c r="BI23" s="159">
        <v>0</v>
      </c>
      <c r="BJ23" s="160"/>
      <c r="BK23" s="160"/>
      <c r="BL23" s="160"/>
      <c r="BM23" s="160"/>
      <c r="BN23" s="160"/>
      <c r="BO23" s="160"/>
      <c r="BP23" s="160"/>
      <c r="BQ23" s="161"/>
      <c r="BR23" s="159">
        <v>0</v>
      </c>
      <c r="BS23" s="160"/>
      <c r="BT23" s="160"/>
      <c r="BU23" s="160"/>
      <c r="BV23" s="160"/>
      <c r="BW23" s="160"/>
      <c r="BX23" s="160"/>
      <c r="BY23" s="160"/>
      <c r="BZ23" s="161"/>
      <c r="CA23" s="159">
        <v>0</v>
      </c>
      <c r="CB23" s="160"/>
      <c r="CC23" s="160"/>
      <c r="CD23" s="160"/>
      <c r="CE23" s="160"/>
      <c r="CF23" s="160"/>
      <c r="CG23" s="160"/>
      <c r="CH23" s="160"/>
      <c r="CI23" s="161"/>
      <c r="CJ23" s="159">
        <v>0</v>
      </c>
      <c r="CK23" s="160"/>
      <c r="CL23" s="160"/>
      <c r="CM23" s="160"/>
      <c r="CN23" s="160"/>
      <c r="CO23" s="160"/>
      <c r="CP23" s="160"/>
      <c r="CQ23" s="160"/>
      <c r="CR23" s="161"/>
      <c r="CS23" s="156">
        <f t="shared" si="10"/>
        <v>0</v>
      </c>
      <c r="CT23" s="157"/>
      <c r="CU23" s="157"/>
      <c r="CV23" s="157"/>
      <c r="CW23" s="157"/>
      <c r="CX23" s="157"/>
      <c r="CY23" s="157"/>
      <c r="CZ23" s="157"/>
      <c r="DA23" s="158"/>
      <c r="DB23" s="794"/>
      <c r="DC23" s="795"/>
      <c r="DD23" s="795"/>
      <c r="DE23" s="795"/>
      <c r="DF23" s="795"/>
      <c r="DG23" s="795"/>
      <c r="DH23" s="795"/>
      <c r="DI23" s="795"/>
      <c r="DJ23" s="884"/>
      <c r="DK23" s="156">
        <f t="shared" si="3"/>
        <v>0</v>
      </c>
      <c r="DL23" s="157"/>
      <c r="DM23" s="157"/>
      <c r="DN23" s="157"/>
      <c r="DO23" s="157"/>
      <c r="DP23" s="157"/>
      <c r="DQ23" s="157"/>
      <c r="DR23" s="157"/>
      <c r="DS23" s="157"/>
      <c r="DT23" s="156">
        <f t="shared" si="11"/>
        <v>0</v>
      </c>
      <c r="DU23" s="157"/>
      <c r="DV23" s="157"/>
      <c r="DW23" s="157"/>
      <c r="DX23" s="157"/>
      <c r="DY23" s="157"/>
      <c r="DZ23" s="157"/>
      <c r="EA23" s="157"/>
      <c r="EB23" s="158"/>
      <c r="EC23" s="159">
        <v>0</v>
      </c>
      <c r="ED23" s="160"/>
      <c r="EE23" s="160"/>
      <c r="EF23" s="160"/>
      <c r="EG23" s="160"/>
      <c r="EH23" s="160"/>
      <c r="EI23" s="160"/>
      <c r="EJ23" s="160"/>
      <c r="EK23" s="161"/>
      <c r="EL23" s="159">
        <v>0</v>
      </c>
      <c r="EM23" s="160"/>
      <c r="EN23" s="160"/>
      <c r="EO23" s="160"/>
      <c r="EP23" s="160"/>
      <c r="EQ23" s="160"/>
      <c r="ER23" s="160"/>
      <c r="ES23" s="160"/>
      <c r="ET23" s="160"/>
      <c r="EU23" s="160"/>
      <c r="EV23" s="160"/>
      <c r="EW23" s="162"/>
    </row>
    <row r="24" spans="1:153" ht="30" customHeight="1">
      <c r="A24" s="548"/>
      <c r="B24" s="490"/>
      <c r="C24" s="491"/>
      <c r="D24" s="891"/>
      <c r="E24" s="892"/>
      <c r="F24" s="893"/>
      <c r="G24" s="895" t="s">
        <v>4467</v>
      </c>
      <c r="H24" s="896"/>
      <c r="I24" s="897" t="s">
        <v>4439</v>
      </c>
      <c r="J24" s="898"/>
      <c r="K24" s="899" t="s">
        <v>396</v>
      </c>
      <c r="L24" s="899"/>
      <c r="M24" s="899"/>
      <c r="N24" s="899"/>
      <c r="O24" s="899"/>
      <c r="P24" s="550" t="s">
        <v>824</v>
      </c>
      <c r="Q24" s="488"/>
      <c r="R24" s="551"/>
      <c r="S24" s="551" t="s">
        <v>263</v>
      </c>
      <c r="T24" s="551"/>
      <c r="U24" s="551"/>
      <c r="V24" s="551" t="s">
        <v>108</v>
      </c>
      <c r="W24" s="487"/>
      <c r="X24" s="552"/>
      <c r="Y24" s="159">
        <v>0</v>
      </c>
      <c r="Z24" s="160"/>
      <c r="AA24" s="160"/>
      <c r="AB24" s="160"/>
      <c r="AC24" s="160"/>
      <c r="AD24" s="160"/>
      <c r="AE24" s="160"/>
      <c r="AF24" s="160"/>
      <c r="AG24" s="161"/>
      <c r="AH24" s="794"/>
      <c r="AI24" s="795"/>
      <c r="AJ24" s="795"/>
      <c r="AK24" s="795"/>
      <c r="AL24" s="795"/>
      <c r="AM24" s="795"/>
      <c r="AN24" s="795"/>
      <c r="AO24" s="795"/>
      <c r="AP24" s="884"/>
      <c r="AQ24" s="159">
        <v>0</v>
      </c>
      <c r="AR24" s="160"/>
      <c r="AS24" s="160"/>
      <c r="AT24" s="160"/>
      <c r="AU24" s="160"/>
      <c r="AV24" s="160"/>
      <c r="AW24" s="160"/>
      <c r="AX24" s="160"/>
      <c r="AY24" s="161"/>
      <c r="AZ24" s="156">
        <f t="shared" si="9"/>
        <v>0</v>
      </c>
      <c r="BA24" s="157"/>
      <c r="BB24" s="157"/>
      <c r="BC24" s="157"/>
      <c r="BD24" s="157"/>
      <c r="BE24" s="157"/>
      <c r="BF24" s="157"/>
      <c r="BG24" s="157"/>
      <c r="BH24" s="157"/>
      <c r="BI24" s="159">
        <v>0</v>
      </c>
      <c r="BJ24" s="160"/>
      <c r="BK24" s="160"/>
      <c r="BL24" s="160"/>
      <c r="BM24" s="160"/>
      <c r="BN24" s="160"/>
      <c r="BO24" s="160"/>
      <c r="BP24" s="160"/>
      <c r="BQ24" s="161"/>
      <c r="BR24" s="159">
        <v>0</v>
      </c>
      <c r="BS24" s="160"/>
      <c r="BT24" s="160"/>
      <c r="BU24" s="160"/>
      <c r="BV24" s="160"/>
      <c r="BW24" s="160"/>
      <c r="BX24" s="160"/>
      <c r="BY24" s="160"/>
      <c r="BZ24" s="161"/>
      <c r="CA24" s="159">
        <v>0</v>
      </c>
      <c r="CB24" s="160"/>
      <c r="CC24" s="160"/>
      <c r="CD24" s="160"/>
      <c r="CE24" s="160"/>
      <c r="CF24" s="160"/>
      <c r="CG24" s="160"/>
      <c r="CH24" s="160"/>
      <c r="CI24" s="161"/>
      <c r="CJ24" s="159">
        <v>0</v>
      </c>
      <c r="CK24" s="160"/>
      <c r="CL24" s="160"/>
      <c r="CM24" s="160"/>
      <c r="CN24" s="160"/>
      <c r="CO24" s="160"/>
      <c r="CP24" s="160"/>
      <c r="CQ24" s="160"/>
      <c r="CR24" s="161"/>
      <c r="CS24" s="156">
        <f t="shared" si="10"/>
        <v>0</v>
      </c>
      <c r="CT24" s="157"/>
      <c r="CU24" s="157"/>
      <c r="CV24" s="157"/>
      <c r="CW24" s="157"/>
      <c r="CX24" s="157"/>
      <c r="CY24" s="157"/>
      <c r="CZ24" s="157"/>
      <c r="DA24" s="158"/>
      <c r="DB24" s="794"/>
      <c r="DC24" s="795"/>
      <c r="DD24" s="795"/>
      <c r="DE24" s="795"/>
      <c r="DF24" s="795"/>
      <c r="DG24" s="795"/>
      <c r="DH24" s="795"/>
      <c r="DI24" s="795"/>
      <c r="DJ24" s="884"/>
      <c r="DK24" s="156">
        <f t="shared" si="3"/>
        <v>0</v>
      </c>
      <c r="DL24" s="157"/>
      <c r="DM24" s="157"/>
      <c r="DN24" s="157"/>
      <c r="DO24" s="157"/>
      <c r="DP24" s="157"/>
      <c r="DQ24" s="157"/>
      <c r="DR24" s="157"/>
      <c r="DS24" s="157"/>
      <c r="DT24" s="156">
        <f t="shared" si="11"/>
        <v>0</v>
      </c>
      <c r="DU24" s="157"/>
      <c r="DV24" s="157"/>
      <c r="DW24" s="157"/>
      <c r="DX24" s="157"/>
      <c r="DY24" s="157"/>
      <c r="DZ24" s="157"/>
      <c r="EA24" s="157"/>
      <c r="EB24" s="158"/>
      <c r="EC24" s="159">
        <v>0</v>
      </c>
      <c r="ED24" s="160"/>
      <c r="EE24" s="160"/>
      <c r="EF24" s="160"/>
      <c r="EG24" s="160"/>
      <c r="EH24" s="160"/>
      <c r="EI24" s="160"/>
      <c r="EJ24" s="160"/>
      <c r="EK24" s="161"/>
      <c r="EL24" s="159">
        <v>0</v>
      </c>
      <c r="EM24" s="160"/>
      <c r="EN24" s="160"/>
      <c r="EO24" s="160"/>
      <c r="EP24" s="160"/>
      <c r="EQ24" s="160"/>
      <c r="ER24" s="160"/>
      <c r="ES24" s="160"/>
      <c r="ET24" s="160"/>
      <c r="EU24" s="160"/>
      <c r="EV24" s="160"/>
      <c r="EW24" s="162"/>
    </row>
    <row r="25" spans="1:153" ht="30" customHeight="1">
      <c r="A25" s="548"/>
      <c r="B25" s="490"/>
      <c r="C25" s="491"/>
      <c r="D25" s="891"/>
      <c r="E25" s="892"/>
      <c r="F25" s="893"/>
      <c r="G25" s="883" t="s">
        <v>899</v>
      </c>
      <c r="H25" s="894"/>
      <c r="I25" s="894"/>
      <c r="J25" s="894"/>
      <c r="K25" s="894"/>
      <c r="L25" s="894"/>
      <c r="M25" s="894"/>
      <c r="N25" s="894"/>
      <c r="O25" s="894"/>
      <c r="P25" s="900" t="s">
        <v>824</v>
      </c>
      <c r="Q25" s="901"/>
      <c r="R25" s="902"/>
      <c r="S25" s="551" t="s">
        <v>265</v>
      </c>
      <c r="T25" s="551"/>
      <c r="U25" s="551"/>
      <c r="V25" s="902" t="s">
        <v>108</v>
      </c>
      <c r="W25" s="903"/>
      <c r="X25" s="904"/>
      <c r="Y25" s="167">
        <f>SUM(Y19:AG24)</f>
        <v>14</v>
      </c>
      <c r="Z25" s="168"/>
      <c r="AA25" s="168"/>
      <c r="AB25" s="168"/>
      <c r="AC25" s="168"/>
      <c r="AD25" s="168"/>
      <c r="AE25" s="168"/>
      <c r="AF25" s="168"/>
      <c r="AG25" s="169"/>
      <c r="AH25" s="167">
        <f>SUM(AH19:AP24)</f>
        <v>0</v>
      </c>
      <c r="AI25" s="168"/>
      <c r="AJ25" s="168"/>
      <c r="AK25" s="168"/>
      <c r="AL25" s="168"/>
      <c r="AM25" s="168"/>
      <c r="AN25" s="168"/>
      <c r="AO25" s="168"/>
      <c r="AP25" s="169"/>
      <c r="AQ25" s="167">
        <f>SUM(AQ19:AY24)</f>
        <v>0</v>
      </c>
      <c r="AR25" s="168"/>
      <c r="AS25" s="168"/>
      <c r="AT25" s="168"/>
      <c r="AU25" s="168"/>
      <c r="AV25" s="168"/>
      <c r="AW25" s="168"/>
      <c r="AX25" s="168"/>
      <c r="AY25" s="169"/>
      <c r="AZ25" s="167">
        <f>SUM(Y25:AY25)</f>
        <v>14</v>
      </c>
      <c r="BA25" s="168"/>
      <c r="BB25" s="168"/>
      <c r="BC25" s="168"/>
      <c r="BD25" s="168"/>
      <c r="BE25" s="168"/>
      <c r="BF25" s="168"/>
      <c r="BG25" s="168"/>
      <c r="BH25" s="168"/>
      <c r="BI25" s="167">
        <f>SUM(BI19:BQ24)</f>
        <v>0</v>
      </c>
      <c r="BJ25" s="168"/>
      <c r="BK25" s="168"/>
      <c r="BL25" s="168"/>
      <c r="BM25" s="168"/>
      <c r="BN25" s="168"/>
      <c r="BO25" s="168"/>
      <c r="BP25" s="168"/>
      <c r="BQ25" s="169"/>
      <c r="BR25" s="167">
        <f>SUM(BR19:BZ24)</f>
        <v>0</v>
      </c>
      <c r="BS25" s="168"/>
      <c r="BT25" s="168"/>
      <c r="BU25" s="168"/>
      <c r="BV25" s="168"/>
      <c r="BW25" s="168"/>
      <c r="BX25" s="168"/>
      <c r="BY25" s="168"/>
      <c r="BZ25" s="169"/>
      <c r="CA25" s="167">
        <f>SUM(CA19:CI24)</f>
        <v>0</v>
      </c>
      <c r="CB25" s="168"/>
      <c r="CC25" s="168"/>
      <c r="CD25" s="168"/>
      <c r="CE25" s="168"/>
      <c r="CF25" s="168"/>
      <c r="CG25" s="168"/>
      <c r="CH25" s="168"/>
      <c r="CI25" s="169"/>
      <c r="CJ25" s="167">
        <f>SUM(CJ19:CR24)</f>
        <v>0</v>
      </c>
      <c r="CK25" s="168"/>
      <c r="CL25" s="168"/>
      <c r="CM25" s="168"/>
      <c r="CN25" s="168"/>
      <c r="CO25" s="168"/>
      <c r="CP25" s="168"/>
      <c r="CQ25" s="168"/>
      <c r="CR25" s="169"/>
      <c r="CS25" s="167">
        <f>SUM(CS19:DA24)</f>
        <v>14</v>
      </c>
      <c r="CT25" s="168"/>
      <c r="CU25" s="168"/>
      <c r="CV25" s="168"/>
      <c r="CW25" s="168"/>
      <c r="CX25" s="168"/>
      <c r="CY25" s="168"/>
      <c r="CZ25" s="168"/>
      <c r="DA25" s="169"/>
      <c r="DB25" s="167">
        <f>SUM(DB19:DJ24)</f>
        <v>0</v>
      </c>
      <c r="DC25" s="168"/>
      <c r="DD25" s="168"/>
      <c r="DE25" s="168"/>
      <c r="DF25" s="168"/>
      <c r="DG25" s="168"/>
      <c r="DH25" s="168"/>
      <c r="DI25" s="168"/>
      <c r="DJ25" s="169"/>
      <c r="DK25" s="167">
        <f>SUM(DK19:DS24)</f>
        <v>0</v>
      </c>
      <c r="DL25" s="168"/>
      <c r="DM25" s="168"/>
      <c r="DN25" s="168"/>
      <c r="DO25" s="168"/>
      <c r="DP25" s="168"/>
      <c r="DQ25" s="168"/>
      <c r="DR25" s="168"/>
      <c r="DS25" s="168"/>
      <c r="DT25" s="167">
        <f>SUM(DT19:EB24)</f>
        <v>14</v>
      </c>
      <c r="DU25" s="168"/>
      <c r="DV25" s="168"/>
      <c r="DW25" s="168"/>
      <c r="DX25" s="168"/>
      <c r="DY25" s="168"/>
      <c r="DZ25" s="168"/>
      <c r="EA25" s="168"/>
      <c r="EB25" s="169"/>
      <c r="EC25" s="905"/>
      <c r="ED25" s="906"/>
      <c r="EE25" s="906"/>
      <c r="EF25" s="906"/>
      <c r="EG25" s="906"/>
      <c r="EH25" s="906"/>
      <c r="EI25" s="906"/>
      <c r="EJ25" s="906"/>
      <c r="EK25" s="907"/>
      <c r="EL25" s="167">
        <f>SUM(EL19:EW24)</f>
        <v>64</v>
      </c>
      <c r="EM25" s="168"/>
      <c r="EN25" s="168"/>
      <c r="EO25" s="168"/>
      <c r="EP25" s="168"/>
      <c r="EQ25" s="168"/>
      <c r="ER25" s="168"/>
      <c r="ES25" s="168"/>
      <c r="ET25" s="168"/>
      <c r="EU25" s="168"/>
      <c r="EV25" s="168"/>
      <c r="EW25" s="908"/>
    </row>
    <row r="26" spans="1:153" ht="30" customHeight="1">
      <c r="A26" s="548"/>
      <c r="B26" s="490"/>
      <c r="C26" s="491"/>
      <c r="D26" s="891"/>
      <c r="E26" s="892"/>
      <c r="F26" s="893"/>
      <c r="G26" s="886" t="s">
        <v>4438</v>
      </c>
      <c r="H26" s="888"/>
      <c r="I26" s="887" t="s">
        <v>395</v>
      </c>
      <c r="J26" s="888"/>
      <c r="K26" s="909" t="s">
        <v>396</v>
      </c>
      <c r="L26" s="910"/>
      <c r="M26" s="910"/>
      <c r="N26" s="910"/>
      <c r="O26" s="910"/>
      <c r="P26" s="550" t="s">
        <v>824</v>
      </c>
      <c r="Q26" s="488"/>
      <c r="R26" s="551"/>
      <c r="S26" s="551" t="s">
        <v>267</v>
      </c>
      <c r="T26" s="551"/>
      <c r="U26" s="551"/>
      <c r="V26" s="551" t="s">
        <v>108</v>
      </c>
      <c r="W26" s="487"/>
      <c r="X26" s="552"/>
      <c r="Y26" s="159">
        <v>5</v>
      </c>
      <c r="Z26" s="160"/>
      <c r="AA26" s="160"/>
      <c r="AB26" s="160"/>
      <c r="AC26" s="160"/>
      <c r="AD26" s="160"/>
      <c r="AE26" s="160"/>
      <c r="AF26" s="160"/>
      <c r="AG26" s="161"/>
      <c r="AH26" s="159">
        <v>0</v>
      </c>
      <c r="AI26" s="160"/>
      <c r="AJ26" s="160"/>
      <c r="AK26" s="160"/>
      <c r="AL26" s="160"/>
      <c r="AM26" s="160"/>
      <c r="AN26" s="160"/>
      <c r="AO26" s="160"/>
      <c r="AP26" s="161"/>
      <c r="AQ26" s="159">
        <v>0</v>
      </c>
      <c r="AR26" s="160"/>
      <c r="AS26" s="160"/>
      <c r="AT26" s="160"/>
      <c r="AU26" s="160"/>
      <c r="AV26" s="160"/>
      <c r="AW26" s="160"/>
      <c r="AX26" s="160"/>
      <c r="AY26" s="161"/>
      <c r="AZ26" s="156">
        <f t="shared" ref="AZ26:AZ29" si="12">SUM(Y26:AY26)</f>
        <v>5</v>
      </c>
      <c r="BA26" s="157"/>
      <c r="BB26" s="157"/>
      <c r="BC26" s="157"/>
      <c r="BD26" s="157"/>
      <c r="BE26" s="157"/>
      <c r="BF26" s="157"/>
      <c r="BG26" s="157"/>
      <c r="BH26" s="157"/>
      <c r="BI26" s="159">
        <v>0</v>
      </c>
      <c r="BJ26" s="160"/>
      <c r="BK26" s="160"/>
      <c r="BL26" s="160"/>
      <c r="BM26" s="160"/>
      <c r="BN26" s="160"/>
      <c r="BO26" s="160"/>
      <c r="BP26" s="160"/>
      <c r="BQ26" s="161"/>
      <c r="BR26" s="159">
        <v>0</v>
      </c>
      <c r="BS26" s="160"/>
      <c r="BT26" s="160"/>
      <c r="BU26" s="160"/>
      <c r="BV26" s="160"/>
      <c r="BW26" s="160"/>
      <c r="BX26" s="160"/>
      <c r="BY26" s="160"/>
      <c r="BZ26" s="161"/>
      <c r="CA26" s="159">
        <v>0</v>
      </c>
      <c r="CB26" s="160"/>
      <c r="CC26" s="160"/>
      <c r="CD26" s="160"/>
      <c r="CE26" s="160"/>
      <c r="CF26" s="160"/>
      <c r="CG26" s="160"/>
      <c r="CH26" s="160"/>
      <c r="CI26" s="161"/>
      <c r="CJ26" s="159">
        <v>0</v>
      </c>
      <c r="CK26" s="160"/>
      <c r="CL26" s="160"/>
      <c r="CM26" s="160"/>
      <c r="CN26" s="160"/>
      <c r="CO26" s="160"/>
      <c r="CP26" s="160"/>
      <c r="CQ26" s="160"/>
      <c r="CR26" s="160"/>
      <c r="CS26" s="156">
        <f t="shared" ref="CS26:CS29" si="13">Y26-BR26-CA26</f>
        <v>5</v>
      </c>
      <c r="CT26" s="157"/>
      <c r="CU26" s="157"/>
      <c r="CV26" s="157"/>
      <c r="CW26" s="157"/>
      <c r="CX26" s="157"/>
      <c r="CY26" s="157"/>
      <c r="CZ26" s="157"/>
      <c r="DA26" s="158"/>
      <c r="DB26" s="159">
        <v>0</v>
      </c>
      <c r="DC26" s="160"/>
      <c r="DD26" s="160"/>
      <c r="DE26" s="160"/>
      <c r="DF26" s="160"/>
      <c r="DG26" s="160"/>
      <c r="DH26" s="160"/>
      <c r="DI26" s="160"/>
      <c r="DJ26" s="161"/>
      <c r="DK26" s="156">
        <f t="shared" si="3"/>
        <v>0</v>
      </c>
      <c r="DL26" s="157"/>
      <c r="DM26" s="157"/>
      <c r="DN26" s="157"/>
      <c r="DO26" s="157"/>
      <c r="DP26" s="157"/>
      <c r="DQ26" s="157"/>
      <c r="DR26" s="157"/>
      <c r="DS26" s="157"/>
      <c r="DT26" s="156">
        <f t="shared" ref="DT26:DT29" si="14">SUM(CS26:DS26)</f>
        <v>5</v>
      </c>
      <c r="DU26" s="157"/>
      <c r="DV26" s="157"/>
      <c r="DW26" s="157"/>
      <c r="DX26" s="157"/>
      <c r="DY26" s="157"/>
      <c r="DZ26" s="157"/>
      <c r="EA26" s="157"/>
      <c r="EB26" s="158"/>
      <c r="EC26" s="159">
        <v>5500</v>
      </c>
      <c r="ED26" s="160"/>
      <c r="EE26" s="160"/>
      <c r="EF26" s="160"/>
      <c r="EG26" s="160"/>
      <c r="EH26" s="160"/>
      <c r="EI26" s="160"/>
      <c r="EJ26" s="160"/>
      <c r="EK26" s="161"/>
      <c r="EL26" s="159">
        <v>27</v>
      </c>
      <c r="EM26" s="160"/>
      <c r="EN26" s="160"/>
      <c r="EO26" s="160"/>
      <c r="EP26" s="160"/>
      <c r="EQ26" s="160"/>
      <c r="ER26" s="160"/>
      <c r="ES26" s="160"/>
      <c r="ET26" s="160"/>
      <c r="EU26" s="160"/>
      <c r="EV26" s="160"/>
      <c r="EW26" s="162"/>
    </row>
    <row r="27" spans="1:153" ht="30" customHeight="1">
      <c r="A27" s="548"/>
      <c r="B27" s="490"/>
      <c r="C27" s="491"/>
      <c r="D27" s="891"/>
      <c r="E27" s="892"/>
      <c r="F27" s="893"/>
      <c r="G27" s="891"/>
      <c r="H27" s="893"/>
      <c r="I27" s="911"/>
      <c r="J27" s="912"/>
      <c r="K27" s="913" t="s">
        <v>397</v>
      </c>
      <c r="L27" s="914"/>
      <c r="M27" s="914"/>
      <c r="N27" s="914"/>
      <c r="O27" s="914"/>
      <c r="P27" s="550" t="s">
        <v>824</v>
      </c>
      <c r="Q27" s="488"/>
      <c r="R27" s="551"/>
      <c r="S27" s="551" t="s">
        <v>269</v>
      </c>
      <c r="T27" s="551"/>
      <c r="U27" s="551"/>
      <c r="V27" s="551" t="s">
        <v>108</v>
      </c>
      <c r="W27" s="487"/>
      <c r="X27" s="552"/>
      <c r="Y27" s="159">
        <v>17000</v>
      </c>
      <c r="Z27" s="160"/>
      <c r="AA27" s="160"/>
      <c r="AB27" s="160"/>
      <c r="AC27" s="160"/>
      <c r="AD27" s="160"/>
      <c r="AE27" s="160"/>
      <c r="AF27" s="160"/>
      <c r="AG27" s="161"/>
      <c r="AH27" s="159">
        <v>0</v>
      </c>
      <c r="AI27" s="160"/>
      <c r="AJ27" s="160"/>
      <c r="AK27" s="160"/>
      <c r="AL27" s="160"/>
      <c r="AM27" s="160"/>
      <c r="AN27" s="160"/>
      <c r="AO27" s="160"/>
      <c r="AP27" s="161"/>
      <c r="AQ27" s="159">
        <v>16</v>
      </c>
      <c r="AR27" s="160"/>
      <c r="AS27" s="160"/>
      <c r="AT27" s="160"/>
      <c r="AU27" s="160"/>
      <c r="AV27" s="160"/>
      <c r="AW27" s="160"/>
      <c r="AX27" s="160"/>
      <c r="AY27" s="161"/>
      <c r="AZ27" s="156">
        <f t="shared" si="12"/>
        <v>17016</v>
      </c>
      <c r="BA27" s="157"/>
      <c r="BB27" s="157"/>
      <c r="BC27" s="157"/>
      <c r="BD27" s="157"/>
      <c r="BE27" s="157"/>
      <c r="BF27" s="157"/>
      <c r="BG27" s="157"/>
      <c r="BH27" s="157"/>
      <c r="BI27" s="159">
        <v>16</v>
      </c>
      <c r="BJ27" s="160"/>
      <c r="BK27" s="160"/>
      <c r="BL27" s="160"/>
      <c r="BM27" s="160"/>
      <c r="BN27" s="160"/>
      <c r="BO27" s="160"/>
      <c r="BP27" s="160"/>
      <c r="BQ27" s="161"/>
      <c r="BR27" s="159">
        <v>0</v>
      </c>
      <c r="BS27" s="160"/>
      <c r="BT27" s="160"/>
      <c r="BU27" s="160"/>
      <c r="BV27" s="160"/>
      <c r="BW27" s="160"/>
      <c r="BX27" s="160"/>
      <c r="BY27" s="160"/>
      <c r="BZ27" s="161"/>
      <c r="CA27" s="159">
        <v>237</v>
      </c>
      <c r="CB27" s="160"/>
      <c r="CC27" s="160"/>
      <c r="CD27" s="160"/>
      <c r="CE27" s="160"/>
      <c r="CF27" s="160"/>
      <c r="CG27" s="160"/>
      <c r="CH27" s="160"/>
      <c r="CI27" s="161"/>
      <c r="CJ27" s="159">
        <v>204</v>
      </c>
      <c r="CK27" s="160"/>
      <c r="CL27" s="160"/>
      <c r="CM27" s="160"/>
      <c r="CN27" s="160"/>
      <c r="CO27" s="160"/>
      <c r="CP27" s="160"/>
      <c r="CQ27" s="160"/>
      <c r="CR27" s="160"/>
      <c r="CS27" s="156">
        <f t="shared" si="13"/>
        <v>16763</v>
      </c>
      <c r="CT27" s="157"/>
      <c r="CU27" s="157"/>
      <c r="CV27" s="157"/>
      <c r="CW27" s="157"/>
      <c r="CX27" s="157"/>
      <c r="CY27" s="157"/>
      <c r="CZ27" s="157"/>
      <c r="DA27" s="158"/>
      <c r="DB27" s="159">
        <v>0</v>
      </c>
      <c r="DC27" s="160"/>
      <c r="DD27" s="160"/>
      <c r="DE27" s="160"/>
      <c r="DF27" s="160"/>
      <c r="DG27" s="160"/>
      <c r="DH27" s="160"/>
      <c r="DI27" s="160"/>
      <c r="DJ27" s="161"/>
      <c r="DK27" s="156">
        <f t="shared" si="3"/>
        <v>0</v>
      </c>
      <c r="DL27" s="157"/>
      <c r="DM27" s="157"/>
      <c r="DN27" s="157"/>
      <c r="DO27" s="157"/>
      <c r="DP27" s="157"/>
      <c r="DQ27" s="157"/>
      <c r="DR27" s="157"/>
      <c r="DS27" s="157"/>
      <c r="DT27" s="156">
        <f t="shared" si="14"/>
        <v>16763</v>
      </c>
      <c r="DU27" s="157"/>
      <c r="DV27" s="157"/>
      <c r="DW27" s="157"/>
      <c r="DX27" s="157"/>
      <c r="DY27" s="157"/>
      <c r="DZ27" s="157"/>
      <c r="EA27" s="157"/>
      <c r="EB27" s="158"/>
      <c r="EC27" s="159">
        <v>7200</v>
      </c>
      <c r="ED27" s="160"/>
      <c r="EE27" s="160"/>
      <c r="EF27" s="160"/>
      <c r="EG27" s="160"/>
      <c r="EH27" s="160"/>
      <c r="EI27" s="160"/>
      <c r="EJ27" s="160"/>
      <c r="EK27" s="161"/>
      <c r="EL27" s="159">
        <v>120694</v>
      </c>
      <c r="EM27" s="160"/>
      <c r="EN27" s="160"/>
      <c r="EO27" s="160"/>
      <c r="EP27" s="160"/>
      <c r="EQ27" s="160"/>
      <c r="ER27" s="160"/>
      <c r="ES27" s="160"/>
      <c r="ET27" s="160"/>
      <c r="EU27" s="160"/>
      <c r="EV27" s="160"/>
      <c r="EW27" s="162"/>
    </row>
    <row r="28" spans="1:153" ht="30" customHeight="1">
      <c r="A28" s="548"/>
      <c r="B28" s="490"/>
      <c r="C28" s="491"/>
      <c r="D28" s="891"/>
      <c r="E28" s="892"/>
      <c r="F28" s="893"/>
      <c r="G28" s="891"/>
      <c r="H28" s="893"/>
      <c r="I28" s="886" t="s">
        <v>398</v>
      </c>
      <c r="J28" s="888"/>
      <c r="K28" s="913" t="s">
        <v>396</v>
      </c>
      <c r="L28" s="914"/>
      <c r="M28" s="914"/>
      <c r="N28" s="914"/>
      <c r="O28" s="914"/>
      <c r="P28" s="550" t="s">
        <v>824</v>
      </c>
      <c r="Q28" s="488"/>
      <c r="R28" s="551"/>
      <c r="S28" s="551" t="s">
        <v>271</v>
      </c>
      <c r="T28" s="551"/>
      <c r="U28" s="551"/>
      <c r="V28" s="551" t="s">
        <v>108</v>
      </c>
      <c r="W28" s="487"/>
      <c r="X28" s="552"/>
      <c r="Y28" s="159">
        <v>137</v>
      </c>
      <c r="Z28" s="160"/>
      <c r="AA28" s="160"/>
      <c r="AB28" s="160"/>
      <c r="AC28" s="160"/>
      <c r="AD28" s="160"/>
      <c r="AE28" s="160"/>
      <c r="AF28" s="160"/>
      <c r="AG28" s="161"/>
      <c r="AH28" s="159">
        <v>0</v>
      </c>
      <c r="AI28" s="160"/>
      <c r="AJ28" s="160"/>
      <c r="AK28" s="160"/>
      <c r="AL28" s="160"/>
      <c r="AM28" s="160"/>
      <c r="AN28" s="160"/>
      <c r="AO28" s="160"/>
      <c r="AP28" s="161"/>
      <c r="AQ28" s="159">
        <v>0</v>
      </c>
      <c r="AR28" s="160"/>
      <c r="AS28" s="160"/>
      <c r="AT28" s="160"/>
      <c r="AU28" s="160"/>
      <c r="AV28" s="160"/>
      <c r="AW28" s="160"/>
      <c r="AX28" s="160"/>
      <c r="AY28" s="161"/>
      <c r="AZ28" s="156">
        <f t="shared" si="12"/>
        <v>137</v>
      </c>
      <c r="BA28" s="157"/>
      <c r="BB28" s="157"/>
      <c r="BC28" s="157"/>
      <c r="BD28" s="157"/>
      <c r="BE28" s="157"/>
      <c r="BF28" s="157"/>
      <c r="BG28" s="157"/>
      <c r="BH28" s="157"/>
      <c r="BI28" s="159">
        <v>0</v>
      </c>
      <c r="BJ28" s="160"/>
      <c r="BK28" s="160"/>
      <c r="BL28" s="160"/>
      <c r="BM28" s="160"/>
      <c r="BN28" s="160"/>
      <c r="BO28" s="160"/>
      <c r="BP28" s="160"/>
      <c r="BQ28" s="161"/>
      <c r="BR28" s="159">
        <v>0</v>
      </c>
      <c r="BS28" s="160"/>
      <c r="BT28" s="160"/>
      <c r="BU28" s="160"/>
      <c r="BV28" s="160"/>
      <c r="BW28" s="160"/>
      <c r="BX28" s="160"/>
      <c r="BY28" s="160"/>
      <c r="BZ28" s="161"/>
      <c r="CA28" s="159">
        <v>0</v>
      </c>
      <c r="CB28" s="160"/>
      <c r="CC28" s="160"/>
      <c r="CD28" s="160"/>
      <c r="CE28" s="160"/>
      <c r="CF28" s="160"/>
      <c r="CG28" s="160"/>
      <c r="CH28" s="160"/>
      <c r="CI28" s="161"/>
      <c r="CJ28" s="159">
        <v>0</v>
      </c>
      <c r="CK28" s="160"/>
      <c r="CL28" s="160"/>
      <c r="CM28" s="160"/>
      <c r="CN28" s="160"/>
      <c r="CO28" s="160"/>
      <c r="CP28" s="160"/>
      <c r="CQ28" s="160"/>
      <c r="CR28" s="160"/>
      <c r="CS28" s="156">
        <f t="shared" si="13"/>
        <v>137</v>
      </c>
      <c r="CT28" s="157"/>
      <c r="CU28" s="157"/>
      <c r="CV28" s="157"/>
      <c r="CW28" s="157"/>
      <c r="CX28" s="157"/>
      <c r="CY28" s="157"/>
      <c r="CZ28" s="157"/>
      <c r="DA28" s="158"/>
      <c r="DB28" s="159">
        <v>0</v>
      </c>
      <c r="DC28" s="160"/>
      <c r="DD28" s="160"/>
      <c r="DE28" s="160"/>
      <c r="DF28" s="160"/>
      <c r="DG28" s="160"/>
      <c r="DH28" s="160"/>
      <c r="DI28" s="160"/>
      <c r="DJ28" s="161"/>
      <c r="DK28" s="156">
        <f t="shared" si="3"/>
        <v>0</v>
      </c>
      <c r="DL28" s="157"/>
      <c r="DM28" s="157"/>
      <c r="DN28" s="157"/>
      <c r="DO28" s="157"/>
      <c r="DP28" s="157"/>
      <c r="DQ28" s="157"/>
      <c r="DR28" s="157"/>
      <c r="DS28" s="157"/>
      <c r="DT28" s="156">
        <f t="shared" si="14"/>
        <v>137</v>
      </c>
      <c r="DU28" s="157"/>
      <c r="DV28" s="157"/>
      <c r="DW28" s="157"/>
      <c r="DX28" s="157"/>
      <c r="DY28" s="157"/>
      <c r="DZ28" s="157"/>
      <c r="EA28" s="157"/>
      <c r="EB28" s="158"/>
      <c r="EC28" s="159">
        <v>3000</v>
      </c>
      <c r="ED28" s="160"/>
      <c r="EE28" s="160"/>
      <c r="EF28" s="160"/>
      <c r="EG28" s="160"/>
      <c r="EH28" s="160"/>
      <c r="EI28" s="160"/>
      <c r="EJ28" s="160"/>
      <c r="EK28" s="161"/>
      <c r="EL28" s="159">
        <v>411</v>
      </c>
      <c r="EM28" s="160"/>
      <c r="EN28" s="160"/>
      <c r="EO28" s="160"/>
      <c r="EP28" s="160"/>
      <c r="EQ28" s="160"/>
      <c r="ER28" s="160"/>
      <c r="ES28" s="160"/>
      <c r="ET28" s="160"/>
      <c r="EU28" s="160"/>
      <c r="EV28" s="160"/>
      <c r="EW28" s="162"/>
    </row>
    <row r="29" spans="1:153" ht="30" customHeight="1">
      <c r="A29" s="548"/>
      <c r="B29" s="490"/>
      <c r="C29" s="491"/>
      <c r="D29" s="891"/>
      <c r="E29" s="892"/>
      <c r="F29" s="893"/>
      <c r="G29" s="891"/>
      <c r="H29" s="893"/>
      <c r="I29" s="891"/>
      <c r="J29" s="893"/>
      <c r="K29" s="915" t="s">
        <v>397</v>
      </c>
      <c r="L29" s="916"/>
      <c r="M29" s="916"/>
      <c r="N29" s="916"/>
      <c r="O29" s="916"/>
      <c r="P29" s="550" t="s">
        <v>824</v>
      </c>
      <c r="Q29" s="488"/>
      <c r="R29" s="551"/>
      <c r="S29" s="551" t="s">
        <v>273</v>
      </c>
      <c r="T29" s="551"/>
      <c r="U29" s="551"/>
      <c r="V29" s="551" t="s">
        <v>108</v>
      </c>
      <c r="W29" s="487"/>
      <c r="X29" s="552"/>
      <c r="Y29" s="159">
        <v>3261</v>
      </c>
      <c r="Z29" s="160"/>
      <c r="AA29" s="160"/>
      <c r="AB29" s="160"/>
      <c r="AC29" s="160"/>
      <c r="AD29" s="160"/>
      <c r="AE29" s="160"/>
      <c r="AF29" s="160"/>
      <c r="AG29" s="161"/>
      <c r="AH29" s="159">
        <v>0</v>
      </c>
      <c r="AI29" s="160"/>
      <c r="AJ29" s="160"/>
      <c r="AK29" s="160"/>
      <c r="AL29" s="160"/>
      <c r="AM29" s="160"/>
      <c r="AN29" s="160"/>
      <c r="AO29" s="160"/>
      <c r="AP29" s="161"/>
      <c r="AQ29" s="159">
        <v>21</v>
      </c>
      <c r="AR29" s="160"/>
      <c r="AS29" s="160"/>
      <c r="AT29" s="160"/>
      <c r="AU29" s="160"/>
      <c r="AV29" s="160"/>
      <c r="AW29" s="160"/>
      <c r="AX29" s="160"/>
      <c r="AY29" s="161"/>
      <c r="AZ29" s="156">
        <f t="shared" si="12"/>
        <v>3282</v>
      </c>
      <c r="BA29" s="157"/>
      <c r="BB29" s="157"/>
      <c r="BC29" s="157"/>
      <c r="BD29" s="157"/>
      <c r="BE29" s="157"/>
      <c r="BF29" s="157"/>
      <c r="BG29" s="157"/>
      <c r="BH29" s="157"/>
      <c r="BI29" s="159">
        <v>21</v>
      </c>
      <c r="BJ29" s="160"/>
      <c r="BK29" s="160"/>
      <c r="BL29" s="160"/>
      <c r="BM29" s="160"/>
      <c r="BN29" s="160"/>
      <c r="BO29" s="160"/>
      <c r="BP29" s="160"/>
      <c r="BQ29" s="161"/>
      <c r="BR29" s="159">
        <v>0</v>
      </c>
      <c r="BS29" s="160"/>
      <c r="BT29" s="160"/>
      <c r="BU29" s="160"/>
      <c r="BV29" s="160"/>
      <c r="BW29" s="160"/>
      <c r="BX29" s="160"/>
      <c r="BY29" s="160"/>
      <c r="BZ29" s="161"/>
      <c r="CA29" s="159">
        <v>32</v>
      </c>
      <c r="CB29" s="160"/>
      <c r="CC29" s="160"/>
      <c r="CD29" s="160"/>
      <c r="CE29" s="160"/>
      <c r="CF29" s="160"/>
      <c r="CG29" s="160"/>
      <c r="CH29" s="160"/>
      <c r="CI29" s="161"/>
      <c r="CJ29" s="159">
        <v>16</v>
      </c>
      <c r="CK29" s="160"/>
      <c r="CL29" s="160"/>
      <c r="CM29" s="160"/>
      <c r="CN29" s="160"/>
      <c r="CO29" s="160"/>
      <c r="CP29" s="160"/>
      <c r="CQ29" s="160"/>
      <c r="CR29" s="160"/>
      <c r="CS29" s="156">
        <f t="shared" si="13"/>
        <v>3229</v>
      </c>
      <c r="CT29" s="157"/>
      <c r="CU29" s="157"/>
      <c r="CV29" s="157"/>
      <c r="CW29" s="157"/>
      <c r="CX29" s="157"/>
      <c r="CY29" s="157"/>
      <c r="CZ29" s="157"/>
      <c r="DA29" s="158"/>
      <c r="DB29" s="159">
        <v>0</v>
      </c>
      <c r="DC29" s="160"/>
      <c r="DD29" s="160"/>
      <c r="DE29" s="160"/>
      <c r="DF29" s="160"/>
      <c r="DG29" s="160"/>
      <c r="DH29" s="160"/>
      <c r="DI29" s="160"/>
      <c r="DJ29" s="161"/>
      <c r="DK29" s="156">
        <f t="shared" si="3"/>
        <v>0</v>
      </c>
      <c r="DL29" s="157"/>
      <c r="DM29" s="157"/>
      <c r="DN29" s="157"/>
      <c r="DO29" s="157"/>
      <c r="DP29" s="157"/>
      <c r="DQ29" s="157"/>
      <c r="DR29" s="157"/>
      <c r="DS29" s="157"/>
      <c r="DT29" s="156">
        <f t="shared" si="14"/>
        <v>3229</v>
      </c>
      <c r="DU29" s="157"/>
      <c r="DV29" s="157"/>
      <c r="DW29" s="157"/>
      <c r="DX29" s="157"/>
      <c r="DY29" s="157"/>
      <c r="DZ29" s="157"/>
      <c r="EA29" s="157"/>
      <c r="EB29" s="158"/>
      <c r="EC29" s="159">
        <v>4000</v>
      </c>
      <c r="ED29" s="160"/>
      <c r="EE29" s="160"/>
      <c r="EF29" s="160"/>
      <c r="EG29" s="160"/>
      <c r="EH29" s="160"/>
      <c r="EI29" s="160"/>
      <c r="EJ29" s="160"/>
      <c r="EK29" s="161"/>
      <c r="EL29" s="159">
        <v>12916</v>
      </c>
      <c r="EM29" s="160"/>
      <c r="EN29" s="160"/>
      <c r="EO29" s="160"/>
      <c r="EP29" s="160"/>
      <c r="EQ29" s="160"/>
      <c r="ER29" s="160"/>
      <c r="ES29" s="160"/>
      <c r="ET29" s="160"/>
      <c r="EU29" s="160"/>
      <c r="EV29" s="160"/>
      <c r="EW29" s="162"/>
    </row>
    <row r="30" spans="1:153" ht="30" customHeight="1" thickBot="1">
      <c r="A30" s="556"/>
      <c r="B30" s="499"/>
      <c r="C30" s="500"/>
      <c r="D30" s="917"/>
      <c r="E30" s="911"/>
      <c r="F30" s="912"/>
      <c r="G30" s="917"/>
      <c r="H30" s="912"/>
      <c r="I30" s="918" t="s">
        <v>889</v>
      </c>
      <c r="J30" s="919"/>
      <c r="K30" s="919"/>
      <c r="L30" s="919"/>
      <c r="M30" s="919"/>
      <c r="N30" s="919"/>
      <c r="O30" s="919"/>
      <c r="P30" s="553" t="s">
        <v>824</v>
      </c>
      <c r="Q30" s="497"/>
      <c r="R30" s="554"/>
      <c r="S30" s="902" t="s">
        <v>275</v>
      </c>
      <c r="T30" s="902"/>
      <c r="U30" s="902"/>
      <c r="V30" s="554" t="s">
        <v>108</v>
      </c>
      <c r="W30" s="495"/>
      <c r="X30" s="555"/>
      <c r="Y30" s="188">
        <f>SUM(Y26:AG29)</f>
        <v>20403</v>
      </c>
      <c r="Z30" s="189"/>
      <c r="AA30" s="189"/>
      <c r="AB30" s="189"/>
      <c r="AC30" s="189"/>
      <c r="AD30" s="189"/>
      <c r="AE30" s="189"/>
      <c r="AF30" s="189"/>
      <c r="AG30" s="190"/>
      <c r="AH30" s="188">
        <f>SUM(AH26:AP29)</f>
        <v>0</v>
      </c>
      <c r="AI30" s="189"/>
      <c r="AJ30" s="189"/>
      <c r="AK30" s="189"/>
      <c r="AL30" s="189"/>
      <c r="AM30" s="189"/>
      <c r="AN30" s="189"/>
      <c r="AO30" s="189"/>
      <c r="AP30" s="190"/>
      <c r="AQ30" s="188">
        <f>SUM(AQ26:AY29)</f>
        <v>37</v>
      </c>
      <c r="AR30" s="189"/>
      <c r="AS30" s="189"/>
      <c r="AT30" s="189"/>
      <c r="AU30" s="189"/>
      <c r="AV30" s="189"/>
      <c r="AW30" s="189"/>
      <c r="AX30" s="189"/>
      <c r="AY30" s="190"/>
      <c r="AZ30" s="188">
        <f>SUM(AZ26:BH29)</f>
        <v>20440</v>
      </c>
      <c r="BA30" s="189"/>
      <c r="BB30" s="189"/>
      <c r="BC30" s="189"/>
      <c r="BD30" s="189"/>
      <c r="BE30" s="189"/>
      <c r="BF30" s="189"/>
      <c r="BG30" s="189"/>
      <c r="BH30" s="189"/>
      <c r="BI30" s="188">
        <f>SUM(BI26:BQ29)</f>
        <v>37</v>
      </c>
      <c r="BJ30" s="189"/>
      <c r="BK30" s="189"/>
      <c r="BL30" s="189"/>
      <c r="BM30" s="189"/>
      <c r="BN30" s="189"/>
      <c r="BO30" s="189"/>
      <c r="BP30" s="189"/>
      <c r="BQ30" s="190"/>
      <c r="BR30" s="188">
        <f>SUM(BR26:BZ29)</f>
        <v>0</v>
      </c>
      <c r="BS30" s="189"/>
      <c r="BT30" s="189"/>
      <c r="BU30" s="189"/>
      <c r="BV30" s="189"/>
      <c r="BW30" s="189"/>
      <c r="BX30" s="189"/>
      <c r="BY30" s="189"/>
      <c r="BZ30" s="190"/>
      <c r="CA30" s="188">
        <f>SUM(CA26:CI29)</f>
        <v>269</v>
      </c>
      <c r="CB30" s="189"/>
      <c r="CC30" s="189"/>
      <c r="CD30" s="189"/>
      <c r="CE30" s="189"/>
      <c r="CF30" s="189"/>
      <c r="CG30" s="189"/>
      <c r="CH30" s="189"/>
      <c r="CI30" s="190"/>
      <c r="CJ30" s="188">
        <f>SUM(CJ26:CR29)</f>
        <v>220</v>
      </c>
      <c r="CK30" s="189"/>
      <c r="CL30" s="189"/>
      <c r="CM30" s="189"/>
      <c r="CN30" s="189"/>
      <c r="CO30" s="189"/>
      <c r="CP30" s="189"/>
      <c r="CQ30" s="189"/>
      <c r="CR30" s="189"/>
      <c r="CS30" s="188">
        <f>SUM(CS26:DA29)</f>
        <v>20134</v>
      </c>
      <c r="CT30" s="189"/>
      <c r="CU30" s="189"/>
      <c r="CV30" s="189"/>
      <c r="CW30" s="189"/>
      <c r="CX30" s="189"/>
      <c r="CY30" s="189"/>
      <c r="CZ30" s="189"/>
      <c r="DA30" s="190"/>
      <c r="DB30" s="188">
        <f>SUM(DB26:DJ29)</f>
        <v>0</v>
      </c>
      <c r="DC30" s="189"/>
      <c r="DD30" s="189"/>
      <c r="DE30" s="189"/>
      <c r="DF30" s="189"/>
      <c r="DG30" s="189"/>
      <c r="DH30" s="189"/>
      <c r="DI30" s="189"/>
      <c r="DJ30" s="190"/>
      <c r="DK30" s="188">
        <f>SUM(DK26:DS29)</f>
        <v>0</v>
      </c>
      <c r="DL30" s="189"/>
      <c r="DM30" s="189"/>
      <c r="DN30" s="189"/>
      <c r="DO30" s="189"/>
      <c r="DP30" s="189"/>
      <c r="DQ30" s="189"/>
      <c r="DR30" s="189"/>
      <c r="DS30" s="189"/>
      <c r="DT30" s="188">
        <f>SUM(DT26:EB29)</f>
        <v>20134</v>
      </c>
      <c r="DU30" s="189"/>
      <c r="DV30" s="189"/>
      <c r="DW30" s="189"/>
      <c r="DX30" s="189"/>
      <c r="DY30" s="189"/>
      <c r="DZ30" s="189"/>
      <c r="EA30" s="189"/>
      <c r="EB30" s="189"/>
      <c r="EC30" s="920"/>
      <c r="ED30" s="921"/>
      <c r="EE30" s="921"/>
      <c r="EF30" s="921"/>
      <c r="EG30" s="921"/>
      <c r="EH30" s="921"/>
      <c r="EI30" s="921"/>
      <c r="EJ30" s="921"/>
      <c r="EK30" s="922"/>
      <c r="EL30" s="188">
        <f>SUM(EL26:EW29)</f>
        <v>134048</v>
      </c>
      <c r="EM30" s="189"/>
      <c r="EN30" s="189"/>
      <c r="EO30" s="189"/>
      <c r="EP30" s="189"/>
      <c r="EQ30" s="189"/>
      <c r="ER30" s="189"/>
      <c r="ES30" s="189"/>
      <c r="ET30" s="189"/>
      <c r="EU30" s="189"/>
      <c r="EV30" s="189"/>
      <c r="EW30" s="636"/>
    </row>
    <row r="31" spans="1:153" ht="15" customHeight="1">
      <c r="A31" s="923"/>
      <c r="B31" s="923"/>
      <c r="C31" s="923"/>
      <c r="D31" s="923"/>
      <c r="E31" s="923"/>
      <c r="F31" s="923"/>
      <c r="G31" s="122"/>
      <c r="H31" s="122"/>
      <c r="I31" s="122"/>
      <c r="J31" s="122"/>
      <c r="K31" s="122"/>
      <c r="L31" s="122"/>
      <c r="M31" s="122"/>
      <c r="N31" s="122"/>
      <c r="O31" s="122"/>
      <c r="P31" s="191"/>
      <c r="Q31" s="191"/>
      <c r="R31" s="191"/>
      <c r="S31" s="924"/>
      <c r="T31" s="924"/>
      <c r="U31" s="924"/>
      <c r="V31" s="191"/>
      <c r="W31" s="191"/>
      <c r="X31" s="191"/>
      <c r="Y31" s="793"/>
      <c r="Z31" s="793"/>
      <c r="AA31" s="793"/>
      <c r="AB31" s="793"/>
      <c r="AC31" s="793"/>
      <c r="AD31" s="793"/>
      <c r="AE31" s="793"/>
      <c r="AF31" s="793"/>
      <c r="AG31" s="793"/>
      <c r="AH31" s="793"/>
      <c r="AI31" s="793"/>
      <c r="AJ31" s="793"/>
      <c r="AK31" s="793"/>
      <c r="AL31" s="793"/>
      <c r="AM31" s="793"/>
      <c r="AN31" s="793"/>
      <c r="AO31" s="793"/>
      <c r="AP31" s="793"/>
      <c r="AQ31" s="793"/>
      <c r="AR31" s="793"/>
      <c r="AS31" s="793"/>
      <c r="AT31" s="793"/>
      <c r="AU31" s="793"/>
      <c r="AV31" s="793"/>
      <c r="AW31" s="793"/>
      <c r="AX31" s="793"/>
      <c r="AY31" s="793"/>
      <c r="AZ31" s="793"/>
      <c r="BA31" s="793"/>
      <c r="BB31" s="793"/>
      <c r="BC31" s="793"/>
      <c r="BD31" s="793"/>
      <c r="BE31" s="793"/>
      <c r="BF31" s="793"/>
      <c r="BG31" s="793"/>
      <c r="BH31" s="793"/>
      <c r="BI31" s="793"/>
      <c r="BJ31" s="793"/>
      <c r="BK31" s="793"/>
      <c r="BL31" s="793"/>
      <c r="BM31" s="793"/>
      <c r="BN31" s="793"/>
      <c r="BO31" s="793"/>
      <c r="BP31" s="793"/>
      <c r="BQ31" s="793"/>
      <c r="BR31" s="793"/>
      <c r="BS31" s="793"/>
      <c r="BT31" s="793"/>
      <c r="BU31" s="793"/>
      <c r="BV31" s="793"/>
      <c r="BW31" s="793"/>
      <c r="BX31" s="793"/>
      <c r="BY31" s="793"/>
      <c r="BZ31" s="793"/>
      <c r="CA31" s="793"/>
      <c r="CB31" s="793"/>
      <c r="CC31" s="793"/>
      <c r="CD31" s="793"/>
      <c r="CE31" s="793"/>
      <c r="CF31" s="793"/>
      <c r="CG31" s="793"/>
      <c r="CH31" s="793"/>
      <c r="CI31" s="793"/>
      <c r="CJ31" s="793"/>
      <c r="CK31" s="793"/>
      <c r="CL31" s="793"/>
      <c r="CM31" s="793"/>
      <c r="CN31" s="793"/>
      <c r="CO31" s="793"/>
      <c r="CP31" s="793"/>
      <c r="CQ31" s="793"/>
      <c r="CR31" s="793"/>
      <c r="CS31" s="793"/>
      <c r="CT31" s="793"/>
      <c r="CU31" s="793"/>
      <c r="CV31" s="793"/>
      <c r="CW31" s="793"/>
      <c r="CX31" s="793"/>
      <c r="CY31" s="793"/>
      <c r="CZ31" s="793"/>
      <c r="DA31" s="793"/>
      <c r="DB31" s="793"/>
      <c r="DC31" s="793"/>
      <c r="DD31" s="793"/>
      <c r="DE31" s="793"/>
      <c r="DF31" s="793"/>
      <c r="DG31" s="793"/>
      <c r="DH31" s="793"/>
      <c r="DI31" s="793"/>
      <c r="DJ31" s="793"/>
      <c r="DK31" s="793"/>
      <c r="DL31" s="793"/>
      <c r="DM31" s="793"/>
      <c r="DN31" s="793"/>
      <c r="DO31" s="793"/>
      <c r="DP31" s="793"/>
      <c r="DQ31" s="793"/>
      <c r="DR31" s="793"/>
      <c r="DS31" s="793"/>
      <c r="DT31" s="793"/>
      <c r="DU31" s="793"/>
      <c r="DV31" s="793"/>
      <c r="DW31" s="793"/>
      <c r="DX31" s="793"/>
      <c r="DY31" s="793"/>
      <c r="DZ31" s="793"/>
      <c r="EA31" s="793"/>
      <c r="EB31" s="793"/>
      <c r="EC31" s="793"/>
      <c r="ED31" s="793"/>
      <c r="EE31" s="793"/>
      <c r="EF31" s="793"/>
      <c r="EG31" s="793"/>
      <c r="EH31" s="793"/>
      <c r="EI31" s="793"/>
      <c r="EJ31" s="793"/>
      <c r="EK31" s="793"/>
      <c r="EL31" s="793"/>
      <c r="EM31" s="793"/>
      <c r="EN31" s="793"/>
      <c r="EO31" s="793"/>
      <c r="EP31" s="793"/>
      <c r="EQ31" s="793"/>
      <c r="ER31" s="793"/>
      <c r="ES31" s="793"/>
      <c r="ET31" s="793"/>
      <c r="EU31" s="793"/>
      <c r="EV31" s="793"/>
      <c r="EW31" s="793"/>
    </row>
    <row r="32" spans="1:153" s="61" customFormat="1" ht="15.95" customHeight="1">
      <c r="I32" s="845" t="s">
        <v>810</v>
      </c>
      <c r="J32" s="846"/>
      <c r="K32" s="846"/>
      <c r="L32" s="846"/>
      <c r="M32" s="846"/>
      <c r="N32" s="846"/>
      <c r="O32" s="846"/>
      <c r="P32" s="846"/>
      <c r="Q32" s="846"/>
      <c r="R32" s="846"/>
      <c r="S32" s="846"/>
      <c r="T32" s="846"/>
      <c r="U32" s="846"/>
      <c r="V32" s="846"/>
      <c r="W32" s="846"/>
      <c r="X32" s="846"/>
      <c r="Y32" s="846"/>
      <c r="Z32" s="847"/>
      <c r="AA32" s="845" t="s">
        <v>756</v>
      </c>
      <c r="AB32" s="846"/>
      <c r="AC32" s="846"/>
      <c r="AD32" s="846"/>
      <c r="AE32" s="846"/>
      <c r="AF32" s="847"/>
      <c r="AH32" s="848" t="str">
        <f>AH1&amp;"（つづき）"</f>
        <v>第33表　令和6年度 軽 自 動 車 税 （ 種 別 割 ） に 関 す る 調（つづき）</v>
      </c>
      <c r="AI32" s="848"/>
      <c r="AJ32" s="848"/>
      <c r="AK32" s="848"/>
      <c r="AL32" s="848"/>
      <c r="AM32" s="848"/>
      <c r="AN32" s="848"/>
      <c r="AO32" s="848"/>
      <c r="AP32" s="848"/>
      <c r="AQ32" s="848"/>
      <c r="AR32" s="848"/>
      <c r="AS32" s="848"/>
      <c r="AT32" s="848"/>
      <c r="AU32" s="848"/>
      <c r="AV32" s="848"/>
      <c r="AW32" s="848"/>
      <c r="AX32" s="848"/>
      <c r="AY32" s="848"/>
      <c r="AZ32" s="848"/>
      <c r="BA32" s="848"/>
      <c r="BB32" s="848"/>
      <c r="BC32" s="848"/>
      <c r="BD32" s="848"/>
      <c r="BE32" s="848"/>
      <c r="BF32" s="848"/>
      <c r="BG32" s="848"/>
      <c r="BH32" s="848"/>
      <c r="BI32" s="848"/>
      <c r="BJ32" s="848"/>
      <c r="BK32" s="848"/>
      <c r="BL32" s="848"/>
      <c r="BM32" s="848"/>
      <c r="BN32" s="848"/>
      <c r="BO32" s="848"/>
      <c r="BP32" s="848"/>
      <c r="BQ32" s="848"/>
      <c r="BR32" s="848"/>
      <c r="BS32" s="848"/>
      <c r="BT32" s="848"/>
      <c r="BU32" s="848"/>
      <c r="BV32" s="848"/>
      <c r="BW32" s="848"/>
      <c r="BX32" s="848"/>
      <c r="BY32" s="848"/>
      <c r="BZ32" s="848"/>
      <c r="CA32" s="848"/>
      <c r="CB32" s="848"/>
      <c r="CC32" s="848"/>
      <c r="CD32" s="848"/>
      <c r="CE32" s="848"/>
      <c r="CF32" s="848"/>
      <c r="CG32" s="848"/>
      <c r="CH32" s="848"/>
      <c r="CI32" s="848"/>
      <c r="CJ32" s="848"/>
      <c r="CK32" s="848"/>
      <c r="CL32" s="848"/>
      <c r="CM32" s="848"/>
      <c r="CN32" s="848"/>
      <c r="CO32" s="848"/>
      <c r="CP32" s="848"/>
      <c r="CQ32" s="848"/>
      <c r="CR32" s="848"/>
      <c r="CS32" s="848"/>
      <c r="CT32" s="848"/>
      <c r="CU32" s="848"/>
      <c r="CV32" s="848"/>
      <c r="CW32" s="848"/>
      <c r="CX32" s="848"/>
      <c r="CY32" s="848"/>
      <c r="CZ32" s="848"/>
      <c r="DA32" s="848"/>
      <c r="DB32" s="848"/>
      <c r="DC32" s="848"/>
      <c r="DD32" s="848"/>
      <c r="DE32" s="848"/>
      <c r="DF32" s="848"/>
      <c r="DG32" s="848"/>
      <c r="DH32" s="848"/>
      <c r="DI32" s="848"/>
      <c r="DJ32" s="848"/>
      <c r="DK32" s="848"/>
      <c r="DL32" s="848"/>
      <c r="DM32" s="848"/>
      <c r="DN32" s="848"/>
      <c r="DO32" s="848"/>
      <c r="DP32" s="848"/>
      <c r="DQ32" s="848"/>
      <c r="DR32" s="848"/>
      <c r="DS32" s="849" t="s">
        <v>750</v>
      </c>
      <c r="DT32" s="849"/>
      <c r="DU32" s="849"/>
      <c r="DV32" s="849"/>
      <c r="DW32" s="849"/>
      <c r="DX32" s="849"/>
      <c r="DY32" s="849"/>
      <c r="DZ32" s="849"/>
      <c r="EA32" s="849"/>
      <c r="EB32" s="849"/>
      <c r="EC32" s="849"/>
      <c r="ED32" s="56" t="str">
        <f>ED1</f>
        <v>三重県</v>
      </c>
      <c r="EE32" s="56"/>
      <c r="EF32" s="56"/>
      <c r="EG32" s="56"/>
      <c r="EH32" s="56"/>
      <c r="EI32" s="56"/>
      <c r="EJ32" s="56"/>
      <c r="EK32" s="56"/>
      <c r="EL32" s="56"/>
      <c r="EM32" s="56"/>
      <c r="EN32" s="56"/>
      <c r="EO32" s="56"/>
      <c r="EP32" s="56"/>
      <c r="EQ32" s="56"/>
      <c r="ER32" s="56"/>
      <c r="ES32" s="56"/>
      <c r="ET32" s="56"/>
      <c r="EU32" s="56"/>
      <c r="EV32" s="56"/>
      <c r="EW32" s="56"/>
    </row>
    <row r="33" spans="1:154" s="61" customFormat="1" ht="15.95" customHeight="1" thickBot="1">
      <c r="I33" s="850"/>
      <c r="J33" s="851"/>
      <c r="K33" s="851"/>
      <c r="L33" s="851"/>
      <c r="M33" s="851"/>
      <c r="N33" s="851"/>
      <c r="O33" s="851"/>
      <c r="P33" s="851"/>
      <c r="Q33" s="851"/>
      <c r="R33" s="851"/>
      <c r="S33" s="851"/>
      <c r="T33" s="851"/>
      <c r="U33" s="851"/>
      <c r="V33" s="851"/>
      <c r="W33" s="851"/>
      <c r="X33" s="851"/>
      <c r="Y33" s="851"/>
      <c r="Z33" s="852"/>
      <c r="AA33" s="850"/>
      <c r="AB33" s="851"/>
      <c r="AC33" s="851"/>
      <c r="AD33" s="851"/>
      <c r="AE33" s="851"/>
      <c r="AF33" s="852"/>
      <c r="AH33" s="848"/>
      <c r="AI33" s="848"/>
      <c r="AJ33" s="848"/>
      <c r="AK33" s="848"/>
      <c r="AL33" s="848"/>
      <c r="AM33" s="848"/>
      <c r="AN33" s="848"/>
      <c r="AO33" s="848"/>
      <c r="AP33" s="848"/>
      <c r="AQ33" s="848"/>
      <c r="AR33" s="848"/>
      <c r="AS33" s="848"/>
      <c r="AT33" s="848"/>
      <c r="AU33" s="848"/>
      <c r="AV33" s="848"/>
      <c r="AW33" s="848"/>
      <c r="AX33" s="848"/>
      <c r="AY33" s="848"/>
      <c r="AZ33" s="848"/>
      <c r="BA33" s="848"/>
      <c r="BB33" s="848"/>
      <c r="BC33" s="848"/>
      <c r="BD33" s="848"/>
      <c r="BE33" s="848"/>
      <c r="BF33" s="848"/>
      <c r="BG33" s="848"/>
      <c r="BH33" s="848"/>
      <c r="BI33" s="848"/>
      <c r="BJ33" s="848"/>
      <c r="BK33" s="848"/>
      <c r="BL33" s="848"/>
      <c r="BM33" s="848"/>
      <c r="BN33" s="848"/>
      <c r="BO33" s="848"/>
      <c r="BP33" s="848"/>
      <c r="BQ33" s="848"/>
      <c r="BR33" s="848"/>
      <c r="BS33" s="848"/>
      <c r="BT33" s="848"/>
      <c r="BU33" s="848"/>
      <c r="BV33" s="848"/>
      <c r="BW33" s="848"/>
      <c r="BX33" s="848"/>
      <c r="BY33" s="848"/>
      <c r="BZ33" s="848"/>
      <c r="CA33" s="848"/>
      <c r="CB33" s="848"/>
      <c r="CC33" s="848"/>
      <c r="CD33" s="848"/>
      <c r="CE33" s="848"/>
      <c r="CF33" s="848"/>
      <c r="CG33" s="848"/>
      <c r="CH33" s="848"/>
      <c r="CI33" s="848"/>
      <c r="CJ33" s="848"/>
      <c r="CK33" s="848"/>
      <c r="CL33" s="848"/>
      <c r="CM33" s="848"/>
      <c r="CN33" s="848"/>
      <c r="CO33" s="848"/>
      <c r="CP33" s="848"/>
      <c r="CQ33" s="848"/>
      <c r="CR33" s="848"/>
      <c r="CS33" s="848"/>
      <c r="CT33" s="848"/>
      <c r="CU33" s="848"/>
      <c r="CV33" s="848"/>
      <c r="CW33" s="848"/>
      <c r="CX33" s="848"/>
      <c r="CY33" s="848"/>
      <c r="CZ33" s="848"/>
      <c r="DA33" s="848"/>
      <c r="DB33" s="848"/>
      <c r="DC33" s="848"/>
      <c r="DD33" s="848"/>
      <c r="DE33" s="848"/>
      <c r="DF33" s="848"/>
      <c r="DG33" s="848"/>
      <c r="DH33" s="848"/>
      <c r="DI33" s="848"/>
      <c r="DJ33" s="848"/>
      <c r="DK33" s="848"/>
      <c r="DL33" s="848"/>
      <c r="DM33" s="848"/>
      <c r="DN33" s="848"/>
      <c r="DO33" s="848"/>
      <c r="DP33" s="848"/>
      <c r="DQ33" s="848"/>
      <c r="DR33" s="848"/>
      <c r="DS33" s="853"/>
      <c r="DT33" s="853"/>
      <c r="DU33" s="853"/>
      <c r="DV33" s="853"/>
      <c r="DW33" s="853"/>
      <c r="DX33" s="853"/>
      <c r="DY33" s="853"/>
      <c r="DZ33" s="853"/>
      <c r="EA33" s="853"/>
      <c r="EB33" s="853"/>
      <c r="EC33" s="853"/>
      <c r="ED33" s="58"/>
      <c r="EE33" s="58"/>
      <c r="EF33" s="58"/>
      <c r="EG33" s="58"/>
      <c r="EH33" s="58"/>
      <c r="EI33" s="58"/>
      <c r="EJ33" s="58"/>
      <c r="EK33" s="58"/>
      <c r="EL33" s="58"/>
      <c r="EM33" s="58"/>
      <c r="EN33" s="58"/>
      <c r="EO33" s="58"/>
      <c r="EP33" s="58"/>
      <c r="EQ33" s="58"/>
      <c r="ER33" s="58"/>
      <c r="ES33" s="58"/>
      <c r="ET33" s="58"/>
      <c r="EU33" s="58"/>
      <c r="EV33" s="58"/>
      <c r="EW33" s="58"/>
    </row>
    <row r="34" spans="1:154" s="61" customFormat="1" ht="25.5" customHeight="1" thickBot="1">
      <c r="I34" s="223">
        <f>I3</f>
        <v>2</v>
      </c>
      <c r="J34" s="224"/>
      <c r="K34" s="224"/>
      <c r="L34" s="225">
        <f t="shared" ref="L34" si="15">L3</f>
        <v>4</v>
      </c>
      <c r="M34" s="226"/>
      <c r="N34" s="227"/>
      <c r="O34" s="225">
        <f t="shared" ref="O34" si="16">O3</f>
        <v>2</v>
      </c>
      <c r="P34" s="226"/>
      <c r="Q34" s="227"/>
      <c r="R34" s="225">
        <f t="shared" ref="R34" si="17">R3</f>
        <v>0</v>
      </c>
      <c r="S34" s="226"/>
      <c r="T34" s="227"/>
      <c r="U34" s="225">
        <f t="shared" ref="U34" si="18">U3</f>
        <v>2</v>
      </c>
      <c r="V34" s="226"/>
      <c r="W34" s="227"/>
      <c r="X34" s="225">
        <f t="shared" ref="X34" si="19">X3</f>
        <v>1</v>
      </c>
      <c r="Y34" s="226"/>
      <c r="Z34" s="228"/>
      <c r="AA34" s="746">
        <v>3</v>
      </c>
      <c r="AB34" s="747"/>
      <c r="AC34" s="748"/>
      <c r="AD34" s="749">
        <v>3</v>
      </c>
      <c r="AE34" s="750"/>
      <c r="AF34" s="751"/>
      <c r="DS34" s="853" t="s">
        <v>752</v>
      </c>
      <c r="DT34" s="853"/>
      <c r="DU34" s="853"/>
      <c r="DV34" s="853"/>
      <c r="DW34" s="853"/>
      <c r="DX34" s="853"/>
      <c r="DY34" s="853"/>
      <c r="DZ34" s="853"/>
      <c r="EA34" s="853"/>
      <c r="EB34" s="853"/>
      <c r="EC34" s="853"/>
      <c r="ED34" s="58" t="str">
        <f>ED3</f>
        <v>四日市市</v>
      </c>
      <c r="EE34" s="58"/>
      <c r="EF34" s="58"/>
      <c r="EG34" s="58"/>
      <c r="EH34" s="58"/>
      <c r="EI34" s="58"/>
      <c r="EJ34" s="58"/>
      <c r="EK34" s="58"/>
      <c r="EL34" s="58"/>
      <c r="EM34" s="58"/>
      <c r="EN34" s="58"/>
      <c r="EO34" s="58"/>
      <c r="EP34" s="58"/>
      <c r="EQ34" s="58"/>
      <c r="ER34" s="58"/>
      <c r="ES34" s="58"/>
      <c r="ET34" s="58"/>
      <c r="EU34" s="58"/>
      <c r="EV34" s="58"/>
      <c r="EW34" s="58"/>
    </row>
    <row r="35" spans="1:154" ht="15" customHeight="1">
      <c r="A35" s="52"/>
      <c r="B35" s="52"/>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I35" s="52"/>
      <c r="AJ35" s="52"/>
      <c r="AK35" s="52"/>
      <c r="AL35" s="52"/>
      <c r="AM35" s="52"/>
      <c r="AN35" s="52"/>
      <c r="AO35" s="52"/>
      <c r="AP35" s="52"/>
      <c r="AQ35" s="52"/>
      <c r="AR35" s="52"/>
      <c r="AS35" s="52"/>
      <c r="AT35" s="52"/>
      <c r="AU35" s="52"/>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52"/>
      <c r="CU35" s="52"/>
      <c r="CV35" s="52"/>
      <c r="CW35" s="52"/>
      <c r="CX35" s="52"/>
      <c r="CY35" s="52"/>
      <c r="CZ35" s="52"/>
      <c r="DM35" s="52"/>
      <c r="DN35" s="52"/>
      <c r="DO35" s="52"/>
      <c r="DP35" s="52"/>
      <c r="DQ35" s="52"/>
      <c r="DR35" s="52"/>
      <c r="DS35" s="52"/>
      <c r="DT35" s="52"/>
      <c r="DU35" s="52"/>
      <c r="DV35" s="52"/>
      <c r="DW35" s="52"/>
      <c r="DX35" s="52"/>
      <c r="DY35" s="52"/>
      <c r="DZ35" s="52"/>
      <c r="EA35" s="52"/>
      <c r="EB35" s="52"/>
      <c r="EC35" s="52"/>
      <c r="ED35" s="52"/>
      <c r="EE35" s="52"/>
      <c r="EF35" s="52"/>
      <c r="EG35" s="52"/>
      <c r="EH35" s="52"/>
      <c r="EI35" s="52"/>
      <c r="EJ35" s="52"/>
      <c r="EK35" s="52"/>
      <c r="EL35" s="52"/>
      <c r="EM35" s="52"/>
      <c r="EN35" s="52"/>
      <c r="EO35" s="52"/>
      <c r="EP35" s="52"/>
      <c r="EQ35" s="52"/>
      <c r="ER35" s="52"/>
      <c r="ES35" s="52"/>
      <c r="ET35" s="52"/>
      <c r="EU35" s="52"/>
      <c r="EV35" s="52"/>
      <c r="EW35" s="52"/>
      <c r="EX35" s="52"/>
    </row>
    <row r="36" spans="1:154" ht="15" customHeight="1">
      <c r="A36" s="52"/>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c r="BR36" s="52"/>
      <c r="BS36" s="52"/>
      <c r="BT36" s="52"/>
      <c r="BU36" s="52"/>
      <c r="BV36" s="52"/>
      <c r="BW36" s="52"/>
      <c r="BX36" s="52"/>
      <c r="BY36" s="52"/>
      <c r="BZ36" s="52"/>
      <c r="CA36" s="52"/>
      <c r="CB36" s="52"/>
      <c r="CC36" s="52"/>
      <c r="CD36" s="52"/>
      <c r="CE36" s="52"/>
      <c r="CF36" s="52"/>
      <c r="CG36" s="52"/>
      <c r="CH36" s="52"/>
      <c r="CI36" s="52"/>
      <c r="CJ36" s="52"/>
      <c r="CK36" s="52"/>
      <c r="CL36" s="52"/>
      <c r="CM36" s="52"/>
      <c r="CN36" s="52"/>
      <c r="CO36" s="52"/>
      <c r="CP36" s="52"/>
      <c r="CQ36" s="52"/>
      <c r="CR36" s="52"/>
      <c r="CS36" s="52"/>
      <c r="CT36" s="52"/>
      <c r="CU36" s="52"/>
      <c r="CV36" s="52"/>
      <c r="CW36" s="52"/>
      <c r="CX36" s="52"/>
      <c r="CY36" s="52"/>
      <c r="CZ36" s="52"/>
      <c r="DM36" s="52"/>
      <c r="DN36" s="52"/>
      <c r="DO36" s="52"/>
      <c r="DP36" s="52"/>
      <c r="DQ36" s="52"/>
      <c r="DR36" s="52"/>
      <c r="DS36" s="52"/>
      <c r="DT36" s="52"/>
      <c r="DU36" s="52"/>
      <c r="DV36" s="52"/>
      <c r="DW36" s="52"/>
      <c r="DX36" s="52"/>
      <c r="DY36" s="52"/>
      <c r="DZ36" s="52"/>
      <c r="EA36" s="52"/>
      <c r="EB36" s="52"/>
      <c r="EC36" s="52"/>
      <c r="ED36" s="52"/>
      <c r="EE36" s="52"/>
      <c r="EF36" s="52"/>
      <c r="EG36" s="52"/>
      <c r="EH36" s="52"/>
      <c r="EI36" s="52"/>
      <c r="EJ36" s="52"/>
      <c r="EK36" s="52"/>
      <c r="EL36" s="52"/>
      <c r="EM36" s="52"/>
      <c r="EN36" s="52"/>
      <c r="EO36" s="52"/>
      <c r="EP36" s="52"/>
      <c r="EQ36" s="52"/>
      <c r="ER36" s="52"/>
      <c r="ES36" s="52"/>
      <c r="ET36" s="52"/>
      <c r="EU36" s="52"/>
      <c r="EV36" s="52"/>
      <c r="EW36" s="52"/>
      <c r="EX36" s="52"/>
    </row>
    <row r="37" spans="1:154" ht="15" customHeight="1">
      <c r="A37" s="52"/>
      <c r="B37" s="52"/>
      <c r="C37" s="52"/>
      <c r="D37" s="52"/>
      <c r="E37" s="52"/>
      <c r="F37" s="52"/>
      <c r="G37" s="52"/>
      <c r="H37" s="52"/>
      <c r="I37" s="52"/>
      <c r="J37" s="52"/>
      <c r="K37" s="52"/>
      <c r="L37" s="52"/>
      <c r="M37" s="52"/>
      <c r="N37" s="52"/>
      <c r="O37" s="52"/>
      <c r="U37" s="52"/>
      <c r="V37" s="52"/>
      <c r="W37" s="52"/>
      <c r="X37" s="52"/>
      <c r="Y37" s="380" t="s">
        <v>863</v>
      </c>
      <c r="Z37" s="380"/>
      <c r="AA37" s="380"/>
      <c r="AB37" s="380"/>
      <c r="AC37" s="380"/>
      <c r="AD37" s="380"/>
      <c r="AE37" s="380"/>
      <c r="AF37" s="380"/>
      <c r="AG37" s="380"/>
      <c r="AH37" s="380" t="s">
        <v>146</v>
      </c>
      <c r="AI37" s="380"/>
      <c r="AJ37" s="380"/>
      <c r="AK37" s="380"/>
      <c r="AL37" s="380"/>
      <c r="AM37" s="380"/>
      <c r="AN37" s="380"/>
      <c r="AO37" s="380"/>
      <c r="AP37" s="380"/>
      <c r="AQ37" s="380" t="s">
        <v>865</v>
      </c>
      <c r="AR37" s="380"/>
      <c r="AS37" s="380"/>
      <c r="AT37" s="380"/>
      <c r="AU37" s="380"/>
      <c r="AV37" s="380"/>
      <c r="AW37" s="380"/>
      <c r="AX37" s="380"/>
      <c r="AY37" s="380"/>
      <c r="AZ37" s="380" t="s">
        <v>148</v>
      </c>
      <c r="BA37" s="380"/>
      <c r="BB37" s="380"/>
      <c r="BC37" s="380"/>
      <c r="BD37" s="380"/>
      <c r="BE37" s="380"/>
      <c r="BF37" s="380"/>
      <c r="BG37" s="380"/>
      <c r="BH37" s="380"/>
      <c r="BI37" s="380" t="s">
        <v>867</v>
      </c>
      <c r="BJ37" s="380"/>
      <c r="BK37" s="380"/>
      <c r="BL37" s="380"/>
      <c r="BM37" s="380"/>
      <c r="BN37" s="380"/>
      <c r="BO37" s="380"/>
      <c r="BP37" s="380"/>
      <c r="BQ37" s="380"/>
      <c r="BR37" s="380" t="s">
        <v>150</v>
      </c>
      <c r="BS37" s="380"/>
      <c r="BT37" s="380"/>
      <c r="BU37" s="380"/>
      <c r="BV37" s="380"/>
      <c r="BW37" s="380"/>
      <c r="BX37" s="380"/>
      <c r="BY37" s="380"/>
      <c r="BZ37" s="380"/>
      <c r="CA37" s="380" t="s">
        <v>869</v>
      </c>
      <c r="CB37" s="380"/>
      <c r="CC37" s="380"/>
      <c r="CD37" s="380"/>
      <c r="CE37" s="380"/>
      <c r="CF37" s="380"/>
      <c r="CG37" s="380"/>
      <c r="CH37" s="380"/>
      <c r="CI37" s="380"/>
      <c r="CJ37" s="380" t="s">
        <v>870</v>
      </c>
      <c r="CK37" s="380"/>
      <c r="CL37" s="380"/>
      <c r="CM37" s="380"/>
      <c r="CN37" s="380"/>
      <c r="CO37" s="380"/>
      <c r="CP37" s="380"/>
      <c r="CQ37" s="380"/>
      <c r="CR37" s="380"/>
      <c r="CS37" s="380" t="s">
        <v>871</v>
      </c>
      <c r="CT37" s="380"/>
      <c r="CU37" s="380"/>
      <c r="CV37" s="380"/>
      <c r="CW37" s="380"/>
      <c r="CX37" s="380"/>
      <c r="CY37" s="380"/>
      <c r="CZ37" s="380"/>
      <c r="DA37" s="380"/>
      <c r="DB37" s="380" t="s">
        <v>872</v>
      </c>
      <c r="DC37" s="380"/>
      <c r="DD37" s="380"/>
      <c r="DE37" s="380"/>
      <c r="DF37" s="380"/>
      <c r="DG37" s="380"/>
      <c r="DH37" s="380"/>
      <c r="DI37" s="380"/>
      <c r="DJ37" s="380"/>
      <c r="DK37" s="380" t="s">
        <v>873</v>
      </c>
      <c r="DL37" s="380"/>
      <c r="DM37" s="380"/>
      <c r="DN37" s="380"/>
      <c r="DO37" s="380"/>
      <c r="DP37" s="380"/>
      <c r="DQ37" s="380"/>
      <c r="DR37" s="380"/>
      <c r="DS37" s="380"/>
      <c r="DT37" s="380" t="s">
        <v>874</v>
      </c>
      <c r="DU37" s="380"/>
      <c r="DV37" s="380"/>
      <c r="DW37" s="380"/>
      <c r="DX37" s="380"/>
      <c r="DY37" s="380"/>
      <c r="DZ37" s="380"/>
      <c r="EA37" s="380"/>
      <c r="EB37" s="380"/>
      <c r="EC37" s="380" t="s">
        <v>875</v>
      </c>
      <c r="ED37" s="380"/>
      <c r="EE37" s="380"/>
      <c r="EF37" s="380"/>
      <c r="EG37" s="380"/>
      <c r="EH37" s="380"/>
      <c r="EI37" s="380"/>
      <c r="EJ37" s="380"/>
      <c r="EK37" s="380"/>
      <c r="EL37" s="380" t="s">
        <v>876</v>
      </c>
      <c r="EM37" s="380"/>
      <c r="EN37" s="380"/>
      <c r="EO37" s="380"/>
      <c r="EP37" s="380"/>
      <c r="EQ37" s="380"/>
      <c r="ER37" s="380"/>
      <c r="ES37" s="380"/>
      <c r="ET37" s="380"/>
      <c r="EU37" s="380"/>
      <c r="EV37" s="380"/>
      <c r="EW37" s="380"/>
    </row>
    <row r="38" spans="1:154" s="123" customFormat="1" ht="13.5" customHeight="1">
      <c r="A38" s="579" t="s">
        <v>877</v>
      </c>
      <c r="B38" s="854"/>
      <c r="C38" s="854"/>
      <c r="D38" s="854"/>
      <c r="E38" s="854"/>
      <c r="F38" s="854"/>
      <c r="G38" s="854"/>
      <c r="H38" s="854"/>
      <c r="I38" s="854"/>
      <c r="J38" s="854"/>
      <c r="K38" s="854"/>
      <c r="L38" s="854"/>
      <c r="M38" s="854"/>
      <c r="N38" s="854"/>
      <c r="O38" s="855"/>
      <c r="P38" s="114" t="s">
        <v>811</v>
      </c>
      <c r="Q38" s="115"/>
      <c r="R38" s="115"/>
      <c r="S38" s="115"/>
      <c r="T38" s="115"/>
      <c r="U38" s="115"/>
      <c r="V38" s="115"/>
      <c r="W38" s="115"/>
      <c r="X38" s="118"/>
      <c r="Y38" s="119" t="s">
        <v>716</v>
      </c>
      <c r="Z38" s="120"/>
      <c r="AA38" s="120"/>
      <c r="AB38" s="120"/>
      <c r="AC38" s="120"/>
      <c r="AD38" s="120"/>
      <c r="AE38" s="120"/>
      <c r="AF38" s="120"/>
      <c r="AG38" s="120"/>
      <c r="AH38" s="120"/>
      <c r="AI38" s="120"/>
      <c r="AJ38" s="120"/>
      <c r="AK38" s="120"/>
      <c r="AL38" s="120"/>
      <c r="AM38" s="120"/>
      <c r="AN38" s="120"/>
      <c r="AO38" s="120"/>
      <c r="AP38" s="120"/>
      <c r="AQ38" s="120"/>
      <c r="AR38" s="120"/>
      <c r="AS38" s="120"/>
      <c r="AT38" s="120"/>
      <c r="AU38" s="120"/>
      <c r="AV38" s="120"/>
      <c r="AW38" s="120"/>
      <c r="AX38" s="120"/>
      <c r="AY38" s="120"/>
      <c r="AZ38" s="120"/>
      <c r="BA38" s="120"/>
      <c r="BB38" s="120"/>
      <c r="BC38" s="120"/>
      <c r="BD38" s="120"/>
      <c r="BE38" s="120"/>
      <c r="BF38" s="120"/>
      <c r="BG38" s="120"/>
      <c r="BH38" s="120"/>
      <c r="BI38" s="114" t="s">
        <v>879</v>
      </c>
      <c r="BJ38" s="115"/>
      <c r="BK38" s="115"/>
      <c r="BL38" s="115"/>
      <c r="BM38" s="115"/>
      <c r="BN38" s="115"/>
      <c r="BO38" s="115"/>
      <c r="BP38" s="115"/>
      <c r="BQ38" s="118"/>
      <c r="BR38" s="114" t="s">
        <v>880</v>
      </c>
      <c r="BS38" s="115"/>
      <c r="BT38" s="115"/>
      <c r="BU38" s="115"/>
      <c r="BV38" s="115"/>
      <c r="BW38" s="115"/>
      <c r="BX38" s="115"/>
      <c r="BY38" s="115"/>
      <c r="BZ38" s="118"/>
      <c r="CA38" s="856" t="s">
        <v>881</v>
      </c>
      <c r="CB38" s="857"/>
      <c r="CC38" s="857"/>
      <c r="CD38" s="857"/>
      <c r="CE38" s="857"/>
      <c r="CF38" s="857"/>
      <c r="CG38" s="857"/>
      <c r="CH38" s="857"/>
      <c r="CI38" s="857"/>
      <c r="CJ38" s="120"/>
      <c r="CK38" s="120"/>
      <c r="CL38" s="120"/>
      <c r="CM38" s="120"/>
      <c r="CN38" s="120"/>
      <c r="CO38" s="120"/>
      <c r="CP38" s="120"/>
      <c r="CQ38" s="120"/>
      <c r="CR38" s="121"/>
      <c r="CS38" s="114" t="s">
        <v>849</v>
      </c>
      <c r="CT38" s="115"/>
      <c r="CU38" s="115"/>
      <c r="CV38" s="115"/>
      <c r="CW38" s="115"/>
      <c r="CX38" s="115"/>
      <c r="CY38" s="115"/>
      <c r="CZ38" s="115"/>
      <c r="DA38" s="115"/>
      <c r="DB38" s="120"/>
      <c r="DC38" s="120"/>
      <c r="DD38" s="120"/>
      <c r="DE38" s="120"/>
      <c r="DF38" s="120"/>
      <c r="DG38" s="120"/>
      <c r="DH38" s="120"/>
      <c r="DI38" s="120"/>
      <c r="DJ38" s="120"/>
      <c r="DK38" s="120"/>
      <c r="DL38" s="120"/>
      <c r="DM38" s="120"/>
      <c r="DN38" s="120"/>
      <c r="DO38" s="120"/>
      <c r="DP38" s="120"/>
      <c r="DQ38" s="120"/>
      <c r="DR38" s="120"/>
      <c r="DS38" s="120"/>
      <c r="DT38" s="120"/>
      <c r="DU38" s="120"/>
      <c r="DV38" s="120"/>
      <c r="DW38" s="120"/>
      <c r="DX38" s="120"/>
      <c r="DY38" s="120"/>
      <c r="DZ38" s="120"/>
      <c r="EA38" s="120"/>
      <c r="EB38" s="120"/>
      <c r="EC38" s="114"/>
      <c r="ED38" s="115"/>
      <c r="EE38" s="115"/>
      <c r="EF38" s="115"/>
      <c r="EG38" s="115"/>
      <c r="EH38" s="115"/>
      <c r="EI38" s="115"/>
      <c r="EJ38" s="115"/>
      <c r="EK38" s="115"/>
      <c r="EL38" s="114"/>
      <c r="EM38" s="115"/>
      <c r="EN38" s="115"/>
      <c r="EO38" s="115"/>
      <c r="EP38" s="115"/>
      <c r="EQ38" s="115"/>
      <c r="ER38" s="115"/>
      <c r="ES38" s="115"/>
      <c r="ET38" s="115"/>
      <c r="EU38" s="115"/>
      <c r="EV38" s="115"/>
      <c r="EW38" s="118"/>
    </row>
    <row r="39" spans="1:154" s="123" customFormat="1" ht="13.5" customHeight="1">
      <c r="A39" s="858"/>
      <c r="B39" s="859"/>
      <c r="C39" s="859"/>
      <c r="D39" s="859"/>
      <c r="E39" s="859"/>
      <c r="F39" s="859"/>
      <c r="G39" s="859"/>
      <c r="H39" s="859"/>
      <c r="I39" s="859"/>
      <c r="J39" s="859"/>
      <c r="K39" s="859"/>
      <c r="L39" s="859"/>
      <c r="M39" s="859"/>
      <c r="N39" s="859"/>
      <c r="O39" s="860"/>
      <c r="P39" s="194"/>
      <c r="Q39" s="195"/>
      <c r="R39" s="195"/>
      <c r="S39" s="195"/>
      <c r="T39" s="195"/>
      <c r="U39" s="195"/>
      <c r="V39" s="195"/>
      <c r="W39" s="195"/>
      <c r="X39" s="196"/>
      <c r="Y39" s="114"/>
      <c r="Z39" s="115"/>
      <c r="AA39" s="115"/>
      <c r="AB39" s="115"/>
      <c r="AC39" s="115"/>
      <c r="AD39" s="115"/>
      <c r="AE39" s="115"/>
      <c r="AF39" s="115"/>
      <c r="AG39" s="118"/>
      <c r="AH39" s="114"/>
      <c r="AI39" s="115"/>
      <c r="AJ39" s="115"/>
      <c r="AK39" s="115"/>
      <c r="AL39" s="115"/>
      <c r="AM39" s="115"/>
      <c r="AN39" s="115"/>
      <c r="AO39" s="115"/>
      <c r="AP39" s="118"/>
      <c r="AQ39" s="114"/>
      <c r="AR39" s="115"/>
      <c r="AS39" s="115"/>
      <c r="AT39" s="115"/>
      <c r="AU39" s="115"/>
      <c r="AV39" s="115"/>
      <c r="AW39" s="115"/>
      <c r="AX39" s="115"/>
      <c r="AY39" s="118"/>
      <c r="AZ39" s="114"/>
      <c r="BA39" s="115"/>
      <c r="BB39" s="115"/>
      <c r="BC39" s="115"/>
      <c r="BD39" s="115"/>
      <c r="BE39" s="115"/>
      <c r="BF39" s="115"/>
      <c r="BG39" s="115"/>
      <c r="BH39" s="115"/>
      <c r="BI39" s="194" t="s">
        <v>850</v>
      </c>
      <c r="BJ39" s="195"/>
      <c r="BK39" s="195"/>
      <c r="BL39" s="195"/>
      <c r="BM39" s="195"/>
      <c r="BN39" s="195"/>
      <c r="BO39" s="195"/>
      <c r="BP39" s="195"/>
      <c r="BQ39" s="196"/>
      <c r="BR39" s="194"/>
      <c r="BS39" s="195"/>
      <c r="BT39" s="195"/>
      <c r="BU39" s="195"/>
      <c r="BV39" s="195"/>
      <c r="BW39" s="195"/>
      <c r="BX39" s="195"/>
      <c r="BY39" s="195"/>
      <c r="BZ39" s="196"/>
      <c r="CA39" s="861" t="s">
        <v>851</v>
      </c>
      <c r="CB39" s="862"/>
      <c r="CC39" s="862"/>
      <c r="CD39" s="862"/>
      <c r="CE39" s="862"/>
      <c r="CF39" s="862"/>
      <c r="CG39" s="862"/>
      <c r="CH39" s="862"/>
      <c r="CI39" s="863"/>
      <c r="CJ39" s="194" t="s">
        <v>852</v>
      </c>
      <c r="CK39" s="195"/>
      <c r="CL39" s="195"/>
      <c r="CM39" s="195"/>
      <c r="CN39" s="195"/>
      <c r="CO39" s="195"/>
      <c r="CP39" s="195"/>
      <c r="CQ39" s="195"/>
      <c r="CR39" s="196"/>
      <c r="CS39" s="114"/>
      <c r="CT39" s="115"/>
      <c r="CU39" s="115"/>
      <c r="CV39" s="115"/>
      <c r="CW39" s="115"/>
      <c r="CX39" s="115"/>
      <c r="CY39" s="115"/>
      <c r="CZ39" s="115"/>
      <c r="DA39" s="118"/>
      <c r="DB39" s="115"/>
      <c r="DC39" s="115"/>
      <c r="DD39" s="115"/>
      <c r="DE39" s="115"/>
      <c r="DF39" s="115"/>
      <c r="DG39" s="115"/>
      <c r="DH39" s="115"/>
      <c r="DI39" s="115"/>
      <c r="DJ39" s="118"/>
      <c r="DK39" s="114"/>
      <c r="DL39" s="115"/>
      <c r="DM39" s="115"/>
      <c r="DN39" s="115"/>
      <c r="DO39" s="115"/>
      <c r="DP39" s="115"/>
      <c r="DQ39" s="115"/>
      <c r="DR39" s="115"/>
      <c r="DS39" s="118"/>
      <c r="DT39" s="114"/>
      <c r="DU39" s="115"/>
      <c r="DV39" s="115"/>
      <c r="DW39" s="115"/>
      <c r="DX39" s="115"/>
      <c r="DY39" s="115"/>
      <c r="DZ39" s="115"/>
      <c r="EA39" s="115"/>
      <c r="EB39" s="115"/>
      <c r="EC39" s="194" t="s">
        <v>853</v>
      </c>
      <c r="ED39" s="195"/>
      <c r="EE39" s="195"/>
      <c r="EF39" s="195"/>
      <c r="EG39" s="195"/>
      <c r="EH39" s="195"/>
      <c r="EI39" s="195"/>
      <c r="EJ39" s="195"/>
      <c r="EK39" s="195"/>
      <c r="EL39" s="194" t="s">
        <v>854</v>
      </c>
      <c r="EM39" s="195"/>
      <c r="EN39" s="195"/>
      <c r="EO39" s="195"/>
      <c r="EP39" s="195"/>
      <c r="EQ39" s="195"/>
      <c r="ER39" s="195"/>
      <c r="ES39" s="195"/>
      <c r="ET39" s="195"/>
      <c r="EU39" s="195"/>
      <c r="EV39" s="195"/>
      <c r="EW39" s="196"/>
    </row>
    <row r="40" spans="1:154" ht="13.5" customHeight="1">
      <c r="A40" s="858"/>
      <c r="B40" s="859"/>
      <c r="C40" s="859"/>
      <c r="D40" s="859"/>
      <c r="E40" s="859"/>
      <c r="F40" s="859"/>
      <c r="G40" s="859"/>
      <c r="H40" s="859"/>
      <c r="I40" s="859"/>
      <c r="J40" s="859"/>
      <c r="K40" s="859"/>
      <c r="L40" s="859"/>
      <c r="M40" s="859"/>
      <c r="N40" s="859"/>
      <c r="O40" s="860"/>
      <c r="P40" s="194"/>
      <c r="Q40" s="195"/>
      <c r="R40" s="195"/>
      <c r="S40" s="195"/>
      <c r="T40" s="195"/>
      <c r="U40" s="195"/>
      <c r="V40" s="195"/>
      <c r="W40" s="195"/>
      <c r="X40" s="196"/>
      <c r="Y40" s="194" t="s">
        <v>855</v>
      </c>
      <c r="Z40" s="195"/>
      <c r="AA40" s="195"/>
      <c r="AB40" s="195"/>
      <c r="AC40" s="195"/>
      <c r="AD40" s="195"/>
      <c r="AE40" s="195"/>
      <c r="AF40" s="195"/>
      <c r="AG40" s="196"/>
      <c r="AH40" s="194" t="s">
        <v>717</v>
      </c>
      <c r="AI40" s="195"/>
      <c r="AJ40" s="195"/>
      <c r="AK40" s="195"/>
      <c r="AL40" s="195"/>
      <c r="AM40" s="195"/>
      <c r="AN40" s="195"/>
      <c r="AO40" s="195"/>
      <c r="AP40" s="196"/>
      <c r="AQ40" s="194" t="s">
        <v>718</v>
      </c>
      <c r="AR40" s="195"/>
      <c r="AS40" s="195"/>
      <c r="AT40" s="195"/>
      <c r="AU40" s="195"/>
      <c r="AV40" s="195"/>
      <c r="AW40" s="195"/>
      <c r="AX40" s="195"/>
      <c r="AY40" s="196"/>
      <c r="AZ40" s="194" t="s">
        <v>776</v>
      </c>
      <c r="BA40" s="195"/>
      <c r="BB40" s="195"/>
      <c r="BC40" s="195"/>
      <c r="BD40" s="195"/>
      <c r="BE40" s="195"/>
      <c r="BF40" s="195"/>
      <c r="BG40" s="195"/>
      <c r="BH40" s="195"/>
      <c r="BI40" s="194" t="s">
        <v>719</v>
      </c>
      <c r="BJ40" s="195"/>
      <c r="BK40" s="195"/>
      <c r="BL40" s="195"/>
      <c r="BM40" s="195"/>
      <c r="BN40" s="195"/>
      <c r="BO40" s="195"/>
      <c r="BP40" s="195"/>
      <c r="BQ40" s="196"/>
      <c r="BR40" s="194"/>
      <c r="BS40" s="195"/>
      <c r="BT40" s="195"/>
      <c r="BU40" s="195"/>
      <c r="BV40" s="195"/>
      <c r="BW40" s="195"/>
      <c r="BX40" s="195"/>
      <c r="BY40" s="195"/>
      <c r="BZ40" s="196"/>
      <c r="CA40" s="861" t="s">
        <v>698</v>
      </c>
      <c r="CB40" s="862"/>
      <c r="CC40" s="862"/>
      <c r="CD40" s="862"/>
      <c r="CE40" s="862"/>
      <c r="CF40" s="862"/>
      <c r="CG40" s="862"/>
      <c r="CH40" s="862"/>
      <c r="CI40" s="863"/>
      <c r="CJ40" s="194" t="s">
        <v>721</v>
      </c>
      <c r="CK40" s="195"/>
      <c r="CL40" s="195"/>
      <c r="CM40" s="195"/>
      <c r="CN40" s="195"/>
      <c r="CO40" s="195"/>
      <c r="CP40" s="195"/>
      <c r="CQ40" s="195"/>
      <c r="CR40" s="196"/>
      <c r="CS40" s="194" t="s">
        <v>882</v>
      </c>
      <c r="CT40" s="195"/>
      <c r="CU40" s="195"/>
      <c r="CV40" s="195"/>
      <c r="CW40" s="195"/>
      <c r="CX40" s="195"/>
      <c r="CY40" s="195"/>
      <c r="CZ40" s="195"/>
      <c r="DA40" s="196"/>
      <c r="DB40" s="195" t="s">
        <v>717</v>
      </c>
      <c r="DC40" s="195"/>
      <c r="DD40" s="195"/>
      <c r="DE40" s="195"/>
      <c r="DF40" s="195"/>
      <c r="DG40" s="195"/>
      <c r="DH40" s="195"/>
      <c r="DI40" s="195"/>
      <c r="DJ40" s="196"/>
      <c r="DK40" s="194" t="s">
        <v>883</v>
      </c>
      <c r="DL40" s="195"/>
      <c r="DM40" s="195"/>
      <c r="DN40" s="195"/>
      <c r="DO40" s="195"/>
      <c r="DP40" s="195"/>
      <c r="DQ40" s="195"/>
      <c r="DR40" s="195"/>
      <c r="DS40" s="196"/>
      <c r="DT40" s="194" t="s">
        <v>776</v>
      </c>
      <c r="DU40" s="195"/>
      <c r="DV40" s="195"/>
      <c r="DW40" s="195"/>
      <c r="DX40" s="195"/>
      <c r="DY40" s="195"/>
      <c r="DZ40" s="195"/>
      <c r="EA40" s="195"/>
      <c r="EB40" s="195"/>
      <c r="EC40" s="194"/>
      <c r="ED40" s="195"/>
      <c r="EE40" s="195"/>
      <c r="EF40" s="195"/>
      <c r="EG40" s="195"/>
      <c r="EH40" s="195"/>
      <c r="EI40" s="195"/>
      <c r="EJ40" s="195"/>
      <c r="EK40" s="195"/>
      <c r="EL40" s="194"/>
      <c r="EM40" s="195"/>
      <c r="EN40" s="195"/>
      <c r="EO40" s="195"/>
      <c r="EP40" s="195"/>
      <c r="EQ40" s="195"/>
      <c r="ER40" s="195"/>
      <c r="ES40" s="195"/>
      <c r="ET40" s="195"/>
      <c r="EU40" s="195"/>
      <c r="EV40" s="195"/>
      <c r="EW40" s="196"/>
    </row>
    <row r="41" spans="1:154" ht="13.5" customHeight="1">
      <c r="A41" s="858"/>
      <c r="B41" s="859"/>
      <c r="C41" s="859"/>
      <c r="D41" s="859"/>
      <c r="E41" s="859"/>
      <c r="F41" s="859"/>
      <c r="G41" s="859"/>
      <c r="H41" s="859"/>
      <c r="I41" s="859"/>
      <c r="J41" s="859"/>
      <c r="K41" s="859"/>
      <c r="L41" s="859"/>
      <c r="M41" s="859"/>
      <c r="N41" s="859"/>
      <c r="O41" s="860"/>
      <c r="P41" s="194"/>
      <c r="Q41" s="195"/>
      <c r="R41" s="195"/>
      <c r="S41" s="195"/>
      <c r="T41" s="195"/>
      <c r="U41" s="195"/>
      <c r="V41" s="195"/>
      <c r="W41" s="195"/>
      <c r="X41" s="196"/>
      <c r="Y41" s="194"/>
      <c r="Z41" s="195"/>
      <c r="AA41" s="195"/>
      <c r="AB41" s="195"/>
      <c r="AC41" s="195"/>
      <c r="AD41" s="195"/>
      <c r="AE41" s="195"/>
      <c r="AF41" s="195"/>
      <c r="AG41" s="196"/>
      <c r="AH41" s="194" t="s">
        <v>722</v>
      </c>
      <c r="AI41" s="195"/>
      <c r="AJ41" s="195"/>
      <c r="AK41" s="195"/>
      <c r="AL41" s="195"/>
      <c r="AM41" s="195"/>
      <c r="AN41" s="195"/>
      <c r="AO41" s="195"/>
      <c r="AP41" s="196"/>
      <c r="AQ41" s="194"/>
      <c r="AR41" s="195"/>
      <c r="AS41" s="195"/>
      <c r="AT41" s="195"/>
      <c r="AU41" s="195"/>
      <c r="AV41" s="195"/>
      <c r="AW41" s="195"/>
      <c r="AX41" s="195"/>
      <c r="AY41" s="196"/>
      <c r="AZ41" s="194"/>
      <c r="BA41" s="195"/>
      <c r="BB41" s="195"/>
      <c r="BC41" s="195"/>
      <c r="BD41" s="195"/>
      <c r="BE41" s="195"/>
      <c r="BF41" s="195"/>
      <c r="BG41" s="195"/>
      <c r="BH41" s="195"/>
      <c r="BI41" s="194"/>
      <c r="BJ41" s="195"/>
      <c r="BK41" s="195"/>
      <c r="BL41" s="195"/>
      <c r="BM41" s="195"/>
      <c r="BN41" s="195"/>
      <c r="BO41" s="195"/>
      <c r="BP41" s="195"/>
      <c r="BQ41" s="196"/>
      <c r="BR41" s="194"/>
      <c r="BS41" s="195"/>
      <c r="BT41" s="195"/>
      <c r="BU41" s="195"/>
      <c r="BV41" s="195"/>
      <c r="BW41" s="195"/>
      <c r="BX41" s="195"/>
      <c r="BY41" s="195"/>
      <c r="BZ41" s="196"/>
      <c r="CA41" s="861" t="s">
        <v>720</v>
      </c>
      <c r="CB41" s="862"/>
      <c r="CC41" s="862"/>
      <c r="CD41" s="862"/>
      <c r="CE41" s="862"/>
      <c r="CF41" s="862"/>
      <c r="CG41" s="862"/>
      <c r="CH41" s="862"/>
      <c r="CI41" s="863"/>
      <c r="CJ41" s="194" t="s">
        <v>723</v>
      </c>
      <c r="CK41" s="195"/>
      <c r="CL41" s="195"/>
      <c r="CM41" s="195"/>
      <c r="CN41" s="195"/>
      <c r="CO41" s="195"/>
      <c r="CP41" s="195"/>
      <c r="CQ41" s="195"/>
      <c r="CR41" s="196"/>
      <c r="CS41" s="864" t="s">
        <v>884</v>
      </c>
      <c r="CT41" s="865"/>
      <c r="CU41" s="865"/>
      <c r="CV41" s="865"/>
      <c r="CW41" s="865"/>
      <c r="CX41" s="865"/>
      <c r="CY41" s="865"/>
      <c r="CZ41" s="865"/>
      <c r="DA41" s="866"/>
      <c r="DB41" s="195" t="s">
        <v>722</v>
      </c>
      <c r="DC41" s="195"/>
      <c r="DD41" s="195"/>
      <c r="DE41" s="195"/>
      <c r="DF41" s="195"/>
      <c r="DG41" s="195"/>
      <c r="DH41" s="195"/>
      <c r="DI41" s="195"/>
      <c r="DJ41" s="196"/>
      <c r="DK41" s="194" t="s">
        <v>885</v>
      </c>
      <c r="DL41" s="195"/>
      <c r="DM41" s="195"/>
      <c r="DN41" s="195"/>
      <c r="DO41" s="195"/>
      <c r="DP41" s="195"/>
      <c r="DQ41" s="195"/>
      <c r="DR41" s="195"/>
      <c r="DS41" s="196"/>
      <c r="DT41" s="194"/>
      <c r="DU41" s="195"/>
      <c r="DV41" s="195"/>
      <c r="DW41" s="195"/>
      <c r="DX41" s="195"/>
      <c r="DY41" s="195"/>
      <c r="DZ41" s="195"/>
      <c r="EA41" s="195"/>
      <c r="EB41" s="195"/>
      <c r="EC41" s="194"/>
      <c r="ED41" s="195"/>
      <c r="EE41" s="195"/>
      <c r="EF41" s="195"/>
      <c r="EG41" s="195"/>
      <c r="EH41" s="195"/>
      <c r="EI41" s="195"/>
      <c r="EJ41" s="195"/>
      <c r="EK41" s="195"/>
      <c r="EL41" s="194"/>
      <c r="EM41" s="195"/>
      <c r="EN41" s="195"/>
      <c r="EO41" s="195"/>
      <c r="EP41" s="195"/>
      <c r="EQ41" s="195"/>
      <c r="ER41" s="195"/>
      <c r="ES41" s="195"/>
      <c r="ET41" s="195"/>
      <c r="EU41" s="195"/>
      <c r="EV41" s="195"/>
      <c r="EW41" s="196"/>
    </row>
    <row r="42" spans="1:154" ht="13.5" customHeight="1" thickBot="1">
      <c r="A42" s="867"/>
      <c r="B42" s="868"/>
      <c r="C42" s="868"/>
      <c r="D42" s="868"/>
      <c r="E42" s="868"/>
      <c r="F42" s="868"/>
      <c r="G42" s="868"/>
      <c r="H42" s="868"/>
      <c r="I42" s="868"/>
      <c r="J42" s="868"/>
      <c r="K42" s="868"/>
      <c r="L42" s="868"/>
      <c r="M42" s="868"/>
      <c r="N42" s="868"/>
      <c r="O42" s="869"/>
      <c r="P42" s="194"/>
      <c r="Q42" s="195"/>
      <c r="R42" s="195"/>
      <c r="S42" s="195"/>
      <c r="T42" s="195"/>
      <c r="U42" s="195"/>
      <c r="V42" s="195"/>
      <c r="W42" s="195"/>
      <c r="X42" s="196"/>
      <c r="Y42" s="870" t="s">
        <v>724</v>
      </c>
      <c r="Z42" s="871"/>
      <c r="AA42" s="871"/>
      <c r="AB42" s="871"/>
      <c r="AC42" s="871"/>
      <c r="AD42" s="871"/>
      <c r="AE42" s="871"/>
      <c r="AF42" s="871"/>
      <c r="AG42" s="872"/>
      <c r="AH42" s="870" t="s">
        <v>725</v>
      </c>
      <c r="AI42" s="871"/>
      <c r="AJ42" s="871"/>
      <c r="AK42" s="871"/>
      <c r="AL42" s="871"/>
      <c r="AM42" s="871"/>
      <c r="AN42" s="871"/>
      <c r="AO42" s="871"/>
      <c r="AP42" s="872"/>
      <c r="AQ42" s="870" t="s">
        <v>726</v>
      </c>
      <c r="AR42" s="871"/>
      <c r="AS42" s="871"/>
      <c r="AT42" s="871"/>
      <c r="AU42" s="871"/>
      <c r="AV42" s="871"/>
      <c r="AW42" s="871"/>
      <c r="AX42" s="871"/>
      <c r="AY42" s="872"/>
      <c r="AZ42" s="870" t="s">
        <v>727</v>
      </c>
      <c r="BA42" s="871"/>
      <c r="BB42" s="871"/>
      <c r="BC42" s="871"/>
      <c r="BD42" s="871"/>
      <c r="BE42" s="871"/>
      <c r="BF42" s="871"/>
      <c r="BG42" s="871"/>
      <c r="BH42" s="872"/>
      <c r="BI42" s="870" t="s">
        <v>728</v>
      </c>
      <c r="BJ42" s="871"/>
      <c r="BK42" s="871"/>
      <c r="BL42" s="871"/>
      <c r="BM42" s="871"/>
      <c r="BN42" s="871"/>
      <c r="BO42" s="871"/>
      <c r="BP42" s="871"/>
      <c r="BQ42" s="872"/>
      <c r="BR42" s="870" t="s">
        <v>729</v>
      </c>
      <c r="BS42" s="871"/>
      <c r="BT42" s="871"/>
      <c r="BU42" s="871"/>
      <c r="BV42" s="871"/>
      <c r="BW42" s="871"/>
      <c r="BX42" s="871"/>
      <c r="BY42" s="871"/>
      <c r="BZ42" s="872"/>
      <c r="CA42" s="870" t="s">
        <v>730</v>
      </c>
      <c r="CB42" s="871"/>
      <c r="CC42" s="871"/>
      <c r="CD42" s="871"/>
      <c r="CE42" s="871"/>
      <c r="CF42" s="871"/>
      <c r="CG42" s="871"/>
      <c r="CH42" s="871"/>
      <c r="CI42" s="872"/>
      <c r="CJ42" s="138" t="s">
        <v>731</v>
      </c>
      <c r="CK42" s="139"/>
      <c r="CL42" s="139"/>
      <c r="CM42" s="139"/>
      <c r="CN42" s="139"/>
      <c r="CO42" s="139"/>
      <c r="CP42" s="139"/>
      <c r="CQ42" s="139"/>
      <c r="CR42" s="140"/>
      <c r="CS42" s="131" t="s">
        <v>731</v>
      </c>
      <c r="CT42" s="132"/>
      <c r="CU42" s="132"/>
      <c r="CV42" s="132"/>
      <c r="CW42" s="132"/>
      <c r="CX42" s="132"/>
      <c r="CY42" s="132"/>
      <c r="CZ42" s="132"/>
      <c r="DA42" s="133"/>
      <c r="DB42" s="131" t="s">
        <v>731</v>
      </c>
      <c r="DC42" s="132"/>
      <c r="DD42" s="132"/>
      <c r="DE42" s="132"/>
      <c r="DF42" s="132"/>
      <c r="DG42" s="132"/>
      <c r="DH42" s="132"/>
      <c r="DI42" s="132"/>
      <c r="DJ42" s="133"/>
      <c r="DK42" s="131" t="s">
        <v>731</v>
      </c>
      <c r="DL42" s="132"/>
      <c r="DM42" s="132"/>
      <c r="DN42" s="132"/>
      <c r="DO42" s="132"/>
      <c r="DP42" s="132"/>
      <c r="DQ42" s="132"/>
      <c r="DR42" s="132"/>
      <c r="DS42" s="133"/>
      <c r="DT42" s="131" t="s">
        <v>731</v>
      </c>
      <c r="DU42" s="132"/>
      <c r="DV42" s="132"/>
      <c r="DW42" s="132"/>
      <c r="DX42" s="132"/>
      <c r="DY42" s="132"/>
      <c r="DZ42" s="132"/>
      <c r="EA42" s="132"/>
      <c r="EB42" s="132"/>
      <c r="EC42" s="138" t="s">
        <v>732</v>
      </c>
      <c r="ED42" s="139"/>
      <c r="EE42" s="139"/>
      <c r="EF42" s="139"/>
      <c r="EG42" s="139"/>
      <c r="EH42" s="139"/>
      <c r="EI42" s="139"/>
      <c r="EJ42" s="139"/>
      <c r="EK42" s="140"/>
      <c r="EL42" s="138" t="s">
        <v>733</v>
      </c>
      <c r="EM42" s="139"/>
      <c r="EN42" s="139"/>
      <c r="EO42" s="139"/>
      <c r="EP42" s="139"/>
      <c r="EQ42" s="139"/>
      <c r="ER42" s="139"/>
      <c r="ES42" s="139"/>
      <c r="ET42" s="139"/>
      <c r="EU42" s="139"/>
      <c r="EV42" s="139"/>
      <c r="EW42" s="140"/>
    </row>
    <row r="43" spans="1:154" ht="30" customHeight="1">
      <c r="A43" s="543" t="s">
        <v>392</v>
      </c>
      <c r="B43" s="481"/>
      <c r="C43" s="482"/>
      <c r="D43" s="886" t="s">
        <v>855</v>
      </c>
      <c r="E43" s="887"/>
      <c r="F43" s="888"/>
      <c r="G43" s="886" t="s">
        <v>394</v>
      </c>
      <c r="H43" s="888" t="s">
        <v>898</v>
      </c>
      <c r="I43" s="887" t="s">
        <v>395</v>
      </c>
      <c r="J43" s="888"/>
      <c r="K43" s="913" t="s">
        <v>396</v>
      </c>
      <c r="L43" s="914"/>
      <c r="M43" s="914"/>
      <c r="N43" s="914"/>
      <c r="O43" s="914"/>
      <c r="P43" s="925" t="s">
        <v>9</v>
      </c>
      <c r="Q43" s="926"/>
      <c r="R43" s="927"/>
      <c r="S43" s="927" t="s">
        <v>4433</v>
      </c>
      <c r="T43" s="927"/>
      <c r="U43" s="927"/>
      <c r="V43" s="927" t="s">
        <v>6</v>
      </c>
      <c r="W43" s="928"/>
      <c r="X43" s="929"/>
      <c r="Y43" s="149">
        <v>9</v>
      </c>
      <c r="Z43" s="150"/>
      <c r="AA43" s="150"/>
      <c r="AB43" s="150"/>
      <c r="AC43" s="150"/>
      <c r="AD43" s="150"/>
      <c r="AE43" s="150"/>
      <c r="AF43" s="150"/>
      <c r="AG43" s="151"/>
      <c r="AH43" s="794"/>
      <c r="AI43" s="795"/>
      <c r="AJ43" s="795"/>
      <c r="AK43" s="795"/>
      <c r="AL43" s="795"/>
      <c r="AM43" s="795"/>
      <c r="AN43" s="795"/>
      <c r="AO43" s="795"/>
      <c r="AP43" s="884"/>
      <c r="AQ43" s="149">
        <v>0</v>
      </c>
      <c r="AR43" s="150"/>
      <c r="AS43" s="150"/>
      <c r="AT43" s="150"/>
      <c r="AU43" s="150"/>
      <c r="AV43" s="150"/>
      <c r="AW43" s="150"/>
      <c r="AX43" s="150"/>
      <c r="AY43" s="151"/>
      <c r="AZ43" s="180">
        <f>SUM(Y43:AY43)</f>
        <v>9</v>
      </c>
      <c r="BA43" s="181"/>
      <c r="BB43" s="181"/>
      <c r="BC43" s="181"/>
      <c r="BD43" s="181"/>
      <c r="BE43" s="181"/>
      <c r="BF43" s="181"/>
      <c r="BG43" s="181"/>
      <c r="BH43" s="181"/>
      <c r="BI43" s="149">
        <v>0</v>
      </c>
      <c r="BJ43" s="150"/>
      <c r="BK43" s="150"/>
      <c r="BL43" s="150"/>
      <c r="BM43" s="150"/>
      <c r="BN43" s="150"/>
      <c r="BO43" s="150"/>
      <c r="BP43" s="150"/>
      <c r="BQ43" s="151"/>
      <c r="BR43" s="149">
        <v>0</v>
      </c>
      <c r="BS43" s="150"/>
      <c r="BT43" s="150"/>
      <c r="BU43" s="150"/>
      <c r="BV43" s="150"/>
      <c r="BW43" s="150"/>
      <c r="BX43" s="150"/>
      <c r="BY43" s="150"/>
      <c r="BZ43" s="151"/>
      <c r="CA43" s="149">
        <v>0</v>
      </c>
      <c r="CB43" s="150"/>
      <c r="CC43" s="150"/>
      <c r="CD43" s="150"/>
      <c r="CE43" s="150"/>
      <c r="CF43" s="150"/>
      <c r="CG43" s="150"/>
      <c r="CH43" s="150"/>
      <c r="CI43" s="151"/>
      <c r="CJ43" s="149">
        <v>0</v>
      </c>
      <c r="CK43" s="150"/>
      <c r="CL43" s="150"/>
      <c r="CM43" s="150"/>
      <c r="CN43" s="150"/>
      <c r="CO43" s="150"/>
      <c r="CP43" s="150"/>
      <c r="CQ43" s="150"/>
      <c r="CR43" s="150"/>
      <c r="CS43" s="180">
        <f t="shared" si="4"/>
        <v>9</v>
      </c>
      <c r="CT43" s="181"/>
      <c r="CU43" s="181"/>
      <c r="CV43" s="181"/>
      <c r="CW43" s="181"/>
      <c r="CX43" s="181"/>
      <c r="CY43" s="181"/>
      <c r="CZ43" s="181"/>
      <c r="DA43" s="182"/>
      <c r="DB43" s="794"/>
      <c r="DC43" s="795"/>
      <c r="DD43" s="795"/>
      <c r="DE43" s="795"/>
      <c r="DF43" s="795"/>
      <c r="DG43" s="795"/>
      <c r="DH43" s="795"/>
      <c r="DI43" s="795"/>
      <c r="DJ43" s="884"/>
      <c r="DK43" s="180">
        <f t="shared" ref="DK43:DK56" si="20">AQ43-BI43</f>
        <v>0</v>
      </c>
      <c r="DL43" s="181"/>
      <c r="DM43" s="181"/>
      <c r="DN43" s="181"/>
      <c r="DO43" s="181"/>
      <c r="DP43" s="181"/>
      <c r="DQ43" s="181"/>
      <c r="DR43" s="181"/>
      <c r="DS43" s="181"/>
      <c r="DT43" s="180">
        <f t="shared" si="5"/>
        <v>9</v>
      </c>
      <c r="DU43" s="181"/>
      <c r="DV43" s="181"/>
      <c r="DW43" s="181"/>
      <c r="DX43" s="181"/>
      <c r="DY43" s="181"/>
      <c r="DZ43" s="181"/>
      <c r="EA43" s="181"/>
      <c r="EB43" s="182"/>
      <c r="EC43" s="149">
        <v>6900</v>
      </c>
      <c r="ED43" s="150"/>
      <c r="EE43" s="150"/>
      <c r="EF43" s="150"/>
      <c r="EG43" s="150"/>
      <c r="EH43" s="150"/>
      <c r="EI43" s="150"/>
      <c r="EJ43" s="150"/>
      <c r="EK43" s="151"/>
      <c r="EL43" s="149">
        <v>62</v>
      </c>
      <c r="EM43" s="150"/>
      <c r="EN43" s="150"/>
      <c r="EO43" s="150"/>
      <c r="EP43" s="150"/>
      <c r="EQ43" s="150"/>
      <c r="ER43" s="150"/>
      <c r="ES43" s="150"/>
      <c r="ET43" s="150"/>
      <c r="EU43" s="150"/>
      <c r="EV43" s="150"/>
      <c r="EW43" s="152"/>
    </row>
    <row r="44" spans="1:154" ht="30" customHeight="1">
      <c r="A44" s="548"/>
      <c r="B44" s="490"/>
      <c r="C44" s="491"/>
      <c r="D44" s="891"/>
      <c r="E44" s="892"/>
      <c r="F44" s="893"/>
      <c r="G44" s="891"/>
      <c r="H44" s="893"/>
      <c r="I44" s="911"/>
      <c r="J44" s="912"/>
      <c r="K44" s="913" t="s">
        <v>397</v>
      </c>
      <c r="L44" s="914"/>
      <c r="M44" s="914"/>
      <c r="N44" s="914"/>
      <c r="O44" s="914"/>
      <c r="P44" s="876" t="s">
        <v>9</v>
      </c>
      <c r="Q44" s="877"/>
      <c r="R44" s="878"/>
      <c r="S44" s="878" t="s">
        <v>824</v>
      </c>
      <c r="T44" s="878"/>
      <c r="U44" s="878"/>
      <c r="V44" s="878" t="s">
        <v>6</v>
      </c>
      <c r="W44" s="879"/>
      <c r="X44" s="880"/>
      <c r="Y44" s="159">
        <v>42472</v>
      </c>
      <c r="Z44" s="160"/>
      <c r="AA44" s="160"/>
      <c r="AB44" s="160"/>
      <c r="AC44" s="160"/>
      <c r="AD44" s="160"/>
      <c r="AE44" s="160"/>
      <c r="AF44" s="160"/>
      <c r="AG44" s="161"/>
      <c r="AH44" s="794"/>
      <c r="AI44" s="795"/>
      <c r="AJ44" s="795"/>
      <c r="AK44" s="795"/>
      <c r="AL44" s="795"/>
      <c r="AM44" s="795"/>
      <c r="AN44" s="795"/>
      <c r="AO44" s="795"/>
      <c r="AP44" s="884"/>
      <c r="AQ44" s="159">
        <v>38</v>
      </c>
      <c r="AR44" s="160"/>
      <c r="AS44" s="160"/>
      <c r="AT44" s="160"/>
      <c r="AU44" s="160"/>
      <c r="AV44" s="160"/>
      <c r="AW44" s="160"/>
      <c r="AX44" s="160"/>
      <c r="AY44" s="161"/>
      <c r="AZ44" s="156">
        <f t="shared" si="2"/>
        <v>42510</v>
      </c>
      <c r="BA44" s="157"/>
      <c r="BB44" s="157"/>
      <c r="BC44" s="157"/>
      <c r="BD44" s="157"/>
      <c r="BE44" s="157"/>
      <c r="BF44" s="157"/>
      <c r="BG44" s="157"/>
      <c r="BH44" s="157"/>
      <c r="BI44" s="159">
        <v>38</v>
      </c>
      <c r="BJ44" s="160"/>
      <c r="BK44" s="160"/>
      <c r="BL44" s="160"/>
      <c r="BM44" s="160"/>
      <c r="BN44" s="160"/>
      <c r="BO44" s="160"/>
      <c r="BP44" s="160"/>
      <c r="BQ44" s="161"/>
      <c r="BR44" s="159">
        <v>0</v>
      </c>
      <c r="BS44" s="160"/>
      <c r="BT44" s="160"/>
      <c r="BU44" s="160"/>
      <c r="BV44" s="160"/>
      <c r="BW44" s="160"/>
      <c r="BX44" s="160"/>
      <c r="BY44" s="160"/>
      <c r="BZ44" s="161"/>
      <c r="CA44" s="159">
        <v>530</v>
      </c>
      <c r="CB44" s="160"/>
      <c r="CC44" s="160"/>
      <c r="CD44" s="160"/>
      <c r="CE44" s="160"/>
      <c r="CF44" s="160"/>
      <c r="CG44" s="160"/>
      <c r="CH44" s="160"/>
      <c r="CI44" s="161"/>
      <c r="CJ44" s="159">
        <v>505</v>
      </c>
      <c r="CK44" s="160"/>
      <c r="CL44" s="160"/>
      <c r="CM44" s="160"/>
      <c r="CN44" s="160"/>
      <c r="CO44" s="160"/>
      <c r="CP44" s="160"/>
      <c r="CQ44" s="160"/>
      <c r="CR44" s="160"/>
      <c r="CS44" s="156">
        <f t="shared" si="4"/>
        <v>41942</v>
      </c>
      <c r="CT44" s="157"/>
      <c r="CU44" s="157"/>
      <c r="CV44" s="157"/>
      <c r="CW44" s="157"/>
      <c r="CX44" s="157"/>
      <c r="CY44" s="157"/>
      <c r="CZ44" s="157"/>
      <c r="DA44" s="158"/>
      <c r="DB44" s="794"/>
      <c r="DC44" s="795"/>
      <c r="DD44" s="795"/>
      <c r="DE44" s="795"/>
      <c r="DF44" s="795"/>
      <c r="DG44" s="795"/>
      <c r="DH44" s="795"/>
      <c r="DI44" s="795"/>
      <c r="DJ44" s="884"/>
      <c r="DK44" s="156">
        <f t="shared" si="20"/>
        <v>0</v>
      </c>
      <c r="DL44" s="157"/>
      <c r="DM44" s="157"/>
      <c r="DN44" s="157"/>
      <c r="DO44" s="157"/>
      <c r="DP44" s="157"/>
      <c r="DQ44" s="157"/>
      <c r="DR44" s="157"/>
      <c r="DS44" s="157"/>
      <c r="DT44" s="156">
        <f t="shared" ref="DT44:DT56" si="21">SUM(CS44:DS44)</f>
        <v>41942</v>
      </c>
      <c r="DU44" s="157"/>
      <c r="DV44" s="157"/>
      <c r="DW44" s="157"/>
      <c r="DX44" s="157"/>
      <c r="DY44" s="157"/>
      <c r="DZ44" s="157"/>
      <c r="EA44" s="157"/>
      <c r="EB44" s="158"/>
      <c r="EC44" s="159">
        <v>10800</v>
      </c>
      <c r="ED44" s="160"/>
      <c r="EE44" s="160"/>
      <c r="EF44" s="160"/>
      <c r="EG44" s="160"/>
      <c r="EH44" s="160"/>
      <c r="EI44" s="160"/>
      <c r="EJ44" s="160"/>
      <c r="EK44" s="161"/>
      <c r="EL44" s="159">
        <v>452974</v>
      </c>
      <c r="EM44" s="160"/>
      <c r="EN44" s="160"/>
      <c r="EO44" s="160"/>
      <c r="EP44" s="160"/>
      <c r="EQ44" s="160"/>
      <c r="ER44" s="160"/>
      <c r="ES44" s="160"/>
      <c r="ET44" s="160"/>
      <c r="EU44" s="160"/>
      <c r="EV44" s="160"/>
      <c r="EW44" s="162"/>
    </row>
    <row r="45" spans="1:154" ht="30" customHeight="1">
      <c r="A45" s="548"/>
      <c r="B45" s="490"/>
      <c r="C45" s="491"/>
      <c r="D45" s="891"/>
      <c r="E45" s="892"/>
      <c r="F45" s="893"/>
      <c r="G45" s="891"/>
      <c r="H45" s="893"/>
      <c r="I45" s="886" t="s">
        <v>398</v>
      </c>
      <c r="J45" s="888"/>
      <c r="K45" s="913" t="s">
        <v>396</v>
      </c>
      <c r="L45" s="914"/>
      <c r="M45" s="914"/>
      <c r="N45" s="914"/>
      <c r="O45" s="914"/>
      <c r="P45" s="876" t="s">
        <v>9</v>
      </c>
      <c r="Q45" s="877"/>
      <c r="R45" s="878"/>
      <c r="S45" s="878" t="s">
        <v>279</v>
      </c>
      <c r="T45" s="878"/>
      <c r="U45" s="878"/>
      <c r="V45" s="878" t="s">
        <v>6</v>
      </c>
      <c r="W45" s="879"/>
      <c r="X45" s="880"/>
      <c r="Y45" s="159">
        <v>494</v>
      </c>
      <c r="Z45" s="160"/>
      <c r="AA45" s="160"/>
      <c r="AB45" s="160"/>
      <c r="AC45" s="160"/>
      <c r="AD45" s="160"/>
      <c r="AE45" s="160"/>
      <c r="AF45" s="160"/>
      <c r="AG45" s="161"/>
      <c r="AH45" s="794"/>
      <c r="AI45" s="795"/>
      <c r="AJ45" s="795"/>
      <c r="AK45" s="795"/>
      <c r="AL45" s="795"/>
      <c r="AM45" s="795"/>
      <c r="AN45" s="795"/>
      <c r="AO45" s="795"/>
      <c r="AP45" s="884"/>
      <c r="AQ45" s="159">
        <v>0</v>
      </c>
      <c r="AR45" s="160"/>
      <c r="AS45" s="160"/>
      <c r="AT45" s="160"/>
      <c r="AU45" s="160"/>
      <c r="AV45" s="160"/>
      <c r="AW45" s="160"/>
      <c r="AX45" s="160"/>
      <c r="AY45" s="161"/>
      <c r="AZ45" s="156">
        <f t="shared" si="2"/>
        <v>494</v>
      </c>
      <c r="BA45" s="157"/>
      <c r="BB45" s="157"/>
      <c r="BC45" s="157"/>
      <c r="BD45" s="157"/>
      <c r="BE45" s="157"/>
      <c r="BF45" s="157"/>
      <c r="BG45" s="157"/>
      <c r="BH45" s="157"/>
      <c r="BI45" s="159">
        <v>0</v>
      </c>
      <c r="BJ45" s="160"/>
      <c r="BK45" s="160"/>
      <c r="BL45" s="160"/>
      <c r="BM45" s="160"/>
      <c r="BN45" s="160"/>
      <c r="BO45" s="160"/>
      <c r="BP45" s="160"/>
      <c r="BQ45" s="161"/>
      <c r="BR45" s="159">
        <v>0</v>
      </c>
      <c r="BS45" s="160"/>
      <c r="BT45" s="160"/>
      <c r="BU45" s="160"/>
      <c r="BV45" s="160"/>
      <c r="BW45" s="160"/>
      <c r="BX45" s="160"/>
      <c r="BY45" s="160"/>
      <c r="BZ45" s="161"/>
      <c r="CA45" s="159">
        <v>0</v>
      </c>
      <c r="CB45" s="160"/>
      <c r="CC45" s="160"/>
      <c r="CD45" s="160"/>
      <c r="CE45" s="160"/>
      <c r="CF45" s="160"/>
      <c r="CG45" s="160"/>
      <c r="CH45" s="160"/>
      <c r="CI45" s="161"/>
      <c r="CJ45" s="159">
        <v>0</v>
      </c>
      <c r="CK45" s="160"/>
      <c r="CL45" s="160"/>
      <c r="CM45" s="160"/>
      <c r="CN45" s="160"/>
      <c r="CO45" s="160"/>
      <c r="CP45" s="160"/>
      <c r="CQ45" s="160"/>
      <c r="CR45" s="160"/>
      <c r="CS45" s="156">
        <f t="shared" si="4"/>
        <v>494</v>
      </c>
      <c r="CT45" s="157"/>
      <c r="CU45" s="157"/>
      <c r="CV45" s="157"/>
      <c r="CW45" s="157"/>
      <c r="CX45" s="157"/>
      <c r="CY45" s="157"/>
      <c r="CZ45" s="157"/>
      <c r="DA45" s="158"/>
      <c r="DB45" s="794"/>
      <c r="DC45" s="795"/>
      <c r="DD45" s="795"/>
      <c r="DE45" s="795"/>
      <c r="DF45" s="795"/>
      <c r="DG45" s="795"/>
      <c r="DH45" s="795"/>
      <c r="DI45" s="795"/>
      <c r="DJ45" s="884"/>
      <c r="DK45" s="156">
        <f t="shared" si="20"/>
        <v>0</v>
      </c>
      <c r="DL45" s="157"/>
      <c r="DM45" s="157"/>
      <c r="DN45" s="157"/>
      <c r="DO45" s="157"/>
      <c r="DP45" s="157"/>
      <c r="DQ45" s="157"/>
      <c r="DR45" s="157"/>
      <c r="DS45" s="157"/>
      <c r="DT45" s="156">
        <f t="shared" si="21"/>
        <v>494</v>
      </c>
      <c r="DU45" s="157"/>
      <c r="DV45" s="157"/>
      <c r="DW45" s="157"/>
      <c r="DX45" s="157"/>
      <c r="DY45" s="157"/>
      <c r="DZ45" s="157"/>
      <c r="EA45" s="157"/>
      <c r="EB45" s="158"/>
      <c r="EC45" s="159">
        <v>3800</v>
      </c>
      <c r="ED45" s="160"/>
      <c r="EE45" s="160"/>
      <c r="EF45" s="160"/>
      <c r="EG45" s="160"/>
      <c r="EH45" s="160"/>
      <c r="EI45" s="160"/>
      <c r="EJ45" s="160"/>
      <c r="EK45" s="161"/>
      <c r="EL45" s="159">
        <v>1877</v>
      </c>
      <c r="EM45" s="160"/>
      <c r="EN45" s="160"/>
      <c r="EO45" s="160"/>
      <c r="EP45" s="160"/>
      <c r="EQ45" s="160"/>
      <c r="ER45" s="160"/>
      <c r="ES45" s="160"/>
      <c r="ET45" s="160"/>
      <c r="EU45" s="160"/>
      <c r="EV45" s="160"/>
      <c r="EW45" s="162"/>
    </row>
    <row r="46" spans="1:154" ht="30" customHeight="1">
      <c r="A46" s="548"/>
      <c r="B46" s="490"/>
      <c r="C46" s="491"/>
      <c r="D46" s="891"/>
      <c r="E46" s="892"/>
      <c r="F46" s="893"/>
      <c r="G46" s="891"/>
      <c r="H46" s="893"/>
      <c r="I46" s="891"/>
      <c r="J46" s="893"/>
      <c r="K46" s="915" t="s">
        <v>397</v>
      </c>
      <c r="L46" s="916"/>
      <c r="M46" s="916"/>
      <c r="N46" s="916"/>
      <c r="O46" s="916"/>
      <c r="P46" s="876" t="s">
        <v>279</v>
      </c>
      <c r="Q46" s="877"/>
      <c r="R46" s="878"/>
      <c r="S46" s="878" t="s">
        <v>263</v>
      </c>
      <c r="T46" s="878"/>
      <c r="U46" s="878"/>
      <c r="V46" s="878" t="s">
        <v>6</v>
      </c>
      <c r="W46" s="879"/>
      <c r="X46" s="880"/>
      <c r="Y46" s="159">
        <v>9762</v>
      </c>
      <c r="Z46" s="160"/>
      <c r="AA46" s="160"/>
      <c r="AB46" s="160"/>
      <c r="AC46" s="160"/>
      <c r="AD46" s="160"/>
      <c r="AE46" s="160"/>
      <c r="AF46" s="160"/>
      <c r="AG46" s="161"/>
      <c r="AH46" s="794"/>
      <c r="AI46" s="795"/>
      <c r="AJ46" s="795"/>
      <c r="AK46" s="795"/>
      <c r="AL46" s="795"/>
      <c r="AM46" s="795"/>
      <c r="AN46" s="795"/>
      <c r="AO46" s="795"/>
      <c r="AP46" s="884"/>
      <c r="AQ46" s="159">
        <v>83</v>
      </c>
      <c r="AR46" s="160"/>
      <c r="AS46" s="160"/>
      <c r="AT46" s="160"/>
      <c r="AU46" s="160"/>
      <c r="AV46" s="160"/>
      <c r="AW46" s="160"/>
      <c r="AX46" s="160"/>
      <c r="AY46" s="161"/>
      <c r="AZ46" s="156">
        <f t="shared" si="2"/>
        <v>9845</v>
      </c>
      <c r="BA46" s="157"/>
      <c r="BB46" s="157"/>
      <c r="BC46" s="157"/>
      <c r="BD46" s="157"/>
      <c r="BE46" s="157"/>
      <c r="BF46" s="157"/>
      <c r="BG46" s="157"/>
      <c r="BH46" s="157"/>
      <c r="BI46" s="159">
        <v>83</v>
      </c>
      <c r="BJ46" s="160"/>
      <c r="BK46" s="160"/>
      <c r="BL46" s="160"/>
      <c r="BM46" s="160"/>
      <c r="BN46" s="160"/>
      <c r="BO46" s="160"/>
      <c r="BP46" s="160"/>
      <c r="BQ46" s="161"/>
      <c r="BR46" s="159">
        <v>0</v>
      </c>
      <c r="BS46" s="160"/>
      <c r="BT46" s="160"/>
      <c r="BU46" s="160"/>
      <c r="BV46" s="160"/>
      <c r="BW46" s="160"/>
      <c r="BX46" s="160"/>
      <c r="BY46" s="160"/>
      <c r="BZ46" s="161"/>
      <c r="CA46" s="159">
        <v>42</v>
      </c>
      <c r="CB46" s="160"/>
      <c r="CC46" s="160"/>
      <c r="CD46" s="160"/>
      <c r="CE46" s="160"/>
      <c r="CF46" s="160"/>
      <c r="CG46" s="160"/>
      <c r="CH46" s="160"/>
      <c r="CI46" s="161"/>
      <c r="CJ46" s="159">
        <v>31</v>
      </c>
      <c r="CK46" s="160"/>
      <c r="CL46" s="160"/>
      <c r="CM46" s="160"/>
      <c r="CN46" s="160"/>
      <c r="CO46" s="160"/>
      <c r="CP46" s="160"/>
      <c r="CQ46" s="160"/>
      <c r="CR46" s="160"/>
      <c r="CS46" s="156">
        <f t="shared" si="4"/>
        <v>9720</v>
      </c>
      <c r="CT46" s="157"/>
      <c r="CU46" s="157"/>
      <c r="CV46" s="157"/>
      <c r="CW46" s="157"/>
      <c r="CX46" s="157"/>
      <c r="CY46" s="157"/>
      <c r="CZ46" s="157"/>
      <c r="DA46" s="158"/>
      <c r="DB46" s="794"/>
      <c r="DC46" s="795"/>
      <c r="DD46" s="795"/>
      <c r="DE46" s="795"/>
      <c r="DF46" s="795"/>
      <c r="DG46" s="795"/>
      <c r="DH46" s="795"/>
      <c r="DI46" s="795"/>
      <c r="DJ46" s="884"/>
      <c r="DK46" s="156">
        <f t="shared" si="20"/>
        <v>0</v>
      </c>
      <c r="DL46" s="157"/>
      <c r="DM46" s="157"/>
      <c r="DN46" s="157"/>
      <c r="DO46" s="157"/>
      <c r="DP46" s="157"/>
      <c r="DQ46" s="157"/>
      <c r="DR46" s="157"/>
      <c r="DS46" s="157"/>
      <c r="DT46" s="156">
        <f t="shared" si="21"/>
        <v>9720</v>
      </c>
      <c r="DU46" s="157"/>
      <c r="DV46" s="157"/>
      <c r="DW46" s="157"/>
      <c r="DX46" s="157"/>
      <c r="DY46" s="157"/>
      <c r="DZ46" s="157"/>
      <c r="EA46" s="157"/>
      <c r="EB46" s="158"/>
      <c r="EC46" s="159">
        <v>5000</v>
      </c>
      <c r="ED46" s="160"/>
      <c r="EE46" s="160"/>
      <c r="EF46" s="160"/>
      <c r="EG46" s="160"/>
      <c r="EH46" s="160"/>
      <c r="EI46" s="160"/>
      <c r="EJ46" s="160"/>
      <c r="EK46" s="161"/>
      <c r="EL46" s="159">
        <v>48600</v>
      </c>
      <c r="EM46" s="160"/>
      <c r="EN46" s="160"/>
      <c r="EO46" s="160"/>
      <c r="EP46" s="160"/>
      <c r="EQ46" s="160"/>
      <c r="ER46" s="160"/>
      <c r="ES46" s="160"/>
      <c r="ET46" s="160"/>
      <c r="EU46" s="160"/>
      <c r="EV46" s="160"/>
      <c r="EW46" s="162"/>
    </row>
    <row r="47" spans="1:154" ht="30" customHeight="1">
      <c r="A47" s="548"/>
      <c r="B47" s="490"/>
      <c r="C47" s="491"/>
      <c r="D47" s="891"/>
      <c r="E47" s="892"/>
      <c r="F47" s="893"/>
      <c r="G47" s="917"/>
      <c r="H47" s="912"/>
      <c r="I47" s="918" t="s">
        <v>889</v>
      </c>
      <c r="J47" s="919"/>
      <c r="K47" s="919"/>
      <c r="L47" s="919"/>
      <c r="M47" s="919"/>
      <c r="N47" s="919"/>
      <c r="O47" s="930"/>
      <c r="P47" s="876" t="s">
        <v>279</v>
      </c>
      <c r="Q47" s="877"/>
      <c r="R47" s="878"/>
      <c r="S47" s="878" t="s">
        <v>265</v>
      </c>
      <c r="T47" s="878"/>
      <c r="U47" s="878"/>
      <c r="V47" s="878" t="s">
        <v>6</v>
      </c>
      <c r="W47" s="879"/>
      <c r="X47" s="880"/>
      <c r="Y47" s="156">
        <f>SUM(Y43:AG46)</f>
        <v>52737</v>
      </c>
      <c r="Z47" s="157"/>
      <c r="AA47" s="157"/>
      <c r="AB47" s="157"/>
      <c r="AC47" s="157"/>
      <c r="AD47" s="157"/>
      <c r="AE47" s="157"/>
      <c r="AF47" s="157"/>
      <c r="AG47" s="158"/>
      <c r="AH47" s="794"/>
      <c r="AI47" s="795"/>
      <c r="AJ47" s="795"/>
      <c r="AK47" s="795"/>
      <c r="AL47" s="795"/>
      <c r="AM47" s="795"/>
      <c r="AN47" s="795"/>
      <c r="AO47" s="795"/>
      <c r="AP47" s="884"/>
      <c r="AQ47" s="156">
        <f>SUM(AQ43:AY46)</f>
        <v>121</v>
      </c>
      <c r="AR47" s="157"/>
      <c r="AS47" s="157"/>
      <c r="AT47" s="157"/>
      <c r="AU47" s="157"/>
      <c r="AV47" s="157"/>
      <c r="AW47" s="157"/>
      <c r="AX47" s="157"/>
      <c r="AY47" s="158"/>
      <c r="AZ47" s="156">
        <f>SUM(AZ43:BH46)</f>
        <v>52858</v>
      </c>
      <c r="BA47" s="157"/>
      <c r="BB47" s="157"/>
      <c r="BC47" s="157"/>
      <c r="BD47" s="157"/>
      <c r="BE47" s="157"/>
      <c r="BF47" s="157"/>
      <c r="BG47" s="157"/>
      <c r="BH47" s="157"/>
      <c r="BI47" s="156">
        <f>SUM(BI43:BQ46)</f>
        <v>121</v>
      </c>
      <c r="BJ47" s="157"/>
      <c r="BK47" s="157"/>
      <c r="BL47" s="157"/>
      <c r="BM47" s="157"/>
      <c r="BN47" s="157"/>
      <c r="BO47" s="157"/>
      <c r="BP47" s="157"/>
      <c r="BQ47" s="158"/>
      <c r="BR47" s="156">
        <f>SUM(BR43:BZ46)</f>
        <v>0</v>
      </c>
      <c r="BS47" s="157"/>
      <c r="BT47" s="157"/>
      <c r="BU47" s="157"/>
      <c r="BV47" s="157"/>
      <c r="BW47" s="157"/>
      <c r="BX47" s="157"/>
      <c r="BY47" s="157"/>
      <c r="BZ47" s="158"/>
      <c r="CA47" s="156">
        <f>SUM(CA43:CI46)</f>
        <v>572</v>
      </c>
      <c r="CB47" s="157"/>
      <c r="CC47" s="157"/>
      <c r="CD47" s="157"/>
      <c r="CE47" s="157"/>
      <c r="CF47" s="157"/>
      <c r="CG47" s="157"/>
      <c r="CH47" s="157"/>
      <c r="CI47" s="158"/>
      <c r="CJ47" s="156">
        <f>SUM(CJ43:CR46)</f>
        <v>536</v>
      </c>
      <c r="CK47" s="157"/>
      <c r="CL47" s="157"/>
      <c r="CM47" s="157"/>
      <c r="CN47" s="157"/>
      <c r="CO47" s="157"/>
      <c r="CP47" s="157"/>
      <c r="CQ47" s="157"/>
      <c r="CR47" s="157"/>
      <c r="CS47" s="156">
        <f>SUM(CS43:DA46)</f>
        <v>52165</v>
      </c>
      <c r="CT47" s="157"/>
      <c r="CU47" s="157"/>
      <c r="CV47" s="157"/>
      <c r="CW47" s="157"/>
      <c r="CX47" s="157"/>
      <c r="CY47" s="157"/>
      <c r="CZ47" s="157"/>
      <c r="DA47" s="158"/>
      <c r="DB47" s="794"/>
      <c r="DC47" s="795"/>
      <c r="DD47" s="795"/>
      <c r="DE47" s="795"/>
      <c r="DF47" s="795"/>
      <c r="DG47" s="795"/>
      <c r="DH47" s="795"/>
      <c r="DI47" s="795"/>
      <c r="DJ47" s="884"/>
      <c r="DK47" s="156">
        <f>SUM(DK43:DS46)</f>
        <v>0</v>
      </c>
      <c r="DL47" s="157"/>
      <c r="DM47" s="157"/>
      <c r="DN47" s="157"/>
      <c r="DO47" s="157"/>
      <c r="DP47" s="157"/>
      <c r="DQ47" s="157"/>
      <c r="DR47" s="157"/>
      <c r="DS47" s="157"/>
      <c r="DT47" s="156">
        <f>SUM(DT43:EB46)</f>
        <v>52165</v>
      </c>
      <c r="DU47" s="157"/>
      <c r="DV47" s="157"/>
      <c r="DW47" s="157"/>
      <c r="DX47" s="157"/>
      <c r="DY47" s="157"/>
      <c r="DZ47" s="157"/>
      <c r="EA47" s="157"/>
      <c r="EB47" s="157"/>
      <c r="EC47" s="794"/>
      <c r="ED47" s="795"/>
      <c r="EE47" s="795"/>
      <c r="EF47" s="795"/>
      <c r="EG47" s="795"/>
      <c r="EH47" s="795"/>
      <c r="EI47" s="795"/>
      <c r="EJ47" s="795"/>
      <c r="EK47" s="884"/>
      <c r="EL47" s="156">
        <f>SUM(EL43:EW46)</f>
        <v>503513</v>
      </c>
      <c r="EM47" s="157"/>
      <c r="EN47" s="157"/>
      <c r="EO47" s="157"/>
      <c r="EP47" s="157"/>
      <c r="EQ47" s="157"/>
      <c r="ER47" s="157"/>
      <c r="ES47" s="157"/>
      <c r="ET47" s="157"/>
      <c r="EU47" s="157"/>
      <c r="EV47" s="157"/>
      <c r="EW47" s="885"/>
    </row>
    <row r="48" spans="1:154" ht="30" customHeight="1">
      <c r="A48" s="548"/>
      <c r="B48" s="490"/>
      <c r="C48" s="491"/>
      <c r="D48" s="891"/>
      <c r="E48" s="892"/>
      <c r="F48" s="893"/>
      <c r="G48" s="886" t="s">
        <v>900</v>
      </c>
      <c r="H48" s="888" t="s">
        <v>901</v>
      </c>
      <c r="I48" s="887" t="s">
        <v>395</v>
      </c>
      <c r="J48" s="888"/>
      <c r="K48" s="913" t="s">
        <v>396</v>
      </c>
      <c r="L48" s="914"/>
      <c r="M48" s="914"/>
      <c r="N48" s="914"/>
      <c r="O48" s="914"/>
      <c r="P48" s="876" t="s">
        <v>279</v>
      </c>
      <c r="Q48" s="877"/>
      <c r="R48" s="878"/>
      <c r="S48" s="878" t="s">
        <v>267</v>
      </c>
      <c r="T48" s="878"/>
      <c r="U48" s="878"/>
      <c r="V48" s="878" t="s">
        <v>6</v>
      </c>
      <c r="W48" s="879"/>
      <c r="X48" s="880"/>
      <c r="Y48" s="159">
        <v>24</v>
      </c>
      <c r="Z48" s="160"/>
      <c r="AA48" s="160"/>
      <c r="AB48" s="160"/>
      <c r="AC48" s="160"/>
      <c r="AD48" s="160"/>
      <c r="AE48" s="160"/>
      <c r="AF48" s="160"/>
      <c r="AG48" s="161"/>
      <c r="AH48" s="794"/>
      <c r="AI48" s="795"/>
      <c r="AJ48" s="795"/>
      <c r="AK48" s="795"/>
      <c r="AL48" s="795"/>
      <c r="AM48" s="795"/>
      <c r="AN48" s="795"/>
      <c r="AO48" s="795"/>
      <c r="AP48" s="884"/>
      <c r="AQ48" s="159">
        <v>0</v>
      </c>
      <c r="AR48" s="160"/>
      <c r="AS48" s="160"/>
      <c r="AT48" s="160"/>
      <c r="AU48" s="160"/>
      <c r="AV48" s="160"/>
      <c r="AW48" s="160"/>
      <c r="AX48" s="160"/>
      <c r="AY48" s="161"/>
      <c r="AZ48" s="156">
        <f t="shared" ref="AZ48:AZ75" si="22">SUM(Y48:AY48)</f>
        <v>24</v>
      </c>
      <c r="BA48" s="157"/>
      <c r="BB48" s="157"/>
      <c r="BC48" s="157"/>
      <c r="BD48" s="157"/>
      <c r="BE48" s="157"/>
      <c r="BF48" s="157"/>
      <c r="BG48" s="157"/>
      <c r="BH48" s="157"/>
      <c r="BI48" s="159">
        <v>0</v>
      </c>
      <c r="BJ48" s="160"/>
      <c r="BK48" s="160"/>
      <c r="BL48" s="160"/>
      <c r="BM48" s="160"/>
      <c r="BN48" s="160"/>
      <c r="BO48" s="160"/>
      <c r="BP48" s="160"/>
      <c r="BQ48" s="161"/>
      <c r="BR48" s="159">
        <v>0</v>
      </c>
      <c r="BS48" s="160"/>
      <c r="BT48" s="160"/>
      <c r="BU48" s="160"/>
      <c r="BV48" s="160"/>
      <c r="BW48" s="160"/>
      <c r="BX48" s="160"/>
      <c r="BY48" s="160"/>
      <c r="BZ48" s="161"/>
      <c r="CA48" s="159">
        <v>0</v>
      </c>
      <c r="CB48" s="160"/>
      <c r="CC48" s="160"/>
      <c r="CD48" s="160"/>
      <c r="CE48" s="160"/>
      <c r="CF48" s="160"/>
      <c r="CG48" s="160"/>
      <c r="CH48" s="160"/>
      <c r="CI48" s="161"/>
      <c r="CJ48" s="159">
        <v>0</v>
      </c>
      <c r="CK48" s="160"/>
      <c r="CL48" s="160"/>
      <c r="CM48" s="160"/>
      <c r="CN48" s="160"/>
      <c r="CO48" s="160"/>
      <c r="CP48" s="160"/>
      <c r="CQ48" s="160"/>
      <c r="CR48" s="161"/>
      <c r="CS48" s="156">
        <f t="shared" ref="CS48:CS51" si="23">Y48-BR48-CA48</f>
        <v>24</v>
      </c>
      <c r="CT48" s="157"/>
      <c r="CU48" s="157"/>
      <c r="CV48" s="157"/>
      <c r="CW48" s="157"/>
      <c r="CX48" s="157"/>
      <c r="CY48" s="157"/>
      <c r="CZ48" s="157"/>
      <c r="DA48" s="158"/>
      <c r="DB48" s="794"/>
      <c r="DC48" s="795"/>
      <c r="DD48" s="795"/>
      <c r="DE48" s="795"/>
      <c r="DF48" s="795"/>
      <c r="DG48" s="795"/>
      <c r="DH48" s="795"/>
      <c r="DI48" s="795"/>
      <c r="DJ48" s="884"/>
      <c r="DK48" s="156">
        <f t="shared" si="20"/>
        <v>0</v>
      </c>
      <c r="DL48" s="157"/>
      <c r="DM48" s="157"/>
      <c r="DN48" s="157"/>
      <c r="DO48" s="157"/>
      <c r="DP48" s="157"/>
      <c r="DQ48" s="157"/>
      <c r="DR48" s="157"/>
      <c r="DS48" s="157"/>
      <c r="DT48" s="156">
        <f t="shared" si="21"/>
        <v>24</v>
      </c>
      <c r="DU48" s="157"/>
      <c r="DV48" s="157"/>
      <c r="DW48" s="157"/>
      <c r="DX48" s="157"/>
      <c r="DY48" s="157"/>
      <c r="DZ48" s="157"/>
      <c r="EA48" s="157"/>
      <c r="EB48" s="157"/>
      <c r="EC48" s="159">
        <v>8200</v>
      </c>
      <c r="ED48" s="160"/>
      <c r="EE48" s="160"/>
      <c r="EF48" s="160"/>
      <c r="EG48" s="160"/>
      <c r="EH48" s="160"/>
      <c r="EI48" s="160"/>
      <c r="EJ48" s="160"/>
      <c r="EK48" s="161"/>
      <c r="EL48" s="159">
        <v>197</v>
      </c>
      <c r="EM48" s="160"/>
      <c r="EN48" s="160"/>
      <c r="EO48" s="160"/>
      <c r="EP48" s="160"/>
      <c r="EQ48" s="160"/>
      <c r="ER48" s="160"/>
      <c r="ES48" s="160"/>
      <c r="ET48" s="160"/>
      <c r="EU48" s="160"/>
      <c r="EV48" s="160"/>
      <c r="EW48" s="162"/>
    </row>
    <row r="49" spans="1:154" ht="30" customHeight="1">
      <c r="A49" s="548"/>
      <c r="B49" s="490"/>
      <c r="C49" s="491"/>
      <c r="D49" s="891"/>
      <c r="E49" s="892"/>
      <c r="F49" s="893"/>
      <c r="G49" s="891"/>
      <c r="H49" s="893"/>
      <c r="I49" s="911"/>
      <c r="J49" s="912"/>
      <c r="K49" s="913" t="s">
        <v>397</v>
      </c>
      <c r="L49" s="914"/>
      <c r="M49" s="914"/>
      <c r="N49" s="914"/>
      <c r="O49" s="914"/>
      <c r="P49" s="876" t="s">
        <v>279</v>
      </c>
      <c r="Q49" s="877"/>
      <c r="R49" s="878"/>
      <c r="S49" s="878" t="s">
        <v>269</v>
      </c>
      <c r="T49" s="878"/>
      <c r="U49" s="878"/>
      <c r="V49" s="878" t="s">
        <v>6</v>
      </c>
      <c r="W49" s="879"/>
      <c r="X49" s="880"/>
      <c r="Y49" s="159">
        <v>13788</v>
      </c>
      <c r="Z49" s="160"/>
      <c r="AA49" s="160"/>
      <c r="AB49" s="160"/>
      <c r="AC49" s="160"/>
      <c r="AD49" s="160"/>
      <c r="AE49" s="160"/>
      <c r="AF49" s="160"/>
      <c r="AG49" s="161"/>
      <c r="AH49" s="794"/>
      <c r="AI49" s="795"/>
      <c r="AJ49" s="795"/>
      <c r="AK49" s="795"/>
      <c r="AL49" s="795"/>
      <c r="AM49" s="795"/>
      <c r="AN49" s="795"/>
      <c r="AO49" s="795"/>
      <c r="AP49" s="884"/>
      <c r="AQ49" s="159">
        <v>14</v>
      </c>
      <c r="AR49" s="160"/>
      <c r="AS49" s="160"/>
      <c r="AT49" s="160"/>
      <c r="AU49" s="160"/>
      <c r="AV49" s="160"/>
      <c r="AW49" s="160"/>
      <c r="AX49" s="160"/>
      <c r="AY49" s="161"/>
      <c r="AZ49" s="156">
        <f t="shared" si="22"/>
        <v>13802</v>
      </c>
      <c r="BA49" s="157"/>
      <c r="BB49" s="157"/>
      <c r="BC49" s="157"/>
      <c r="BD49" s="157"/>
      <c r="BE49" s="157"/>
      <c r="BF49" s="157"/>
      <c r="BG49" s="157"/>
      <c r="BH49" s="157"/>
      <c r="BI49" s="159">
        <v>14</v>
      </c>
      <c r="BJ49" s="160"/>
      <c r="BK49" s="160"/>
      <c r="BL49" s="160"/>
      <c r="BM49" s="160"/>
      <c r="BN49" s="160"/>
      <c r="BO49" s="160"/>
      <c r="BP49" s="160"/>
      <c r="BQ49" s="161"/>
      <c r="BR49" s="159">
        <v>0</v>
      </c>
      <c r="BS49" s="160"/>
      <c r="BT49" s="160"/>
      <c r="BU49" s="160"/>
      <c r="BV49" s="160"/>
      <c r="BW49" s="160"/>
      <c r="BX49" s="160"/>
      <c r="BY49" s="160"/>
      <c r="BZ49" s="161"/>
      <c r="CA49" s="159">
        <v>219</v>
      </c>
      <c r="CB49" s="160"/>
      <c r="CC49" s="160"/>
      <c r="CD49" s="160"/>
      <c r="CE49" s="160"/>
      <c r="CF49" s="160"/>
      <c r="CG49" s="160"/>
      <c r="CH49" s="160"/>
      <c r="CI49" s="161"/>
      <c r="CJ49" s="159">
        <v>188</v>
      </c>
      <c r="CK49" s="160"/>
      <c r="CL49" s="160"/>
      <c r="CM49" s="160"/>
      <c r="CN49" s="160"/>
      <c r="CO49" s="160"/>
      <c r="CP49" s="160"/>
      <c r="CQ49" s="160"/>
      <c r="CR49" s="161"/>
      <c r="CS49" s="156">
        <f t="shared" si="23"/>
        <v>13569</v>
      </c>
      <c r="CT49" s="157"/>
      <c r="CU49" s="157"/>
      <c r="CV49" s="157"/>
      <c r="CW49" s="157"/>
      <c r="CX49" s="157"/>
      <c r="CY49" s="157"/>
      <c r="CZ49" s="157"/>
      <c r="DA49" s="158"/>
      <c r="DB49" s="794"/>
      <c r="DC49" s="795"/>
      <c r="DD49" s="795"/>
      <c r="DE49" s="795"/>
      <c r="DF49" s="795"/>
      <c r="DG49" s="795"/>
      <c r="DH49" s="795"/>
      <c r="DI49" s="795"/>
      <c r="DJ49" s="884"/>
      <c r="DK49" s="156">
        <f t="shared" si="20"/>
        <v>0</v>
      </c>
      <c r="DL49" s="157"/>
      <c r="DM49" s="157"/>
      <c r="DN49" s="157"/>
      <c r="DO49" s="157"/>
      <c r="DP49" s="157"/>
      <c r="DQ49" s="157"/>
      <c r="DR49" s="157"/>
      <c r="DS49" s="157"/>
      <c r="DT49" s="156">
        <f t="shared" si="21"/>
        <v>13569</v>
      </c>
      <c r="DU49" s="157"/>
      <c r="DV49" s="157"/>
      <c r="DW49" s="157"/>
      <c r="DX49" s="157"/>
      <c r="DY49" s="157"/>
      <c r="DZ49" s="157"/>
      <c r="EA49" s="157"/>
      <c r="EB49" s="157"/>
      <c r="EC49" s="159">
        <v>12900</v>
      </c>
      <c r="ED49" s="160"/>
      <c r="EE49" s="160"/>
      <c r="EF49" s="160"/>
      <c r="EG49" s="160"/>
      <c r="EH49" s="160"/>
      <c r="EI49" s="160"/>
      <c r="EJ49" s="160"/>
      <c r="EK49" s="161"/>
      <c r="EL49" s="159">
        <v>175040</v>
      </c>
      <c r="EM49" s="160"/>
      <c r="EN49" s="160"/>
      <c r="EO49" s="160"/>
      <c r="EP49" s="160"/>
      <c r="EQ49" s="160"/>
      <c r="ER49" s="160"/>
      <c r="ES49" s="160"/>
      <c r="ET49" s="160"/>
      <c r="EU49" s="160"/>
      <c r="EV49" s="160"/>
      <c r="EW49" s="162"/>
    </row>
    <row r="50" spans="1:154" ht="30" customHeight="1">
      <c r="A50" s="548"/>
      <c r="B50" s="490"/>
      <c r="C50" s="491"/>
      <c r="D50" s="891"/>
      <c r="E50" s="892"/>
      <c r="F50" s="893"/>
      <c r="G50" s="891"/>
      <c r="H50" s="893"/>
      <c r="I50" s="886" t="s">
        <v>398</v>
      </c>
      <c r="J50" s="888"/>
      <c r="K50" s="913" t="s">
        <v>396</v>
      </c>
      <c r="L50" s="914"/>
      <c r="M50" s="914"/>
      <c r="N50" s="914"/>
      <c r="O50" s="914"/>
      <c r="P50" s="876" t="s">
        <v>279</v>
      </c>
      <c r="Q50" s="877"/>
      <c r="R50" s="878"/>
      <c r="S50" s="878" t="s">
        <v>271</v>
      </c>
      <c r="T50" s="878"/>
      <c r="U50" s="878"/>
      <c r="V50" s="878" t="s">
        <v>6</v>
      </c>
      <c r="W50" s="879"/>
      <c r="X50" s="880"/>
      <c r="Y50" s="159">
        <v>139</v>
      </c>
      <c r="Z50" s="160"/>
      <c r="AA50" s="160"/>
      <c r="AB50" s="160"/>
      <c r="AC50" s="160"/>
      <c r="AD50" s="160"/>
      <c r="AE50" s="160"/>
      <c r="AF50" s="160"/>
      <c r="AG50" s="161"/>
      <c r="AH50" s="794"/>
      <c r="AI50" s="795"/>
      <c r="AJ50" s="795"/>
      <c r="AK50" s="795"/>
      <c r="AL50" s="795"/>
      <c r="AM50" s="795"/>
      <c r="AN50" s="795"/>
      <c r="AO50" s="795"/>
      <c r="AP50" s="884"/>
      <c r="AQ50" s="159">
        <v>0</v>
      </c>
      <c r="AR50" s="160"/>
      <c r="AS50" s="160"/>
      <c r="AT50" s="160"/>
      <c r="AU50" s="160"/>
      <c r="AV50" s="160"/>
      <c r="AW50" s="160"/>
      <c r="AX50" s="160"/>
      <c r="AY50" s="161"/>
      <c r="AZ50" s="156">
        <f t="shared" si="22"/>
        <v>139</v>
      </c>
      <c r="BA50" s="157"/>
      <c r="BB50" s="157"/>
      <c r="BC50" s="157"/>
      <c r="BD50" s="157"/>
      <c r="BE50" s="157"/>
      <c r="BF50" s="157"/>
      <c r="BG50" s="157"/>
      <c r="BH50" s="157"/>
      <c r="BI50" s="159">
        <v>0</v>
      </c>
      <c r="BJ50" s="160"/>
      <c r="BK50" s="160"/>
      <c r="BL50" s="160"/>
      <c r="BM50" s="160"/>
      <c r="BN50" s="160"/>
      <c r="BO50" s="160"/>
      <c r="BP50" s="160"/>
      <c r="BQ50" s="161"/>
      <c r="BR50" s="159">
        <v>0</v>
      </c>
      <c r="BS50" s="160"/>
      <c r="BT50" s="160"/>
      <c r="BU50" s="160"/>
      <c r="BV50" s="160"/>
      <c r="BW50" s="160"/>
      <c r="BX50" s="160"/>
      <c r="BY50" s="160"/>
      <c r="BZ50" s="161"/>
      <c r="CA50" s="159">
        <v>1</v>
      </c>
      <c r="CB50" s="160"/>
      <c r="CC50" s="160"/>
      <c r="CD50" s="160"/>
      <c r="CE50" s="160"/>
      <c r="CF50" s="160"/>
      <c r="CG50" s="160"/>
      <c r="CH50" s="160"/>
      <c r="CI50" s="161"/>
      <c r="CJ50" s="159">
        <v>1</v>
      </c>
      <c r="CK50" s="160"/>
      <c r="CL50" s="160"/>
      <c r="CM50" s="160"/>
      <c r="CN50" s="160"/>
      <c r="CO50" s="160"/>
      <c r="CP50" s="160"/>
      <c r="CQ50" s="160"/>
      <c r="CR50" s="161"/>
      <c r="CS50" s="156">
        <f t="shared" si="23"/>
        <v>138</v>
      </c>
      <c r="CT50" s="157"/>
      <c r="CU50" s="157"/>
      <c r="CV50" s="157"/>
      <c r="CW50" s="157"/>
      <c r="CX50" s="157"/>
      <c r="CY50" s="157"/>
      <c r="CZ50" s="157"/>
      <c r="DA50" s="158"/>
      <c r="DB50" s="794"/>
      <c r="DC50" s="795"/>
      <c r="DD50" s="795"/>
      <c r="DE50" s="795"/>
      <c r="DF50" s="795"/>
      <c r="DG50" s="795"/>
      <c r="DH50" s="795"/>
      <c r="DI50" s="795"/>
      <c r="DJ50" s="884"/>
      <c r="DK50" s="156">
        <f t="shared" si="20"/>
        <v>0</v>
      </c>
      <c r="DL50" s="157"/>
      <c r="DM50" s="157"/>
      <c r="DN50" s="157"/>
      <c r="DO50" s="157"/>
      <c r="DP50" s="157"/>
      <c r="DQ50" s="157"/>
      <c r="DR50" s="157"/>
      <c r="DS50" s="157"/>
      <c r="DT50" s="156">
        <f t="shared" si="21"/>
        <v>138</v>
      </c>
      <c r="DU50" s="157"/>
      <c r="DV50" s="157"/>
      <c r="DW50" s="157"/>
      <c r="DX50" s="157"/>
      <c r="DY50" s="157"/>
      <c r="DZ50" s="157"/>
      <c r="EA50" s="157"/>
      <c r="EB50" s="157"/>
      <c r="EC50" s="159">
        <v>4500</v>
      </c>
      <c r="ED50" s="160"/>
      <c r="EE50" s="160"/>
      <c r="EF50" s="160"/>
      <c r="EG50" s="160"/>
      <c r="EH50" s="160"/>
      <c r="EI50" s="160"/>
      <c r="EJ50" s="160"/>
      <c r="EK50" s="161"/>
      <c r="EL50" s="159">
        <v>621</v>
      </c>
      <c r="EM50" s="160"/>
      <c r="EN50" s="160"/>
      <c r="EO50" s="160"/>
      <c r="EP50" s="160"/>
      <c r="EQ50" s="160"/>
      <c r="ER50" s="160"/>
      <c r="ES50" s="160"/>
      <c r="ET50" s="160"/>
      <c r="EU50" s="160"/>
      <c r="EV50" s="160"/>
      <c r="EW50" s="162"/>
    </row>
    <row r="51" spans="1:154" ht="30" customHeight="1">
      <c r="A51" s="548"/>
      <c r="B51" s="490"/>
      <c r="C51" s="491"/>
      <c r="D51" s="891"/>
      <c r="E51" s="892"/>
      <c r="F51" s="893"/>
      <c r="G51" s="891"/>
      <c r="H51" s="893"/>
      <c r="I51" s="891"/>
      <c r="J51" s="893"/>
      <c r="K51" s="915" t="s">
        <v>397</v>
      </c>
      <c r="L51" s="916"/>
      <c r="M51" s="916"/>
      <c r="N51" s="916"/>
      <c r="O51" s="916"/>
      <c r="P51" s="876" t="s">
        <v>279</v>
      </c>
      <c r="Q51" s="877"/>
      <c r="R51" s="878"/>
      <c r="S51" s="878" t="s">
        <v>273</v>
      </c>
      <c r="T51" s="878"/>
      <c r="U51" s="878"/>
      <c r="V51" s="878" t="s">
        <v>6</v>
      </c>
      <c r="W51" s="879"/>
      <c r="X51" s="880"/>
      <c r="Y51" s="159">
        <v>6803</v>
      </c>
      <c r="Z51" s="160"/>
      <c r="AA51" s="160"/>
      <c r="AB51" s="160"/>
      <c r="AC51" s="160"/>
      <c r="AD51" s="160"/>
      <c r="AE51" s="160"/>
      <c r="AF51" s="160"/>
      <c r="AG51" s="161"/>
      <c r="AH51" s="794"/>
      <c r="AI51" s="795"/>
      <c r="AJ51" s="795"/>
      <c r="AK51" s="795"/>
      <c r="AL51" s="795"/>
      <c r="AM51" s="795"/>
      <c r="AN51" s="795"/>
      <c r="AO51" s="795"/>
      <c r="AP51" s="884"/>
      <c r="AQ51" s="159">
        <v>28</v>
      </c>
      <c r="AR51" s="160"/>
      <c r="AS51" s="160"/>
      <c r="AT51" s="160"/>
      <c r="AU51" s="160"/>
      <c r="AV51" s="160"/>
      <c r="AW51" s="160"/>
      <c r="AX51" s="160"/>
      <c r="AY51" s="161"/>
      <c r="AZ51" s="156">
        <f t="shared" si="22"/>
        <v>6831</v>
      </c>
      <c r="BA51" s="157"/>
      <c r="BB51" s="157"/>
      <c r="BC51" s="157"/>
      <c r="BD51" s="157"/>
      <c r="BE51" s="157"/>
      <c r="BF51" s="157"/>
      <c r="BG51" s="157"/>
      <c r="BH51" s="157"/>
      <c r="BI51" s="159">
        <v>28</v>
      </c>
      <c r="BJ51" s="160"/>
      <c r="BK51" s="160"/>
      <c r="BL51" s="160"/>
      <c r="BM51" s="160"/>
      <c r="BN51" s="160"/>
      <c r="BO51" s="160"/>
      <c r="BP51" s="160"/>
      <c r="BQ51" s="161"/>
      <c r="BR51" s="159">
        <v>0</v>
      </c>
      <c r="BS51" s="160"/>
      <c r="BT51" s="160"/>
      <c r="BU51" s="160"/>
      <c r="BV51" s="160"/>
      <c r="BW51" s="160"/>
      <c r="BX51" s="160"/>
      <c r="BY51" s="160"/>
      <c r="BZ51" s="161"/>
      <c r="CA51" s="159">
        <v>69</v>
      </c>
      <c r="CB51" s="160"/>
      <c r="CC51" s="160"/>
      <c r="CD51" s="160"/>
      <c r="CE51" s="160"/>
      <c r="CF51" s="160"/>
      <c r="CG51" s="160"/>
      <c r="CH51" s="160"/>
      <c r="CI51" s="161"/>
      <c r="CJ51" s="159">
        <v>34</v>
      </c>
      <c r="CK51" s="160"/>
      <c r="CL51" s="160"/>
      <c r="CM51" s="160"/>
      <c r="CN51" s="160"/>
      <c r="CO51" s="160"/>
      <c r="CP51" s="160"/>
      <c r="CQ51" s="160"/>
      <c r="CR51" s="161"/>
      <c r="CS51" s="156">
        <f t="shared" si="23"/>
        <v>6734</v>
      </c>
      <c r="CT51" s="157"/>
      <c r="CU51" s="157"/>
      <c r="CV51" s="157"/>
      <c r="CW51" s="157"/>
      <c r="CX51" s="157"/>
      <c r="CY51" s="157"/>
      <c r="CZ51" s="157"/>
      <c r="DA51" s="158"/>
      <c r="DB51" s="794"/>
      <c r="DC51" s="795"/>
      <c r="DD51" s="795"/>
      <c r="DE51" s="795"/>
      <c r="DF51" s="795"/>
      <c r="DG51" s="795"/>
      <c r="DH51" s="795"/>
      <c r="DI51" s="795"/>
      <c r="DJ51" s="884"/>
      <c r="DK51" s="156">
        <f t="shared" si="20"/>
        <v>0</v>
      </c>
      <c r="DL51" s="157"/>
      <c r="DM51" s="157"/>
      <c r="DN51" s="157"/>
      <c r="DO51" s="157"/>
      <c r="DP51" s="157"/>
      <c r="DQ51" s="157"/>
      <c r="DR51" s="157"/>
      <c r="DS51" s="157"/>
      <c r="DT51" s="156">
        <f t="shared" si="21"/>
        <v>6734</v>
      </c>
      <c r="DU51" s="157"/>
      <c r="DV51" s="157"/>
      <c r="DW51" s="157"/>
      <c r="DX51" s="157"/>
      <c r="DY51" s="157"/>
      <c r="DZ51" s="157"/>
      <c r="EA51" s="157"/>
      <c r="EB51" s="157"/>
      <c r="EC51" s="159">
        <v>6000</v>
      </c>
      <c r="ED51" s="160"/>
      <c r="EE51" s="160"/>
      <c r="EF51" s="160"/>
      <c r="EG51" s="160"/>
      <c r="EH51" s="160"/>
      <c r="EI51" s="160"/>
      <c r="EJ51" s="160"/>
      <c r="EK51" s="161"/>
      <c r="EL51" s="159">
        <v>40404</v>
      </c>
      <c r="EM51" s="160"/>
      <c r="EN51" s="160"/>
      <c r="EO51" s="160"/>
      <c r="EP51" s="160"/>
      <c r="EQ51" s="160"/>
      <c r="ER51" s="160"/>
      <c r="ES51" s="160"/>
      <c r="ET51" s="160"/>
      <c r="EU51" s="160"/>
      <c r="EV51" s="160"/>
      <c r="EW51" s="162"/>
    </row>
    <row r="52" spans="1:154" ht="30" customHeight="1">
      <c r="A52" s="548"/>
      <c r="B52" s="490"/>
      <c r="C52" s="491"/>
      <c r="D52" s="891"/>
      <c r="E52" s="892"/>
      <c r="F52" s="893"/>
      <c r="G52" s="917"/>
      <c r="H52" s="912"/>
      <c r="I52" s="918" t="s">
        <v>889</v>
      </c>
      <c r="J52" s="919"/>
      <c r="K52" s="919"/>
      <c r="L52" s="919"/>
      <c r="M52" s="919"/>
      <c r="N52" s="919"/>
      <c r="O52" s="930"/>
      <c r="P52" s="876" t="s">
        <v>279</v>
      </c>
      <c r="Q52" s="877"/>
      <c r="R52" s="878"/>
      <c r="S52" s="878" t="s">
        <v>275</v>
      </c>
      <c r="T52" s="878"/>
      <c r="U52" s="878"/>
      <c r="V52" s="878" t="s">
        <v>6</v>
      </c>
      <c r="W52" s="879"/>
      <c r="X52" s="880"/>
      <c r="Y52" s="156">
        <f>SUM(Y48:AG51)</f>
        <v>20754</v>
      </c>
      <c r="Z52" s="157"/>
      <c r="AA52" s="157"/>
      <c r="AB52" s="157"/>
      <c r="AC52" s="157"/>
      <c r="AD52" s="157"/>
      <c r="AE52" s="157"/>
      <c r="AF52" s="157"/>
      <c r="AG52" s="158"/>
      <c r="AH52" s="794"/>
      <c r="AI52" s="795"/>
      <c r="AJ52" s="795"/>
      <c r="AK52" s="795"/>
      <c r="AL52" s="795"/>
      <c r="AM52" s="795"/>
      <c r="AN52" s="795"/>
      <c r="AO52" s="795"/>
      <c r="AP52" s="884"/>
      <c r="AQ52" s="156">
        <f>SUM(AQ48:AY51)</f>
        <v>42</v>
      </c>
      <c r="AR52" s="157"/>
      <c r="AS52" s="157"/>
      <c r="AT52" s="157"/>
      <c r="AU52" s="157"/>
      <c r="AV52" s="157"/>
      <c r="AW52" s="157"/>
      <c r="AX52" s="157"/>
      <c r="AY52" s="158"/>
      <c r="AZ52" s="156">
        <f t="shared" ref="AZ52" si="24">SUM(AZ48:BH51)</f>
        <v>20796</v>
      </c>
      <c r="BA52" s="157"/>
      <c r="BB52" s="157"/>
      <c r="BC52" s="157"/>
      <c r="BD52" s="157"/>
      <c r="BE52" s="157"/>
      <c r="BF52" s="157"/>
      <c r="BG52" s="157"/>
      <c r="BH52" s="157"/>
      <c r="BI52" s="156">
        <f>SUM(BI48:BQ51)</f>
        <v>42</v>
      </c>
      <c r="BJ52" s="157"/>
      <c r="BK52" s="157"/>
      <c r="BL52" s="157"/>
      <c r="BM52" s="157"/>
      <c r="BN52" s="157"/>
      <c r="BO52" s="157"/>
      <c r="BP52" s="157"/>
      <c r="BQ52" s="158"/>
      <c r="BR52" s="156">
        <f>SUM(BR48:BZ51)</f>
        <v>0</v>
      </c>
      <c r="BS52" s="157"/>
      <c r="BT52" s="157"/>
      <c r="BU52" s="157"/>
      <c r="BV52" s="157"/>
      <c r="BW52" s="157"/>
      <c r="BX52" s="157"/>
      <c r="BY52" s="157"/>
      <c r="BZ52" s="158"/>
      <c r="CA52" s="156">
        <f>SUM(CA48:CI51)</f>
        <v>289</v>
      </c>
      <c r="CB52" s="157"/>
      <c r="CC52" s="157"/>
      <c r="CD52" s="157"/>
      <c r="CE52" s="157"/>
      <c r="CF52" s="157"/>
      <c r="CG52" s="157"/>
      <c r="CH52" s="157"/>
      <c r="CI52" s="158"/>
      <c r="CJ52" s="156">
        <f>SUM(CJ48:CR51)</f>
        <v>223</v>
      </c>
      <c r="CK52" s="157"/>
      <c r="CL52" s="157"/>
      <c r="CM52" s="157"/>
      <c r="CN52" s="157"/>
      <c r="CO52" s="157"/>
      <c r="CP52" s="157"/>
      <c r="CQ52" s="157"/>
      <c r="CR52" s="158"/>
      <c r="CS52" s="156">
        <f>SUM(CS48:DA51)</f>
        <v>20465</v>
      </c>
      <c r="CT52" s="157"/>
      <c r="CU52" s="157"/>
      <c r="CV52" s="157"/>
      <c r="CW52" s="157"/>
      <c r="CX52" s="157"/>
      <c r="CY52" s="157"/>
      <c r="CZ52" s="157"/>
      <c r="DA52" s="158"/>
      <c r="DB52" s="794"/>
      <c r="DC52" s="795"/>
      <c r="DD52" s="795"/>
      <c r="DE52" s="795"/>
      <c r="DF52" s="795"/>
      <c r="DG52" s="795"/>
      <c r="DH52" s="795"/>
      <c r="DI52" s="795"/>
      <c r="DJ52" s="884"/>
      <c r="DK52" s="156">
        <f>SUM(DK48:DS51)</f>
        <v>0</v>
      </c>
      <c r="DL52" s="157"/>
      <c r="DM52" s="157"/>
      <c r="DN52" s="157"/>
      <c r="DO52" s="157"/>
      <c r="DP52" s="157"/>
      <c r="DQ52" s="157"/>
      <c r="DR52" s="157"/>
      <c r="DS52" s="157"/>
      <c r="DT52" s="156">
        <f t="shared" ref="DT52" si="25">SUM(DT48:EB51)</f>
        <v>20465</v>
      </c>
      <c r="DU52" s="157"/>
      <c r="DV52" s="157"/>
      <c r="DW52" s="157"/>
      <c r="DX52" s="157"/>
      <c r="DY52" s="157"/>
      <c r="DZ52" s="157"/>
      <c r="EA52" s="157"/>
      <c r="EB52" s="157"/>
      <c r="EC52" s="794"/>
      <c r="ED52" s="795"/>
      <c r="EE52" s="795"/>
      <c r="EF52" s="795"/>
      <c r="EG52" s="795"/>
      <c r="EH52" s="795"/>
      <c r="EI52" s="795"/>
      <c r="EJ52" s="795"/>
      <c r="EK52" s="884"/>
      <c r="EL52" s="156">
        <f>SUM(EL48:EW51)</f>
        <v>216262</v>
      </c>
      <c r="EM52" s="157"/>
      <c r="EN52" s="157"/>
      <c r="EO52" s="157"/>
      <c r="EP52" s="157"/>
      <c r="EQ52" s="157"/>
      <c r="ER52" s="157"/>
      <c r="ES52" s="157"/>
      <c r="ET52" s="157"/>
      <c r="EU52" s="157"/>
      <c r="EV52" s="157"/>
      <c r="EW52" s="885"/>
    </row>
    <row r="53" spans="1:154" ht="30" customHeight="1">
      <c r="A53" s="548"/>
      <c r="B53" s="490"/>
      <c r="C53" s="491"/>
      <c r="D53" s="891"/>
      <c r="E53" s="892"/>
      <c r="F53" s="893"/>
      <c r="G53" s="886" t="s">
        <v>900</v>
      </c>
      <c r="H53" s="888" t="s">
        <v>904</v>
      </c>
      <c r="I53" s="887" t="s">
        <v>395</v>
      </c>
      <c r="J53" s="888"/>
      <c r="K53" s="913" t="s">
        <v>396</v>
      </c>
      <c r="L53" s="914"/>
      <c r="M53" s="914"/>
      <c r="N53" s="914"/>
      <c r="O53" s="914"/>
      <c r="P53" s="876" t="s">
        <v>25</v>
      </c>
      <c r="Q53" s="877"/>
      <c r="R53" s="878"/>
      <c r="S53" s="878" t="s">
        <v>4433</v>
      </c>
      <c r="T53" s="878"/>
      <c r="U53" s="878"/>
      <c r="V53" s="878" t="s">
        <v>6</v>
      </c>
      <c r="W53" s="879"/>
      <c r="X53" s="880"/>
      <c r="Y53" s="159">
        <v>0</v>
      </c>
      <c r="Z53" s="160"/>
      <c r="AA53" s="160"/>
      <c r="AB53" s="160"/>
      <c r="AC53" s="160"/>
      <c r="AD53" s="160"/>
      <c r="AE53" s="160"/>
      <c r="AF53" s="160"/>
      <c r="AG53" s="161"/>
      <c r="AH53" s="794"/>
      <c r="AI53" s="795"/>
      <c r="AJ53" s="795"/>
      <c r="AK53" s="795"/>
      <c r="AL53" s="795"/>
      <c r="AM53" s="795"/>
      <c r="AN53" s="795"/>
      <c r="AO53" s="795"/>
      <c r="AP53" s="884"/>
      <c r="AQ53" s="159">
        <v>0</v>
      </c>
      <c r="AR53" s="160"/>
      <c r="AS53" s="160"/>
      <c r="AT53" s="160"/>
      <c r="AU53" s="160"/>
      <c r="AV53" s="160"/>
      <c r="AW53" s="160"/>
      <c r="AX53" s="160"/>
      <c r="AY53" s="161"/>
      <c r="AZ53" s="156">
        <f t="shared" si="22"/>
        <v>0</v>
      </c>
      <c r="BA53" s="157"/>
      <c r="BB53" s="157"/>
      <c r="BC53" s="157"/>
      <c r="BD53" s="157"/>
      <c r="BE53" s="157"/>
      <c r="BF53" s="157"/>
      <c r="BG53" s="157"/>
      <c r="BH53" s="157"/>
      <c r="BI53" s="159">
        <v>0</v>
      </c>
      <c r="BJ53" s="160"/>
      <c r="BK53" s="160"/>
      <c r="BL53" s="160"/>
      <c r="BM53" s="160"/>
      <c r="BN53" s="160"/>
      <c r="BO53" s="160"/>
      <c r="BP53" s="160"/>
      <c r="BQ53" s="161"/>
      <c r="BR53" s="159">
        <v>0</v>
      </c>
      <c r="BS53" s="160"/>
      <c r="BT53" s="160"/>
      <c r="BU53" s="160"/>
      <c r="BV53" s="160"/>
      <c r="BW53" s="160"/>
      <c r="BX53" s="160"/>
      <c r="BY53" s="160"/>
      <c r="BZ53" s="161"/>
      <c r="CA53" s="159">
        <v>0</v>
      </c>
      <c r="CB53" s="160"/>
      <c r="CC53" s="160"/>
      <c r="CD53" s="160"/>
      <c r="CE53" s="160"/>
      <c r="CF53" s="160"/>
      <c r="CG53" s="160"/>
      <c r="CH53" s="160"/>
      <c r="CI53" s="161"/>
      <c r="CJ53" s="159">
        <v>0</v>
      </c>
      <c r="CK53" s="160"/>
      <c r="CL53" s="160"/>
      <c r="CM53" s="160"/>
      <c r="CN53" s="160"/>
      <c r="CO53" s="160"/>
      <c r="CP53" s="160"/>
      <c r="CQ53" s="160"/>
      <c r="CR53" s="161"/>
      <c r="CS53" s="156">
        <f t="shared" ref="CS53:CS56" si="26">Y53-BR53-CA53</f>
        <v>0</v>
      </c>
      <c r="CT53" s="157"/>
      <c r="CU53" s="157"/>
      <c r="CV53" s="157"/>
      <c r="CW53" s="157"/>
      <c r="CX53" s="157"/>
      <c r="CY53" s="157"/>
      <c r="CZ53" s="157"/>
      <c r="DA53" s="158"/>
      <c r="DB53" s="794"/>
      <c r="DC53" s="795"/>
      <c r="DD53" s="795"/>
      <c r="DE53" s="795"/>
      <c r="DF53" s="795"/>
      <c r="DG53" s="795"/>
      <c r="DH53" s="795"/>
      <c r="DI53" s="795"/>
      <c r="DJ53" s="884"/>
      <c r="DK53" s="156">
        <f t="shared" si="20"/>
        <v>0</v>
      </c>
      <c r="DL53" s="157"/>
      <c r="DM53" s="157"/>
      <c r="DN53" s="157"/>
      <c r="DO53" s="157"/>
      <c r="DP53" s="157"/>
      <c r="DQ53" s="157"/>
      <c r="DR53" s="157"/>
      <c r="DS53" s="157"/>
      <c r="DT53" s="156">
        <f t="shared" si="21"/>
        <v>0</v>
      </c>
      <c r="DU53" s="157"/>
      <c r="DV53" s="157"/>
      <c r="DW53" s="157"/>
      <c r="DX53" s="157"/>
      <c r="DY53" s="157"/>
      <c r="DZ53" s="157"/>
      <c r="EA53" s="157"/>
      <c r="EB53" s="157"/>
      <c r="EC53" s="159">
        <v>0</v>
      </c>
      <c r="ED53" s="160"/>
      <c r="EE53" s="160"/>
      <c r="EF53" s="160"/>
      <c r="EG53" s="160"/>
      <c r="EH53" s="160"/>
      <c r="EI53" s="160"/>
      <c r="EJ53" s="160"/>
      <c r="EK53" s="161"/>
      <c r="EL53" s="159">
        <v>0</v>
      </c>
      <c r="EM53" s="160"/>
      <c r="EN53" s="160"/>
      <c r="EO53" s="160"/>
      <c r="EP53" s="160"/>
      <c r="EQ53" s="160"/>
      <c r="ER53" s="160"/>
      <c r="ES53" s="160"/>
      <c r="ET53" s="160"/>
      <c r="EU53" s="160"/>
      <c r="EV53" s="160"/>
      <c r="EW53" s="162"/>
    </row>
    <row r="54" spans="1:154" ht="30" customHeight="1">
      <c r="A54" s="548"/>
      <c r="B54" s="490"/>
      <c r="C54" s="491"/>
      <c r="D54" s="891"/>
      <c r="E54" s="892"/>
      <c r="F54" s="893"/>
      <c r="G54" s="891"/>
      <c r="H54" s="893"/>
      <c r="I54" s="911"/>
      <c r="J54" s="912"/>
      <c r="K54" s="913" t="s">
        <v>397</v>
      </c>
      <c r="L54" s="914"/>
      <c r="M54" s="914"/>
      <c r="N54" s="914"/>
      <c r="O54" s="914"/>
      <c r="P54" s="876" t="s">
        <v>25</v>
      </c>
      <c r="Q54" s="877"/>
      <c r="R54" s="878"/>
      <c r="S54" s="878" t="s">
        <v>824</v>
      </c>
      <c r="T54" s="878"/>
      <c r="U54" s="878"/>
      <c r="V54" s="878" t="s">
        <v>6</v>
      </c>
      <c r="W54" s="879"/>
      <c r="X54" s="880"/>
      <c r="Y54" s="159">
        <v>125</v>
      </c>
      <c r="Z54" s="160"/>
      <c r="AA54" s="160"/>
      <c r="AB54" s="160"/>
      <c r="AC54" s="160"/>
      <c r="AD54" s="160"/>
      <c r="AE54" s="160"/>
      <c r="AF54" s="160"/>
      <c r="AG54" s="161"/>
      <c r="AH54" s="794"/>
      <c r="AI54" s="795"/>
      <c r="AJ54" s="795"/>
      <c r="AK54" s="795"/>
      <c r="AL54" s="795"/>
      <c r="AM54" s="795"/>
      <c r="AN54" s="795"/>
      <c r="AO54" s="795"/>
      <c r="AP54" s="884"/>
      <c r="AQ54" s="159">
        <v>6</v>
      </c>
      <c r="AR54" s="160"/>
      <c r="AS54" s="160"/>
      <c r="AT54" s="160"/>
      <c r="AU54" s="160"/>
      <c r="AV54" s="160"/>
      <c r="AW54" s="160"/>
      <c r="AX54" s="160"/>
      <c r="AY54" s="161"/>
      <c r="AZ54" s="156">
        <f t="shared" si="22"/>
        <v>131</v>
      </c>
      <c r="BA54" s="157"/>
      <c r="BB54" s="157"/>
      <c r="BC54" s="157"/>
      <c r="BD54" s="157"/>
      <c r="BE54" s="157"/>
      <c r="BF54" s="157"/>
      <c r="BG54" s="157"/>
      <c r="BH54" s="157"/>
      <c r="BI54" s="159">
        <v>6</v>
      </c>
      <c r="BJ54" s="160"/>
      <c r="BK54" s="160"/>
      <c r="BL54" s="160"/>
      <c r="BM54" s="160"/>
      <c r="BN54" s="160"/>
      <c r="BO54" s="160"/>
      <c r="BP54" s="160"/>
      <c r="BQ54" s="161"/>
      <c r="BR54" s="159">
        <v>0</v>
      </c>
      <c r="BS54" s="160"/>
      <c r="BT54" s="160"/>
      <c r="BU54" s="160"/>
      <c r="BV54" s="160"/>
      <c r="BW54" s="160"/>
      <c r="BX54" s="160"/>
      <c r="BY54" s="160"/>
      <c r="BZ54" s="161"/>
      <c r="CA54" s="159">
        <v>0</v>
      </c>
      <c r="CB54" s="160"/>
      <c r="CC54" s="160"/>
      <c r="CD54" s="160"/>
      <c r="CE54" s="160"/>
      <c r="CF54" s="160"/>
      <c r="CG54" s="160"/>
      <c r="CH54" s="160"/>
      <c r="CI54" s="161"/>
      <c r="CJ54" s="159">
        <v>0</v>
      </c>
      <c r="CK54" s="160"/>
      <c r="CL54" s="160"/>
      <c r="CM54" s="160"/>
      <c r="CN54" s="160"/>
      <c r="CO54" s="160"/>
      <c r="CP54" s="160"/>
      <c r="CQ54" s="160"/>
      <c r="CR54" s="161"/>
      <c r="CS54" s="156">
        <f t="shared" si="26"/>
        <v>125</v>
      </c>
      <c r="CT54" s="157"/>
      <c r="CU54" s="157"/>
      <c r="CV54" s="157"/>
      <c r="CW54" s="157"/>
      <c r="CX54" s="157"/>
      <c r="CY54" s="157"/>
      <c r="CZ54" s="157"/>
      <c r="DA54" s="158"/>
      <c r="DB54" s="794"/>
      <c r="DC54" s="795"/>
      <c r="DD54" s="795"/>
      <c r="DE54" s="795"/>
      <c r="DF54" s="795"/>
      <c r="DG54" s="795"/>
      <c r="DH54" s="795"/>
      <c r="DI54" s="795"/>
      <c r="DJ54" s="884"/>
      <c r="DK54" s="156">
        <f t="shared" si="20"/>
        <v>0</v>
      </c>
      <c r="DL54" s="157"/>
      <c r="DM54" s="157"/>
      <c r="DN54" s="157"/>
      <c r="DO54" s="157"/>
      <c r="DP54" s="157"/>
      <c r="DQ54" s="157"/>
      <c r="DR54" s="157"/>
      <c r="DS54" s="157"/>
      <c r="DT54" s="156">
        <f t="shared" si="21"/>
        <v>125</v>
      </c>
      <c r="DU54" s="157"/>
      <c r="DV54" s="157"/>
      <c r="DW54" s="157"/>
      <c r="DX54" s="157"/>
      <c r="DY54" s="157"/>
      <c r="DZ54" s="157"/>
      <c r="EA54" s="157"/>
      <c r="EB54" s="157"/>
      <c r="EC54" s="159">
        <v>2700</v>
      </c>
      <c r="ED54" s="160"/>
      <c r="EE54" s="160"/>
      <c r="EF54" s="160"/>
      <c r="EG54" s="160"/>
      <c r="EH54" s="160"/>
      <c r="EI54" s="160"/>
      <c r="EJ54" s="160"/>
      <c r="EK54" s="161"/>
      <c r="EL54" s="159">
        <v>337</v>
      </c>
      <c r="EM54" s="160"/>
      <c r="EN54" s="160"/>
      <c r="EO54" s="160"/>
      <c r="EP54" s="160"/>
      <c r="EQ54" s="160"/>
      <c r="ER54" s="160"/>
      <c r="ES54" s="160"/>
      <c r="ET54" s="160"/>
      <c r="EU54" s="160"/>
      <c r="EV54" s="160"/>
      <c r="EW54" s="162"/>
    </row>
    <row r="55" spans="1:154" ht="30" customHeight="1">
      <c r="A55" s="548"/>
      <c r="B55" s="490"/>
      <c r="C55" s="491"/>
      <c r="D55" s="891"/>
      <c r="E55" s="892"/>
      <c r="F55" s="893"/>
      <c r="G55" s="891"/>
      <c r="H55" s="893"/>
      <c r="I55" s="886" t="s">
        <v>398</v>
      </c>
      <c r="J55" s="888"/>
      <c r="K55" s="913" t="s">
        <v>396</v>
      </c>
      <c r="L55" s="914"/>
      <c r="M55" s="914"/>
      <c r="N55" s="914"/>
      <c r="O55" s="914"/>
      <c r="P55" s="876" t="s">
        <v>25</v>
      </c>
      <c r="Q55" s="877"/>
      <c r="R55" s="878"/>
      <c r="S55" s="878" t="s">
        <v>279</v>
      </c>
      <c r="T55" s="878"/>
      <c r="U55" s="878"/>
      <c r="V55" s="878" t="s">
        <v>6</v>
      </c>
      <c r="W55" s="879"/>
      <c r="X55" s="880"/>
      <c r="Y55" s="159">
        <v>0</v>
      </c>
      <c r="Z55" s="160"/>
      <c r="AA55" s="160"/>
      <c r="AB55" s="160"/>
      <c r="AC55" s="160"/>
      <c r="AD55" s="160"/>
      <c r="AE55" s="160"/>
      <c r="AF55" s="160"/>
      <c r="AG55" s="161"/>
      <c r="AH55" s="794"/>
      <c r="AI55" s="795"/>
      <c r="AJ55" s="795"/>
      <c r="AK55" s="795"/>
      <c r="AL55" s="795"/>
      <c r="AM55" s="795"/>
      <c r="AN55" s="795"/>
      <c r="AO55" s="795"/>
      <c r="AP55" s="884"/>
      <c r="AQ55" s="159">
        <v>0</v>
      </c>
      <c r="AR55" s="160"/>
      <c r="AS55" s="160"/>
      <c r="AT55" s="160"/>
      <c r="AU55" s="160"/>
      <c r="AV55" s="160"/>
      <c r="AW55" s="160"/>
      <c r="AX55" s="160"/>
      <c r="AY55" s="161"/>
      <c r="AZ55" s="156">
        <f t="shared" si="22"/>
        <v>0</v>
      </c>
      <c r="BA55" s="157"/>
      <c r="BB55" s="157"/>
      <c r="BC55" s="157"/>
      <c r="BD55" s="157"/>
      <c r="BE55" s="157"/>
      <c r="BF55" s="157"/>
      <c r="BG55" s="157"/>
      <c r="BH55" s="157"/>
      <c r="BI55" s="159">
        <v>0</v>
      </c>
      <c r="BJ55" s="160"/>
      <c r="BK55" s="160"/>
      <c r="BL55" s="160"/>
      <c r="BM55" s="160"/>
      <c r="BN55" s="160"/>
      <c r="BO55" s="160"/>
      <c r="BP55" s="160"/>
      <c r="BQ55" s="161"/>
      <c r="BR55" s="159">
        <v>0</v>
      </c>
      <c r="BS55" s="160"/>
      <c r="BT55" s="160"/>
      <c r="BU55" s="160"/>
      <c r="BV55" s="160"/>
      <c r="BW55" s="160"/>
      <c r="BX55" s="160"/>
      <c r="BY55" s="160"/>
      <c r="BZ55" s="161"/>
      <c r="CA55" s="159">
        <v>0</v>
      </c>
      <c r="CB55" s="160"/>
      <c r="CC55" s="160"/>
      <c r="CD55" s="160"/>
      <c r="CE55" s="160"/>
      <c r="CF55" s="160"/>
      <c r="CG55" s="160"/>
      <c r="CH55" s="160"/>
      <c r="CI55" s="161"/>
      <c r="CJ55" s="159">
        <v>0</v>
      </c>
      <c r="CK55" s="160"/>
      <c r="CL55" s="160"/>
      <c r="CM55" s="160"/>
      <c r="CN55" s="160"/>
      <c r="CO55" s="160"/>
      <c r="CP55" s="160"/>
      <c r="CQ55" s="160"/>
      <c r="CR55" s="161"/>
      <c r="CS55" s="156">
        <f t="shared" si="26"/>
        <v>0</v>
      </c>
      <c r="CT55" s="157"/>
      <c r="CU55" s="157"/>
      <c r="CV55" s="157"/>
      <c r="CW55" s="157"/>
      <c r="CX55" s="157"/>
      <c r="CY55" s="157"/>
      <c r="CZ55" s="157"/>
      <c r="DA55" s="158"/>
      <c r="DB55" s="794"/>
      <c r="DC55" s="795"/>
      <c r="DD55" s="795"/>
      <c r="DE55" s="795"/>
      <c r="DF55" s="795"/>
      <c r="DG55" s="795"/>
      <c r="DH55" s="795"/>
      <c r="DI55" s="795"/>
      <c r="DJ55" s="884"/>
      <c r="DK55" s="156">
        <f t="shared" si="20"/>
        <v>0</v>
      </c>
      <c r="DL55" s="157"/>
      <c r="DM55" s="157"/>
      <c r="DN55" s="157"/>
      <c r="DO55" s="157"/>
      <c r="DP55" s="157"/>
      <c r="DQ55" s="157"/>
      <c r="DR55" s="157"/>
      <c r="DS55" s="157"/>
      <c r="DT55" s="156">
        <f t="shared" si="21"/>
        <v>0</v>
      </c>
      <c r="DU55" s="157"/>
      <c r="DV55" s="157"/>
      <c r="DW55" s="157"/>
      <c r="DX55" s="157"/>
      <c r="DY55" s="157"/>
      <c r="DZ55" s="157"/>
      <c r="EA55" s="157"/>
      <c r="EB55" s="157"/>
      <c r="EC55" s="159">
        <v>0</v>
      </c>
      <c r="ED55" s="160"/>
      <c r="EE55" s="160"/>
      <c r="EF55" s="160"/>
      <c r="EG55" s="160"/>
      <c r="EH55" s="160"/>
      <c r="EI55" s="160"/>
      <c r="EJ55" s="160"/>
      <c r="EK55" s="161"/>
      <c r="EL55" s="159">
        <v>0</v>
      </c>
      <c r="EM55" s="160"/>
      <c r="EN55" s="160"/>
      <c r="EO55" s="160"/>
      <c r="EP55" s="160"/>
      <c r="EQ55" s="160"/>
      <c r="ER55" s="160"/>
      <c r="ES55" s="160"/>
      <c r="ET55" s="160"/>
      <c r="EU55" s="160"/>
      <c r="EV55" s="160"/>
      <c r="EW55" s="162"/>
    </row>
    <row r="56" spans="1:154" ht="30" customHeight="1">
      <c r="A56" s="548"/>
      <c r="B56" s="490"/>
      <c r="C56" s="491"/>
      <c r="D56" s="891"/>
      <c r="E56" s="892"/>
      <c r="F56" s="893"/>
      <c r="G56" s="891"/>
      <c r="H56" s="893"/>
      <c r="I56" s="891"/>
      <c r="J56" s="893"/>
      <c r="K56" s="915" t="s">
        <v>397</v>
      </c>
      <c r="L56" s="916"/>
      <c r="M56" s="916"/>
      <c r="N56" s="916"/>
      <c r="O56" s="916"/>
      <c r="P56" s="876" t="s">
        <v>263</v>
      </c>
      <c r="Q56" s="877"/>
      <c r="R56" s="878"/>
      <c r="S56" s="878" t="s">
        <v>263</v>
      </c>
      <c r="T56" s="878"/>
      <c r="U56" s="878"/>
      <c r="V56" s="878" t="s">
        <v>6</v>
      </c>
      <c r="W56" s="879"/>
      <c r="X56" s="880"/>
      <c r="Y56" s="159">
        <v>4</v>
      </c>
      <c r="Z56" s="160"/>
      <c r="AA56" s="160"/>
      <c r="AB56" s="160"/>
      <c r="AC56" s="160"/>
      <c r="AD56" s="160"/>
      <c r="AE56" s="160"/>
      <c r="AF56" s="160"/>
      <c r="AG56" s="161"/>
      <c r="AH56" s="794"/>
      <c r="AI56" s="795"/>
      <c r="AJ56" s="795"/>
      <c r="AK56" s="795"/>
      <c r="AL56" s="795"/>
      <c r="AM56" s="795"/>
      <c r="AN56" s="795"/>
      <c r="AO56" s="795"/>
      <c r="AP56" s="884"/>
      <c r="AQ56" s="159">
        <v>2</v>
      </c>
      <c r="AR56" s="160"/>
      <c r="AS56" s="160"/>
      <c r="AT56" s="160"/>
      <c r="AU56" s="160"/>
      <c r="AV56" s="160"/>
      <c r="AW56" s="160"/>
      <c r="AX56" s="160"/>
      <c r="AY56" s="161"/>
      <c r="AZ56" s="156">
        <f t="shared" si="22"/>
        <v>6</v>
      </c>
      <c r="BA56" s="157"/>
      <c r="BB56" s="157"/>
      <c r="BC56" s="157"/>
      <c r="BD56" s="157"/>
      <c r="BE56" s="157"/>
      <c r="BF56" s="157"/>
      <c r="BG56" s="157"/>
      <c r="BH56" s="157"/>
      <c r="BI56" s="159">
        <v>2</v>
      </c>
      <c r="BJ56" s="160"/>
      <c r="BK56" s="160"/>
      <c r="BL56" s="160"/>
      <c r="BM56" s="160"/>
      <c r="BN56" s="160"/>
      <c r="BO56" s="160"/>
      <c r="BP56" s="160"/>
      <c r="BQ56" s="161"/>
      <c r="BR56" s="159">
        <v>0</v>
      </c>
      <c r="BS56" s="160"/>
      <c r="BT56" s="160"/>
      <c r="BU56" s="160"/>
      <c r="BV56" s="160"/>
      <c r="BW56" s="160"/>
      <c r="BX56" s="160"/>
      <c r="BY56" s="160"/>
      <c r="BZ56" s="161"/>
      <c r="CA56" s="159">
        <v>1</v>
      </c>
      <c r="CB56" s="160"/>
      <c r="CC56" s="160"/>
      <c r="CD56" s="160"/>
      <c r="CE56" s="160"/>
      <c r="CF56" s="160"/>
      <c r="CG56" s="160"/>
      <c r="CH56" s="160"/>
      <c r="CI56" s="161"/>
      <c r="CJ56" s="159">
        <v>1</v>
      </c>
      <c r="CK56" s="160"/>
      <c r="CL56" s="160"/>
      <c r="CM56" s="160"/>
      <c r="CN56" s="160"/>
      <c r="CO56" s="160"/>
      <c r="CP56" s="160"/>
      <c r="CQ56" s="160"/>
      <c r="CR56" s="161"/>
      <c r="CS56" s="156">
        <f t="shared" si="26"/>
        <v>3</v>
      </c>
      <c r="CT56" s="157"/>
      <c r="CU56" s="157"/>
      <c r="CV56" s="157"/>
      <c r="CW56" s="157"/>
      <c r="CX56" s="157"/>
      <c r="CY56" s="157"/>
      <c r="CZ56" s="157"/>
      <c r="DA56" s="158"/>
      <c r="DB56" s="794"/>
      <c r="DC56" s="795"/>
      <c r="DD56" s="795"/>
      <c r="DE56" s="795"/>
      <c r="DF56" s="795"/>
      <c r="DG56" s="795"/>
      <c r="DH56" s="795"/>
      <c r="DI56" s="795"/>
      <c r="DJ56" s="884"/>
      <c r="DK56" s="156">
        <f t="shared" si="20"/>
        <v>0</v>
      </c>
      <c r="DL56" s="157"/>
      <c r="DM56" s="157"/>
      <c r="DN56" s="157"/>
      <c r="DO56" s="157"/>
      <c r="DP56" s="157"/>
      <c r="DQ56" s="157"/>
      <c r="DR56" s="157"/>
      <c r="DS56" s="157"/>
      <c r="DT56" s="156">
        <f t="shared" si="21"/>
        <v>3</v>
      </c>
      <c r="DU56" s="157"/>
      <c r="DV56" s="157"/>
      <c r="DW56" s="157"/>
      <c r="DX56" s="157"/>
      <c r="DY56" s="157"/>
      <c r="DZ56" s="157"/>
      <c r="EA56" s="157"/>
      <c r="EB56" s="157"/>
      <c r="EC56" s="159">
        <v>1300</v>
      </c>
      <c r="ED56" s="160"/>
      <c r="EE56" s="160"/>
      <c r="EF56" s="160"/>
      <c r="EG56" s="160"/>
      <c r="EH56" s="160"/>
      <c r="EI56" s="160"/>
      <c r="EJ56" s="160"/>
      <c r="EK56" s="161"/>
      <c r="EL56" s="159">
        <v>4</v>
      </c>
      <c r="EM56" s="160"/>
      <c r="EN56" s="160"/>
      <c r="EO56" s="160"/>
      <c r="EP56" s="160"/>
      <c r="EQ56" s="160"/>
      <c r="ER56" s="160"/>
      <c r="ES56" s="160"/>
      <c r="ET56" s="160"/>
      <c r="EU56" s="160"/>
      <c r="EV56" s="160"/>
      <c r="EW56" s="162"/>
    </row>
    <row r="57" spans="1:154" ht="30" customHeight="1" thickBot="1">
      <c r="A57" s="556"/>
      <c r="B57" s="499"/>
      <c r="C57" s="500"/>
      <c r="D57" s="917"/>
      <c r="E57" s="911"/>
      <c r="F57" s="912"/>
      <c r="G57" s="917"/>
      <c r="H57" s="912"/>
      <c r="I57" s="918" t="s">
        <v>889</v>
      </c>
      <c r="J57" s="919"/>
      <c r="K57" s="919"/>
      <c r="L57" s="919"/>
      <c r="M57" s="919"/>
      <c r="N57" s="919"/>
      <c r="O57" s="930"/>
      <c r="P57" s="931" t="s">
        <v>263</v>
      </c>
      <c r="Q57" s="932"/>
      <c r="R57" s="933"/>
      <c r="S57" s="933" t="s">
        <v>185</v>
      </c>
      <c r="T57" s="933"/>
      <c r="U57" s="933"/>
      <c r="V57" s="933" t="s">
        <v>6</v>
      </c>
      <c r="W57" s="934"/>
      <c r="X57" s="935"/>
      <c r="Y57" s="188">
        <f>SUM(Y53:AG56)</f>
        <v>129</v>
      </c>
      <c r="Z57" s="189"/>
      <c r="AA57" s="189"/>
      <c r="AB57" s="189"/>
      <c r="AC57" s="189"/>
      <c r="AD57" s="189"/>
      <c r="AE57" s="189"/>
      <c r="AF57" s="189"/>
      <c r="AG57" s="190"/>
      <c r="AH57" s="920"/>
      <c r="AI57" s="921"/>
      <c r="AJ57" s="921"/>
      <c r="AK57" s="921"/>
      <c r="AL57" s="921"/>
      <c r="AM57" s="921"/>
      <c r="AN57" s="921"/>
      <c r="AO57" s="921"/>
      <c r="AP57" s="922"/>
      <c r="AQ57" s="188">
        <f>SUM(AQ53:AY56)</f>
        <v>8</v>
      </c>
      <c r="AR57" s="189"/>
      <c r="AS57" s="189"/>
      <c r="AT57" s="189"/>
      <c r="AU57" s="189"/>
      <c r="AV57" s="189"/>
      <c r="AW57" s="189"/>
      <c r="AX57" s="189"/>
      <c r="AY57" s="190"/>
      <c r="AZ57" s="188">
        <f>SUM(AZ53:BH56)</f>
        <v>137</v>
      </c>
      <c r="BA57" s="189"/>
      <c r="BB57" s="189"/>
      <c r="BC57" s="189"/>
      <c r="BD57" s="189"/>
      <c r="BE57" s="189"/>
      <c r="BF57" s="189"/>
      <c r="BG57" s="189"/>
      <c r="BH57" s="189"/>
      <c r="BI57" s="188">
        <f>SUM(BI53:BQ56)</f>
        <v>8</v>
      </c>
      <c r="BJ57" s="189"/>
      <c r="BK57" s="189"/>
      <c r="BL57" s="189"/>
      <c r="BM57" s="189"/>
      <c r="BN57" s="189"/>
      <c r="BO57" s="189"/>
      <c r="BP57" s="189"/>
      <c r="BQ57" s="190"/>
      <c r="BR57" s="188">
        <f>SUM(BR53:BZ56)</f>
        <v>0</v>
      </c>
      <c r="BS57" s="189"/>
      <c r="BT57" s="189"/>
      <c r="BU57" s="189"/>
      <c r="BV57" s="189"/>
      <c r="BW57" s="189"/>
      <c r="BX57" s="189"/>
      <c r="BY57" s="189"/>
      <c r="BZ57" s="190"/>
      <c r="CA57" s="188">
        <f>SUM(CA53:CI56)</f>
        <v>1</v>
      </c>
      <c r="CB57" s="189"/>
      <c r="CC57" s="189"/>
      <c r="CD57" s="189"/>
      <c r="CE57" s="189"/>
      <c r="CF57" s="189"/>
      <c r="CG57" s="189"/>
      <c r="CH57" s="189"/>
      <c r="CI57" s="190"/>
      <c r="CJ57" s="188">
        <f>SUM(CJ53:CR56)</f>
        <v>1</v>
      </c>
      <c r="CK57" s="189"/>
      <c r="CL57" s="189"/>
      <c r="CM57" s="189"/>
      <c r="CN57" s="189"/>
      <c r="CO57" s="189"/>
      <c r="CP57" s="189"/>
      <c r="CQ57" s="189"/>
      <c r="CR57" s="190"/>
      <c r="CS57" s="188">
        <f>SUM(CS53:DA56)</f>
        <v>128</v>
      </c>
      <c r="CT57" s="189"/>
      <c r="CU57" s="189"/>
      <c r="CV57" s="189"/>
      <c r="CW57" s="189"/>
      <c r="CX57" s="189"/>
      <c r="CY57" s="189"/>
      <c r="CZ57" s="189"/>
      <c r="DA57" s="190"/>
      <c r="DB57" s="920"/>
      <c r="DC57" s="921"/>
      <c r="DD57" s="921"/>
      <c r="DE57" s="921"/>
      <c r="DF57" s="921"/>
      <c r="DG57" s="921"/>
      <c r="DH57" s="921"/>
      <c r="DI57" s="921"/>
      <c r="DJ57" s="922"/>
      <c r="DK57" s="188">
        <f>SUM(DK53:DS56)</f>
        <v>0</v>
      </c>
      <c r="DL57" s="189"/>
      <c r="DM57" s="189"/>
      <c r="DN57" s="189"/>
      <c r="DO57" s="189"/>
      <c r="DP57" s="189"/>
      <c r="DQ57" s="189"/>
      <c r="DR57" s="189"/>
      <c r="DS57" s="189"/>
      <c r="DT57" s="188">
        <f>SUM(DT53:EB56)</f>
        <v>128</v>
      </c>
      <c r="DU57" s="189"/>
      <c r="DV57" s="189"/>
      <c r="DW57" s="189"/>
      <c r="DX57" s="189"/>
      <c r="DY57" s="189"/>
      <c r="DZ57" s="189"/>
      <c r="EA57" s="189"/>
      <c r="EB57" s="189"/>
      <c r="EC57" s="920"/>
      <c r="ED57" s="921"/>
      <c r="EE57" s="921"/>
      <c r="EF57" s="921"/>
      <c r="EG57" s="921"/>
      <c r="EH57" s="921"/>
      <c r="EI57" s="921"/>
      <c r="EJ57" s="921"/>
      <c r="EK57" s="922"/>
      <c r="EL57" s="188">
        <f>SUM(EL53:EW56)</f>
        <v>341</v>
      </c>
      <c r="EM57" s="189"/>
      <c r="EN57" s="189"/>
      <c r="EO57" s="189"/>
      <c r="EP57" s="189"/>
      <c r="EQ57" s="189"/>
      <c r="ER57" s="189"/>
      <c r="ES57" s="189"/>
      <c r="ET57" s="189"/>
      <c r="EU57" s="189"/>
      <c r="EV57" s="189"/>
      <c r="EW57" s="636"/>
    </row>
    <row r="58" spans="1:154" ht="15" customHeight="1">
      <c r="A58" s="923"/>
      <c r="B58" s="923"/>
      <c r="C58" s="923"/>
      <c r="D58" s="923"/>
      <c r="E58" s="923"/>
      <c r="F58" s="923"/>
      <c r="G58" s="122"/>
      <c r="H58" s="122"/>
      <c r="I58" s="122"/>
      <c r="J58" s="122"/>
      <c r="K58" s="122"/>
      <c r="L58" s="122"/>
      <c r="M58" s="122"/>
      <c r="N58" s="122"/>
      <c r="O58" s="122"/>
      <c r="P58" s="191"/>
      <c r="Q58" s="191"/>
      <c r="R58" s="191"/>
      <c r="S58" s="191"/>
      <c r="T58" s="191"/>
      <c r="U58" s="191"/>
      <c r="V58" s="191"/>
      <c r="W58" s="191"/>
      <c r="X58" s="191"/>
      <c r="Y58" s="793"/>
      <c r="Z58" s="793"/>
      <c r="AA58" s="793"/>
      <c r="AB58" s="793"/>
      <c r="AC58" s="793"/>
      <c r="AD58" s="793"/>
      <c r="AE58" s="793"/>
      <c r="AF58" s="793"/>
      <c r="AG58" s="793"/>
      <c r="AH58" s="793"/>
      <c r="AI58" s="793"/>
      <c r="AJ58" s="793"/>
      <c r="AK58" s="793"/>
      <c r="AL58" s="793"/>
      <c r="AM58" s="793"/>
      <c r="AN58" s="793"/>
      <c r="AO58" s="793"/>
      <c r="AP58" s="793"/>
      <c r="AQ58" s="793"/>
      <c r="AR58" s="793"/>
      <c r="AS58" s="793"/>
      <c r="AT58" s="793"/>
      <c r="AU58" s="793"/>
      <c r="AV58" s="793"/>
      <c r="AW58" s="793"/>
      <c r="AX58" s="793"/>
      <c r="AY58" s="793"/>
      <c r="AZ58" s="793"/>
      <c r="BA58" s="793"/>
      <c r="BB58" s="793"/>
      <c r="BC58" s="793"/>
      <c r="BD58" s="793"/>
      <c r="BE58" s="793"/>
      <c r="BF58" s="793"/>
      <c r="BG58" s="793"/>
      <c r="BH58" s="793"/>
      <c r="BI58" s="793"/>
      <c r="BJ58" s="793"/>
      <c r="BK58" s="793"/>
      <c r="BL58" s="793"/>
      <c r="BM58" s="793"/>
      <c r="BN58" s="793"/>
      <c r="BO58" s="793"/>
      <c r="BP58" s="793"/>
      <c r="BQ58" s="793"/>
      <c r="BR58" s="793"/>
      <c r="BS58" s="793"/>
      <c r="BT58" s="793"/>
      <c r="BU58" s="793"/>
      <c r="BV58" s="793"/>
      <c r="BW58" s="793"/>
      <c r="BX58" s="793"/>
      <c r="BY58" s="793"/>
      <c r="BZ58" s="793"/>
      <c r="CA58" s="793"/>
      <c r="CB58" s="793"/>
      <c r="CC58" s="793"/>
      <c r="CD58" s="793"/>
      <c r="CE58" s="793"/>
      <c r="CF58" s="793"/>
      <c r="CG58" s="793"/>
      <c r="CH58" s="793"/>
      <c r="CI58" s="793"/>
      <c r="CJ58" s="793"/>
      <c r="CK58" s="793"/>
      <c r="CL58" s="793"/>
      <c r="CM58" s="793"/>
      <c r="CN58" s="793"/>
      <c r="CO58" s="793"/>
      <c r="CP58" s="793"/>
      <c r="CQ58" s="793"/>
      <c r="CR58" s="793"/>
      <c r="CS58" s="793"/>
      <c r="CT58" s="793"/>
      <c r="CU58" s="793"/>
      <c r="CV58" s="793"/>
      <c r="CW58" s="793"/>
      <c r="CX58" s="793"/>
      <c r="CY58" s="793"/>
      <c r="CZ58" s="793"/>
      <c r="DA58" s="793"/>
      <c r="DB58" s="793"/>
      <c r="DC58" s="793"/>
      <c r="DD58" s="793"/>
      <c r="DE58" s="793"/>
      <c r="DF58" s="793"/>
      <c r="DG58" s="793"/>
      <c r="DH58" s="793"/>
      <c r="DI58" s="793"/>
      <c r="DJ58" s="793"/>
      <c r="DK58" s="793"/>
      <c r="DL58" s="793"/>
      <c r="DM58" s="793"/>
      <c r="DN58" s="793"/>
      <c r="DO58" s="793"/>
      <c r="DP58" s="793"/>
      <c r="DQ58" s="793"/>
      <c r="DR58" s="793"/>
      <c r="DS58" s="793"/>
      <c r="DT58" s="793"/>
      <c r="DU58" s="793"/>
      <c r="DV58" s="793"/>
      <c r="DW58" s="793"/>
      <c r="DX58" s="793"/>
      <c r="DY58" s="793"/>
      <c r="DZ58" s="793"/>
      <c r="EA58" s="793"/>
      <c r="EB58" s="793"/>
      <c r="EC58" s="793"/>
      <c r="ED58" s="793"/>
      <c r="EE58" s="793"/>
      <c r="EF58" s="793"/>
      <c r="EG58" s="793"/>
      <c r="EH58" s="793"/>
      <c r="EI58" s="793"/>
      <c r="EJ58" s="793"/>
      <c r="EK58" s="793"/>
      <c r="EL58" s="793"/>
      <c r="EM58" s="793"/>
      <c r="EN58" s="793"/>
      <c r="EO58" s="793"/>
      <c r="EP58" s="793"/>
      <c r="EQ58" s="793"/>
      <c r="ER58" s="793"/>
      <c r="ES58" s="793"/>
      <c r="ET58" s="793"/>
      <c r="EU58" s="793"/>
      <c r="EV58" s="793"/>
      <c r="EW58" s="793"/>
    </row>
    <row r="59" spans="1:154" s="61" customFormat="1" ht="15.95" customHeight="1">
      <c r="I59" s="845" t="s">
        <v>810</v>
      </c>
      <c r="J59" s="846"/>
      <c r="K59" s="846"/>
      <c r="L59" s="846"/>
      <c r="M59" s="846"/>
      <c r="N59" s="846"/>
      <c r="O59" s="846"/>
      <c r="P59" s="846"/>
      <c r="Q59" s="846"/>
      <c r="R59" s="846"/>
      <c r="S59" s="846"/>
      <c r="T59" s="846"/>
      <c r="U59" s="846"/>
      <c r="V59" s="846"/>
      <c r="W59" s="846"/>
      <c r="X59" s="846"/>
      <c r="Y59" s="846"/>
      <c r="Z59" s="847"/>
      <c r="AA59" s="845" t="s">
        <v>756</v>
      </c>
      <c r="AB59" s="846"/>
      <c r="AC59" s="846"/>
      <c r="AD59" s="846"/>
      <c r="AE59" s="846"/>
      <c r="AF59" s="847"/>
      <c r="AH59" s="848" t="str">
        <f>AH32</f>
        <v>第33表　令和6年度 軽 自 動 車 税 （ 種 別 割 ） に 関 す る 調（つづき）</v>
      </c>
      <c r="AI59" s="848"/>
      <c r="AJ59" s="848"/>
      <c r="AK59" s="848"/>
      <c r="AL59" s="848"/>
      <c r="AM59" s="848"/>
      <c r="AN59" s="848"/>
      <c r="AO59" s="848"/>
      <c r="AP59" s="848"/>
      <c r="AQ59" s="848"/>
      <c r="AR59" s="848"/>
      <c r="AS59" s="848"/>
      <c r="AT59" s="848"/>
      <c r="AU59" s="848"/>
      <c r="AV59" s="848"/>
      <c r="AW59" s="848"/>
      <c r="AX59" s="848"/>
      <c r="AY59" s="848"/>
      <c r="AZ59" s="848"/>
      <c r="BA59" s="848"/>
      <c r="BB59" s="848"/>
      <c r="BC59" s="848"/>
      <c r="BD59" s="848"/>
      <c r="BE59" s="848"/>
      <c r="BF59" s="848"/>
      <c r="BG59" s="848"/>
      <c r="BH59" s="848"/>
      <c r="BI59" s="848"/>
      <c r="BJ59" s="848"/>
      <c r="BK59" s="848"/>
      <c r="BL59" s="848"/>
      <c r="BM59" s="848"/>
      <c r="BN59" s="848"/>
      <c r="BO59" s="848"/>
      <c r="BP59" s="848"/>
      <c r="BQ59" s="848"/>
      <c r="BR59" s="848"/>
      <c r="BS59" s="848"/>
      <c r="BT59" s="848"/>
      <c r="BU59" s="848"/>
      <c r="BV59" s="848"/>
      <c r="BW59" s="848"/>
      <c r="BX59" s="848"/>
      <c r="BY59" s="848"/>
      <c r="BZ59" s="848"/>
      <c r="CA59" s="848"/>
      <c r="CB59" s="848"/>
      <c r="CC59" s="848"/>
      <c r="CD59" s="848"/>
      <c r="CE59" s="848"/>
      <c r="CF59" s="848"/>
      <c r="CG59" s="848"/>
      <c r="CH59" s="848"/>
      <c r="CI59" s="848"/>
      <c r="CJ59" s="848"/>
      <c r="CK59" s="848"/>
      <c r="CL59" s="848"/>
      <c r="CM59" s="848"/>
      <c r="CN59" s="848"/>
      <c r="CO59" s="848"/>
      <c r="CP59" s="848"/>
      <c r="CQ59" s="848"/>
      <c r="CR59" s="848"/>
      <c r="CS59" s="848"/>
      <c r="CT59" s="848"/>
      <c r="CU59" s="848"/>
      <c r="CV59" s="848"/>
      <c r="CW59" s="848"/>
      <c r="CX59" s="848"/>
      <c r="CY59" s="848"/>
      <c r="CZ59" s="848"/>
      <c r="DA59" s="848"/>
      <c r="DB59" s="848"/>
      <c r="DC59" s="848"/>
      <c r="DD59" s="848"/>
      <c r="DE59" s="848"/>
      <c r="DF59" s="848"/>
      <c r="DG59" s="848"/>
      <c r="DH59" s="848"/>
      <c r="DI59" s="848"/>
      <c r="DJ59" s="848"/>
      <c r="DK59" s="848"/>
      <c r="DL59" s="848"/>
      <c r="DM59" s="848"/>
      <c r="DN59" s="848"/>
      <c r="DO59" s="848"/>
      <c r="DP59" s="848"/>
      <c r="DQ59" s="848"/>
      <c r="DR59" s="848"/>
      <c r="DS59" s="849" t="s">
        <v>750</v>
      </c>
      <c r="DT59" s="849"/>
      <c r="DU59" s="849"/>
      <c r="DV59" s="849"/>
      <c r="DW59" s="849"/>
      <c r="DX59" s="849"/>
      <c r="DY59" s="849"/>
      <c r="DZ59" s="849"/>
      <c r="EA59" s="849"/>
      <c r="EB59" s="849"/>
      <c r="EC59" s="849"/>
      <c r="ED59" s="56" t="str">
        <f>ED1</f>
        <v>三重県</v>
      </c>
      <c r="EE59" s="56"/>
      <c r="EF59" s="56"/>
      <c r="EG59" s="56"/>
      <c r="EH59" s="56"/>
      <c r="EI59" s="56"/>
      <c r="EJ59" s="56"/>
      <c r="EK59" s="56"/>
      <c r="EL59" s="56"/>
      <c r="EM59" s="56"/>
      <c r="EN59" s="56"/>
      <c r="EO59" s="56"/>
      <c r="EP59" s="56"/>
      <c r="EQ59" s="56"/>
      <c r="ER59" s="56"/>
      <c r="ES59" s="56"/>
      <c r="ET59" s="56"/>
      <c r="EU59" s="56"/>
      <c r="EV59" s="56"/>
      <c r="EW59" s="56"/>
    </row>
    <row r="60" spans="1:154" s="61" customFormat="1" ht="15.95" customHeight="1" thickBot="1">
      <c r="I60" s="850"/>
      <c r="J60" s="851"/>
      <c r="K60" s="851"/>
      <c r="L60" s="851"/>
      <c r="M60" s="851"/>
      <c r="N60" s="851"/>
      <c r="O60" s="851"/>
      <c r="P60" s="851"/>
      <c r="Q60" s="851"/>
      <c r="R60" s="851"/>
      <c r="S60" s="851"/>
      <c r="T60" s="851"/>
      <c r="U60" s="851"/>
      <c r="V60" s="851"/>
      <c r="W60" s="851"/>
      <c r="X60" s="851"/>
      <c r="Y60" s="851"/>
      <c r="Z60" s="852"/>
      <c r="AA60" s="850"/>
      <c r="AB60" s="851"/>
      <c r="AC60" s="851"/>
      <c r="AD60" s="851"/>
      <c r="AE60" s="851"/>
      <c r="AF60" s="852"/>
      <c r="AH60" s="848"/>
      <c r="AI60" s="848"/>
      <c r="AJ60" s="848"/>
      <c r="AK60" s="848"/>
      <c r="AL60" s="848"/>
      <c r="AM60" s="848"/>
      <c r="AN60" s="848"/>
      <c r="AO60" s="848"/>
      <c r="AP60" s="848"/>
      <c r="AQ60" s="848"/>
      <c r="AR60" s="848"/>
      <c r="AS60" s="848"/>
      <c r="AT60" s="848"/>
      <c r="AU60" s="848"/>
      <c r="AV60" s="848"/>
      <c r="AW60" s="848"/>
      <c r="AX60" s="848"/>
      <c r="AY60" s="848"/>
      <c r="AZ60" s="848"/>
      <c r="BA60" s="848"/>
      <c r="BB60" s="848"/>
      <c r="BC60" s="848"/>
      <c r="BD60" s="848"/>
      <c r="BE60" s="848"/>
      <c r="BF60" s="848"/>
      <c r="BG60" s="848"/>
      <c r="BH60" s="848"/>
      <c r="BI60" s="848"/>
      <c r="BJ60" s="848"/>
      <c r="BK60" s="848"/>
      <c r="BL60" s="848"/>
      <c r="BM60" s="848"/>
      <c r="BN60" s="848"/>
      <c r="BO60" s="848"/>
      <c r="BP60" s="848"/>
      <c r="BQ60" s="848"/>
      <c r="BR60" s="848"/>
      <c r="BS60" s="848"/>
      <c r="BT60" s="848"/>
      <c r="BU60" s="848"/>
      <c r="BV60" s="848"/>
      <c r="BW60" s="848"/>
      <c r="BX60" s="848"/>
      <c r="BY60" s="848"/>
      <c r="BZ60" s="848"/>
      <c r="CA60" s="848"/>
      <c r="CB60" s="848"/>
      <c r="CC60" s="848"/>
      <c r="CD60" s="848"/>
      <c r="CE60" s="848"/>
      <c r="CF60" s="848"/>
      <c r="CG60" s="848"/>
      <c r="CH60" s="848"/>
      <c r="CI60" s="848"/>
      <c r="CJ60" s="848"/>
      <c r="CK60" s="848"/>
      <c r="CL60" s="848"/>
      <c r="CM60" s="848"/>
      <c r="CN60" s="848"/>
      <c r="CO60" s="848"/>
      <c r="CP60" s="848"/>
      <c r="CQ60" s="848"/>
      <c r="CR60" s="848"/>
      <c r="CS60" s="848"/>
      <c r="CT60" s="848"/>
      <c r="CU60" s="848"/>
      <c r="CV60" s="848"/>
      <c r="CW60" s="848"/>
      <c r="CX60" s="848"/>
      <c r="CY60" s="848"/>
      <c r="CZ60" s="848"/>
      <c r="DA60" s="848"/>
      <c r="DB60" s="848"/>
      <c r="DC60" s="848"/>
      <c r="DD60" s="848"/>
      <c r="DE60" s="848"/>
      <c r="DF60" s="848"/>
      <c r="DG60" s="848"/>
      <c r="DH60" s="848"/>
      <c r="DI60" s="848"/>
      <c r="DJ60" s="848"/>
      <c r="DK60" s="848"/>
      <c r="DL60" s="848"/>
      <c r="DM60" s="848"/>
      <c r="DN60" s="848"/>
      <c r="DO60" s="848"/>
      <c r="DP60" s="848"/>
      <c r="DQ60" s="848"/>
      <c r="DR60" s="848"/>
      <c r="DS60" s="853"/>
      <c r="DT60" s="853"/>
      <c r="DU60" s="853"/>
      <c r="DV60" s="853"/>
      <c r="DW60" s="853"/>
      <c r="DX60" s="853"/>
      <c r="DY60" s="853"/>
      <c r="DZ60" s="853"/>
      <c r="EA60" s="853"/>
      <c r="EB60" s="853"/>
      <c r="EC60" s="853"/>
      <c r="ED60" s="58"/>
      <c r="EE60" s="58"/>
      <c r="EF60" s="58"/>
      <c r="EG60" s="58"/>
      <c r="EH60" s="58"/>
      <c r="EI60" s="58"/>
      <c r="EJ60" s="58"/>
      <c r="EK60" s="58"/>
      <c r="EL60" s="58"/>
      <c r="EM60" s="58"/>
      <c r="EN60" s="58"/>
      <c r="EO60" s="58"/>
      <c r="EP60" s="58"/>
      <c r="EQ60" s="58"/>
      <c r="ER60" s="58"/>
      <c r="ES60" s="58"/>
      <c r="ET60" s="58"/>
      <c r="EU60" s="58"/>
      <c r="EV60" s="58"/>
      <c r="EW60" s="58"/>
    </row>
    <row r="61" spans="1:154" s="61" customFormat="1" ht="25.5" customHeight="1" thickBot="1">
      <c r="I61" s="223">
        <f>I3</f>
        <v>2</v>
      </c>
      <c r="J61" s="224"/>
      <c r="K61" s="224"/>
      <c r="L61" s="225">
        <f t="shared" ref="L61" si="27">L3</f>
        <v>4</v>
      </c>
      <c r="M61" s="226"/>
      <c r="N61" s="227"/>
      <c r="O61" s="225">
        <f t="shared" ref="O61" si="28">O3</f>
        <v>2</v>
      </c>
      <c r="P61" s="226"/>
      <c r="Q61" s="227"/>
      <c r="R61" s="225">
        <f t="shared" ref="R61" si="29">R3</f>
        <v>0</v>
      </c>
      <c r="S61" s="226"/>
      <c r="T61" s="227"/>
      <c r="U61" s="225">
        <f t="shared" ref="U61" si="30">U3</f>
        <v>2</v>
      </c>
      <c r="V61" s="226"/>
      <c r="W61" s="227"/>
      <c r="X61" s="225">
        <f t="shared" ref="X61" si="31">X3</f>
        <v>1</v>
      </c>
      <c r="Y61" s="226"/>
      <c r="Z61" s="228"/>
      <c r="AA61" s="746">
        <v>3</v>
      </c>
      <c r="AB61" s="747"/>
      <c r="AC61" s="748"/>
      <c r="AD61" s="749">
        <v>3</v>
      </c>
      <c r="AE61" s="750"/>
      <c r="AF61" s="751"/>
      <c r="DS61" s="853" t="s">
        <v>752</v>
      </c>
      <c r="DT61" s="853"/>
      <c r="DU61" s="853"/>
      <c r="DV61" s="853"/>
      <c r="DW61" s="853"/>
      <c r="DX61" s="853"/>
      <c r="DY61" s="853"/>
      <c r="DZ61" s="853"/>
      <c r="EA61" s="853"/>
      <c r="EB61" s="853"/>
      <c r="EC61" s="853"/>
      <c r="ED61" s="58" t="str">
        <f>ED3</f>
        <v>四日市市</v>
      </c>
      <c r="EE61" s="58"/>
      <c r="EF61" s="58"/>
      <c r="EG61" s="58"/>
      <c r="EH61" s="58"/>
      <c r="EI61" s="58"/>
      <c r="EJ61" s="58"/>
      <c r="EK61" s="58"/>
      <c r="EL61" s="58"/>
      <c r="EM61" s="58"/>
      <c r="EN61" s="58"/>
      <c r="EO61" s="58"/>
      <c r="EP61" s="58"/>
      <c r="EQ61" s="58"/>
      <c r="ER61" s="58"/>
      <c r="ES61" s="58"/>
      <c r="ET61" s="58"/>
      <c r="EU61" s="58"/>
      <c r="EV61" s="58"/>
      <c r="EW61" s="58"/>
    </row>
    <row r="62" spans="1:154" ht="15" customHeight="1">
      <c r="A62" s="52"/>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c r="CH62" s="52"/>
      <c r="CI62" s="52"/>
      <c r="CJ62" s="52"/>
      <c r="CK62" s="52"/>
      <c r="CL62" s="52"/>
      <c r="CM62" s="52"/>
      <c r="CN62" s="52"/>
      <c r="CO62" s="52"/>
      <c r="CP62" s="52"/>
      <c r="CQ62" s="52"/>
      <c r="CR62" s="52"/>
      <c r="CS62" s="52"/>
      <c r="CT62" s="52"/>
      <c r="CU62" s="52"/>
      <c r="CV62" s="52"/>
      <c r="CW62" s="52"/>
      <c r="CX62" s="52"/>
      <c r="CY62" s="52"/>
      <c r="CZ62" s="52"/>
      <c r="DM62" s="52"/>
      <c r="DN62" s="52"/>
      <c r="DO62" s="52"/>
      <c r="DP62" s="52"/>
      <c r="DQ62" s="52"/>
      <c r="DR62" s="52"/>
      <c r="DS62" s="52"/>
      <c r="DT62" s="52"/>
      <c r="DU62" s="52"/>
      <c r="DV62" s="52"/>
      <c r="DW62" s="52"/>
      <c r="DX62" s="52"/>
      <c r="DY62" s="52"/>
      <c r="DZ62" s="52"/>
      <c r="EA62" s="52"/>
      <c r="EB62" s="52"/>
      <c r="EC62" s="52"/>
      <c r="ED62" s="52"/>
      <c r="EE62" s="52"/>
      <c r="EF62" s="52"/>
      <c r="EG62" s="52"/>
      <c r="EH62" s="52"/>
      <c r="EI62" s="52"/>
      <c r="EJ62" s="52"/>
      <c r="EK62" s="52"/>
      <c r="EL62" s="52"/>
      <c r="EM62" s="52"/>
      <c r="EN62" s="52"/>
      <c r="EO62" s="52"/>
      <c r="EP62" s="52"/>
      <c r="EQ62" s="52"/>
      <c r="ER62" s="52"/>
      <c r="ES62" s="52"/>
      <c r="ET62" s="52"/>
      <c r="EU62" s="52"/>
      <c r="EV62" s="52"/>
      <c r="EW62" s="52"/>
      <c r="EX62" s="52"/>
    </row>
    <row r="63" spans="1:154" ht="15" customHeight="1">
      <c r="A63" s="923"/>
      <c r="B63" s="923"/>
      <c r="C63" s="923"/>
      <c r="D63" s="923"/>
      <c r="E63" s="923"/>
      <c r="F63" s="923"/>
      <c r="G63" s="122"/>
      <c r="H63" s="122"/>
      <c r="I63" s="122"/>
      <c r="J63" s="122"/>
      <c r="K63" s="122"/>
      <c r="L63" s="122"/>
      <c r="M63" s="122"/>
      <c r="N63" s="122"/>
      <c r="O63" s="122"/>
      <c r="P63" s="191"/>
      <c r="Q63" s="191"/>
      <c r="R63" s="191"/>
      <c r="S63" s="191"/>
      <c r="T63" s="191"/>
      <c r="U63" s="191"/>
      <c r="V63" s="191"/>
      <c r="W63" s="191"/>
      <c r="X63" s="191"/>
      <c r="Y63" s="793"/>
      <c r="Z63" s="793"/>
      <c r="AA63" s="793"/>
      <c r="AB63" s="793"/>
      <c r="AC63" s="793"/>
      <c r="AD63" s="793"/>
      <c r="AE63" s="793"/>
      <c r="AF63" s="793"/>
      <c r="AG63" s="793"/>
      <c r="AH63" s="793"/>
      <c r="AI63" s="793"/>
      <c r="AJ63" s="793"/>
      <c r="AK63" s="793"/>
      <c r="AL63" s="793"/>
      <c r="AM63" s="793"/>
      <c r="AN63" s="793"/>
      <c r="AO63" s="793"/>
      <c r="AP63" s="793"/>
      <c r="AQ63" s="793"/>
      <c r="AR63" s="793"/>
      <c r="AS63" s="793"/>
      <c r="AT63" s="793"/>
      <c r="AU63" s="793"/>
      <c r="AV63" s="793"/>
      <c r="AW63" s="793"/>
      <c r="AX63" s="793"/>
      <c r="AY63" s="793"/>
      <c r="AZ63" s="793"/>
      <c r="BA63" s="793"/>
      <c r="BB63" s="793"/>
      <c r="BC63" s="793"/>
      <c r="BD63" s="793"/>
      <c r="BE63" s="793"/>
      <c r="BF63" s="793"/>
      <c r="BG63" s="793"/>
      <c r="BH63" s="793"/>
      <c r="BI63" s="793"/>
      <c r="BJ63" s="793"/>
      <c r="BK63" s="793"/>
      <c r="BL63" s="793"/>
      <c r="BM63" s="793"/>
      <c r="BN63" s="793"/>
      <c r="BO63" s="793"/>
      <c r="BP63" s="793"/>
      <c r="BQ63" s="793"/>
      <c r="BR63" s="793"/>
      <c r="BS63" s="793"/>
      <c r="BT63" s="793"/>
      <c r="BU63" s="793"/>
      <c r="BV63" s="793"/>
      <c r="BW63" s="793"/>
      <c r="BX63" s="793"/>
      <c r="BY63" s="793"/>
      <c r="BZ63" s="793"/>
      <c r="CA63" s="793"/>
      <c r="CB63" s="793"/>
      <c r="CC63" s="793"/>
      <c r="CD63" s="793"/>
      <c r="CE63" s="793"/>
      <c r="CF63" s="793"/>
      <c r="CG63" s="793"/>
      <c r="CH63" s="793"/>
      <c r="CI63" s="793"/>
      <c r="CJ63" s="793"/>
      <c r="CK63" s="793"/>
      <c r="CL63" s="793"/>
      <c r="CM63" s="793"/>
      <c r="CN63" s="793"/>
      <c r="CO63" s="793"/>
      <c r="CP63" s="793"/>
      <c r="CQ63" s="793"/>
      <c r="CR63" s="793"/>
      <c r="CS63" s="793"/>
      <c r="CT63" s="793"/>
      <c r="CU63" s="793"/>
      <c r="CV63" s="793"/>
      <c r="CW63" s="793"/>
      <c r="CX63" s="793"/>
      <c r="CY63" s="793"/>
      <c r="CZ63" s="793"/>
      <c r="DA63" s="793"/>
      <c r="DB63" s="793"/>
      <c r="DC63" s="793"/>
      <c r="DD63" s="793"/>
      <c r="DE63" s="793"/>
      <c r="DF63" s="793"/>
      <c r="DG63" s="793"/>
      <c r="DH63" s="793"/>
      <c r="DI63" s="793"/>
      <c r="DJ63" s="793"/>
      <c r="DK63" s="793"/>
      <c r="DL63" s="793"/>
      <c r="DM63" s="793"/>
      <c r="DN63" s="793"/>
      <c r="DO63" s="793"/>
      <c r="DP63" s="793"/>
      <c r="DQ63" s="793"/>
      <c r="DR63" s="793"/>
      <c r="DS63" s="793"/>
      <c r="DT63" s="793"/>
      <c r="DU63" s="793"/>
      <c r="DV63" s="793"/>
      <c r="DW63" s="793"/>
      <c r="DX63" s="793"/>
      <c r="DY63" s="793"/>
      <c r="DZ63" s="793"/>
      <c r="EA63" s="793"/>
      <c r="EB63" s="793"/>
      <c r="EC63" s="793"/>
      <c r="ED63" s="793"/>
      <c r="EE63" s="793"/>
      <c r="EF63" s="793"/>
      <c r="EG63" s="793"/>
      <c r="EH63" s="793"/>
      <c r="EI63" s="793"/>
      <c r="EJ63" s="793"/>
      <c r="EK63" s="793"/>
      <c r="EL63" s="793"/>
      <c r="EM63" s="793"/>
      <c r="EN63" s="793"/>
      <c r="EO63" s="793"/>
      <c r="EP63" s="793"/>
      <c r="EQ63" s="793"/>
      <c r="ER63" s="793"/>
      <c r="ES63" s="793"/>
      <c r="ET63" s="793"/>
      <c r="EU63" s="793"/>
      <c r="EV63" s="793"/>
      <c r="EW63" s="793"/>
    </row>
    <row r="64" spans="1:154" ht="15" customHeight="1">
      <c r="A64" s="52"/>
      <c r="B64" s="52"/>
      <c r="C64" s="52"/>
      <c r="D64" s="52"/>
      <c r="E64" s="52"/>
      <c r="F64" s="52"/>
      <c r="G64" s="52"/>
      <c r="H64" s="52"/>
      <c r="I64" s="52"/>
      <c r="J64" s="52"/>
      <c r="K64" s="52"/>
      <c r="L64" s="52"/>
      <c r="M64" s="52"/>
      <c r="N64" s="52"/>
      <c r="O64" s="52"/>
      <c r="U64" s="52"/>
      <c r="V64" s="52"/>
      <c r="W64" s="52"/>
      <c r="X64" s="52"/>
      <c r="Y64" s="380" t="s">
        <v>863</v>
      </c>
      <c r="Z64" s="380"/>
      <c r="AA64" s="380"/>
      <c r="AB64" s="380"/>
      <c r="AC64" s="380"/>
      <c r="AD64" s="380"/>
      <c r="AE64" s="380"/>
      <c r="AF64" s="380"/>
      <c r="AG64" s="380"/>
      <c r="AH64" s="380" t="s">
        <v>146</v>
      </c>
      <c r="AI64" s="380"/>
      <c r="AJ64" s="380"/>
      <c r="AK64" s="380"/>
      <c r="AL64" s="380"/>
      <c r="AM64" s="380"/>
      <c r="AN64" s="380"/>
      <c r="AO64" s="380"/>
      <c r="AP64" s="380"/>
      <c r="AQ64" s="380" t="s">
        <v>865</v>
      </c>
      <c r="AR64" s="380"/>
      <c r="AS64" s="380"/>
      <c r="AT64" s="380"/>
      <c r="AU64" s="380"/>
      <c r="AV64" s="380"/>
      <c r="AW64" s="380"/>
      <c r="AX64" s="380"/>
      <c r="AY64" s="380"/>
      <c r="AZ64" s="380" t="s">
        <v>148</v>
      </c>
      <c r="BA64" s="380"/>
      <c r="BB64" s="380"/>
      <c r="BC64" s="380"/>
      <c r="BD64" s="380"/>
      <c r="BE64" s="380"/>
      <c r="BF64" s="380"/>
      <c r="BG64" s="380"/>
      <c r="BH64" s="380"/>
      <c r="BI64" s="380" t="s">
        <v>867</v>
      </c>
      <c r="BJ64" s="380"/>
      <c r="BK64" s="380"/>
      <c r="BL64" s="380"/>
      <c r="BM64" s="380"/>
      <c r="BN64" s="380"/>
      <c r="BO64" s="380"/>
      <c r="BP64" s="380"/>
      <c r="BQ64" s="380"/>
      <c r="BR64" s="380" t="s">
        <v>150</v>
      </c>
      <c r="BS64" s="380"/>
      <c r="BT64" s="380"/>
      <c r="BU64" s="380"/>
      <c r="BV64" s="380"/>
      <c r="BW64" s="380"/>
      <c r="BX64" s="380"/>
      <c r="BY64" s="380"/>
      <c r="BZ64" s="380"/>
      <c r="CA64" s="380" t="s">
        <v>869</v>
      </c>
      <c r="CB64" s="380"/>
      <c r="CC64" s="380"/>
      <c r="CD64" s="380"/>
      <c r="CE64" s="380"/>
      <c r="CF64" s="380"/>
      <c r="CG64" s="380"/>
      <c r="CH64" s="380"/>
      <c r="CI64" s="380"/>
      <c r="CJ64" s="380" t="s">
        <v>870</v>
      </c>
      <c r="CK64" s="380"/>
      <c r="CL64" s="380"/>
      <c r="CM64" s="380"/>
      <c r="CN64" s="380"/>
      <c r="CO64" s="380"/>
      <c r="CP64" s="380"/>
      <c r="CQ64" s="380"/>
      <c r="CR64" s="380"/>
      <c r="CS64" s="380" t="s">
        <v>871</v>
      </c>
      <c r="CT64" s="380"/>
      <c r="CU64" s="380"/>
      <c r="CV64" s="380"/>
      <c r="CW64" s="380"/>
      <c r="CX64" s="380"/>
      <c r="CY64" s="380"/>
      <c r="CZ64" s="380"/>
      <c r="DA64" s="380"/>
      <c r="DB64" s="380" t="s">
        <v>872</v>
      </c>
      <c r="DC64" s="380"/>
      <c r="DD64" s="380"/>
      <c r="DE64" s="380"/>
      <c r="DF64" s="380"/>
      <c r="DG64" s="380"/>
      <c r="DH64" s="380"/>
      <c r="DI64" s="380"/>
      <c r="DJ64" s="380"/>
      <c r="DK64" s="380" t="s">
        <v>873</v>
      </c>
      <c r="DL64" s="380"/>
      <c r="DM64" s="380"/>
      <c r="DN64" s="380"/>
      <c r="DO64" s="380"/>
      <c r="DP64" s="380"/>
      <c r="DQ64" s="380"/>
      <c r="DR64" s="380"/>
      <c r="DS64" s="380"/>
      <c r="DT64" s="380" t="s">
        <v>874</v>
      </c>
      <c r="DU64" s="380"/>
      <c r="DV64" s="380"/>
      <c r="DW64" s="380"/>
      <c r="DX64" s="380"/>
      <c r="DY64" s="380"/>
      <c r="DZ64" s="380"/>
      <c r="EA64" s="380"/>
      <c r="EB64" s="380"/>
      <c r="EC64" s="380" t="s">
        <v>875</v>
      </c>
      <c r="ED64" s="380"/>
      <c r="EE64" s="380"/>
      <c r="EF64" s="380"/>
      <c r="EG64" s="380"/>
      <c r="EH64" s="380"/>
      <c r="EI64" s="380"/>
      <c r="EJ64" s="380"/>
      <c r="EK64" s="380"/>
      <c r="EL64" s="380" t="s">
        <v>876</v>
      </c>
      <c r="EM64" s="380"/>
      <c r="EN64" s="380"/>
      <c r="EO64" s="380"/>
      <c r="EP64" s="380"/>
      <c r="EQ64" s="380"/>
      <c r="ER64" s="380"/>
      <c r="ES64" s="380"/>
      <c r="ET64" s="380"/>
      <c r="EU64" s="380"/>
      <c r="EV64" s="380"/>
      <c r="EW64" s="380"/>
    </row>
    <row r="65" spans="1:153" s="123" customFormat="1" ht="13.5" customHeight="1">
      <c r="A65" s="579" t="s">
        <v>877</v>
      </c>
      <c r="B65" s="854"/>
      <c r="C65" s="854"/>
      <c r="D65" s="854"/>
      <c r="E65" s="854"/>
      <c r="F65" s="854"/>
      <c r="G65" s="854"/>
      <c r="H65" s="854"/>
      <c r="I65" s="854"/>
      <c r="J65" s="854"/>
      <c r="K65" s="854"/>
      <c r="L65" s="854"/>
      <c r="M65" s="854"/>
      <c r="N65" s="854"/>
      <c r="O65" s="855"/>
      <c r="P65" s="114" t="s">
        <v>811</v>
      </c>
      <c r="Q65" s="115"/>
      <c r="R65" s="115"/>
      <c r="S65" s="115"/>
      <c r="T65" s="115"/>
      <c r="U65" s="115"/>
      <c r="V65" s="115"/>
      <c r="W65" s="115"/>
      <c r="X65" s="118"/>
      <c r="Y65" s="119" t="s">
        <v>716</v>
      </c>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c r="BA65" s="120"/>
      <c r="BB65" s="120"/>
      <c r="BC65" s="120"/>
      <c r="BD65" s="120"/>
      <c r="BE65" s="120"/>
      <c r="BF65" s="120"/>
      <c r="BG65" s="120"/>
      <c r="BH65" s="120"/>
      <c r="BI65" s="114" t="s">
        <v>879</v>
      </c>
      <c r="BJ65" s="115"/>
      <c r="BK65" s="115"/>
      <c r="BL65" s="115"/>
      <c r="BM65" s="115"/>
      <c r="BN65" s="115"/>
      <c r="BO65" s="115"/>
      <c r="BP65" s="115"/>
      <c r="BQ65" s="118"/>
      <c r="BR65" s="114" t="s">
        <v>880</v>
      </c>
      <c r="BS65" s="115"/>
      <c r="BT65" s="115"/>
      <c r="BU65" s="115"/>
      <c r="BV65" s="115"/>
      <c r="BW65" s="115"/>
      <c r="BX65" s="115"/>
      <c r="BY65" s="115"/>
      <c r="BZ65" s="118"/>
      <c r="CA65" s="856" t="s">
        <v>881</v>
      </c>
      <c r="CB65" s="857"/>
      <c r="CC65" s="857"/>
      <c r="CD65" s="857"/>
      <c r="CE65" s="857"/>
      <c r="CF65" s="857"/>
      <c r="CG65" s="857"/>
      <c r="CH65" s="857"/>
      <c r="CI65" s="857"/>
      <c r="CJ65" s="120"/>
      <c r="CK65" s="120"/>
      <c r="CL65" s="120"/>
      <c r="CM65" s="120"/>
      <c r="CN65" s="120"/>
      <c r="CO65" s="120"/>
      <c r="CP65" s="120"/>
      <c r="CQ65" s="120"/>
      <c r="CR65" s="121"/>
      <c r="CS65" s="114" t="s">
        <v>849</v>
      </c>
      <c r="CT65" s="115"/>
      <c r="CU65" s="115"/>
      <c r="CV65" s="115"/>
      <c r="CW65" s="115"/>
      <c r="CX65" s="115"/>
      <c r="CY65" s="115"/>
      <c r="CZ65" s="115"/>
      <c r="DA65" s="115"/>
      <c r="DB65" s="120"/>
      <c r="DC65" s="120"/>
      <c r="DD65" s="120"/>
      <c r="DE65" s="120"/>
      <c r="DF65" s="120"/>
      <c r="DG65" s="120"/>
      <c r="DH65" s="120"/>
      <c r="DI65" s="120"/>
      <c r="DJ65" s="120"/>
      <c r="DK65" s="120"/>
      <c r="DL65" s="120"/>
      <c r="DM65" s="120"/>
      <c r="DN65" s="120"/>
      <c r="DO65" s="120"/>
      <c r="DP65" s="120"/>
      <c r="DQ65" s="120"/>
      <c r="DR65" s="120"/>
      <c r="DS65" s="120"/>
      <c r="DT65" s="120"/>
      <c r="DU65" s="120"/>
      <c r="DV65" s="120"/>
      <c r="DW65" s="120"/>
      <c r="DX65" s="120"/>
      <c r="DY65" s="120"/>
      <c r="DZ65" s="120"/>
      <c r="EA65" s="120"/>
      <c r="EB65" s="120"/>
      <c r="EC65" s="114"/>
      <c r="ED65" s="115"/>
      <c r="EE65" s="115"/>
      <c r="EF65" s="115"/>
      <c r="EG65" s="115"/>
      <c r="EH65" s="115"/>
      <c r="EI65" s="115"/>
      <c r="EJ65" s="115"/>
      <c r="EK65" s="115"/>
      <c r="EL65" s="114"/>
      <c r="EM65" s="115"/>
      <c r="EN65" s="115"/>
      <c r="EO65" s="115"/>
      <c r="EP65" s="115"/>
      <c r="EQ65" s="115"/>
      <c r="ER65" s="115"/>
      <c r="ES65" s="115"/>
      <c r="ET65" s="115"/>
      <c r="EU65" s="115"/>
      <c r="EV65" s="115"/>
      <c r="EW65" s="118"/>
    </row>
    <row r="66" spans="1:153" s="123" customFormat="1" ht="13.5" customHeight="1">
      <c r="A66" s="858"/>
      <c r="B66" s="859"/>
      <c r="C66" s="859"/>
      <c r="D66" s="859"/>
      <c r="E66" s="859"/>
      <c r="F66" s="859"/>
      <c r="G66" s="859"/>
      <c r="H66" s="859"/>
      <c r="I66" s="859"/>
      <c r="J66" s="859"/>
      <c r="K66" s="859"/>
      <c r="L66" s="859"/>
      <c r="M66" s="859"/>
      <c r="N66" s="859"/>
      <c r="O66" s="860"/>
      <c r="P66" s="194"/>
      <c r="Q66" s="195"/>
      <c r="R66" s="195"/>
      <c r="S66" s="195"/>
      <c r="T66" s="195"/>
      <c r="U66" s="195"/>
      <c r="V66" s="195"/>
      <c r="W66" s="195"/>
      <c r="X66" s="196"/>
      <c r="Y66" s="114"/>
      <c r="Z66" s="115"/>
      <c r="AA66" s="115"/>
      <c r="AB66" s="115"/>
      <c r="AC66" s="115"/>
      <c r="AD66" s="115"/>
      <c r="AE66" s="115"/>
      <c r="AF66" s="115"/>
      <c r="AG66" s="118"/>
      <c r="AH66" s="114"/>
      <c r="AI66" s="115"/>
      <c r="AJ66" s="115"/>
      <c r="AK66" s="115"/>
      <c r="AL66" s="115"/>
      <c r="AM66" s="115"/>
      <c r="AN66" s="115"/>
      <c r="AO66" s="115"/>
      <c r="AP66" s="118"/>
      <c r="AQ66" s="114"/>
      <c r="AR66" s="115"/>
      <c r="AS66" s="115"/>
      <c r="AT66" s="115"/>
      <c r="AU66" s="115"/>
      <c r="AV66" s="115"/>
      <c r="AW66" s="115"/>
      <c r="AX66" s="115"/>
      <c r="AY66" s="118"/>
      <c r="AZ66" s="114"/>
      <c r="BA66" s="115"/>
      <c r="BB66" s="115"/>
      <c r="BC66" s="115"/>
      <c r="BD66" s="115"/>
      <c r="BE66" s="115"/>
      <c r="BF66" s="115"/>
      <c r="BG66" s="115"/>
      <c r="BH66" s="115"/>
      <c r="BI66" s="194" t="s">
        <v>850</v>
      </c>
      <c r="BJ66" s="195"/>
      <c r="BK66" s="195"/>
      <c r="BL66" s="195"/>
      <c r="BM66" s="195"/>
      <c r="BN66" s="195"/>
      <c r="BO66" s="195"/>
      <c r="BP66" s="195"/>
      <c r="BQ66" s="196"/>
      <c r="BR66" s="194"/>
      <c r="BS66" s="195"/>
      <c r="BT66" s="195"/>
      <c r="BU66" s="195"/>
      <c r="BV66" s="195"/>
      <c r="BW66" s="195"/>
      <c r="BX66" s="195"/>
      <c r="BY66" s="195"/>
      <c r="BZ66" s="196"/>
      <c r="CA66" s="861" t="s">
        <v>851</v>
      </c>
      <c r="CB66" s="862"/>
      <c r="CC66" s="862"/>
      <c r="CD66" s="862"/>
      <c r="CE66" s="862"/>
      <c r="CF66" s="862"/>
      <c r="CG66" s="862"/>
      <c r="CH66" s="862"/>
      <c r="CI66" s="863"/>
      <c r="CJ66" s="194" t="s">
        <v>852</v>
      </c>
      <c r="CK66" s="195"/>
      <c r="CL66" s="195"/>
      <c r="CM66" s="195"/>
      <c r="CN66" s="195"/>
      <c r="CO66" s="195"/>
      <c r="CP66" s="195"/>
      <c r="CQ66" s="195"/>
      <c r="CR66" s="196"/>
      <c r="CS66" s="114"/>
      <c r="CT66" s="115"/>
      <c r="CU66" s="115"/>
      <c r="CV66" s="115"/>
      <c r="CW66" s="115"/>
      <c r="CX66" s="115"/>
      <c r="CY66" s="115"/>
      <c r="CZ66" s="115"/>
      <c r="DA66" s="118"/>
      <c r="DB66" s="115"/>
      <c r="DC66" s="115"/>
      <c r="DD66" s="115"/>
      <c r="DE66" s="115"/>
      <c r="DF66" s="115"/>
      <c r="DG66" s="115"/>
      <c r="DH66" s="115"/>
      <c r="DI66" s="115"/>
      <c r="DJ66" s="118"/>
      <c r="DK66" s="114"/>
      <c r="DL66" s="115"/>
      <c r="DM66" s="115"/>
      <c r="DN66" s="115"/>
      <c r="DO66" s="115"/>
      <c r="DP66" s="115"/>
      <c r="DQ66" s="115"/>
      <c r="DR66" s="115"/>
      <c r="DS66" s="118"/>
      <c r="DT66" s="114"/>
      <c r="DU66" s="115"/>
      <c r="DV66" s="115"/>
      <c r="DW66" s="115"/>
      <c r="DX66" s="115"/>
      <c r="DY66" s="115"/>
      <c r="DZ66" s="115"/>
      <c r="EA66" s="115"/>
      <c r="EB66" s="115"/>
      <c r="EC66" s="194" t="s">
        <v>853</v>
      </c>
      <c r="ED66" s="195"/>
      <c r="EE66" s="195"/>
      <c r="EF66" s="195"/>
      <c r="EG66" s="195"/>
      <c r="EH66" s="195"/>
      <c r="EI66" s="195"/>
      <c r="EJ66" s="195"/>
      <c r="EK66" s="195"/>
      <c r="EL66" s="194" t="s">
        <v>854</v>
      </c>
      <c r="EM66" s="195"/>
      <c r="EN66" s="195"/>
      <c r="EO66" s="195"/>
      <c r="EP66" s="195"/>
      <c r="EQ66" s="195"/>
      <c r="ER66" s="195"/>
      <c r="ES66" s="195"/>
      <c r="ET66" s="195"/>
      <c r="EU66" s="195"/>
      <c r="EV66" s="195"/>
      <c r="EW66" s="196"/>
    </row>
    <row r="67" spans="1:153" ht="13.5" customHeight="1">
      <c r="A67" s="858"/>
      <c r="B67" s="859"/>
      <c r="C67" s="859"/>
      <c r="D67" s="859"/>
      <c r="E67" s="859"/>
      <c r="F67" s="859"/>
      <c r="G67" s="859"/>
      <c r="H67" s="859"/>
      <c r="I67" s="859"/>
      <c r="J67" s="859"/>
      <c r="K67" s="859"/>
      <c r="L67" s="859"/>
      <c r="M67" s="859"/>
      <c r="N67" s="859"/>
      <c r="O67" s="860"/>
      <c r="P67" s="194"/>
      <c r="Q67" s="195"/>
      <c r="R67" s="195"/>
      <c r="S67" s="195"/>
      <c r="T67" s="195"/>
      <c r="U67" s="195"/>
      <c r="V67" s="195"/>
      <c r="W67" s="195"/>
      <c r="X67" s="196"/>
      <c r="Y67" s="194" t="s">
        <v>855</v>
      </c>
      <c r="Z67" s="195"/>
      <c r="AA67" s="195"/>
      <c r="AB67" s="195"/>
      <c r="AC67" s="195"/>
      <c r="AD67" s="195"/>
      <c r="AE67" s="195"/>
      <c r="AF67" s="195"/>
      <c r="AG67" s="196"/>
      <c r="AH67" s="194" t="s">
        <v>717</v>
      </c>
      <c r="AI67" s="195"/>
      <c r="AJ67" s="195"/>
      <c r="AK67" s="195"/>
      <c r="AL67" s="195"/>
      <c r="AM67" s="195"/>
      <c r="AN67" s="195"/>
      <c r="AO67" s="195"/>
      <c r="AP67" s="196"/>
      <c r="AQ67" s="194" t="s">
        <v>718</v>
      </c>
      <c r="AR67" s="195"/>
      <c r="AS67" s="195"/>
      <c r="AT67" s="195"/>
      <c r="AU67" s="195"/>
      <c r="AV67" s="195"/>
      <c r="AW67" s="195"/>
      <c r="AX67" s="195"/>
      <c r="AY67" s="196"/>
      <c r="AZ67" s="194" t="s">
        <v>776</v>
      </c>
      <c r="BA67" s="195"/>
      <c r="BB67" s="195"/>
      <c r="BC67" s="195"/>
      <c r="BD67" s="195"/>
      <c r="BE67" s="195"/>
      <c r="BF67" s="195"/>
      <c r="BG67" s="195"/>
      <c r="BH67" s="195"/>
      <c r="BI67" s="194" t="s">
        <v>719</v>
      </c>
      <c r="BJ67" s="195"/>
      <c r="BK67" s="195"/>
      <c r="BL67" s="195"/>
      <c r="BM67" s="195"/>
      <c r="BN67" s="195"/>
      <c r="BO67" s="195"/>
      <c r="BP67" s="195"/>
      <c r="BQ67" s="196"/>
      <c r="BR67" s="194"/>
      <c r="BS67" s="195"/>
      <c r="BT67" s="195"/>
      <c r="BU67" s="195"/>
      <c r="BV67" s="195"/>
      <c r="BW67" s="195"/>
      <c r="BX67" s="195"/>
      <c r="BY67" s="195"/>
      <c r="BZ67" s="196"/>
      <c r="CA67" s="861" t="s">
        <v>698</v>
      </c>
      <c r="CB67" s="862"/>
      <c r="CC67" s="862"/>
      <c r="CD67" s="862"/>
      <c r="CE67" s="862"/>
      <c r="CF67" s="862"/>
      <c r="CG67" s="862"/>
      <c r="CH67" s="862"/>
      <c r="CI67" s="863"/>
      <c r="CJ67" s="194" t="s">
        <v>721</v>
      </c>
      <c r="CK67" s="195"/>
      <c r="CL67" s="195"/>
      <c r="CM67" s="195"/>
      <c r="CN67" s="195"/>
      <c r="CO67" s="195"/>
      <c r="CP67" s="195"/>
      <c r="CQ67" s="195"/>
      <c r="CR67" s="196"/>
      <c r="CS67" s="194" t="s">
        <v>882</v>
      </c>
      <c r="CT67" s="195"/>
      <c r="CU67" s="195"/>
      <c r="CV67" s="195"/>
      <c r="CW67" s="195"/>
      <c r="CX67" s="195"/>
      <c r="CY67" s="195"/>
      <c r="CZ67" s="195"/>
      <c r="DA67" s="196"/>
      <c r="DB67" s="195" t="s">
        <v>717</v>
      </c>
      <c r="DC67" s="195"/>
      <c r="DD67" s="195"/>
      <c r="DE67" s="195"/>
      <c r="DF67" s="195"/>
      <c r="DG67" s="195"/>
      <c r="DH67" s="195"/>
      <c r="DI67" s="195"/>
      <c r="DJ67" s="196"/>
      <c r="DK67" s="194" t="s">
        <v>883</v>
      </c>
      <c r="DL67" s="195"/>
      <c r="DM67" s="195"/>
      <c r="DN67" s="195"/>
      <c r="DO67" s="195"/>
      <c r="DP67" s="195"/>
      <c r="DQ67" s="195"/>
      <c r="DR67" s="195"/>
      <c r="DS67" s="196"/>
      <c r="DT67" s="194" t="s">
        <v>776</v>
      </c>
      <c r="DU67" s="195"/>
      <c r="DV67" s="195"/>
      <c r="DW67" s="195"/>
      <c r="DX67" s="195"/>
      <c r="DY67" s="195"/>
      <c r="DZ67" s="195"/>
      <c r="EA67" s="195"/>
      <c r="EB67" s="195"/>
      <c r="EC67" s="194"/>
      <c r="ED67" s="195"/>
      <c r="EE67" s="195"/>
      <c r="EF67" s="195"/>
      <c r="EG67" s="195"/>
      <c r="EH67" s="195"/>
      <c r="EI67" s="195"/>
      <c r="EJ67" s="195"/>
      <c r="EK67" s="195"/>
      <c r="EL67" s="194"/>
      <c r="EM67" s="195"/>
      <c r="EN67" s="195"/>
      <c r="EO67" s="195"/>
      <c r="EP67" s="195"/>
      <c r="EQ67" s="195"/>
      <c r="ER67" s="195"/>
      <c r="ES67" s="195"/>
      <c r="ET67" s="195"/>
      <c r="EU67" s="195"/>
      <c r="EV67" s="195"/>
      <c r="EW67" s="196"/>
    </row>
    <row r="68" spans="1:153" ht="13.5" customHeight="1">
      <c r="A68" s="858"/>
      <c r="B68" s="859"/>
      <c r="C68" s="859"/>
      <c r="D68" s="859"/>
      <c r="E68" s="859"/>
      <c r="F68" s="859"/>
      <c r="G68" s="859"/>
      <c r="H68" s="859"/>
      <c r="I68" s="859"/>
      <c r="J68" s="859"/>
      <c r="K68" s="859"/>
      <c r="L68" s="859"/>
      <c r="M68" s="859"/>
      <c r="N68" s="859"/>
      <c r="O68" s="860"/>
      <c r="P68" s="194"/>
      <c r="Q68" s="195"/>
      <c r="R68" s="195"/>
      <c r="S68" s="195"/>
      <c r="T68" s="195"/>
      <c r="U68" s="195"/>
      <c r="V68" s="195"/>
      <c r="W68" s="195"/>
      <c r="X68" s="196"/>
      <c r="Y68" s="194"/>
      <c r="Z68" s="195"/>
      <c r="AA68" s="195"/>
      <c r="AB68" s="195"/>
      <c r="AC68" s="195"/>
      <c r="AD68" s="195"/>
      <c r="AE68" s="195"/>
      <c r="AF68" s="195"/>
      <c r="AG68" s="196"/>
      <c r="AH68" s="194" t="s">
        <v>722</v>
      </c>
      <c r="AI68" s="195"/>
      <c r="AJ68" s="195"/>
      <c r="AK68" s="195"/>
      <c r="AL68" s="195"/>
      <c r="AM68" s="195"/>
      <c r="AN68" s="195"/>
      <c r="AO68" s="195"/>
      <c r="AP68" s="196"/>
      <c r="AQ68" s="194"/>
      <c r="AR68" s="195"/>
      <c r="AS68" s="195"/>
      <c r="AT68" s="195"/>
      <c r="AU68" s="195"/>
      <c r="AV68" s="195"/>
      <c r="AW68" s="195"/>
      <c r="AX68" s="195"/>
      <c r="AY68" s="196"/>
      <c r="AZ68" s="194"/>
      <c r="BA68" s="195"/>
      <c r="BB68" s="195"/>
      <c r="BC68" s="195"/>
      <c r="BD68" s="195"/>
      <c r="BE68" s="195"/>
      <c r="BF68" s="195"/>
      <c r="BG68" s="195"/>
      <c r="BH68" s="195"/>
      <c r="BI68" s="194"/>
      <c r="BJ68" s="195"/>
      <c r="BK68" s="195"/>
      <c r="BL68" s="195"/>
      <c r="BM68" s="195"/>
      <c r="BN68" s="195"/>
      <c r="BO68" s="195"/>
      <c r="BP68" s="195"/>
      <c r="BQ68" s="196"/>
      <c r="BR68" s="194"/>
      <c r="BS68" s="195"/>
      <c r="BT68" s="195"/>
      <c r="BU68" s="195"/>
      <c r="BV68" s="195"/>
      <c r="BW68" s="195"/>
      <c r="BX68" s="195"/>
      <c r="BY68" s="195"/>
      <c r="BZ68" s="196"/>
      <c r="CA68" s="861" t="s">
        <v>720</v>
      </c>
      <c r="CB68" s="862"/>
      <c r="CC68" s="862"/>
      <c r="CD68" s="862"/>
      <c r="CE68" s="862"/>
      <c r="CF68" s="862"/>
      <c r="CG68" s="862"/>
      <c r="CH68" s="862"/>
      <c r="CI68" s="863"/>
      <c r="CJ68" s="194" t="s">
        <v>723</v>
      </c>
      <c r="CK68" s="195"/>
      <c r="CL68" s="195"/>
      <c r="CM68" s="195"/>
      <c r="CN68" s="195"/>
      <c r="CO68" s="195"/>
      <c r="CP68" s="195"/>
      <c r="CQ68" s="195"/>
      <c r="CR68" s="196"/>
      <c r="CS68" s="864" t="s">
        <v>884</v>
      </c>
      <c r="CT68" s="865"/>
      <c r="CU68" s="865"/>
      <c r="CV68" s="865"/>
      <c r="CW68" s="865"/>
      <c r="CX68" s="865"/>
      <c r="CY68" s="865"/>
      <c r="CZ68" s="865"/>
      <c r="DA68" s="866"/>
      <c r="DB68" s="195" t="s">
        <v>722</v>
      </c>
      <c r="DC68" s="195"/>
      <c r="DD68" s="195"/>
      <c r="DE68" s="195"/>
      <c r="DF68" s="195"/>
      <c r="DG68" s="195"/>
      <c r="DH68" s="195"/>
      <c r="DI68" s="195"/>
      <c r="DJ68" s="196"/>
      <c r="DK68" s="194" t="s">
        <v>885</v>
      </c>
      <c r="DL68" s="195"/>
      <c r="DM68" s="195"/>
      <c r="DN68" s="195"/>
      <c r="DO68" s="195"/>
      <c r="DP68" s="195"/>
      <c r="DQ68" s="195"/>
      <c r="DR68" s="195"/>
      <c r="DS68" s="196"/>
      <c r="DT68" s="194"/>
      <c r="DU68" s="195"/>
      <c r="DV68" s="195"/>
      <c r="DW68" s="195"/>
      <c r="DX68" s="195"/>
      <c r="DY68" s="195"/>
      <c r="DZ68" s="195"/>
      <c r="EA68" s="195"/>
      <c r="EB68" s="195"/>
      <c r="EC68" s="194"/>
      <c r="ED68" s="195"/>
      <c r="EE68" s="195"/>
      <c r="EF68" s="195"/>
      <c r="EG68" s="195"/>
      <c r="EH68" s="195"/>
      <c r="EI68" s="195"/>
      <c r="EJ68" s="195"/>
      <c r="EK68" s="195"/>
      <c r="EL68" s="194"/>
      <c r="EM68" s="195"/>
      <c r="EN68" s="195"/>
      <c r="EO68" s="195"/>
      <c r="EP68" s="195"/>
      <c r="EQ68" s="195"/>
      <c r="ER68" s="195"/>
      <c r="ES68" s="195"/>
      <c r="ET68" s="195"/>
      <c r="EU68" s="195"/>
      <c r="EV68" s="195"/>
      <c r="EW68" s="196"/>
    </row>
    <row r="69" spans="1:153" ht="13.5" customHeight="1" thickBot="1">
      <c r="A69" s="867"/>
      <c r="B69" s="868"/>
      <c r="C69" s="868"/>
      <c r="D69" s="868"/>
      <c r="E69" s="868"/>
      <c r="F69" s="868"/>
      <c r="G69" s="868"/>
      <c r="H69" s="868"/>
      <c r="I69" s="868"/>
      <c r="J69" s="868"/>
      <c r="K69" s="868"/>
      <c r="L69" s="868"/>
      <c r="M69" s="868"/>
      <c r="N69" s="868"/>
      <c r="O69" s="869"/>
      <c r="P69" s="194"/>
      <c r="Q69" s="195"/>
      <c r="R69" s="195"/>
      <c r="S69" s="195"/>
      <c r="T69" s="195"/>
      <c r="U69" s="195"/>
      <c r="V69" s="195"/>
      <c r="W69" s="195"/>
      <c r="X69" s="196"/>
      <c r="Y69" s="936" t="s">
        <v>724</v>
      </c>
      <c r="Z69" s="937"/>
      <c r="AA69" s="937"/>
      <c r="AB69" s="937"/>
      <c r="AC69" s="937"/>
      <c r="AD69" s="937"/>
      <c r="AE69" s="937"/>
      <c r="AF69" s="937"/>
      <c r="AG69" s="938"/>
      <c r="AH69" s="936" t="s">
        <v>725</v>
      </c>
      <c r="AI69" s="937"/>
      <c r="AJ69" s="937"/>
      <c r="AK69" s="937"/>
      <c r="AL69" s="937"/>
      <c r="AM69" s="937"/>
      <c r="AN69" s="937"/>
      <c r="AO69" s="937"/>
      <c r="AP69" s="938"/>
      <c r="AQ69" s="936" t="s">
        <v>726</v>
      </c>
      <c r="AR69" s="937"/>
      <c r="AS69" s="937"/>
      <c r="AT69" s="937"/>
      <c r="AU69" s="937"/>
      <c r="AV69" s="937"/>
      <c r="AW69" s="937"/>
      <c r="AX69" s="937"/>
      <c r="AY69" s="938"/>
      <c r="AZ69" s="936" t="s">
        <v>727</v>
      </c>
      <c r="BA69" s="937"/>
      <c r="BB69" s="937"/>
      <c r="BC69" s="937"/>
      <c r="BD69" s="937"/>
      <c r="BE69" s="937"/>
      <c r="BF69" s="937"/>
      <c r="BG69" s="937"/>
      <c r="BH69" s="938"/>
      <c r="BI69" s="936" t="s">
        <v>728</v>
      </c>
      <c r="BJ69" s="937"/>
      <c r="BK69" s="937"/>
      <c r="BL69" s="937"/>
      <c r="BM69" s="937"/>
      <c r="BN69" s="937"/>
      <c r="BO69" s="937"/>
      <c r="BP69" s="937"/>
      <c r="BQ69" s="938"/>
      <c r="BR69" s="936" t="s">
        <v>729</v>
      </c>
      <c r="BS69" s="937"/>
      <c r="BT69" s="937"/>
      <c r="BU69" s="937"/>
      <c r="BV69" s="937"/>
      <c r="BW69" s="937"/>
      <c r="BX69" s="937"/>
      <c r="BY69" s="937"/>
      <c r="BZ69" s="938"/>
      <c r="CA69" s="936" t="s">
        <v>730</v>
      </c>
      <c r="CB69" s="937"/>
      <c r="CC69" s="937"/>
      <c r="CD69" s="937"/>
      <c r="CE69" s="937"/>
      <c r="CF69" s="937"/>
      <c r="CG69" s="937"/>
      <c r="CH69" s="937"/>
      <c r="CI69" s="938"/>
      <c r="CJ69" s="131" t="s">
        <v>731</v>
      </c>
      <c r="CK69" s="132"/>
      <c r="CL69" s="132"/>
      <c r="CM69" s="132"/>
      <c r="CN69" s="132"/>
      <c r="CO69" s="132"/>
      <c r="CP69" s="132"/>
      <c r="CQ69" s="132"/>
      <c r="CR69" s="133"/>
      <c r="CS69" s="131" t="s">
        <v>731</v>
      </c>
      <c r="CT69" s="132"/>
      <c r="CU69" s="132"/>
      <c r="CV69" s="132"/>
      <c r="CW69" s="132"/>
      <c r="CX69" s="132"/>
      <c r="CY69" s="132"/>
      <c r="CZ69" s="132"/>
      <c r="DA69" s="133"/>
      <c r="DB69" s="131" t="s">
        <v>731</v>
      </c>
      <c r="DC69" s="132"/>
      <c r="DD69" s="132"/>
      <c r="DE69" s="132"/>
      <c r="DF69" s="132"/>
      <c r="DG69" s="132"/>
      <c r="DH69" s="132"/>
      <c r="DI69" s="132"/>
      <c r="DJ69" s="133"/>
      <c r="DK69" s="131" t="s">
        <v>731</v>
      </c>
      <c r="DL69" s="132"/>
      <c r="DM69" s="132"/>
      <c r="DN69" s="132"/>
      <c r="DO69" s="132"/>
      <c r="DP69" s="132"/>
      <c r="DQ69" s="132"/>
      <c r="DR69" s="132"/>
      <c r="DS69" s="133"/>
      <c r="DT69" s="131" t="s">
        <v>731</v>
      </c>
      <c r="DU69" s="132"/>
      <c r="DV69" s="132"/>
      <c r="DW69" s="132"/>
      <c r="DX69" s="132"/>
      <c r="DY69" s="132"/>
      <c r="DZ69" s="132"/>
      <c r="EA69" s="132"/>
      <c r="EB69" s="132"/>
      <c r="EC69" s="131" t="s">
        <v>732</v>
      </c>
      <c r="ED69" s="132"/>
      <c r="EE69" s="132"/>
      <c r="EF69" s="132"/>
      <c r="EG69" s="132"/>
      <c r="EH69" s="132"/>
      <c r="EI69" s="132"/>
      <c r="EJ69" s="132"/>
      <c r="EK69" s="133"/>
      <c r="EL69" s="131" t="s">
        <v>733</v>
      </c>
      <c r="EM69" s="132"/>
      <c r="EN69" s="132"/>
      <c r="EO69" s="132"/>
      <c r="EP69" s="132"/>
      <c r="EQ69" s="132"/>
      <c r="ER69" s="132"/>
      <c r="ES69" s="132"/>
      <c r="ET69" s="132"/>
      <c r="EU69" s="132"/>
      <c r="EV69" s="132"/>
      <c r="EW69" s="133"/>
    </row>
    <row r="70" spans="1:153" ht="30" customHeight="1">
      <c r="A70" s="543" t="s">
        <v>392</v>
      </c>
      <c r="B70" s="481"/>
      <c r="C70" s="482"/>
      <c r="D70" s="886" t="s">
        <v>855</v>
      </c>
      <c r="E70" s="887"/>
      <c r="F70" s="888"/>
      <c r="G70" s="886" t="s">
        <v>900</v>
      </c>
      <c r="H70" s="888" t="s">
        <v>903</v>
      </c>
      <c r="I70" s="886" t="s">
        <v>395</v>
      </c>
      <c r="J70" s="888"/>
      <c r="K70" s="913" t="s">
        <v>396</v>
      </c>
      <c r="L70" s="914"/>
      <c r="M70" s="914"/>
      <c r="N70" s="914"/>
      <c r="O70" s="914"/>
      <c r="P70" s="939" t="s">
        <v>263</v>
      </c>
      <c r="Q70" s="940"/>
      <c r="R70" s="926"/>
      <c r="S70" s="928" t="s">
        <v>267</v>
      </c>
      <c r="T70" s="940"/>
      <c r="U70" s="926"/>
      <c r="V70" s="928" t="s">
        <v>6</v>
      </c>
      <c r="W70" s="940"/>
      <c r="X70" s="941"/>
      <c r="Y70" s="149">
        <v>0</v>
      </c>
      <c r="Z70" s="150"/>
      <c r="AA70" s="150"/>
      <c r="AB70" s="150"/>
      <c r="AC70" s="150"/>
      <c r="AD70" s="150"/>
      <c r="AE70" s="150"/>
      <c r="AF70" s="150"/>
      <c r="AG70" s="151"/>
      <c r="AH70" s="789"/>
      <c r="AI70" s="790"/>
      <c r="AJ70" s="790"/>
      <c r="AK70" s="790"/>
      <c r="AL70" s="790"/>
      <c r="AM70" s="790"/>
      <c r="AN70" s="790"/>
      <c r="AO70" s="790"/>
      <c r="AP70" s="942"/>
      <c r="AQ70" s="149">
        <v>0</v>
      </c>
      <c r="AR70" s="150"/>
      <c r="AS70" s="150"/>
      <c r="AT70" s="150"/>
      <c r="AU70" s="150"/>
      <c r="AV70" s="150"/>
      <c r="AW70" s="150"/>
      <c r="AX70" s="150"/>
      <c r="AY70" s="151"/>
      <c r="AZ70" s="180">
        <f>SUM(Y70:AY70)</f>
        <v>0</v>
      </c>
      <c r="BA70" s="181"/>
      <c r="BB70" s="181"/>
      <c r="BC70" s="181"/>
      <c r="BD70" s="181"/>
      <c r="BE70" s="181"/>
      <c r="BF70" s="181"/>
      <c r="BG70" s="181"/>
      <c r="BH70" s="182"/>
      <c r="BI70" s="149">
        <v>0</v>
      </c>
      <c r="BJ70" s="150"/>
      <c r="BK70" s="150"/>
      <c r="BL70" s="150"/>
      <c r="BM70" s="150"/>
      <c r="BN70" s="150"/>
      <c r="BO70" s="150"/>
      <c r="BP70" s="150"/>
      <c r="BQ70" s="151"/>
      <c r="BR70" s="149">
        <v>0</v>
      </c>
      <c r="BS70" s="150"/>
      <c r="BT70" s="150"/>
      <c r="BU70" s="150"/>
      <c r="BV70" s="150"/>
      <c r="BW70" s="150"/>
      <c r="BX70" s="150"/>
      <c r="BY70" s="150"/>
      <c r="BZ70" s="151"/>
      <c r="CA70" s="149">
        <v>0</v>
      </c>
      <c r="CB70" s="150"/>
      <c r="CC70" s="150"/>
      <c r="CD70" s="150"/>
      <c r="CE70" s="150"/>
      <c r="CF70" s="150"/>
      <c r="CG70" s="150"/>
      <c r="CH70" s="150"/>
      <c r="CI70" s="151"/>
      <c r="CJ70" s="149">
        <v>0</v>
      </c>
      <c r="CK70" s="150"/>
      <c r="CL70" s="150"/>
      <c r="CM70" s="150"/>
      <c r="CN70" s="150"/>
      <c r="CO70" s="150"/>
      <c r="CP70" s="150"/>
      <c r="CQ70" s="150"/>
      <c r="CR70" s="151"/>
      <c r="CS70" s="180">
        <f t="shared" ref="CS70" si="32">Y70-BR70-CA70</f>
        <v>0</v>
      </c>
      <c r="CT70" s="181"/>
      <c r="CU70" s="181"/>
      <c r="CV70" s="181"/>
      <c r="CW70" s="181"/>
      <c r="CX70" s="181"/>
      <c r="CY70" s="181"/>
      <c r="CZ70" s="181"/>
      <c r="DA70" s="182"/>
      <c r="DB70" s="789"/>
      <c r="DC70" s="790"/>
      <c r="DD70" s="790"/>
      <c r="DE70" s="790"/>
      <c r="DF70" s="790"/>
      <c r="DG70" s="790"/>
      <c r="DH70" s="790"/>
      <c r="DI70" s="790"/>
      <c r="DJ70" s="942"/>
      <c r="DK70" s="180">
        <f t="shared" ref="DK70:DK85" si="33">AQ70-BI70</f>
        <v>0</v>
      </c>
      <c r="DL70" s="181"/>
      <c r="DM70" s="181"/>
      <c r="DN70" s="181"/>
      <c r="DO70" s="181"/>
      <c r="DP70" s="181"/>
      <c r="DQ70" s="181"/>
      <c r="DR70" s="181"/>
      <c r="DS70" s="182"/>
      <c r="DT70" s="180">
        <f t="shared" ref="DT70" si="34">SUM(CS70:DS70)</f>
        <v>0</v>
      </c>
      <c r="DU70" s="181"/>
      <c r="DV70" s="181"/>
      <c r="DW70" s="181"/>
      <c r="DX70" s="181"/>
      <c r="DY70" s="181"/>
      <c r="DZ70" s="181"/>
      <c r="EA70" s="181"/>
      <c r="EB70" s="182"/>
      <c r="EC70" s="149">
        <v>0</v>
      </c>
      <c r="ED70" s="150"/>
      <c r="EE70" s="150"/>
      <c r="EF70" s="150"/>
      <c r="EG70" s="150"/>
      <c r="EH70" s="150"/>
      <c r="EI70" s="150"/>
      <c r="EJ70" s="150"/>
      <c r="EK70" s="151"/>
      <c r="EL70" s="149">
        <v>0</v>
      </c>
      <c r="EM70" s="150"/>
      <c r="EN70" s="150"/>
      <c r="EO70" s="150"/>
      <c r="EP70" s="150"/>
      <c r="EQ70" s="150"/>
      <c r="ER70" s="150"/>
      <c r="ES70" s="150"/>
      <c r="ET70" s="150"/>
      <c r="EU70" s="150"/>
      <c r="EV70" s="150"/>
      <c r="EW70" s="152"/>
    </row>
    <row r="71" spans="1:153" ht="30" customHeight="1">
      <c r="A71" s="548"/>
      <c r="B71" s="490"/>
      <c r="C71" s="491"/>
      <c r="D71" s="891"/>
      <c r="E71" s="892"/>
      <c r="F71" s="893"/>
      <c r="G71" s="891"/>
      <c r="H71" s="893"/>
      <c r="I71" s="917"/>
      <c r="J71" s="912"/>
      <c r="K71" s="913" t="s">
        <v>397</v>
      </c>
      <c r="L71" s="914"/>
      <c r="M71" s="914"/>
      <c r="N71" s="914"/>
      <c r="O71" s="914"/>
      <c r="P71" s="943" t="s">
        <v>263</v>
      </c>
      <c r="Q71" s="944"/>
      <c r="R71" s="877"/>
      <c r="S71" s="879" t="s">
        <v>269</v>
      </c>
      <c r="T71" s="944"/>
      <c r="U71" s="877"/>
      <c r="V71" s="879" t="s">
        <v>6</v>
      </c>
      <c r="W71" s="944"/>
      <c r="X71" s="945"/>
      <c r="Y71" s="794"/>
      <c r="Z71" s="795"/>
      <c r="AA71" s="795"/>
      <c r="AB71" s="795"/>
      <c r="AC71" s="795"/>
      <c r="AD71" s="795"/>
      <c r="AE71" s="795"/>
      <c r="AF71" s="795"/>
      <c r="AG71" s="884"/>
      <c r="AH71" s="794"/>
      <c r="AI71" s="795"/>
      <c r="AJ71" s="795"/>
      <c r="AK71" s="795"/>
      <c r="AL71" s="795"/>
      <c r="AM71" s="795"/>
      <c r="AN71" s="795"/>
      <c r="AO71" s="795"/>
      <c r="AP71" s="884"/>
      <c r="AQ71" s="794"/>
      <c r="AR71" s="795"/>
      <c r="AS71" s="795"/>
      <c r="AT71" s="795"/>
      <c r="AU71" s="795"/>
      <c r="AV71" s="795"/>
      <c r="AW71" s="795"/>
      <c r="AX71" s="795"/>
      <c r="AY71" s="884"/>
      <c r="AZ71" s="794"/>
      <c r="BA71" s="795"/>
      <c r="BB71" s="795"/>
      <c r="BC71" s="795"/>
      <c r="BD71" s="795"/>
      <c r="BE71" s="795"/>
      <c r="BF71" s="795"/>
      <c r="BG71" s="795"/>
      <c r="BH71" s="884"/>
      <c r="BI71" s="794"/>
      <c r="BJ71" s="795"/>
      <c r="BK71" s="795"/>
      <c r="BL71" s="795"/>
      <c r="BM71" s="795"/>
      <c r="BN71" s="795"/>
      <c r="BO71" s="795"/>
      <c r="BP71" s="795"/>
      <c r="BQ71" s="884"/>
      <c r="BR71" s="794"/>
      <c r="BS71" s="795"/>
      <c r="BT71" s="795"/>
      <c r="BU71" s="795"/>
      <c r="BV71" s="795"/>
      <c r="BW71" s="795"/>
      <c r="BX71" s="795"/>
      <c r="BY71" s="795"/>
      <c r="BZ71" s="884"/>
      <c r="CA71" s="794"/>
      <c r="CB71" s="795"/>
      <c r="CC71" s="795"/>
      <c r="CD71" s="795"/>
      <c r="CE71" s="795"/>
      <c r="CF71" s="795"/>
      <c r="CG71" s="795"/>
      <c r="CH71" s="795"/>
      <c r="CI71" s="884"/>
      <c r="CJ71" s="794"/>
      <c r="CK71" s="795"/>
      <c r="CL71" s="795"/>
      <c r="CM71" s="795"/>
      <c r="CN71" s="795"/>
      <c r="CO71" s="795"/>
      <c r="CP71" s="795"/>
      <c r="CQ71" s="795"/>
      <c r="CR71" s="884"/>
      <c r="CS71" s="794"/>
      <c r="CT71" s="795"/>
      <c r="CU71" s="795"/>
      <c r="CV71" s="795"/>
      <c r="CW71" s="795"/>
      <c r="CX71" s="795"/>
      <c r="CY71" s="795"/>
      <c r="CZ71" s="795"/>
      <c r="DA71" s="884"/>
      <c r="DB71" s="794"/>
      <c r="DC71" s="795"/>
      <c r="DD71" s="795"/>
      <c r="DE71" s="795"/>
      <c r="DF71" s="795"/>
      <c r="DG71" s="795"/>
      <c r="DH71" s="795"/>
      <c r="DI71" s="795"/>
      <c r="DJ71" s="884"/>
      <c r="DK71" s="794"/>
      <c r="DL71" s="795"/>
      <c r="DM71" s="795"/>
      <c r="DN71" s="795"/>
      <c r="DO71" s="795"/>
      <c r="DP71" s="795"/>
      <c r="DQ71" s="795"/>
      <c r="DR71" s="795"/>
      <c r="DS71" s="884"/>
      <c r="DT71" s="794"/>
      <c r="DU71" s="795"/>
      <c r="DV71" s="795"/>
      <c r="DW71" s="795"/>
      <c r="DX71" s="795"/>
      <c r="DY71" s="795"/>
      <c r="DZ71" s="795"/>
      <c r="EA71" s="795"/>
      <c r="EB71" s="884"/>
      <c r="EC71" s="794"/>
      <c r="ED71" s="795"/>
      <c r="EE71" s="795"/>
      <c r="EF71" s="795"/>
      <c r="EG71" s="795"/>
      <c r="EH71" s="795"/>
      <c r="EI71" s="795"/>
      <c r="EJ71" s="795"/>
      <c r="EK71" s="884"/>
      <c r="EL71" s="794"/>
      <c r="EM71" s="795"/>
      <c r="EN71" s="795"/>
      <c r="EO71" s="795"/>
      <c r="EP71" s="795"/>
      <c r="EQ71" s="795"/>
      <c r="ER71" s="795"/>
      <c r="ES71" s="795"/>
      <c r="ET71" s="795"/>
      <c r="EU71" s="795"/>
      <c r="EV71" s="795"/>
      <c r="EW71" s="796"/>
    </row>
    <row r="72" spans="1:153" ht="30" customHeight="1">
      <c r="A72" s="548"/>
      <c r="B72" s="490"/>
      <c r="C72" s="491"/>
      <c r="D72" s="891"/>
      <c r="E72" s="892"/>
      <c r="F72" s="893"/>
      <c r="G72" s="891"/>
      <c r="H72" s="893"/>
      <c r="I72" s="886" t="s">
        <v>398</v>
      </c>
      <c r="J72" s="888"/>
      <c r="K72" s="913" t="s">
        <v>396</v>
      </c>
      <c r="L72" s="914"/>
      <c r="M72" s="914"/>
      <c r="N72" s="914"/>
      <c r="O72" s="914"/>
      <c r="P72" s="943" t="s">
        <v>263</v>
      </c>
      <c r="Q72" s="944"/>
      <c r="R72" s="877"/>
      <c r="S72" s="879" t="s">
        <v>271</v>
      </c>
      <c r="T72" s="944"/>
      <c r="U72" s="877"/>
      <c r="V72" s="879" t="s">
        <v>6</v>
      </c>
      <c r="W72" s="944"/>
      <c r="X72" s="945"/>
      <c r="Y72" s="794"/>
      <c r="Z72" s="795"/>
      <c r="AA72" s="795"/>
      <c r="AB72" s="795"/>
      <c r="AC72" s="795"/>
      <c r="AD72" s="795"/>
      <c r="AE72" s="795"/>
      <c r="AF72" s="795"/>
      <c r="AG72" s="884"/>
      <c r="AH72" s="794"/>
      <c r="AI72" s="795"/>
      <c r="AJ72" s="795"/>
      <c r="AK72" s="795"/>
      <c r="AL72" s="795"/>
      <c r="AM72" s="795"/>
      <c r="AN72" s="795"/>
      <c r="AO72" s="795"/>
      <c r="AP72" s="884"/>
      <c r="AQ72" s="794"/>
      <c r="AR72" s="795"/>
      <c r="AS72" s="795"/>
      <c r="AT72" s="795"/>
      <c r="AU72" s="795"/>
      <c r="AV72" s="795"/>
      <c r="AW72" s="795"/>
      <c r="AX72" s="795"/>
      <c r="AY72" s="884"/>
      <c r="AZ72" s="794"/>
      <c r="BA72" s="795"/>
      <c r="BB72" s="795"/>
      <c r="BC72" s="795"/>
      <c r="BD72" s="795"/>
      <c r="BE72" s="795"/>
      <c r="BF72" s="795"/>
      <c r="BG72" s="795"/>
      <c r="BH72" s="884"/>
      <c r="BI72" s="794"/>
      <c r="BJ72" s="795"/>
      <c r="BK72" s="795"/>
      <c r="BL72" s="795"/>
      <c r="BM72" s="795"/>
      <c r="BN72" s="795"/>
      <c r="BO72" s="795"/>
      <c r="BP72" s="795"/>
      <c r="BQ72" s="884"/>
      <c r="BR72" s="794"/>
      <c r="BS72" s="795"/>
      <c r="BT72" s="795"/>
      <c r="BU72" s="795"/>
      <c r="BV72" s="795"/>
      <c r="BW72" s="795"/>
      <c r="BX72" s="795"/>
      <c r="BY72" s="795"/>
      <c r="BZ72" s="884"/>
      <c r="CA72" s="794"/>
      <c r="CB72" s="795"/>
      <c r="CC72" s="795"/>
      <c r="CD72" s="795"/>
      <c r="CE72" s="795"/>
      <c r="CF72" s="795"/>
      <c r="CG72" s="795"/>
      <c r="CH72" s="795"/>
      <c r="CI72" s="884"/>
      <c r="CJ72" s="794"/>
      <c r="CK72" s="795"/>
      <c r="CL72" s="795"/>
      <c r="CM72" s="795"/>
      <c r="CN72" s="795"/>
      <c r="CO72" s="795"/>
      <c r="CP72" s="795"/>
      <c r="CQ72" s="795"/>
      <c r="CR72" s="884"/>
      <c r="CS72" s="794"/>
      <c r="CT72" s="795"/>
      <c r="CU72" s="795"/>
      <c r="CV72" s="795"/>
      <c r="CW72" s="795"/>
      <c r="CX72" s="795"/>
      <c r="CY72" s="795"/>
      <c r="CZ72" s="795"/>
      <c r="DA72" s="884"/>
      <c r="DB72" s="794"/>
      <c r="DC72" s="795"/>
      <c r="DD72" s="795"/>
      <c r="DE72" s="795"/>
      <c r="DF72" s="795"/>
      <c r="DG72" s="795"/>
      <c r="DH72" s="795"/>
      <c r="DI72" s="795"/>
      <c r="DJ72" s="884"/>
      <c r="DK72" s="794"/>
      <c r="DL72" s="795"/>
      <c r="DM72" s="795"/>
      <c r="DN72" s="795"/>
      <c r="DO72" s="795"/>
      <c r="DP72" s="795"/>
      <c r="DQ72" s="795"/>
      <c r="DR72" s="795"/>
      <c r="DS72" s="884"/>
      <c r="DT72" s="794"/>
      <c r="DU72" s="795"/>
      <c r="DV72" s="795"/>
      <c r="DW72" s="795"/>
      <c r="DX72" s="795"/>
      <c r="DY72" s="795"/>
      <c r="DZ72" s="795"/>
      <c r="EA72" s="795"/>
      <c r="EB72" s="884"/>
      <c r="EC72" s="794"/>
      <c r="ED72" s="795"/>
      <c r="EE72" s="795"/>
      <c r="EF72" s="795"/>
      <c r="EG72" s="795"/>
      <c r="EH72" s="795"/>
      <c r="EI72" s="795"/>
      <c r="EJ72" s="795"/>
      <c r="EK72" s="884"/>
      <c r="EL72" s="794"/>
      <c r="EM72" s="795"/>
      <c r="EN72" s="795"/>
      <c r="EO72" s="795"/>
      <c r="EP72" s="795"/>
      <c r="EQ72" s="795"/>
      <c r="ER72" s="795"/>
      <c r="ES72" s="795"/>
      <c r="ET72" s="795"/>
      <c r="EU72" s="795"/>
      <c r="EV72" s="795"/>
      <c r="EW72" s="796"/>
    </row>
    <row r="73" spans="1:153" ht="30" customHeight="1">
      <c r="A73" s="548"/>
      <c r="B73" s="490"/>
      <c r="C73" s="491"/>
      <c r="D73" s="891"/>
      <c r="E73" s="892"/>
      <c r="F73" s="893"/>
      <c r="G73" s="891"/>
      <c r="H73" s="893"/>
      <c r="I73" s="917"/>
      <c r="J73" s="912"/>
      <c r="K73" s="913" t="s">
        <v>397</v>
      </c>
      <c r="L73" s="914"/>
      <c r="M73" s="914"/>
      <c r="N73" s="914"/>
      <c r="O73" s="914"/>
      <c r="P73" s="943" t="s">
        <v>263</v>
      </c>
      <c r="Q73" s="944"/>
      <c r="R73" s="877"/>
      <c r="S73" s="879" t="s">
        <v>273</v>
      </c>
      <c r="T73" s="944"/>
      <c r="U73" s="877"/>
      <c r="V73" s="879" t="s">
        <v>6</v>
      </c>
      <c r="W73" s="944"/>
      <c r="X73" s="945"/>
      <c r="Y73" s="794"/>
      <c r="Z73" s="795"/>
      <c r="AA73" s="795"/>
      <c r="AB73" s="795"/>
      <c r="AC73" s="795"/>
      <c r="AD73" s="795"/>
      <c r="AE73" s="795"/>
      <c r="AF73" s="795"/>
      <c r="AG73" s="884"/>
      <c r="AH73" s="794"/>
      <c r="AI73" s="795"/>
      <c r="AJ73" s="795"/>
      <c r="AK73" s="795"/>
      <c r="AL73" s="795"/>
      <c r="AM73" s="795"/>
      <c r="AN73" s="795"/>
      <c r="AO73" s="795"/>
      <c r="AP73" s="884"/>
      <c r="AQ73" s="794"/>
      <c r="AR73" s="795"/>
      <c r="AS73" s="795"/>
      <c r="AT73" s="795"/>
      <c r="AU73" s="795"/>
      <c r="AV73" s="795"/>
      <c r="AW73" s="795"/>
      <c r="AX73" s="795"/>
      <c r="AY73" s="884"/>
      <c r="AZ73" s="794"/>
      <c r="BA73" s="795"/>
      <c r="BB73" s="795"/>
      <c r="BC73" s="795"/>
      <c r="BD73" s="795"/>
      <c r="BE73" s="795"/>
      <c r="BF73" s="795"/>
      <c r="BG73" s="795"/>
      <c r="BH73" s="884"/>
      <c r="BI73" s="794"/>
      <c r="BJ73" s="795"/>
      <c r="BK73" s="795"/>
      <c r="BL73" s="795"/>
      <c r="BM73" s="795"/>
      <c r="BN73" s="795"/>
      <c r="BO73" s="795"/>
      <c r="BP73" s="795"/>
      <c r="BQ73" s="884"/>
      <c r="BR73" s="794"/>
      <c r="BS73" s="795"/>
      <c r="BT73" s="795"/>
      <c r="BU73" s="795"/>
      <c r="BV73" s="795"/>
      <c r="BW73" s="795"/>
      <c r="BX73" s="795"/>
      <c r="BY73" s="795"/>
      <c r="BZ73" s="884"/>
      <c r="CA73" s="794"/>
      <c r="CB73" s="795"/>
      <c r="CC73" s="795"/>
      <c r="CD73" s="795"/>
      <c r="CE73" s="795"/>
      <c r="CF73" s="795"/>
      <c r="CG73" s="795"/>
      <c r="CH73" s="795"/>
      <c r="CI73" s="884"/>
      <c r="CJ73" s="794"/>
      <c r="CK73" s="795"/>
      <c r="CL73" s="795"/>
      <c r="CM73" s="795"/>
      <c r="CN73" s="795"/>
      <c r="CO73" s="795"/>
      <c r="CP73" s="795"/>
      <c r="CQ73" s="795"/>
      <c r="CR73" s="884"/>
      <c r="CS73" s="794"/>
      <c r="CT73" s="795"/>
      <c r="CU73" s="795"/>
      <c r="CV73" s="795"/>
      <c r="CW73" s="795"/>
      <c r="CX73" s="795"/>
      <c r="CY73" s="795"/>
      <c r="CZ73" s="795"/>
      <c r="DA73" s="884"/>
      <c r="DB73" s="794"/>
      <c r="DC73" s="795"/>
      <c r="DD73" s="795"/>
      <c r="DE73" s="795"/>
      <c r="DF73" s="795"/>
      <c r="DG73" s="795"/>
      <c r="DH73" s="795"/>
      <c r="DI73" s="795"/>
      <c r="DJ73" s="884"/>
      <c r="DK73" s="794"/>
      <c r="DL73" s="795"/>
      <c r="DM73" s="795"/>
      <c r="DN73" s="795"/>
      <c r="DO73" s="795"/>
      <c r="DP73" s="795"/>
      <c r="DQ73" s="795"/>
      <c r="DR73" s="795"/>
      <c r="DS73" s="884"/>
      <c r="DT73" s="794"/>
      <c r="DU73" s="795"/>
      <c r="DV73" s="795"/>
      <c r="DW73" s="795"/>
      <c r="DX73" s="795"/>
      <c r="DY73" s="795"/>
      <c r="DZ73" s="795"/>
      <c r="EA73" s="795"/>
      <c r="EB73" s="884"/>
      <c r="EC73" s="794"/>
      <c r="ED73" s="795"/>
      <c r="EE73" s="795"/>
      <c r="EF73" s="795"/>
      <c r="EG73" s="795"/>
      <c r="EH73" s="795"/>
      <c r="EI73" s="795"/>
      <c r="EJ73" s="795"/>
      <c r="EK73" s="884"/>
      <c r="EL73" s="794"/>
      <c r="EM73" s="795"/>
      <c r="EN73" s="795"/>
      <c r="EO73" s="795"/>
      <c r="EP73" s="795"/>
      <c r="EQ73" s="795"/>
      <c r="ER73" s="795"/>
      <c r="ES73" s="795"/>
      <c r="ET73" s="795"/>
      <c r="EU73" s="795"/>
      <c r="EV73" s="795"/>
      <c r="EW73" s="796"/>
    </row>
    <row r="74" spans="1:153" ht="30" customHeight="1">
      <c r="A74" s="548"/>
      <c r="B74" s="490"/>
      <c r="C74" s="491"/>
      <c r="D74" s="891"/>
      <c r="E74" s="892"/>
      <c r="F74" s="893"/>
      <c r="G74" s="917"/>
      <c r="H74" s="912"/>
      <c r="I74" s="918" t="s">
        <v>889</v>
      </c>
      <c r="J74" s="919"/>
      <c r="K74" s="919"/>
      <c r="L74" s="919"/>
      <c r="M74" s="919"/>
      <c r="N74" s="919"/>
      <c r="O74" s="919"/>
      <c r="P74" s="946" t="s">
        <v>263</v>
      </c>
      <c r="Q74" s="947"/>
      <c r="R74" s="948"/>
      <c r="S74" s="949" t="s">
        <v>275</v>
      </c>
      <c r="T74" s="947"/>
      <c r="U74" s="948"/>
      <c r="V74" s="949" t="s">
        <v>6</v>
      </c>
      <c r="W74" s="947"/>
      <c r="X74" s="950"/>
      <c r="Y74" s="167">
        <f>SUM(Y70:AG73)</f>
        <v>0</v>
      </c>
      <c r="Z74" s="168"/>
      <c r="AA74" s="168"/>
      <c r="AB74" s="168"/>
      <c r="AC74" s="168"/>
      <c r="AD74" s="168"/>
      <c r="AE74" s="168"/>
      <c r="AF74" s="168"/>
      <c r="AG74" s="169"/>
      <c r="AH74" s="905"/>
      <c r="AI74" s="906"/>
      <c r="AJ74" s="906"/>
      <c r="AK74" s="906"/>
      <c r="AL74" s="906"/>
      <c r="AM74" s="906"/>
      <c r="AN74" s="906"/>
      <c r="AO74" s="906"/>
      <c r="AP74" s="907"/>
      <c r="AQ74" s="167">
        <f>SUM(AQ70:AY73)</f>
        <v>0</v>
      </c>
      <c r="AR74" s="168"/>
      <c r="AS74" s="168"/>
      <c r="AT74" s="168"/>
      <c r="AU74" s="168"/>
      <c r="AV74" s="168"/>
      <c r="AW74" s="168"/>
      <c r="AX74" s="168"/>
      <c r="AY74" s="169"/>
      <c r="AZ74" s="167">
        <f>SUM(AZ70:BH73)</f>
        <v>0</v>
      </c>
      <c r="BA74" s="168"/>
      <c r="BB74" s="168"/>
      <c r="BC74" s="168"/>
      <c r="BD74" s="168"/>
      <c r="BE74" s="168"/>
      <c r="BF74" s="168"/>
      <c r="BG74" s="168"/>
      <c r="BH74" s="169"/>
      <c r="BI74" s="167">
        <f>SUM(BI70:BQ73)</f>
        <v>0</v>
      </c>
      <c r="BJ74" s="168"/>
      <c r="BK74" s="168"/>
      <c r="BL74" s="168"/>
      <c r="BM74" s="168"/>
      <c r="BN74" s="168"/>
      <c r="BO74" s="168"/>
      <c r="BP74" s="168"/>
      <c r="BQ74" s="169"/>
      <c r="BR74" s="167">
        <f>SUM(BR70:BZ73)</f>
        <v>0</v>
      </c>
      <c r="BS74" s="168"/>
      <c r="BT74" s="168"/>
      <c r="BU74" s="168"/>
      <c r="BV74" s="168"/>
      <c r="BW74" s="168"/>
      <c r="BX74" s="168"/>
      <c r="BY74" s="168"/>
      <c r="BZ74" s="169"/>
      <c r="CA74" s="167">
        <f>SUM(CA70:CI73)</f>
        <v>0</v>
      </c>
      <c r="CB74" s="168"/>
      <c r="CC74" s="168"/>
      <c r="CD74" s="168"/>
      <c r="CE74" s="168"/>
      <c r="CF74" s="168"/>
      <c r="CG74" s="168"/>
      <c r="CH74" s="168"/>
      <c r="CI74" s="169"/>
      <c r="CJ74" s="167">
        <f>SUM(CJ70:CR73)</f>
        <v>0</v>
      </c>
      <c r="CK74" s="168"/>
      <c r="CL74" s="168"/>
      <c r="CM74" s="168"/>
      <c r="CN74" s="168"/>
      <c r="CO74" s="168"/>
      <c r="CP74" s="168"/>
      <c r="CQ74" s="168"/>
      <c r="CR74" s="169"/>
      <c r="CS74" s="167">
        <f>SUM(CS70:DA73)</f>
        <v>0</v>
      </c>
      <c r="CT74" s="168"/>
      <c r="CU74" s="168"/>
      <c r="CV74" s="168"/>
      <c r="CW74" s="168"/>
      <c r="CX74" s="168"/>
      <c r="CY74" s="168"/>
      <c r="CZ74" s="168"/>
      <c r="DA74" s="169"/>
      <c r="DB74" s="905"/>
      <c r="DC74" s="906"/>
      <c r="DD74" s="906"/>
      <c r="DE74" s="906"/>
      <c r="DF74" s="906"/>
      <c r="DG74" s="906"/>
      <c r="DH74" s="906"/>
      <c r="DI74" s="906"/>
      <c r="DJ74" s="907"/>
      <c r="DK74" s="167">
        <f>SUM(DK70:DS73)</f>
        <v>0</v>
      </c>
      <c r="DL74" s="168"/>
      <c r="DM74" s="168"/>
      <c r="DN74" s="168"/>
      <c r="DO74" s="168"/>
      <c r="DP74" s="168"/>
      <c r="DQ74" s="168"/>
      <c r="DR74" s="168"/>
      <c r="DS74" s="169"/>
      <c r="DT74" s="167">
        <f>SUM(DT70:EB73)</f>
        <v>0</v>
      </c>
      <c r="DU74" s="168"/>
      <c r="DV74" s="168"/>
      <c r="DW74" s="168"/>
      <c r="DX74" s="168"/>
      <c r="DY74" s="168"/>
      <c r="DZ74" s="168"/>
      <c r="EA74" s="168"/>
      <c r="EB74" s="169"/>
      <c r="EC74" s="905"/>
      <c r="ED74" s="906"/>
      <c r="EE74" s="906"/>
      <c r="EF74" s="906"/>
      <c r="EG74" s="906"/>
      <c r="EH74" s="906"/>
      <c r="EI74" s="906"/>
      <c r="EJ74" s="906"/>
      <c r="EK74" s="907"/>
      <c r="EL74" s="167">
        <f>SUM(EL70:EW73)</f>
        <v>0</v>
      </c>
      <c r="EM74" s="168"/>
      <c r="EN74" s="168"/>
      <c r="EO74" s="168"/>
      <c r="EP74" s="168"/>
      <c r="EQ74" s="168"/>
      <c r="ER74" s="168"/>
      <c r="ES74" s="168"/>
      <c r="ET74" s="168"/>
      <c r="EU74" s="168"/>
      <c r="EV74" s="168"/>
      <c r="EW74" s="908"/>
    </row>
    <row r="75" spans="1:153" ht="30" customHeight="1">
      <c r="A75" s="548"/>
      <c r="B75" s="490"/>
      <c r="C75" s="491"/>
      <c r="D75" s="891"/>
      <c r="E75" s="892"/>
      <c r="F75" s="893"/>
      <c r="G75" s="886" t="s">
        <v>900</v>
      </c>
      <c r="H75" s="888" t="s">
        <v>902</v>
      </c>
      <c r="I75" s="887" t="s">
        <v>395</v>
      </c>
      <c r="J75" s="888"/>
      <c r="K75" s="913" t="s">
        <v>396</v>
      </c>
      <c r="L75" s="914"/>
      <c r="M75" s="914"/>
      <c r="N75" s="914"/>
      <c r="O75" s="914"/>
      <c r="P75" s="876" t="s">
        <v>185</v>
      </c>
      <c r="Q75" s="877"/>
      <c r="R75" s="878"/>
      <c r="S75" s="878" t="s">
        <v>4433</v>
      </c>
      <c r="T75" s="878"/>
      <c r="U75" s="878"/>
      <c r="V75" s="878" t="s">
        <v>6</v>
      </c>
      <c r="W75" s="879"/>
      <c r="X75" s="880"/>
      <c r="Y75" s="159">
        <v>0</v>
      </c>
      <c r="Z75" s="160"/>
      <c r="AA75" s="160"/>
      <c r="AB75" s="160"/>
      <c r="AC75" s="160"/>
      <c r="AD75" s="160"/>
      <c r="AE75" s="160"/>
      <c r="AF75" s="160"/>
      <c r="AG75" s="161"/>
      <c r="AH75" s="794"/>
      <c r="AI75" s="795"/>
      <c r="AJ75" s="795"/>
      <c r="AK75" s="795"/>
      <c r="AL75" s="795"/>
      <c r="AM75" s="795"/>
      <c r="AN75" s="795"/>
      <c r="AO75" s="795"/>
      <c r="AP75" s="884"/>
      <c r="AQ75" s="159">
        <v>0</v>
      </c>
      <c r="AR75" s="160"/>
      <c r="AS75" s="160"/>
      <c r="AT75" s="160"/>
      <c r="AU75" s="160"/>
      <c r="AV75" s="160"/>
      <c r="AW75" s="160"/>
      <c r="AX75" s="160"/>
      <c r="AY75" s="161"/>
      <c r="AZ75" s="156">
        <f t="shared" si="22"/>
        <v>0</v>
      </c>
      <c r="BA75" s="157"/>
      <c r="BB75" s="157"/>
      <c r="BC75" s="157"/>
      <c r="BD75" s="157"/>
      <c r="BE75" s="157"/>
      <c r="BF75" s="157"/>
      <c r="BG75" s="157"/>
      <c r="BH75" s="157"/>
      <c r="BI75" s="159">
        <v>0</v>
      </c>
      <c r="BJ75" s="160"/>
      <c r="BK75" s="160"/>
      <c r="BL75" s="160"/>
      <c r="BM75" s="160"/>
      <c r="BN75" s="160"/>
      <c r="BO75" s="160"/>
      <c r="BP75" s="160"/>
      <c r="BQ75" s="161"/>
      <c r="BR75" s="159">
        <v>0</v>
      </c>
      <c r="BS75" s="160"/>
      <c r="BT75" s="160"/>
      <c r="BU75" s="160"/>
      <c r="BV75" s="160"/>
      <c r="BW75" s="160"/>
      <c r="BX75" s="160"/>
      <c r="BY75" s="160"/>
      <c r="BZ75" s="161"/>
      <c r="CA75" s="159">
        <v>0</v>
      </c>
      <c r="CB75" s="160"/>
      <c r="CC75" s="160"/>
      <c r="CD75" s="160"/>
      <c r="CE75" s="160"/>
      <c r="CF75" s="160"/>
      <c r="CG75" s="160"/>
      <c r="CH75" s="160"/>
      <c r="CI75" s="161"/>
      <c r="CJ75" s="159">
        <v>0</v>
      </c>
      <c r="CK75" s="160"/>
      <c r="CL75" s="160"/>
      <c r="CM75" s="160"/>
      <c r="CN75" s="160"/>
      <c r="CO75" s="160"/>
      <c r="CP75" s="160"/>
      <c r="CQ75" s="160"/>
      <c r="CR75" s="161"/>
      <c r="CS75" s="156">
        <f t="shared" ref="CS75" si="35">Y75-BR75-CA75</f>
        <v>0</v>
      </c>
      <c r="CT75" s="157"/>
      <c r="CU75" s="157"/>
      <c r="CV75" s="157"/>
      <c r="CW75" s="157"/>
      <c r="CX75" s="157"/>
      <c r="CY75" s="157"/>
      <c r="CZ75" s="157"/>
      <c r="DA75" s="158"/>
      <c r="DB75" s="794"/>
      <c r="DC75" s="795"/>
      <c r="DD75" s="795"/>
      <c r="DE75" s="795"/>
      <c r="DF75" s="795"/>
      <c r="DG75" s="795"/>
      <c r="DH75" s="795"/>
      <c r="DI75" s="795"/>
      <c r="DJ75" s="884"/>
      <c r="DK75" s="156">
        <f t="shared" si="33"/>
        <v>0</v>
      </c>
      <c r="DL75" s="157"/>
      <c r="DM75" s="157"/>
      <c r="DN75" s="157"/>
      <c r="DO75" s="157"/>
      <c r="DP75" s="157"/>
      <c r="DQ75" s="157"/>
      <c r="DR75" s="157"/>
      <c r="DS75" s="157"/>
      <c r="DT75" s="156">
        <f t="shared" ref="DT75:DT85" si="36">SUM(CS75:DS75)</f>
        <v>0</v>
      </c>
      <c r="DU75" s="157"/>
      <c r="DV75" s="157"/>
      <c r="DW75" s="157"/>
      <c r="DX75" s="157"/>
      <c r="DY75" s="157"/>
      <c r="DZ75" s="157"/>
      <c r="EA75" s="157"/>
      <c r="EB75" s="157"/>
      <c r="EC75" s="159">
        <v>0</v>
      </c>
      <c r="ED75" s="160"/>
      <c r="EE75" s="160"/>
      <c r="EF75" s="160"/>
      <c r="EG75" s="160"/>
      <c r="EH75" s="160"/>
      <c r="EI75" s="160"/>
      <c r="EJ75" s="160"/>
      <c r="EK75" s="161"/>
      <c r="EL75" s="159">
        <v>0</v>
      </c>
      <c r="EM75" s="160"/>
      <c r="EN75" s="160"/>
      <c r="EO75" s="160"/>
      <c r="EP75" s="160"/>
      <c r="EQ75" s="160"/>
      <c r="ER75" s="160"/>
      <c r="ES75" s="160"/>
      <c r="ET75" s="160"/>
      <c r="EU75" s="160"/>
      <c r="EV75" s="160"/>
      <c r="EW75" s="162"/>
    </row>
    <row r="76" spans="1:153" ht="30" customHeight="1">
      <c r="A76" s="548"/>
      <c r="B76" s="490"/>
      <c r="C76" s="491"/>
      <c r="D76" s="891"/>
      <c r="E76" s="892"/>
      <c r="F76" s="893"/>
      <c r="G76" s="891"/>
      <c r="H76" s="893"/>
      <c r="I76" s="911"/>
      <c r="J76" s="912"/>
      <c r="K76" s="913" t="s">
        <v>397</v>
      </c>
      <c r="L76" s="914"/>
      <c r="M76" s="914"/>
      <c r="N76" s="914"/>
      <c r="O76" s="914"/>
      <c r="P76" s="876" t="s">
        <v>185</v>
      </c>
      <c r="Q76" s="877"/>
      <c r="R76" s="878"/>
      <c r="S76" s="878" t="s">
        <v>824</v>
      </c>
      <c r="T76" s="878"/>
      <c r="U76" s="878"/>
      <c r="V76" s="878" t="s">
        <v>6</v>
      </c>
      <c r="W76" s="879"/>
      <c r="X76" s="880"/>
      <c r="Y76" s="794"/>
      <c r="Z76" s="795"/>
      <c r="AA76" s="795"/>
      <c r="AB76" s="795"/>
      <c r="AC76" s="795"/>
      <c r="AD76" s="795"/>
      <c r="AE76" s="795"/>
      <c r="AF76" s="795"/>
      <c r="AG76" s="884"/>
      <c r="AH76" s="794"/>
      <c r="AI76" s="795"/>
      <c r="AJ76" s="795"/>
      <c r="AK76" s="795"/>
      <c r="AL76" s="795"/>
      <c r="AM76" s="795"/>
      <c r="AN76" s="795"/>
      <c r="AO76" s="795"/>
      <c r="AP76" s="884"/>
      <c r="AQ76" s="794"/>
      <c r="AR76" s="795"/>
      <c r="AS76" s="795"/>
      <c r="AT76" s="795"/>
      <c r="AU76" s="795"/>
      <c r="AV76" s="795"/>
      <c r="AW76" s="795"/>
      <c r="AX76" s="795"/>
      <c r="AY76" s="884"/>
      <c r="AZ76" s="794"/>
      <c r="BA76" s="795"/>
      <c r="BB76" s="795"/>
      <c r="BC76" s="795"/>
      <c r="BD76" s="795"/>
      <c r="BE76" s="795"/>
      <c r="BF76" s="795"/>
      <c r="BG76" s="795"/>
      <c r="BH76" s="795"/>
      <c r="BI76" s="794"/>
      <c r="BJ76" s="795"/>
      <c r="BK76" s="795"/>
      <c r="BL76" s="795"/>
      <c r="BM76" s="795"/>
      <c r="BN76" s="795"/>
      <c r="BO76" s="795"/>
      <c r="BP76" s="795"/>
      <c r="BQ76" s="884"/>
      <c r="BR76" s="794"/>
      <c r="BS76" s="795"/>
      <c r="BT76" s="795"/>
      <c r="BU76" s="795"/>
      <c r="BV76" s="795"/>
      <c r="BW76" s="795"/>
      <c r="BX76" s="795"/>
      <c r="BY76" s="795"/>
      <c r="BZ76" s="884"/>
      <c r="CA76" s="794"/>
      <c r="CB76" s="795"/>
      <c r="CC76" s="795"/>
      <c r="CD76" s="795"/>
      <c r="CE76" s="795"/>
      <c r="CF76" s="795"/>
      <c r="CG76" s="795"/>
      <c r="CH76" s="795"/>
      <c r="CI76" s="884"/>
      <c r="CJ76" s="794"/>
      <c r="CK76" s="795"/>
      <c r="CL76" s="795"/>
      <c r="CM76" s="795"/>
      <c r="CN76" s="795"/>
      <c r="CO76" s="795"/>
      <c r="CP76" s="795"/>
      <c r="CQ76" s="795"/>
      <c r="CR76" s="884"/>
      <c r="CS76" s="794"/>
      <c r="CT76" s="795"/>
      <c r="CU76" s="795"/>
      <c r="CV76" s="795"/>
      <c r="CW76" s="795"/>
      <c r="CX76" s="795"/>
      <c r="CY76" s="795"/>
      <c r="CZ76" s="795"/>
      <c r="DA76" s="884"/>
      <c r="DB76" s="794"/>
      <c r="DC76" s="795"/>
      <c r="DD76" s="795"/>
      <c r="DE76" s="795"/>
      <c r="DF76" s="795"/>
      <c r="DG76" s="795"/>
      <c r="DH76" s="795"/>
      <c r="DI76" s="795"/>
      <c r="DJ76" s="884"/>
      <c r="DK76" s="794"/>
      <c r="DL76" s="795"/>
      <c r="DM76" s="795"/>
      <c r="DN76" s="795"/>
      <c r="DO76" s="795"/>
      <c r="DP76" s="795"/>
      <c r="DQ76" s="795"/>
      <c r="DR76" s="795"/>
      <c r="DS76" s="795"/>
      <c r="DT76" s="794"/>
      <c r="DU76" s="795"/>
      <c r="DV76" s="795"/>
      <c r="DW76" s="795"/>
      <c r="DX76" s="795"/>
      <c r="DY76" s="795"/>
      <c r="DZ76" s="795"/>
      <c r="EA76" s="795"/>
      <c r="EB76" s="795"/>
      <c r="EC76" s="794"/>
      <c r="ED76" s="795"/>
      <c r="EE76" s="795"/>
      <c r="EF76" s="795"/>
      <c r="EG76" s="795"/>
      <c r="EH76" s="795"/>
      <c r="EI76" s="795"/>
      <c r="EJ76" s="795"/>
      <c r="EK76" s="884"/>
      <c r="EL76" s="794"/>
      <c r="EM76" s="795"/>
      <c r="EN76" s="795"/>
      <c r="EO76" s="795"/>
      <c r="EP76" s="795"/>
      <c r="EQ76" s="795"/>
      <c r="ER76" s="795"/>
      <c r="ES76" s="795"/>
      <c r="ET76" s="795"/>
      <c r="EU76" s="795"/>
      <c r="EV76" s="795"/>
      <c r="EW76" s="796"/>
    </row>
    <row r="77" spans="1:153" ht="30" customHeight="1">
      <c r="A77" s="548"/>
      <c r="B77" s="490"/>
      <c r="C77" s="491"/>
      <c r="D77" s="891"/>
      <c r="E77" s="892"/>
      <c r="F77" s="893"/>
      <c r="G77" s="891"/>
      <c r="H77" s="893"/>
      <c r="I77" s="886" t="s">
        <v>398</v>
      </c>
      <c r="J77" s="888"/>
      <c r="K77" s="913" t="s">
        <v>396</v>
      </c>
      <c r="L77" s="914"/>
      <c r="M77" s="914"/>
      <c r="N77" s="914"/>
      <c r="O77" s="914"/>
      <c r="P77" s="876" t="s">
        <v>185</v>
      </c>
      <c r="Q77" s="877"/>
      <c r="R77" s="878"/>
      <c r="S77" s="878" t="s">
        <v>279</v>
      </c>
      <c r="T77" s="878"/>
      <c r="U77" s="878"/>
      <c r="V77" s="878" t="s">
        <v>6</v>
      </c>
      <c r="W77" s="879"/>
      <c r="X77" s="880"/>
      <c r="Y77" s="794"/>
      <c r="Z77" s="795"/>
      <c r="AA77" s="795"/>
      <c r="AB77" s="795"/>
      <c r="AC77" s="795"/>
      <c r="AD77" s="795"/>
      <c r="AE77" s="795"/>
      <c r="AF77" s="795"/>
      <c r="AG77" s="884"/>
      <c r="AH77" s="794"/>
      <c r="AI77" s="795"/>
      <c r="AJ77" s="795"/>
      <c r="AK77" s="795"/>
      <c r="AL77" s="795"/>
      <c r="AM77" s="795"/>
      <c r="AN77" s="795"/>
      <c r="AO77" s="795"/>
      <c r="AP77" s="884"/>
      <c r="AQ77" s="794"/>
      <c r="AR77" s="795"/>
      <c r="AS77" s="795"/>
      <c r="AT77" s="795"/>
      <c r="AU77" s="795"/>
      <c r="AV77" s="795"/>
      <c r="AW77" s="795"/>
      <c r="AX77" s="795"/>
      <c r="AY77" s="884"/>
      <c r="AZ77" s="794"/>
      <c r="BA77" s="795"/>
      <c r="BB77" s="795"/>
      <c r="BC77" s="795"/>
      <c r="BD77" s="795"/>
      <c r="BE77" s="795"/>
      <c r="BF77" s="795"/>
      <c r="BG77" s="795"/>
      <c r="BH77" s="795"/>
      <c r="BI77" s="794"/>
      <c r="BJ77" s="795"/>
      <c r="BK77" s="795"/>
      <c r="BL77" s="795"/>
      <c r="BM77" s="795"/>
      <c r="BN77" s="795"/>
      <c r="BO77" s="795"/>
      <c r="BP77" s="795"/>
      <c r="BQ77" s="884"/>
      <c r="BR77" s="794"/>
      <c r="BS77" s="795"/>
      <c r="BT77" s="795"/>
      <c r="BU77" s="795"/>
      <c r="BV77" s="795"/>
      <c r="BW77" s="795"/>
      <c r="BX77" s="795"/>
      <c r="BY77" s="795"/>
      <c r="BZ77" s="884"/>
      <c r="CA77" s="794"/>
      <c r="CB77" s="795"/>
      <c r="CC77" s="795"/>
      <c r="CD77" s="795"/>
      <c r="CE77" s="795"/>
      <c r="CF77" s="795"/>
      <c r="CG77" s="795"/>
      <c r="CH77" s="795"/>
      <c r="CI77" s="884"/>
      <c r="CJ77" s="794"/>
      <c r="CK77" s="795"/>
      <c r="CL77" s="795"/>
      <c r="CM77" s="795"/>
      <c r="CN77" s="795"/>
      <c r="CO77" s="795"/>
      <c r="CP77" s="795"/>
      <c r="CQ77" s="795"/>
      <c r="CR77" s="884"/>
      <c r="CS77" s="794"/>
      <c r="CT77" s="795"/>
      <c r="CU77" s="795"/>
      <c r="CV77" s="795"/>
      <c r="CW77" s="795"/>
      <c r="CX77" s="795"/>
      <c r="CY77" s="795"/>
      <c r="CZ77" s="795"/>
      <c r="DA77" s="884"/>
      <c r="DB77" s="794"/>
      <c r="DC77" s="795"/>
      <c r="DD77" s="795"/>
      <c r="DE77" s="795"/>
      <c r="DF77" s="795"/>
      <c r="DG77" s="795"/>
      <c r="DH77" s="795"/>
      <c r="DI77" s="795"/>
      <c r="DJ77" s="884"/>
      <c r="DK77" s="794"/>
      <c r="DL77" s="795"/>
      <c r="DM77" s="795"/>
      <c r="DN77" s="795"/>
      <c r="DO77" s="795"/>
      <c r="DP77" s="795"/>
      <c r="DQ77" s="795"/>
      <c r="DR77" s="795"/>
      <c r="DS77" s="795"/>
      <c r="DT77" s="794"/>
      <c r="DU77" s="795"/>
      <c r="DV77" s="795"/>
      <c r="DW77" s="795"/>
      <c r="DX77" s="795"/>
      <c r="DY77" s="795"/>
      <c r="DZ77" s="795"/>
      <c r="EA77" s="795"/>
      <c r="EB77" s="795"/>
      <c r="EC77" s="794"/>
      <c r="ED77" s="795"/>
      <c r="EE77" s="795"/>
      <c r="EF77" s="795"/>
      <c r="EG77" s="795"/>
      <c r="EH77" s="795"/>
      <c r="EI77" s="795"/>
      <c r="EJ77" s="795"/>
      <c r="EK77" s="884"/>
      <c r="EL77" s="794"/>
      <c r="EM77" s="795"/>
      <c r="EN77" s="795"/>
      <c r="EO77" s="795"/>
      <c r="EP77" s="795"/>
      <c r="EQ77" s="795"/>
      <c r="ER77" s="795"/>
      <c r="ES77" s="795"/>
      <c r="ET77" s="795"/>
      <c r="EU77" s="795"/>
      <c r="EV77" s="795"/>
      <c r="EW77" s="796"/>
    </row>
    <row r="78" spans="1:153" ht="30" customHeight="1">
      <c r="A78" s="548"/>
      <c r="B78" s="490"/>
      <c r="C78" s="491"/>
      <c r="D78" s="891"/>
      <c r="E78" s="892"/>
      <c r="F78" s="893"/>
      <c r="G78" s="891"/>
      <c r="H78" s="893"/>
      <c r="I78" s="891"/>
      <c r="J78" s="893"/>
      <c r="K78" s="915" t="s">
        <v>397</v>
      </c>
      <c r="L78" s="916"/>
      <c r="M78" s="916"/>
      <c r="N78" s="916"/>
      <c r="O78" s="916"/>
      <c r="P78" s="876" t="s">
        <v>265</v>
      </c>
      <c r="Q78" s="877"/>
      <c r="R78" s="878"/>
      <c r="S78" s="878" t="s">
        <v>263</v>
      </c>
      <c r="T78" s="878"/>
      <c r="U78" s="878"/>
      <c r="V78" s="878" t="s">
        <v>6</v>
      </c>
      <c r="W78" s="879"/>
      <c r="X78" s="880"/>
      <c r="Y78" s="794"/>
      <c r="Z78" s="795"/>
      <c r="AA78" s="795"/>
      <c r="AB78" s="795"/>
      <c r="AC78" s="795"/>
      <c r="AD78" s="795"/>
      <c r="AE78" s="795"/>
      <c r="AF78" s="795"/>
      <c r="AG78" s="884"/>
      <c r="AH78" s="794"/>
      <c r="AI78" s="795"/>
      <c r="AJ78" s="795"/>
      <c r="AK78" s="795"/>
      <c r="AL78" s="795"/>
      <c r="AM78" s="795"/>
      <c r="AN78" s="795"/>
      <c r="AO78" s="795"/>
      <c r="AP78" s="884"/>
      <c r="AQ78" s="794"/>
      <c r="AR78" s="795"/>
      <c r="AS78" s="795"/>
      <c r="AT78" s="795"/>
      <c r="AU78" s="795"/>
      <c r="AV78" s="795"/>
      <c r="AW78" s="795"/>
      <c r="AX78" s="795"/>
      <c r="AY78" s="884"/>
      <c r="AZ78" s="794"/>
      <c r="BA78" s="795"/>
      <c r="BB78" s="795"/>
      <c r="BC78" s="795"/>
      <c r="BD78" s="795"/>
      <c r="BE78" s="795"/>
      <c r="BF78" s="795"/>
      <c r="BG78" s="795"/>
      <c r="BH78" s="795"/>
      <c r="BI78" s="794"/>
      <c r="BJ78" s="795"/>
      <c r="BK78" s="795"/>
      <c r="BL78" s="795"/>
      <c r="BM78" s="795"/>
      <c r="BN78" s="795"/>
      <c r="BO78" s="795"/>
      <c r="BP78" s="795"/>
      <c r="BQ78" s="884"/>
      <c r="BR78" s="794"/>
      <c r="BS78" s="795"/>
      <c r="BT78" s="795"/>
      <c r="BU78" s="795"/>
      <c r="BV78" s="795"/>
      <c r="BW78" s="795"/>
      <c r="BX78" s="795"/>
      <c r="BY78" s="795"/>
      <c r="BZ78" s="884"/>
      <c r="CA78" s="794"/>
      <c r="CB78" s="795"/>
      <c r="CC78" s="795"/>
      <c r="CD78" s="795"/>
      <c r="CE78" s="795"/>
      <c r="CF78" s="795"/>
      <c r="CG78" s="795"/>
      <c r="CH78" s="795"/>
      <c r="CI78" s="884"/>
      <c r="CJ78" s="794"/>
      <c r="CK78" s="795"/>
      <c r="CL78" s="795"/>
      <c r="CM78" s="795"/>
      <c r="CN78" s="795"/>
      <c r="CO78" s="795"/>
      <c r="CP78" s="795"/>
      <c r="CQ78" s="795"/>
      <c r="CR78" s="884"/>
      <c r="CS78" s="794"/>
      <c r="CT78" s="795"/>
      <c r="CU78" s="795"/>
      <c r="CV78" s="795"/>
      <c r="CW78" s="795"/>
      <c r="CX78" s="795"/>
      <c r="CY78" s="795"/>
      <c r="CZ78" s="795"/>
      <c r="DA78" s="884"/>
      <c r="DB78" s="794"/>
      <c r="DC78" s="795"/>
      <c r="DD78" s="795"/>
      <c r="DE78" s="795"/>
      <c r="DF78" s="795"/>
      <c r="DG78" s="795"/>
      <c r="DH78" s="795"/>
      <c r="DI78" s="795"/>
      <c r="DJ78" s="884"/>
      <c r="DK78" s="794"/>
      <c r="DL78" s="795"/>
      <c r="DM78" s="795"/>
      <c r="DN78" s="795"/>
      <c r="DO78" s="795"/>
      <c r="DP78" s="795"/>
      <c r="DQ78" s="795"/>
      <c r="DR78" s="795"/>
      <c r="DS78" s="795"/>
      <c r="DT78" s="794"/>
      <c r="DU78" s="795"/>
      <c r="DV78" s="795"/>
      <c r="DW78" s="795"/>
      <c r="DX78" s="795"/>
      <c r="DY78" s="795"/>
      <c r="DZ78" s="795"/>
      <c r="EA78" s="795"/>
      <c r="EB78" s="795"/>
      <c r="EC78" s="794"/>
      <c r="ED78" s="795"/>
      <c r="EE78" s="795"/>
      <c r="EF78" s="795"/>
      <c r="EG78" s="795"/>
      <c r="EH78" s="795"/>
      <c r="EI78" s="795"/>
      <c r="EJ78" s="795"/>
      <c r="EK78" s="884"/>
      <c r="EL78" s="794"/>
      <c r="EM78" s="795"/>
      <c r="EN78" s="795"/>
      <c r="EO78" s="795"/>
      <c r="EP78" s="795"/>
      <c r="EQ78" s="795"/>
      <c r="ER78" s="795"/>
      <c r="ES78" s="795"/>
      <c r="ET78" s="795"/>
      <c r="EU78" s="795"/>
      <c r="EV78" s="795"/>
      <c r="EW78" s="796"/>
    </row>
    <row r="79" spans="1:153" ht="30" customHeight="1">
      <c r="A79" s="548"/>
      <c r="B79" s="490"/>
      <c r="C79" s="491"/>
      <c r="D79" s="891"/>
      <c r="E79" s="892"/>
      <c r="F79" s="893"/>
      <c r="G79" s="917"/>
      <c r="H79" s="912"/>
      <c r="I79" s="918" t="s">
        <v>889</v>
      </c>
      <c r="J79" s="919"/>
      <c r="K79" s="919"/>
      <c r="L79" s="919"/>
      <c r="M79" s="919"/>
      <c r="N79" s="919"/>
      <c r="O79" s="919"/>
      <c r="P79" s="876" t="s">
        <v>265</v>
      </c>
      <c r="Q79" s="877"/>
      <c r="R79" s="878"/>
      <c r="S79" s="878" t="s">
        <v>265</v>
      </c>
      <c r="T79" s="878"/>
      <c r="U79" s="878"/>
      <c r="V79" s="878" t="s">
        <v>6</v>
      </c>
      <c r="W79" s="879"/>
      <c r="X79" s="880"/>
      <c r="Y79" s="156">
        <f>SUM(Y75:AG78)</f>
        <v>0</v>
      </c>
      <c r="Z79" s="157"/>
      <c r="AA79" s="157"/>
      <c r="AB79" s="157"/>
      <c r="AC79" s="157"/>
      <c r="AD79" s="157"/>
      <c r="AE79" s="157"/>
      <c r="AF79" s="157"/>
      <c r="AG79" s="158"/>
      <c r="AH79" s="794"/>
      <c r="AI79" s="795"/>
      <c r="AJ79" s="795"/>
      <c r="AK79" s="795"/>
      <c r="AL79" s="795"/>
      <c r="AM79" s="795"/>
      <c r="AN79" s="795"/>
      <c r="AO79" s="795"/>
      <c r="AP79" s="884"/>
      <c r="AQ79" s="156">
        <f>SUM(AQ75:AY78)</f>
        <v>0</v>
      </c>
      <c r="AR79" s="157"/>
      <c r="AS79" s="157"/>
      <c r="AT79" s="157"/>
      <c r="AU79" s="157"/>
      <c r="AV79" s="157"/>
      <c r="AW79" s="157"/>
      <c r="AX79" s="157"/>
      <c r="AY79" s="158"/>
      <c r="AZ79" s="156">
        <f>SUM(AZ75:BH78)</f>
        <v>0</v>
      </c>
      <c r="BA79" s="157"/>
      <c r="BB79" s="157"/>
      <c r="BC79" s="157"/>
      <c r="BD79" s="157"/>
      <c r="BE79" s="157"/>
      <c r="BF79" s="157"/>
      <c r="BG79" s="157"/>
      <c r="BH79" s="157"/>
      <c r="BI79" s="156">
        <f>SUM(BI75:BQ78)</f>
        <v>0</v>
      </c>
      <c r="BJ79" s="157"/>
      <c r="BK79" s="157"/>
      <c r="BL79" s="157"/>
      <c r="BM79" s="157"/>
      <c r="BN79" s="157"/>
      <c r="BO79" s="157"/>
      <c r="BP79" s="157"/>
      <c r="BQ79" s="158"/>
      <c r="BR79" s="156">
        <f>SUM(BR75:BZ78)</f>
        <v>0</v>
      </c>
      <c r="BS79" s="157"/>
      <c r="BT79" s="157"/>
      <c r="BU79" s="157"/>
      <c r="BV79" s="157"/>
      <c r="BW79" s="157"/>
      <c r="BX79" s="157"/>
      <c r="BY79" s="157"/>
      <c r="BZ79" s="158"/>
      <c r="CA79" s="156">
        <f>SUM(CA75:CI78)</f>
        <v>0</v>
      </c>
      <c r="CB79" s="157"/>
      <c r="CC79" s="157"/>
      <c r="CD79" s="157"/>
      <c r="CE79" s="157"/>
      <c r="CF79" s="157"/>
      <c r="CG79" s="157"/>
      <c r="CH79" s="157"/>
      <c r="CI79" s="158"/>
      <c r="CJ79" s="156">
        <f>SUM(CJ75:CR78)</f>
        <v>0</v>
      </c>
      <c r="CK79" s="157"/>
      <c r="CL79" s="157"/>
      <c r="CM79" s="157"/>
      <c r="CN79" s="157"/>
      <c r="CO79" s="157"/>
      <c r="CP79" s="157"/>
      <c r="CQ79" s="157"/>
      <c r="CR79" s="158"/>
      <c r="CS79" s="156">
        <f>SUM(CS75:DA78)</f>
        <v>0</v>
      </c>
      <c r="CT79" s="157"/>
      <c r="CU79" s="157"/>
      <c r="CV79" s="157"/>
      <c r="CW79" s="157"/>
      <c r="CX79" s="157"/>
      <c r="CY79" s="157"/>
      <c r="CZ79" s="157"/>
      <c r="DA79" s="158"/>
      <c r="DB79" s="794"/>
      <c r="DC79" s="795"/>
      <c r="DD79" s="795"/>
      <c r="DE79" s="795"/>
      <c r="DF79" s="795"/>
      <c r="DG79" s="795"/>
      <c r="DH79" s="795"/>
      <c r="DI79" s="795"/>
      <c r="DJ79" s="884"/>
      <c r="DK79" s="156">
        <f>SUM(DK75:DS78)</f>
        <v>0</v>
      </c>
      <c r="DL79" s="157"/>
      <c r="DM79" s="157"/>
      <c r="DN79" s="157"/>
      <c r="DO79" s="157"/>
      <c r="DP79" s="157"/>
      <c r="DQ79" s="157"/>
      <c r="DR79" s="157"/>
      <c r="DS79" s="157"/>
      <c r="DT79" s="156">
        <f>SUM(DT75:EB78)</f>
        <v>0</v>
      </c>
      <c r="DU79" s="157"/>
      <c r="DV79" s="157"/>
      <c r="DW79" s="157"/>
      <c r="DX79" s="157"/>
      <c r="DY79" s="157"/>
      <c r="DZ79" s="157"/>
      <c r="EA79" s="157"/>
      <c r="EB79" s="157"/>
      <c r="EC79" s="794"/>
      <c r="ED79" s="795"/>
      <c r="EE79" s="795"/>
      <c r="EF79" s="795"/>
      <c r="EG79" s="795"/>
      <c r="EH79" s="795"/>
      <c r="EI79" s="795"/>
      <c r="EJ79" s="795"/>
      <c r="EK79" s="884"/>
      <c r="EL79" s="156">
        <f>SUM(EL75:EW78)</f>
        <v>0</v>
      </c>
      <c r="EM79" s="157"/>
      <c r="EN79" s="157"/>
      <c r="EO79" s="157"/>
      <c r="EP79" s="157"/>
      <c r="EQ79" s="157"/>
      <c r="ER79" s="157"/>
      <c r="ES79" s="157"/>
      <c r="ET79" s="157"/>
      <c r="EU79" s="157"/>
      <c r="EV79" s="157"/>
      <c r="EW79" s="885"/>
    </row>
    <row r="80" spans="1:153" ht="30" customHeight="1">
      <c r="A80" s="548"/>
      <c r="B80" s="490"/>
      <c r="C80" s="491"/>
      <c r="D80" s="917"/>
      <c r="E80" s="911"/>
      <c r="F80" s="912"/>
      <c r="G80" s="883" t="s">
        <v>905</v>
      </c>
      <c r="H80" s="894"/>
      <c r="I80" s="894"/>
      <c r="J80" s="894"/>
      <c r="K80" s="894"/>
      <c r="L80" s="894"/>
      <c r="M80" s="894"/>
      <c r="N80" s="894"/>
      <c r="O80" s="894"/>
      <c r="P80" s="876" t="s">
        <v>265</v>
      </c>
      <c r="Q80" s="877"/>
      <c r="R80" s="878"/>
      <c r="S80" s="878" t="s">
        <v>267</v>
      </c>
      <c r="T80" s="878"/>
      <c r="U80" s="878"/>
      <c r="V80" s="878" t="s">
        <v>6</v>
      </c>
      <c r="W80" s="879"/>
      <c r="X80" s="880"/>
      <c r="Y80" s="156">
        <f>SUM(Y30,Y47,Y52,Y57,Y74,Y79)</f>
        <v>94023</v>
      </c>
      <c r="Z80" s="157"/>
      <c r="AA80" s="157"/>
      <c r="AB80" s="157"/>
      <c r="AC80" s="157"/>
      <c r="AD80" s="157"/>
      <c r="AE80" s="157"/>
      <c r="AF80" s="157"/>
      <c r="AG80" s="158"/>
      <c r="AH80" s="156">
        <f>SUM(AH30,AH47,AH52,AH57,AH74,AH79)</f>
        <v>0</v>
      </c>
      <c r="AI80" s="157"/>
      <c r="AJ80" s="157"/>
      <c r="AK80" s="157"/>
      <c r="AL80" s="157"/>
      <c r="AM80" s="157"/>
      <c r="AN80" s="157"/>
      <c r="AO80" s="157"/>
      <c r="AP80" s="158"/>
      <c r="AQ80" s="156">
        <f>SUM(AQ30,AQ47,AQ52,AQ57,AQ74,AQ79)</f>
        <v>208</v>
      </c>
      <c r="AR80" s="157"/>
      <c r="AS80" s="157"/>
      <c r="AT80" s="157"/>
      <c r="AU80" s="157"/>
      <c r="AV80" s="157"/>
      <c r="AW80" s="157"/>
      <c r="AX80" s="157"/>
      <c r="AY80" s="158"/>
      <c r="AZ80" s="156">
        <f>SUM(AZ30,AZ47,AZ52,AZ57,AZ74,AZ79)</f>
        <v>94231</v>
      </c>
      <c r="BA80" s="157"/>
      <c r="BB80" s="157"/>
      <c r="BC80" s="157"/>
      <c r="BD80" s="157"/>
      <c r="BE80" s="157"/>
      <c r="BF80" s="157"/>
      <c r="BG80" s="157"/>
      <c r="BH80" s="157"/>
      <c r="BI80" s="156">
        <f>SUM(BI30,BI47,BI52,BI57,BI74,BI79)</f>
        <v>208</v>
      </c>
      <c r="BJ80" s="157"/>
      <c r="BK80" s="157"/>
      <c r="BL80" s="157"/>
      <c r="BM80" s="157"/>
      <c r="BN80" s="157"/>
      <c r="BO80" s="157"/>
      <c r="BP80" s="157"/>
      <c r="BQ80" s="158"/>
      <c r="BR80" s="156">
        <f>SUM(BR30,BR47,BR52,BR57,BR74,BR79)</f>
        <v>0</v>
      </c>
      <c r="BS80" s="157"/>
      <c r="BT80" s="157"/>
      <c r="BU80" s="157"/>
      <c r="BV80" s="157"/>
      <c r="BW80" s="157"/>
      <c r="BX80" s="157"/>
      <c r="BY80" s="157"/>
      <c r="BZ80" s="158"/>
      <c r="CA80" s="156">
        <f>SUM(CA30,CA47,CA52,CA57,CA74,CA79)</f>
        <v>1131</v>
      </c>
      <c r="CB80" s="157"/>
      <c r="CC80" s="157"/>
      <c r="CD80" s="157"/>
      <c r="CE80" s="157"/>
      <c r="CF80" s="157"/>
      <c r="CG80" s="157"/>
      <c r="CH80" s="157"/>
      <c r="CI80" s="158"/>
      <c r="CJ80" s="156">
        <f>SUM(CJ30,CJ47,CJ52,CJ57,CJ74,CJ79)</f>
        <v>980</v>
      </c>
      <c r="CK80" s="157"/>
      <c r="CL80" s="157"/>
      <c r="CM80" s="157"/>
      <c r="CN80" s="157"/>
      <c r="CO80" s="157"/>
      <c r="CP80" s="157"/>
      <c r="CQ80" s="157"/>
      <c r="CR80" s="158"/>
      <c r="CS80" s="156">
        <f>SUM(CS30,CS47,CS52,CS57,CS74,CS79)</f>
        <v>92892</v>
      </c>
      <c r="CT80" s="157"/>
      <c r="CU80" s="157"/>
      <c r="CV80" s="157"/>
      <c r="CW80" s="157"/>
      <c r="CX80" s="157"/>
      <c r="CY80" s="157"/>
      <c r="CZ80" s="157"/>
      <c r="DA80" s="158"/>
      <c r="DB80" s="156">
        <f>SUM(DB30,DB47,DB52,DB57,DB74,DB79)</f>
        <v>0</v>
      </c>
      <c r="DC80" s="157"/>
      <c r="DD80" s="157"/>
      <c r="DE80" s="157"/>
      <c r="DF80" s="157"/>
      <c r="DG80" s="157"/>
      <c r="DH80" s="157"/>
      <c r="DI80" s="157"/>
      <c r="DJ80" s="158"/>
      <c r="DK80" s="156">
        <f>SUM(DK30,DK47,DK52,DK57,DK74,DK79)</f>
        <v>0</v>
      </c>
      <c r="DL80" s="157"/>
      <c r="DM80" s="157"/>
      <c r="DN80" s="157"/>
      <c r="DO80" s="157"/>
      <c r="DP80" s="157"/>
      <c r="DQ80" s="157"/>
      <c r="DR80" s="157"/>
      <c r="DS80" s="157"/>
      <c r="DT80" s="156">
        <f>SUM(DT30,DT47,DT52,DT57,DT74,DT79)</f>
        <v>92892</v>
      </c>
      <c r="DU80" s="157"/>
      <c r="DV80" s="157"/>
      <c r="DW80" s="157"/>
      <c r="DX80" s="157"/>
      <c r="DY80" s="157"/>
      <c r="DZ80" s="157"/>
      <c r="EA80" s="157"/>
      <c r="EB80" s="157"/>
      <c r="EC80" s="794"/>
      <c r="ED80" s="795"/>
      <c r="EE80" s="795"/>
      <c r="EF80" s="795"/>
      <c r="EG80" s="795"/>
      <c r="EH80" s="795"/>
      <c r="EI80" s="795"/>
      <c r="EJ80" s="795"/>
      <c r="EK80" s="884"/>
      <c r="EL80" s="156">
        <f>SUM(EL30,EL47,EL52,EL57,EL74,EL79)</f>
        <v>854164</v>
      </c>
      <c r="EM80" s="157"/>
      <c r="EN80" s="157"/>
      <c r="EO80" s="157"/>
      <c r="EP80" s="157"/>
      <c r="EQ80" s="157"/>
      <c r="ER80" s="157"/>
      <c r="ES80" s="157"/>
      <c r="ET80" s="157"/>
      <c r="EU80" s="157"/>
      <c r="EV80" s="157"/>
      <c r="EW80" s="885"/>
    </row>
    <row r="81" spans="1:153" ht="30" customHeight="1">
      <c r="A81" s="548"/>
      <c r="B81" s="490"/>
      <c r="C81" s="491"/>
      <c r="D81" s="883" t="s">
        <v>915</v>
      </c>
      <c r="E81" s="894"/>
      <c r="F81" s="894"/>
      <c r="G81" s="894"/>
      <c r="H81" s="894"/>
      <c r="I81" s="894"/>
      <c r="J81" s="894"/>
      <c r="K81" s="894"/>
      <c r="L81" s="894"/>
      <c r="M81" s="894"/>
      <c r="N81" s="894"/>
      <c r="O81" s="894"/>
      <c r="P81" s="876" t="s">
        <v>265</v>
      </c>
      <c r="Q81" s="877"/>
      <c r="R81" s="878"/>
      <c r="S81" s="878" t="s">
        <v>269</v>
      </c>
      <c r="T81" s="878"/>
      <c r="U81" s="878"/>
      <c r="V81" s="878" t="s">
        <v>6</v>
      </c>
      <c r="W81" s="879"/>
      <c r="X81" s="880"/>
      <c r="Y81" s="159">
        <v>0</v>
      </c>
      <c r="Z81" s="160"/>
      <c r="AA81" s="160"/>
      <c r="AB81" s="160"/>
      <c r="AC81" s="160"/>
      <c r="AD81" s="160"/>
      <c r="AE81" s="160"/>
      <c r="AF81" s="160"/>
      <c r="AG81" s="161"/>
      <c r="AH81" s="159">
        <v>0</v>
      </c>
      <c r="AI81" s="160"/>
      <c r="AJ81" s="160"/>
      <c r="AK81" s="160"/>
      <c r="AL81" s="160"/>
      <c r="AM81" s="160"/>
      <c r="AN81" s="160"/>
      <c r="AO81" s="160"/>
      <c r="AP81" s="161"/>
      <c r="AQ81" s="159">
        <v>0</v>
      </c>
      <c r="AR81" s="160"/>
      <c r="AS81" s="160"/>
      <c r="AT81" s="160"/>
      <c r="AU81" s="160"/>
      <c r="AV81" s="160"/>
      <c r="AW81" s="160"/>
      <c r="AX81" s="160"/>
      <c r="AY81" s="161"/>
      <c r="AZ81" s="156">
        <f t="shared" si="2"/>
        <v>0</v>
      </c>
      <c r="BA81" s="157"/>
      <c r="BB81" s="157"/>
      <c r="BC81" s="157"/>
      <c r="BD81" s="157"/>
      <c r="BE81" s="157"/>
      <c r="BF81" s="157"/>
      <c r="BG81" s="157"/>
      <c r="BH81" s="157"/>
      <c r="BI81" s="159">
        <v>0</v>
      </c>
      <c r="BJ81" s="160"/>
      <c r="BK81" s="160"/>
      <c r="BL81" s="160"/>
      <c r="BM81" s="160"/>
      <c r="BN81" s="160"/>
      <c r="BO81" s="160"/>
      <c r="BP81" s="160"/>
      <c r="BQ81" s="161"/>
      <c r="BR81" s="159">
        <v>0</v>
      </c>
      <c r="BS81" s="160"/>
      <c r="BT81" s="160"/>
      <c r="BU81" s="160"/>
      <c r="BV81" s="160"/>
      <c r="BW81" s="160"/>
      <c r="BX81" s="160"/>
      <c r="BY81" s="160"/>
      <c r="BZ81" s="161"/>
      <c r="CA81" s="159">
        <v>0</v>
      </c>
      <c r="CB81" s="160"/>
      <c r="CC81" s="160"/>
      <c r="CD81" s="160"/>
      <c r="CE81" s="160"/>
      <c r="CF81" s="160"/>
      <c r="CG81" s="160"/>
      <c r="CH81" s="160"/>
      <c r="CI81" s="161"/>
      <c r="CJ81" s="159">
        <v>0</v>
      </c>
      <c r="CK81" s="160"/>
      <c r="CL81" s="160"/>
      <c r="CM81" s="160"/>
      <c r="CN81" s="160"/>
      <c r="CO81" s="160"/>
      <c r="CP81" s="160"/>
      <c r="CQ81" s="160"/>
      <c r="CR81" s="160"/>
      <c r="CS81" s="156">
        <f t="shared" ref="CS81:CS83" si="37">Y81-BR81-CA81</f>
        <v>0</v>
      </c>
      <c r="CT81" s="157"/>
      <c r="CU81" s="157"/>
      <c r="CV81" s="157"/>
      <c r="CW81" s="157"/>
      <c r="CX81" s="157"/>
      <c r="CY81" s="157"/>
      <c r="CZ81" s="157"/>
      <c r="DA81" s="158"/>
      <c r="DB81" s="159">
        <v>0</v>
      </c>
      <c r="DC81" s="160"/>
      <c r="DD81" s="160"/>
      <c r="DE81" s="160"/>
      <c r="DF81" s="160"/>
      <c r="DG81" s="160"/>
      <c r="DH81" s="160"/>
      <c r="DI81" s="160"/>
      <c r="DJ81" s="161"/>
      <c r="DK81" s="156">
        <f t="shared" si="33"/>
        <v>0</v>
      </c>
      <c r="DL81" s="157"/>
      <c r="DM81" s="157"/>
      <c r="DN81" s="157"/>
      <c r="DO81" s="157"/>
      <c r="DP81" s="157"/>
      <c r="DQ81" s="157"/>
      <c r="DR81" s="157"/>
      <c r="DS81" s="157"/>
      <c r="DT81" s="156">
        <f t="shared" si="36"/>
        <v>0</v>
      </c>
      <c r="DU81" s="157"/>
      <c r="DV81" s="157"/>
      <c r="DW81" s="157"/>
      <c r="DX81" s="157"/>
      <c r="DY81" s="157"/>
      <c r="DZ81" s="157"/>
      <c r="EA81" s="157"/>
      <c r="EB81" s="158"/>
      <c r="EC81" s="159">
        <v>0</v>
      </c>
      <c r="ED81" s="160"/>
      <c r="EE81" s="160"/>
      <c r="EF81" s="160"/>
      <c r="EG81" s="160"/>
      <c r="EH81" s="160"/>
      <c r="EI81" s="160"/>
      <c r="EJ81" s="160"/>
      <c r="EK81" s="161"/>
      <c r="EL81" s="159">
        <v>0</v>
      </c>
      <c r="EM81" s="160"/>
      <c r="EN81" s="160"/>
      <c r="EO81" s="160"/>
      <c r="EP81" s="160"/>
      <c r="EQ81" s="160"/>
      <c r="ER81" s="160"/>
      <c r="ES81" s="160"/>
      <c r="ET81" s="160"/>
      <c r="EU81" s="160"/>
      <c r="EV81" s="160"/>
      <c r="EW81" s="162"/>
    </row>
    <row r="82" spans="1:153" ht="30" customHeight="1">
      <c r="A82" s="548"/>
      <c r="B82" s="490"/>
      <c r="C82" s="491"/>
      <c r="D82" s="882" t="s">
        <v>890</v>
      </c>
      <c r="E82" s="882"/>
      <c r="F82" s="882"/>
      <c r="G82" s="882"/>
      <c r="H82" s="882"/>
      <c r="I82" s="882"/>
      <c r="J82" s="882"/>
      <c r="K82" s="882"/>
      <c r="L82" s="882"/>
      <c r="M82" s="882"/>
      <c r="N82" s="882"/>
      <c r="O82" s="883"/>
      <c r="P82" s="876" t="s">
        <v>265</v>
      </c>
      <c r="Q82" s="877"/>
      <c r="R82" s="878"/>
      <c r="S82" s="878" t="s">
        <v>271</v>
      </c>
      <c r="T82" s="878"/>
      <c r="U82" s="878"/>
      <c r="V82" s="878" t="s">
        <v>6</v>
      </c>
      <c r="W82" s="879"/>
      <c r="X82" s="880"/>
      <c r="Y82" s="159">
        <v>3329</v>
      </c>
      <c r="Z82" s="160"/>
      <c r="AA82" s="160"/>
      <c r="AB82" s="160"/>
      <c r="AC82" s="160"/>
      <c r="AD82" s="160"/>
      <c r="AE82" s="160"/>
      <c r="AF82" s="160"/>
      <c r="AG82" s="161"/>
      <c r="AH82" s="159">
        <v>0</v>
      </c>
      <c r="AI82" s="160"/>
      <c r="AJ82" s="160"/>
      <c r="AK82" s="160"/>
      <c r="AL82" s="160"/>
      <c r="AM82" s="160"/>
      <c r="AN82" s="160"/>
      <c r="AO82" s="160"/>
      <c r="AP82" s="161"/>
      <c r="AQ82" s="159">
        <v>8</v>
      </c>
      <c r="AR82" s="160"/>
      <c r="AS82" s="160"/>
      <c r="AT82" s="160"/>
      <c r="AU82" s="160"/>
      <c r="AV82" s="160"/>
      <c r="AW82" s="160"/>
      <c r="AX82" s="160"/>
      <c r="AY82" s="161"/>
      <c r="AZ82" s="156">
        <f t="shared" si="2"/>
        <v>3337</v>
      </c>
      <c r="BA82" s="157"/>
      <c r="BB82" s="157"/>
      <c r="BC82" s="157"/>
      <c r="BD82" s="157"/>
      <c r="BE82" s="157"/>
      <c r="BF82" s="157"/>
      <c r="BG82" s="157"/>
      <c r="BH82" s="157"/>
      <c r="BI82" s="159">
        <v>8</v>
      </c>
      <c r="BJ82" s="160"/>
      <c r="BK82" s="160"/>
      <c r="BL82" s="160"/>
      <c r="BM82" s="160"/>
      <c r="BN82" s="160"/>
      <c r="BO82" s="160"/>
      <c r="BP82" s="160"/>
      <c r="BQ82" s="161"/>
      <c r="BR82" s="159">
        <v>0</v>
      </c>
      <c r="BS82" s="160"/>
      <c r="BT82" s="160"/>
      <c r="BU82" s="160"/>
      <c r="BV82" s="160"/>
      <c r="BW82" s="160"/>
      <c r="BX82" s="160"/>
      <c r="BY82" s="160"/>
      <c r="BZ82" s="161"/>
      <c r="CA82" s="159">
        <v>2</v>
      </c>
      <c r="CB82" s="160"/>
      <c r="CC82" s="160"/>
      <c r="CD82" s="160"/>
      <c r="CE82" s="160"/>
      <c r="CF82" s="160"/>
      <c r="CG82" s="160"/>
      <c r="CH82" s="160"/>
      <c r="CI82" s="161"/>
      <c r="CJ82" s="159">
        <v>0</v>
      </c>
      <c r="CK82" s="160"/>
      <c r="CL82" s="160"/>
      <c r="CM82" s="160"/>
      <c r="CN82" s="160"/>
      <c r="CO82" s="160"/>
      <c r="CP82" s="160"/>
      <c r="CQ82" s="160"/>
      <c r="CR82" s="160"/>
      <c r="CS82" s="156">
        <f t="shared" si="37"/>
        <v>3327</v>
      </c>
      <c r="CT82" s="157"/>
      <c r="CU82" s="157"/>
      <c r="CV82" s="157"/>
      <c r="CW82" s="157"/>
      <c r="CX82" s="157"/>
      <c r="CY82" s="157"/>
      <c r="CZ82" s="157"/>
      <c r="DA82" s="158"/>
      <c r="DB82" s="159">
        <v>0</v>
      </c>
      <c r="DC82" s="160"/>
      <c r="DD82" s="160"/>
      <c r="DE82" s="160"/>
      <c r="DF82" s="160"/>
      <c r="DG82" s="160"/>
      <c r="DH82" s="160"/>
      <c r="DI82" s="160"/>
      <c r="DJ82" s="161"/>
      <c r="DK82" s="156">
        <f t="shared" si="33"/>
        <v>0</v>
      </c>
      <c r="DL82" s="157"/>
      <c r="DM82" s="157"/>
      <c r="DN82" s="157"/>
      <c r="DO82" s="157"/>
      <c r="DP82" s="157"/>
      <c r="DQ82" s="157"/>
      <c r="DR82" s="157"/>
      <c r="DS82" s="157"/>
      <c r="DT82" s="156">
        <f t="shared" si="36"/>
        <v>3327</v>
      </c>
      <c r="DU82" s="157"/>
      <c r="DV82" s="157"/>
      <c r="DW82" s="157"/>
      <c r="DX82" s="157"/>
      <c r="DY82" s="157"/>
      <c r="DZ82" s="157"/>
      <c r="EA82" s="157"/>
      <c r="EB82" s="158"/>
      <c r="EC82" s="159">
        <v>2400</v>
      </c>
      <c r="ED82" s="160"/>
      <c r="EE82" s="160"/>
      <c r="EF82" s="160"/>
      <c r="EG82" s="160"/>
      <c r="EH82" s="160"/>
      <c r="EI82" s="160"/>
      <c r="EJ82" s="160"/>
      <c r="EK82" s="161"/>
      <c r="EL82" s="159">
        <v>7985</v>
      </c>
      <c r="EM82" s="160"/>
      <c r="EN82" s="160"/>
      <c r="EO82" s="160"/>
      <c r="EP82" s="160"/>
      <c r="EQ82" s="160"/>
      <c r="ER82" s="160"/>
      <c r="ES82" s="160"/>
      <c r="ET82" s="160"/>
      <c r="EU82" s="160"/>
      <c r="EV82" s="160"/>
      <c r="EW82" s="162"/>
    </row>
    <row r="83" spans="1:153" ht="30" customHeight="1">
      <c r="A83" s="548"/>
      <c r="B83" s="490"/>
      <c r="C83" s="491"/>
      <c r="D83" s="882" t="s">
        <v>891</v>
      </c>
      <c r="E83" s="882"/>
      <c r="F83" s="882"/>
      <c r="G83" s="882"/>
      <c r="H83" s="882"/>
      <c r="I83" s="882"/>
      <c r="J83" s="882"/>
      <c r="K83" s="882"/>
      <c r="L83" s="882"/>
      <c r="M83" s="882"/>
      <c r="N83" s="882"/>
      <c r="O83" s="883"/>
      <c r="P83" s="876" t="s">
        <v>265</v>
      </c>
      <c r="Q83" s="877"/>
      <c r="R83" s="878"/>
      <c r="S83" s="878" t="s">
        <v>273</v>
      </c>
      <c r="T83" s="878"/>
      <c r="U83" s="878"/>
      <c r="V83" s="878" t="s">
        <v>6</v>
      </c>
      <c r="W83" s="879"/>
      <c r="X83" s="880"/>
      <c r="Y83" s="159">
        <v>1193</v>
      </c>
      <c r="Z83" s="160"/>
      <c r="AA83" s="160"/>
      <c r="AB83" s="160"/>
      <c r="AC83" s="160"/>
      <c r="AD83" s="160"/>
      <c r="AE83" s="160"/>
      <c r="AF83" s="160"/>
      <c r="AG83" s="161"/>
      <c r="AH83" s="159">
        <v>0</v>
      </c>
      <c r="AI83" s="160"/>
      <c r="AJ83" s="160"/>
      <c r="AK83" s="160"/>
      <c r="AL83" s="160"/>
      <c r="AM83" s="160"/>
      <c r="AN83" s="160"/>
      <c r="AO83" s="160"/>
      <c r="AP83" s="161"/>
      <c r="AQ83" s="159">
        <v>25</v>
      </c>
      <c r="AR83" s="160"/>
      <c r="AS83" s="160"/>
      <c r="AT83" s="160"/>
      <c r="AU83" s="160"/>
      <c r="AV83" s="160"/>
      <c r="AW83" s="160"/>
      <c r="AX83" s="160"/>
      <c r="AY83" s="161"/>
      <c r="AZ83" s="156">
        <f t="shared" si="2"/>
        <v>1218</v>
      </c>
      <c r="BA83" s="157"/>
      <c r="BB83" s="157"/>
      <c r="BC83" s="157"/>
      <c r="BD83" s="157"/>
      <c r="BE83" s="157"/>
      <c r="BF83" s="157"/>
      <c r="BG83" s="157"/>
      <c r="BH83" s="157"/>
      <c r="BI83" s="159">
        <v>25</v>
      </c>
      <c r="BJ83" s="160"/>
      <c r="BK83" s="160"/>
      <c r="BL83" s="160"/>
      <c r="BM83" s="160"/>
      <c r="BN83" s="160"/>
      <c r="BO83" s="160"/>
      <c r="BP83" s="160"/>
      <c r="BQ83" s="161"/>
      <c r="BR83" s="159">
        <v>0</v>
      </c>
      <c r="BS83" s="160"/>
      <c r="BT83" s="160"/>
      <c r="BU83" s="160"/>
      <c r="BV83" s="160"/>
      <c r="BW83" s="160"/>
      <c r="BX83" s="160"/>
      <c r="BY83" s="160"/>
      <c r="BZ83" s="161"/>
      <c r="CA83" s="159">
        <v>0</v>
      </c>
      <c r="CB83" s="160"/>
      <c r="CC83" s="160"/>
      <c r="CD83" s="160"/>
      <c r="CE83" s="160"/>
      <c r="CF83" s="160"/>
      <c r="CG83" s="160"/>
      <c r="CH83" s="160"/>
      <c r="CI83" s="161"/>
      <c r="CJ83" s="159">
        <v>0</v>
      </c>
      <c r="CK83" s="160"/>
      <c r="CL83" s="160"/>
      <c r="CM83" s="160"/>
      <c r="CN83" s="160"/>
      <c r="CO83" s="160"/>
      <c r="CP83" s="160"/>
      <c r="CQ83" s="160"/>
      <c r="CR83" s="160"/>
      <c r="CS83" s="156">
        <f t="shared" si="37"/>
        <v>1193</v>
      </c>
      <c r="CT83" s="157"/>
      <c r="CU83" s="157"/>
      <c r="CV83" s="157"/>
      <c r="CW83" s="157"/>
      <c r="CX83" s="157"/>
      <c r="CY83" s="157"/>
      <c r="CZ83" s="157"/>
      <c r="DA83" s="158"/>
      <c r="DB83" s="159">
        <v>0</v>
      </c>
      <c r="DC83" s="160"/>
      <c r="DD83" s="160"/>
      <c r="DE83" s="160"/>
      <c r="DF83" s="160"/>
      <c r="DG83" s="160"/>
      <c r="DH83" s="160"/>
      <c r="DI83" s="160"/>
      <c r="DJ83" s="161"/>
      <c r="DK83" s="156">
        <f t="shared" si="33"/>
        <v>0</v>
      </c>
      <c r="DL83" s="157"/>
      <c r="DM83" s="157"/>
      <c r="DN83" s="157"/>
      <c r="DO83" s="157"/>
      <c r="DP83" s="157"/>
      <c r="DQ83" s="157"/>
      <c r="DR83" s="157"/>
      <c r="DS83" s="157"/>
      <c r="DT83" s="156">
        <f t="shared" si="36"/>
        <v>1193</v>
      </c>
      <c r="DU83" s="157"/>
      <c r="DV83" s="157"/>
      <c r="DW83" s="157"/>
      <c r="DX83" s="157"/>
      <c r="DY83" s="157"/>
      <c r="DZ83" s="157"/>
      <c r="EA83" s="157"/>
      <c r="EB83" s="158"/>
      <c r="EC83" s="159">
        <v>5900</v>
      </c>
      <c r="ED83" s="160"/>
      <c r="EE83" s="160"/>
      <c r="EF83" s="160"/>
      <c r="EG83" s="160"/>
      <c r="EH83" s="160"/>
      <c r="EI83" s="160"/>
      <c r="EJ83" s="160"/>
      <c r="EK83" s="161"/>
      <c r="EL83" s="159">
        <v>7039</v>
      </c>
      <c r="EM83" s="160"/>
      <c r="EN83" s="160"/>
      <c r="EO83" s="160"/>
      <c r="EP83" s="160"/>
      <c r="EQ83" s="160"/>
      <c r="ER83" s="160"/>
      <c r="ES83" s="160"/>
      <c r="ET83" s="160"/>
      <c r="EU83" s="160"/>
      <c r="EV83" s="160"/>
      <c r="EW83" s="162"/>
    </row>
    <row r="84" spans="1:153" ht="30" customHeight="1">
      <c r="A84" s="556"/>
      <c r="B84" s="499"/>
      <c r="C84" s="500"/>
      <c r="D84" s="951" t="s">
        <v>893</v>
      </c>
      <c r="E84" s="951"/>
      <c r="F84" s="951"/>
      <c r="G84" s="951"/>
      <c r="H84" s="951"/>
      <c r="I84" s="951"/>
      <c r="J84" s="951"/>
      <c r="K84" s="951"/>
      <c r="L84" s="951"/>
      <c r="M84" s="951"/>
      <c r="N84" s="951"/>
      <c r="O84" s="711"/>
      <c r="P84" s="876" t="s">
        <v>265</v>
      </c>
      <c r="Q84" s="877"/>
      <c r="R84" s="878"/>
      <c r="S84" s="878" t="s">
        <v>275</v>
      </c>
      <c r="T84" s="878"/>
      <c r="U84" s="878"/>
      <c r="V84" s="878" t="s">
        <v>6</v>
      </c>
      <c r="W84" s="879"/>
      <c r="X84" s="880"/>
      <c r="Y84" s="156">
        <f>SUM(Y81:AG83,Y80,Y25,Y18)</f>
        <v>101956</v>
      </c>
      <c r="Z84" s="157"/>
      <c r="AA84" s="157"/>
      <c r="AB84" s="157"/>
      <c r="AC84" s="157"/>
      <c r="AD84" s="157"/>
      <c r="AE84" s="157"/>
      <c r="AF84" s="157"/>
      <c r="AG84" s="158"/>
      <c r="AH84" s="156">
        <f>SUM(AH81:AP83,AH80,AH25,AH18)</f>
        <v>0</v>
      </c>
      <c r="AI84" s="157"/>
      <c r="AJ84" s="157"/>
      <c r="AK84" s="157"/>
      <c r="AL84" s="157"/>
      <c r="AM84" s="157"/>
      <c r="AN84" s="157"/>
      <c r="AO84" s="157"/>
      <c r="AP84" s="158"/>
      <c r="AQ84" s="156">
        <f>SUM(AQ81:AY83,AQ80,AQ25,AQ18)</f>
        <v>244</v>
      </c>
      <c r="AR84" s="157"/>
      <c r="AS84" s="157"/>
      <c r="AT84" s="157"/>
      <c r="AU84" s="157"/>
      <c r="AV84" s="157"/>
      <c r="AW84" s="157"/>
      <c r="AX84" s="157"/>
      <c r="AY84" s="158"/>
      <c r="AZ84" s="156">
        <f>SUM(AZ81:BH83,AZ80,AZ25,AZ18)</f>
        <v>102200</v>
      </c>
      <c r="BA84" s="157"/>
      <c r="BB84" s="157"/>
      <c r="BC84" s="157"/>
      <c r="BD84" s="157"/>
      <c r="BE84" s="157"/>
      <c r="BF84" s="157"/>
      <c r="BG84" s="157"/>
      <c r="BH84" s="157"/>
      <c r="BI84" s="156">
        <f>SUM(BI81:BQ83,BI80,BI25,BI18)</f>
        <v>244</v>
      </c>
      <c r="BJ84" s="157"/>
      <c r="BK84" s="157"/>
      <c r="BL84" s="157"/>
      <c r="BM84" s="157"/>
      <c r="BN84" s="157"/>
      <c r="BO84" s="157"/>
      <c r="BP84" s="157"/>
      <c r="BQ84" s="158"/>
      <c r="BR84" s="156">
        <f>SUM(BR81:BZ83,BR80,BR25,BR18)</f>
        <v>0</v>
      </c>
      <c r="BS84" s="157"/>
      <c r="BT84" s="157"/>
      <c r="BU84" s="157"/>
      <c r="BV84" s="157"/>
      <c r="BW84" s="157"/>
      <c r="BX84" s="157"/>
      <c r="BY84" s="157"/>
      <c r="BZ84" s="158"/>
      <c r="CA84" s="156">
        <f>SUM(CA81:CI83,CA80,CA25,CA18)</f>
        <v>1136</v>
      </c>
      <c r="CB84" s="157"/>
      <c r="CC84" s="157"/>
      <c r="CD84" s="157"/>
      <c r="CE84" s="157"/>
      <c r="CF84" s="157"/>
      <c r="CG84" s="157"/>
      <c r="CH84" s="157"/>
      <c r="CI84" s="158"/>
      <c r="CJ84" s="156">
        <f>SUM(CJ81:CR83,CJ80,CJ25,CJ18)</f>
        <v>983</v>
      </c>
      <c r="CK84" s="157"/>
      <c r="CL84" s="157"/>
      <c r="CM84" s="157"/>
      <c r="CN84" s="157"/>
      <c r="CO84" s="157"/>
      <c r="CP84" s="157"/>
      <c r="CQ84" s="157"/>
      <c r="CR84" s="158"/>
      <c r="CS84" s="156">
        <f>SUM(CS81:DA83,CS80,CS25,CS18)</f>
        <v>100820</v>
      </c>
      <c r="CT84" s="157"/>
      <c r="CU84" s="157"/>
      <c r="CV84" s="157"/>
      <c r="CW84" s="157"/>
      <c r="CX84" s="157"/>
      <c r="CY84" s="157"/>
      <c r="CZ84" s="157"/>
      <c r="DA84" s="158"/>
      <c r="DB84" s="156">
        <f>SUM(DB81:DJ83,DB80,DB25,DB18)</f>
        <v>0</v>
      </c>
      <c r="DC84" s="157"/>
      <c r="DD84" s="157"/>
      <c r="DE84" s="157"/>
      <c r="DF84" s="157"/>
      <c r="DG84" s="157"/>
      <c r="DH84" s="157"/>
      <c r="DI84" s="157"/>
      <c r="DJ84" s="158"/>
      <c r="DK84" s="156">
        <f>SUM(DK81:DS83,DK80,DK25,DK18)</f>
        <v>0</v>
      </c>
      <c r="DL84" s="157"/>
      <c r="DM84" s="157"/>
      <c r="DN84" s="157"/>
      <c r="DO84" s="157"/>
      <c r="DP84" s="157"/>
      <c r="DQ84" s="157"/>
      <c r="DR84" s="157"/>
      <c r="DS84" s="158"/>
      <c r="DT84" s="156">
        <f>SUM(DT81:EB83,DT80,DT25,DT18)</f>
        <v>100820</v>
      </c>
      <c r="DU84" s="157"/>
      <c r="DV84" s="157"/>
      <c r="DW84" s="157"/>
      <c r="DX84" s="157"/>
      <c r="DY84" s="157"/>
      <c r="DZ84" s="157"/>
      <c r="EA84" s="157"/>
      <c r="EB84" s="158"/>
      <c r="EC84" s="794"/>
      <c r="ED84" s="795"/>
      <c r="EE84" s="795"/>
      <c r="EF84" s="795"/>
      <c r="EG84" s="795"/>
      <c r="EH84" s="795"/>
      <c r="EI84" s="795"/>
      <c r="EJ84" s="795"/>
      <c r="EK84" s="884"/>
      <c r="EL84" s="156">
        <f>SUM(EL81:EW83,EL80,EL25,EL18)</f>
        <v>881470</v>
      </c>
      <c r="EM84" s="157"/>
      <c r="EN84" s="157"/>
      <c r="EO84" s="157"/>
      <c r="EP84" s="157"/>
      <c r="EQ84" s="157"/>
      <c r="ER84" s="157"/>
      <c r="ES84" s="157"/>
      <c r="ET84" s="157"/>
      <c r="EU84" s="157"/>
      <c r="EV84" s="157"/>
      <c r="EW84" s="885"/>
    </row>
    <row r="85" spans="1:153" ht="30" customHeight="1">
      <c r="A85" s="883" t="s">
        <v>894</v>
      </c>
      <c r="B85" s="894"/>
      <c r="C85" s="894"/>
      <c r="D85" s="894"/>
      <c r="E85" s="894"/>
      <c r="F85" s="894"/>
      <c r="G85" s="894"/>
      <c r="H85" s="894"/>
      <c r="I85" s="894"/>
      <c r="J85" s="894"/>
      <c r="K85" s="894"/>
      <c r="L85" s="894"/>
      <c r="M85" s="894"/>
      <c r="N85" s="894"/>
      <c r="O85" s="894"/>
      <c r="P85" s="876" t="s">
        <v>370</v>
      </c>
      <c r="Q85" s="877"/>
      <c r="R85" s="878"/>
      <c r="S85" s="878" t="s">
        <v>4433</v>
      </c>
      <c r="T85" s="878"/>
      <c r="U85" s="878"/>
      <c r="V85" s="878" t="s">
        <v>6</v>
      </c>
      <c r="W85" s="879"/>
      <c r="X85" s="880"/>
      <c r="Y85" s="159">
        <v>4490</v>
      </c>
      <c r="Z85" s="160"/>
      <c r="AA85" s="160"/>
      <c r="AB85" s="160"/>
      <c r="AC85" s="160"/>
      <c r="AD85" s="160"/>
      <c r="AE85" s="160"/>
      <c r="AF85" s="160"/>
      <c r="AG85" s="161"/>
      <c r="AH85" s="159">
        <v>0</v>
      </c>
      <c r="AI85" s="160"/>
      <c r="AJ85" s="160"/>
      <c r="AK85" s="160"/>
      <c r="AL85" s="160"/>
      <c r="AM85" s="160"/>
      <c r="AN85" s="160"/>
      <c r="AO85" s="160"/>
      <c r="AP85" s="161"/>
      <c r="AQ85" s="159">
        <v>6</v>
      </c>
      <c r="AR85" s="160"/>
      <c r="AS85" s="160"/>
      <c r="AT85" s="160"/>
      <c r="AU85" s="160"/>
      <c r="AV85" s="160"/>
      <c r="AW85" s="160"/>
      <c r="AX85" s="160"/>
      <c r="AY85" s="161"/>
      <c r="AZ85" s="156">
        <f>SUM(Y85:AY85)</f>
        <v>4496</v>
      </c>
      <c r="BA85" s="157"/>
      <c r="BB85" s="157"/>
      <c r="BC85" s="157"/>
      <c r="BD85" s="157"/>
      <c r="BE85" s="157"/>
      <c r="BF85" s="157"/>
      <c r="BG85" s="157"/>
      <c r="BH85" s="157"/>
      <c r="BI85" s="159">
        <v>6</v>
      </c>
      <c r="BJ85" s="160"/>
      <c r="BK85" s="160"/>
      <c r="BL85" s="160"/>
      <c r="BM85" s="160"/>
      <c r="BN85" s="160"/>
      <c r="BO85" s="160"/>
      <c r="BP85" s="160"/>
      <c r="BQ85" s="161"/>
      <c r="BR85" s="159">
        <v>0</v>
      </c>
      <c r="BS85" s="160"/>
      <c r="BT85" s="160"/>
      <c r="BU85" s="160"/>
      <c r="BV85" s="160"/>
      <c r="BW85" s="160"/>
      <c r="BX85" s="160"/>
      <c r="BY85" s="160"/>
      <c r="BZ85" s="161"/>
      <c r="CA85" s="159">
        <v>0</v>
      </c>
      <c r="CB85" s="160"/>
      <c r="CC85" s="160"/>
      <c r="CD85" s="160"/>
      <c r="CE85" s="160"/>
      <c r="CF85" s="160"/>
      <c r="CG85" s="160"/>
      <c r="CH85" s="160"/>
      <c r="CI85" s="161"/>
      <c r="CJ85" s="159">
        <v>0</v>
      </c>
      <c r="CK85" s="160"/>
      <c r="CL85" s="160"/>
      <c r="CM85" s="160"/>
      <c r="CN85" s="160"/>
      <c r="CO85" s="160"/>
      <c r="CP85" s="160"/>
      <c r="CQ85" s="160"/>
      <c r="CR85" s="160"/>
      <c r="CS85" s="156">
        <f t="shared" ref="CS85" si="38">Y85-BR85-CA85</f>
        <v>4490</v>
      </c>
      <c r="CT85" s="157"/>
      <c r="CU85" s="157"/>
      <c r="CV85" s="157"/>
      <c r="CW85" s="157"/>
      <c r="CX85" s="157"/>
      <c r="CY85" s="157"/>
      <c r="CZ85" s="157"/>
      <c r="DA85" s="158"/>
      <c r="DB85" s="159">
        <v>0</v>
      </c>
      <c r="DC85" s="160"/>
      <c r="DD85" s="160"/>
      <c r="DE85" s="160"/>
      <c r="DF85" s="160"/>
      <c r="DG85" s="160"/>
      <c r="DH85" s="160"/>
      <c r="DI85" s="160"/>
      <c r="DJ85" s="161"/>
      <c r="DK85" s="156">
        <f t="shared" si="33"/>
        <v>0</v>
      </c>
      <c r="DL85" s="157"/>
      <c r="DM85" s="157"/>
      <c r="DN85" s="157"/>
      <c r="DO85" s="157"/>
      <c r="DP85" s="157"/>
      <c r="DQ85" s="157"/>
      <c r="DR85" s="157"/>
      <c r="DS85" s="157"/>
      <c r="DT85" s="156">
        <f t="shared" si="36"/>
        <v>4490</v>
      </c>
      <c r="DU85" s="157"/>
      <c r="DV85" s="157"/>
      <c r="DW85" s="157"/>
      <c r="DX85" s="157"/>
      <c r="DY85" s="157"/>
      <c r="DZ85" s="157"/>
      <c r="EA85" s="157"/>
      <c r="EB85" s="158"/>
      <c r="EC85" s="159">
        <v>6000</v>
      </c>
      <c r="ED85" s="160"/>
      <c r="EE85" s="160"/>
      <c r="EF85" s="160"/>
      <c r="EG85" s="160"/>
      <c r="EH85" s="160"/>
      <c r="EI85" s="160"/>
      <c r="EJ85" s="160"/>
      <c r="EK85" s="161"/>
      <c r="EL85" s="159">
        <v>26940</v>
      </c>
      <c r="EM85" s="160"/>
      <c r="EN85" s="160"/>
      <c r="EO85" s="160"/>
      <c r="EP85" s="160"/>
      <c r="EQ85" s="160"/>
      <c r="ER85" s="160"/>
      <c r="ES85" s="160"/>
      <c r="ET85" s="160"/>
      <c r="EU85" s="160"/>
      <c r="EV85" s="160"/>
      <c r="EW85" s="162"/>
    </row>
    <row r="86" spans="1:153" ht="30" customHeight="1">
      <c r="A86" s="883" t="s">
        <v>892</v>
      </c>
      <c r="B86" s="894"/>
      <c r="C86" s="894"/>
      <c r="D86" s="894"/>
      <c r="E86" s="894"/>
      <c r="F86" s="894"/>
      <c r="G86" s="894"/>
      <c r="H86" s="894"/>
      <c r="I86" s="894"/>
      <c r="J86" s="894"/>
      <c r="K86" s="894"/>
      <c r="L86" s="894"/>
      <c r="M86" s="894"/>
      <c r="N86" s="894"/>
      <c r="O86" s="894"/>
      <c r="P86" s="876" t="s">
        <v>370</v>
      </c>
      <c r="Q86" s="877"/>
      <c r="R86" s="878"/>
      <c r="S86" s="878" t="s">
        <v>824</v>
      </c>
      <c r="T86" s="878"/>
      <c r="U86" s="878"/>
      <c r="V86" s="878" t="s">
        <v>6</v>
      </c>
      <c r="W86" s="879"/>
      <c r="X86" s="880"/>
      <c r="Y86" s="156">
        <f>Y17+Y18+Y85</f>
        <v>21030</v>
      </c>
      <c r="Z86" s="157"/>
      <c r="AA86" s="157"/>
      <c r="AB86" s="157"/>
      <c r="AC86" s="157"/>
      <c r="AD86" s="157"/>
      <c r="AE86" s="157"/>
      <c r="AF86" s="157"/>
      <c r="AG86" s="158"/>
      <c r="AH86" s="156">
        <f>AH17+AH18+AH85</f>
        <v>0</v>
      </c>
      <c r="AI86" s="157"/>
      <c r="AJ86" s="157"/>
      <c r="AK86" s="157"/>
      <c r="AL86" s="157"/>
      <c r="AM86" s="157"/>
      <c r="AN86" s="157"/>
      <c r="AO86" s="157"/>
      <c r="AP86" s="158"/>
      <c r="AQ86" s="156">
        <f>AQ17+AQ18+AQ85</f>
        <v>24</v>
      </c>
      <c r="AR86" s="157"/>
      <c r="AS86" s="157"/>
      <c r="AT86" s="157"/>
      <c r="AU86" s="157"/>
      <c r="AV86" s="157"/>
      <c r="AW86" s="157"/>
      <c r="AX86" s="157"/>
      <c r="AY86" s="158"/>
      <c r="AZ86" s="156">
        <f>AZ17+AZ18+AZ85</f>
        <v>21054</v>
      </c>
      <c r="BA86" s="157"/>
      <c r="BB86" s="157"/>
      <c r="BC86" s="157"/>
      <c r="BD86" s="157"/>
      <c r="BE86" s="157"/>
      <c r="BF86" s="157"/>
      <c r="BG86" s="157"/>
      <c r="BH86" s="157"/>
      <c r="BI86" s="156">
        <f>BI17+BI18+BI85</f>
        <v>24</v>
      </c>
      <c r="BJ86" s="157"/>
      <c r="BK86" s="157"/>
      <c r="BL86" s="157"/>
      <c r="BM86" s="157"/>
      <c r="BN86" s="157"/>
      <c r="BO86" s="157"/>
      <c r="BP86" s="157"/>
      <c r="BQ86" s="158"/>
      <c r="BR86" s="156">
        <f>BR17+BR18+BR85</f>
        <v>0</v>
      </c>
      <c r="BS86" s="157"/>
      <c r="BT86" s="157"/>
      <c r="BU86" s="157"/>
      <c r="BV86" s="157"/>
      <c r="BW86" s="157"/>
      <c r="BX86" s="157"/>
      <c r="BY86" s="157"/>
      <c r="BZ86" s="158"/>
      <c r="CA86" s="156">
        <f>CA17+CA18+CA85</f>
        <v>48</v>
      </c>
      <c r="CB86" s="157"/>
      <c r="CC86" s="157"/>
      <c r="CD86" s="157"/>
      <c r="CE86" s="157"/>
      <c r="CF86" s="157"/>
      <c r="CG86" s="157"/>
      <c r="CH86" s="157"/>
      <c r="CI86" s="158"/>
      <c r="CJ86" s="156">
        <f>CJ17+CJ18+CJ85</f>
        <v>22</v>
      </c>
      <c r="CK86" s="157"/>
      <c r="CL86" s="157"/>
      <c r="CM86" s="157"/>
      <c r="CN86" s="157"/>
      <c r="CO86" s="157"/>
      <c r="CP86" s="157"/>
      <c r="CQ86" s="157"/>
      <c r="CR86" s="158"/>
      <c r="CS86" s="156">
        <f>CS17+CS18+CS85</f>
        <v>20982</v>
      </c>
      <c r="CT86" s="157"/>
      <c r="CU86" s="157"/>
      <c r="CV86" s="157"/>
      <c r="CW86" s="157"/>
      <c r="CX86" s="157"/>
      <c r="CY86" s="157"/>
      <c r="CZ86" s="157"/>
      <c r="DA86" s="158"/>
      <c r="DB86" s="156">
        <f>DB17+DB18+DB85</f>
        <v>0</v>
      </c>
      <c r="DC86" s="157"/>
      <c r="DD86" s="157"/>
      <c r="DE86" s="157"/>
      <c r="DF86" s="157"/>
      <c r="DG86" s="157"/>
      <c r="DH86" s="157"/>
      <c r="DI86" s="157"/>
      <c r="DJ86" s="157"/>
      <c r="DK86" s="156">
        <f>DK17+DK18+DK85</f>
        <v>0</v>
      </c>
      <c r="DL86" s="157"/>
      <c r="DM86" s="157"/>
      <c r="DN86" s="157"/>
      <c r="DO86" s="157"/>
      <c r="DP86" s="157"/>
      <c r="DQ86" s="157"/>
      <c r="DR86" s="157"/>
      <c r="DS86" s="157"/>
      <c r="DT86" s="156">
        <f>DT17+DT18+DT85</f>
        <v>20982</v>
      </c>
      <c r="DU86" s="157"/>
      <c r="DV86" s="157"/>
      <c r="DW86" s="157"/>
      <c r="DX86" s="157"/>
      <c r="DY86" s="157"/>
      <c r="DZ86" s="157"/>
      <c r="EA86" s="157"/>
      <c r="EB86" s="157"/>
      <c r="EC86" s="794"/>
      <c r="ED86" s="795"/>
      <c r="EE86" s="795"/>
      <c r="EF86" s="795"/>
      <c r="EG86" s="795"/>
      <c r="EH86" s="795"/>
      <c r="EI86" s="795"/>
      <c r="EJ86" s="795"/>
      <c r="EK86" s="884"/>
      <c r="EL86" s="156">
        <f>SUM(EL17,EL18,EL85)</f>
        <v>66730</v>
      </c>
      <c r="EM86" s="157"/>
      <c r="EN86" s="157"/>
      <c r="EO86" s="157"/>
      <c r="EP86" s="157"/>
      <c r="EQ86" s="157"/>
      <c r="ER86" s="157"/>
      <c r="ES86" s="157"/>
      <c r="ET86" s="157"/>
      <c r="EU86" s="157"/>
      <c r="EV86" s="157"/>
      <c r="EW86" s="885"/>
    </row>
    <row r="87" spans="1:153" ht="30" customHeight="1" thickBot="1">
      <c r="A87" s="883" t="s">
        <v>895</v>
      </c>
      <c r="B87" s="894"/>
      <c r="C87" s="894"/>
      <c r="D87" s="894"/>
      <c r="E87" s="894"/>
      <c r="F87" s="894"/>
      <c r="G87" s="894"/>
      <c r="H87" s="894"/>
      <c r="I87" s="894"/>
      <c r="J87" s="894"/>
      <c r="K87" s="894"/>
      <c r="L87" s="894"/>
      <c r="M87" s="894"/>
      <c r="N87" s="894"/>
      <c r="O87" s="894"/>
      <c r="P87" s="931" t="s">
        <v>370</v>
      </c>
      <c r="Q87" s="932"/>
      <c r="R87" s="933"/>
      <c r="S87" s="933" t="s">
        <v>9</v>
      </c>
      <c r="T87" s="933"/>
      <c r="U87" s="933"/>
      <c r="V87" s="933" t="s">
        <v>6</v>
      </c>
      <c r="W87" s="934"/>
      <c r="X87" s="935"/>
      <c r="Y87" s="188">
        <f>SUM(Y17,Y84,Y85)</f>
        <v>119589</v>
      </c>
      <c r="Z87" s="189"/>
      <c r="AA87" s="189"/>
      <c r="AB87" s="189"/>
      <c r="AC87" s="189"/>
      <c r="AD87" s="189"/>
      <c r="AE87" s="189"/>
      <c r="AF87" s="189"/>
      <c r="AG87" s="190"/>
      <c r="AH87" s="188">
        <f>SUM(AH17,AH84,AH85)</f>
        <v>0</v>
      </c>
      <c r="AI87" s="189"/>
      <c r="AJ87" s="189"/>
      <c r="AK87" s="189"/>
      <c r="AL87" s="189"/>
      <c r="AM87" s="189"/>
      <c r="AN87" s="189"/>
      <c r="AO87" s="189"/>
      <c r="AP87" s="190"/>
      <c r="AQ87" s="188">
        <f>SUM(AQ17,AQ84,AQ85)</f>
        <v>265</v>
      </c>
      <c r="AR87" s="189"/>
      <c r="AS87" s="189"/>
      <c r="AT87" s="189"/>
      <c r="AU87" s="189"/>
      <c r="AV87" s="189"/>
      <c r="AW87" s="189"/>
      <c r="AX87" s="189"/>
      <c r="AY87" s="190"/>
      <c r="AZ87" s="188">
        <f>SUM(AZ17,AZ84,AZ85)</f>
        <v>119854</v>
      </c>
      <c r="BA87" s="189"/>
      <c r="BB87" s="189"/>
      <c r="BC87" s="189"/>
      <c r="BD87" s="189"/>
      <c r="BE87" s="189"/>
      <c r="BF87" s="189"/>
      <c r="BG87" s="189"/>
      <c r="BH87" s="189"/>
      <c r="BI87" s="188">
        <f>SUM(BI17,BI84,BI85)</f>
        <v>265</v>
      </c>
      <c r="BJ87" s="189"/>
      <c r="BK87" s="189"/>
      <c r="BL87" s="189"/>
      <c r="BM87" s="189"/>
      <c r="BN87" s="189"/>
      <c r="BO87" s="189"/>
      <c r="BP87" s="189"/>
      <c r="BQ87" s="190"/>
      <c r="BR87" s="188">
        <f>SUM(BR17,BR84,BR85)</f>
        <v>0</v>
      </c>
      <c r="BS87" s="189"/>
      <c r="BT87" s="189"/>
      <c r="BU87" s="189"/>
      <c r="BV87" s="189"/>
      <c r="BW87" s="189"/>
      <c r="BX87" s="189"/>
      <c r="BY87" s="189"/>
      <c r="BZ87" s="190"/>
      <c r="CA87" s="188">
        <f>SUM(CA17,CA84,CA85)</f>
        <v>1181</v>
      </c>
      <c r="CB87" s="189"/>
      <c r="CC87" s="189"/>
      <c r="CD87" s="189"/>
      <c r="CE87" s="189"/>
      <c r="CF87" s="189"/>
      <c r="CG87" s="189"/>
      <c r="CH87" s="189"/>
      <c r="CI87" s="190"/>
      <c r="CJ87" s="188">
        <f>SUM(CJ17,CJ84,CJ85)</f>
        <v>1002</v>
      </c>
      <c r="CK87" s="189"/>
      <c r="CL87" s="189"/>
      <c r="CM87" s="189"/>
      <c r="CN87" s="189"/>
      <c r="CO87" s="189"/>
      <c r="CP87" s="189"/>
      <c r="CQ87" s="189"/>
      <c r="CR87" s="190"/>
      <c r="CS87" s="188">
        <f>SUM(CS17,CS84,CS85)</f>
        <v>118408</v>
      </c>
      <c r="CT87" s="189"/>
      <c r="CU87" s="189"/>
      <c r="CV87" s="189"/>
      <c r="CW87" s="189"/>
      <c r="CX87" s="189"/>
      <c r="CY87" s="189"/>
      <c r="CZ87" s="189"/>
      <c r="DA87" s="190"/>
      <c r="DB87" s="188">
        <f>SUM(DB17,DB84,DB85)</f>
        <v>0</v>
      </c>
      <c r="DC87" s="189"/>
      <c r="DD87" s="189"/>
      <c r="DE87" s="189"/>
      <c r="DF87" s="189"/>
      <c r="DG87" s="189"/>
      <c r="DH87" s="189"/>
      <c r="DI87" s="189"/>
      <c r="DJ87" s="190"/>
      <c r="DK87" s="188">
        <f>SUM(DK17,DK84,DK85)</f>
        <v>0</v>
      </c>
      <c r="DL87" s="189"/>
      <c r="DM87" s="189"/>
      <c r="DN87" s="189"/>
      <c r="DO87" s="189"/>
      <c r="DP87" s="189"/>
      <c r="DQ87" s="189"/>
      <c r="DR87" s="189"/>
      <c r="DS87" s="190"/>
      <c r="DT87" s="188">
        <f>SUM(DT17,DT84,DT85)</f>
        <v>118408</v>
      </c>
      <c r="DU87" s="189"/>
      <c r="DV87" s="189"/>
      <c r="DW87" s="189"/>
      <c r="DX87" s="189"/>
      <c r="DY87" s="189"/>
      <c r="DZ87" s="189"/>
      <c r="EA87" s="189"/>
      <c r="EB87" s="190"/>
      <c r="EC87" s="920"/>
      <c r="ED87" s="921"/>
      <c r="EE87" s="921"/>
      <c r="EF87" s="921"/>
      <c r="EG87" s="921"/>
      <c r="EH87" s="921"/>
      <c r="EI87" s="921"/>
      <c r="EJ87" s="921"/>
      <c r="EK87" s="922"/>
      <c r="EL87" s="188">
        <f>SUM(EL17,EL84,EL85)</f>
        <v>935982</v>
      </c>
      <c r="EM87" s="189"/>
      <c r="EN87" s="189"/>
      <c r="EO87" s="189"/>
      <c r="EP87" s="189"/>
      <c r="EQ87" s="189"/>
      <c r="ER87" s="189"/>
      <c r="ES87" s="189"/>
      <c r="ET87" s="189"/>
      <c r="EU87" s="189"/>
      <c r="EV87" s="189"/>
      <c r="EW87" s="636"/>
    </row>
    <row r="88" spans="1:153" ht="12.6" customHeight="1"/>
  </sheetData>
  <sheetProtection password="98CF" sheet="1" objects="1" scenarios="1" selectLockedCells="1"/>
  <mergeCells count="1231">
    <mergeCell ref="ED32:EW33"/>
    <mergeCell ref="ED34:EW34"/>
    <mergeCell ref="DS59:EC60"/>
    <mergeCell ref="DS61:EC61"/>
    <mergeCell ref="ED59:EW60"/>
    <mergeCell ref="ED61:EW61"/>
    <mergeCell ref="EC13:EK13"/>
    <mergeCell ref="EL13:EW13"/>
    <mergeCell ref="P13:R13"/>
    <mergeCell ref="S13:U13"/>
    <mergeCell ref="V13:X13"/>
    <mergeCell ref="Y13:AG13"/>
    <mergeCell ref="AH13:AP13"/>
    <mergeCell ref="AQ13:AY13"/>
    <mergeCell ref="AZ13:BH13"/>
    <mergeCell ref="BI13:BQ13"/>
    <mergeCell ref="BR13:BZ13"/>
    <mergeCell ref="CA13:CI13"/>
    <mergeCell ref="CJ13:CR13"/>
    <mergeCell ref="CS13:DA13"/>
    <mergeCell ref="DB13:DJ13"/>
    <mergeCell ref="DK13:DS13"/>
    <mergeCell ref="DT13:EB13"/>
    <mergeCell ref="I32:Z33"/>
    <mergeCell ref="AA32:AF33"/>
    <mergeCell ref="I34:K34"/>
    <mergeCell ref="L34:N34"/>
    <mergeCell ref="EC38:EK38"/>
    <mergeCell ref="O61:Q61"/>
    <mergeCell ref="R61:T61"/>
    <mergeCell ref="U61:W61"/>
    <mergeCell ref="X61:Z61"/>
    <mergeCell ref="D13:O13"/>
    <mergeCell ref="Y67:AG68"/>
    <mergeCell ref="AH67:AP67"/>
    <mergeCell ref="AQ67:AY68"/>
    <mergeCell ref="AZ67:BH68"/>
    <mergeCell ref="BI67:BQ67"/>
    <mergeCell ref="AD61:AF61"/>
    <mergeCell ref="BI53:BQ53"/>
    <mergeCell ref="BR53:BZ53"/>
    <mergeCell ref="CA53:CI53"/>
    <mergeCell ref="CJ53:CR53"/>
    <mergeCell ref="CS53:DA53"/>
    <mergeCell ref="DB53:DJ53"/>
    <mergeCell ref="DK53:DS53"/>
    <mergeCell ref="CA64:CI64"/>
    <mergeCell ref="CJ66:CR66"/>
    <mergeCell ref="Y37:AG37"/>
    <mergeCell ref="I59:Z60"/>
    <mergeCell ref="AA59:AF60"/>
    <mergeCell ref="I61:K61"/>
    <mergeCell ref="L61:N61"/>
    <mergeCell ref="AZ56:BH56"/>
    <mergeCell ref="BI56:BQ56"/>
    <mergeCell ref="BR56:BZ56"/>
    <mergeCell ref="AH32:DR33"/>
    <mergeCell ref="AH59:DR60"/>
    <mergeCell ref="Y39:AG39"/>
    <mergeCell ref="AH39:AP39"/>
    <mergeCell ref="AQ39:AY39"/>
    <mergeCell ref="AZ39:BH39"/>
    <mergeCell ref="BI39:BQ39"/>
    <mergeCell ref="CA39:CI39"/>
    <mergeCell ref="EC71:EK71"/>
    <mergeCell ref="DT71:EB71"/>
    <mergeCell ref="DK71:DS71"/>
    <mergeCell ref="DB71:DJ71"/>
    <mergeCell ref="CS71:DA71"/>
    <mergeCell ref="CJ71:CR71"/>
    <mergeCell ref="CA71:CI71"/>
    <mergeCell ref="BR71:BZ71"/>
    <mergeCell ref="BI71:BQ71"/>
    <mergeCell ref="AZ71:BH71"/>
    <mergeCell ref="AQ71:AY71"/>
    <mergeCell ref="AH71:AP71"/>
    <mergeCell ref="Y71:AG71"/>
    <mergeCell ref="Y69:AG69"/>
    <mergeCell ref="AH69:AP69"/>
    <mergeCell ref="AQ69:AY69"/>
    <mergeCell ref="EC70:EK70"/>
    <mergeCell ref="DT70:EB70"/>
    <mergeCell ref="BR70:BZ70"/>
    <mergeCell ref="BI70:BQ70"/>
    <mergeCell ref="DB69:DJ69"/>
    <mergeCell ref="DK69:DS69"/>
    <mergeCell ref="DT69:EB69"/>
    <mergeCell ref="DK74:DS74"/>
    <mergeCell ref="DB74:DJ74"/>
    <mergeCell ref="CS74:DA74"/>
    <mergeCell ref="CJ74:CR74"/>
    <mergeCell ref="CA74:CI74"/>
    <mergeCell ref="BR74:BZ74"/>
    <mergeCell ref="BI74:BQ74"/>
    <mergeCell ref="AZ74:BH74"/>
    <mergeCell ref="AQ74:AY74"/>
    <mergeCell ref="BR23:BZ23"/>
    <mergeCell ref="DB68:DJ68"/>
    <mergeCell ref="DK68:DS68"/>
    <mergeCell ref="AH68:AP68"/>
    <mergeCell ref="BI68:BQ68"/>
    <mergeCell ref="BR68:BZ68"/>
    <mergeCell ref="CA68:CI68"/>
    <mergeCell ref="CS68:DA68"/>
    <mergeCell ref="CJ67:CR67"/>
    <mergeCell ref="CJ38:CR38"/>
    <mergeCell ref="CS38:EB38"/>
    <mergeCell ref="DS32:EC33"/>
    <mergeCell ref="DS34:EC34"/>
    <mergeCell ref="DT37:EB37"/>
    <mergeCell ref="EC37:EK37"/>
    <mergeCell ref="CA65:CI65"/>
    <mergeCell ref="BR50:BZ50"/>
    <mergeCell ref="CA50:CI50"/>
    <mergeCell ref="EC51:EK51"/>
    <mergeCell ref="DT48:EB48"/>
    <mergeCell ref="EC48:EK48"/>
    <mergeCell ref="CS69:DA69"/>
    <mergeCell ref="AQ53:AY53"/>
    <mergeCell ref="EL37:EW37"/>
    <mergeCell ref="DB66:DJ66"/>
    <mergeCell ref="DK66:DS66"/>
    <mergeCell ref="DT66:EB66"/>
    <mergeCell ref="EC66:EK67"/>
    <mergeCell ref="EL66:EW67"/>
    <mergeCell ref="DT39:EB39"/>
    <mergeCell ref="CS67:DA67"/>
    <mergeCell ref="DB67:DJ67"/>
    <mergeCell ref="DK67:DS67"/>
    <mergeCell ref="DT67:EB68"/>
    <mergeCell ref="CJ68:CR68"/>
    <mergeCell ref="CJ64:CR64"/>
    <mergeCell ref="CS64:DA64"/>
    <mergeCell ref="DB64:DJ64"/>
    <mergeCell ref="DK64:DS64"/>
    <mergeCell ref="DT64:EB64"/>
    <mergeCell ref="EL64:EW64"/>
    <mergeCell ref="EL55:EW55"/>
    <mergeCell ref="EL56:EW56"/>
    <mergeCell ref="EL57:EW57"/>
    <mergeCell ref="EL51:EW51"/>
    <mergeCell ref="EL52:EW52"/>
    <mergeCell ref="EL53:EW53"/>
    <mergeCell ref="EL54:EW54"/>
    <mergeCell ref="CJ65:CR65"/>
    <mergeCell ref="CS65:EB65"/>
    <mergeCell ref="EC65:EK65"/>
    <mergeCell ref="EL65:EW65"/>
    <mergeCell ref="DK52:DS52"/>
    <mergeCell ref="CJ50:CR50"/>
    <mergeCell ref="CS50:DA50"/>
    <mergeCell ref="EL69:EW69"/>
    <mergeCell ref="EC69:EK69"/>
    <mergeCell ref="CA38:CI38"/>
    <mergeCell ref="EL41:EW41"/>
    <mergeCell ref="Y42:AG42"/>
    <mergeCell ref="AH42:AP42"/>
    <mergeCell ref="AQ42:AY42"/>
    <mergeCell ref="AZ42:BH42"/>
    <mergeCell ref="BI42:BQ42"/>
    <mergeCell ref="BR42:BZ42"/>
    <mergeCell ref="CA42:CI42"/>
    <mergeCell ref="CJ42:CR42"/>
    <mergeCell ref="CS42:DA42"/>
    <mergeCell ref="DB42:DJ42"/>
    <mergeCell ref="DK42:DS42"/>
    <mergeCell ref="DT42:EB42"/>
    <mergeCell ref="EC42:EK42"/>
    <mergeCell ref="EL42:EW42"/>
    <mergeCell ref="DT53:EB53"/>
    <mergeCell ref="EC53:EK53"/>
    <mergeCell ref="AA61:AC61"/>
    <mergeCell ref="EC68:EK68"/>
    <mergeCell ref="DB41:DJ41"/>
    <mergeCell ref="DK41:DS41"/>
    <mergeCell ref="EC64:EK64"/>
    <mergeCell ref="Y49:AG49"/>
    <mergeCell ref="AH49:AP49"/>
    <mergeCell ref="AQ49:AY49"/>
    <mergeCell ref="DB50:DJ50"/>
    <mergeCell ref="DK50:DS50"/>
    <mergeCell ref="Y53:AG53"/>
    <mergeCell ref="AH53:AP53"/>
    <mergeCell ref="CJ39:CR39"/>
    <mergeCell ref="CS39:DA39"/>
    <mergeCell ref="DB39:DJ39"/>
    <mergeCell ref="DK39:DS39"/>
    <mergeCell ref="AZ49:BH49"/>
    <mergeCell ref="BI49:BQ49"/>
    <mergeCell ref="CS46:DA46"/>
    <mergeCell ref="DB46:DJ46"/>
    <mergeCell ref="DK46:DS46"/>
    <mergeCell ref="DB47:DJ47"/>
    <mergeCell ref="DK47:DS47"/>
    <mergeCell ref="EL39:EW40"/>
    <mergeCell ref="Y40:AG41"/>
    <mergeCell ref="AH40:AP40"/>
    <mergeCell ref="AQ40:AY41"/>
    <mergeCell ref="AZ40:BH41"/>
    <mergeCell ref="BI40:BQ40"/>
    <mergeCell ref="CA40:CI40"/>
    <mergeCell ref="AH41:AP41"/>
    <mergeCell ref="BI41:BQ41"/>
    <mergeCell ref="BR41:BZ41"/>
    <mergeCell ref="CA41:CI41"/>
    <mergeCell ref="CJ41:CR41"/>
    <mergeCell ref="CS41:DA41"/>
    <mergeCell ref="EC39:EK40"/>
    <mergeCell ref="EC41:EK41"/>
    <mergeCell ref="CJ40:CR40"/>
    <mergeCell ref="CS40:DA40"/>
    <mergeCell ref="DB40:DJ40"/>
    <mergeCell ref="DK40:DS40"/>
    <mergeCell ref="DT40:EB41"/>
    <mergeCell ref="DT47:EB47"/>
    <mergeCell ref="O34:Q34"/>
    <mergeCell ref="R34:T34"/>
    <mergeCell ref="U34:W34"/>
    <mergeCell ref="X34:Z34"/>
    <mergeCell ref="AA34:AC34"/>
    <mergeCell ref="AD34:AF34"/>
    <mergeCell ref="A38:O42"/>
    <mergeCell ref="P38:X42"/>
    <mergeCell ref="Y38:BH38"/>
    <mergeCell ref="A18:C30"/>
    <mergeCell ref="D18:F30"/>
    <mergeCell ref="EC21:EK21"/>
    <mergeCell ref="EL21:EW21"/>
    <mergeCell ref="EL22:EW22"/>
    <mergeCell ref="EL23:EW23"/>
    <mergeCell ref="EL24:EW24"/>
    <mergeCell ref="EC22:EK22"/>
    <mergeCell ref="EC23:EK23"/>
    <mergeCell ref="EC24:EK24"/>
    <mergeCell ref="Y21:AG21"/>
    <mergeCell ref="Y22:AG22"/>
    <mergeCell ref="Y23:AG23"/>
    <mergeCell ref="Y24:AG24"/>
    <mergeCell ref="AQ21:AY21"/>
    <mergeCell ref="AQ22:AY22"/>
    <mergeCell ref="AQ23:AY23"/>
    <mergeCell ref="AQ24:AY24"/>
    <mergeCell ref="BI21:BQ21"/>
    <mergeCell ref="BI22:BQ22"/>
    <mergeCell ref="BI23:BQ23"/>
    <mergeCell ref="BI24:BQ24"/>
    <mergeCell ref="EL38:EW38"/>
    <mergeCell ref="DB21:DJ21"/>
    <mergeCell ref="DB22:DJ22"/>
    <mergeCell ref="DB23:DJ23"/>
    <mergeCell ref="DB24:DJ24"/>
    <mergeCell ref="CA22:CI22"/>
    <mergeCell ref="CJ22:CR22"/>
    <mergeCell ref="CA23:CI23"/>
    <mergeCell ref="DB80:DJ80"/>
    <mergeCell ref="DK80:DS80"/>
    <mergeCell ref="DT80:EB80"/>
    <mergeCell ref="EC80:EK80"/>
    <mergeCell ref="AZ21:BH21"/>
    <mergeCell ref="AZ22:BH22"/>
    <mergeCell ref="AZ23:BH23"/>
    <mergeCell ref="AZ24:BH24"/>
    <mergeCell ref="CS21:DA21"/>
    <mergeCell ref="CS22:DA22"/>
    <mergeCell ref="CS23:DA23"/>
    <mergeCell ref="CS24:DA24"/>
    <mergeCell ref="DK21:DS21"/>
    <mergeCell ref="DT21:EB21"/>
    <mergeCell ref="DK22:DS22"/>
    <mergeCell ref="DT22:EB22"/>
    <mergeCell ref="DK23:DS23"/>
    <mergeCell ref="DT23:EB23"/>
    <mergeCell ref="DK24:DS24"/>
    <mergeCell ref="DT24:EB24"/>
    <mergeCell ref="BR21:BZ21"/>
    <mergeCell ref="CA21:CI21"/>
    <mergeCell ref="BI38:BQ38"/>
    <mergeCell ref="BR38:BZ40"/>
    <mergeCell ref="DB52:DJ52"/>
    <mergeCell ref="CJ21:CR21"/>
    <mergeCell ref="BR22:BZ22"/>
    <mergeCell ref="CA78:CI78"/>
    <mergeCell ref="CJ78:CR78"/>
    <mergeCell ref="CS78:DA78"/>
    <mergeCell ref="DK76:DS76"/>
    <mergeCell ref="DT76:EB76"/>
    <mergeCell ref="EC76:EK76"/>
    <mergeCell ref="DT74:EB74"/>
    <mergeCell ref="EC74:EK74"/>
    <mergeCell ref="Y80:AG80"/>
    <mergeCell ref="AH80:AP80"/>
    <mergeCell ref="AQ80:AY80"/>
    <mergeCell ref="AZ80:BH80"/>
    <mergeCell ref="BI80:BQ80"/>
    <mergeCell ref="BR80:BZ80"/>
    <mergeCell ref="CA80:CI80"/>
    <mergeCell ref="CJ80:CR80"/>
    <mergeCell ref="CS80:DA80"/>
    <mergeCell ref="DB78:DJ78"/>
    <mergeCell ref="DK78:DS78"/>
    <mergeCell ref="DT78:EB78"/>
    <mergeCell ref="EC78:EK78"/>
    <mergeCell ref="Y79:AG79"/>
    <mergeCell ref="AH79:AP79"/>
    <mergeCell ref="AQ79:AY79"/>
    <mergeCell ref="AZ79:BH79"/>
    <mergeCell ref="BI79:BQ79"/>
    <mergeCell ref="BR79:BZ79"/>
    <mergeCell ref="CA79:CI79"/>
    <mergeCell ref="CJ79:CR79"/>
    <mergeCell ref="CS79:DA79"/>
    <mergeCell ref="DB79:DJ79"/>
    <mergeCell ref="DK79:DS79"/>
    <mergeCell ref="DT79:EB79"/>
    <mergeCell ref="EC79:EK79"/>
    <mergeCell ref="Y78:AG78"/>
    <mergeCell ref="AH78:AP78"/>
    <mergeCell ref="AQ78:AY78"/>
    <mergeCell ref="AZ78:BH78"/>
    <mergeCell ref="BI78:BQ78"/>
    <mergeCell ref="BR78:BZ78"/>
    <mergeCell ref="Y77:AG77"/>
    <mergeCell ref="AH77:AP77"/>
    <mergeCell ref="AQ77:AY77"/>
    <mergeCell ref="AZ77:BH77"/>
    <mergeCell ref="BI77:BQ77"/>
    <mergeCell ref="BR77:BZ77"/>
    <mergeCell ref="CA77:CI77"/>
    <mergeCell ref="CJ77:CR77"/>
    <mergeCell ref="CS77:DA77"/>
    <mergeCell ref="DB77:DJ77"/>
    <mergeCell ref="DK77:DS77"/>
    <mergeCell ref="DT77:EB77"/>
    <mergeCell ref="EC77:EK77"/>
    <mergeCell ref="AH76:AP76"/>
    <mergeCell ref="AQ76:AY76"/>
    <mergeCell ref="AZ76:BH76"/>
    <mergeCell ref="BI76:BQ76"/>
    <mergeCell ref="BR76:BZ76"/>
    <mergeCell ref="CA76:CI76"/>
    <mergeCell ref="CJ76:CR76"/>
    <mergeCell ref="CS76:DA76"/>
    <mergeCell ref="DB76:DJ76"/>
    <mergeCell ref="Y75:AG75"/>
    <mergeCell ref="AH75:AP75"/>
    <mergeCell ref="AQ75:AY75"/>
    <mergeCell ref="AZ75:BH75"/>
    <mergeCell ref="BI75:BQ75"/>
    <mergeCell ref="BR75:BZ75"/>
    <mergeCell ref="CA75:CI75"/>
    <mergeCell ref="CJ75:CR75"/>
    <mergeCell ref="CS75:DA75"/>
    <mergeCell ref="DB75:DJ75"/>
    <mergeCell ref="DT75:EB75"/>
    <mergeCell ref="EC75:EK75"/>
    <mergeCell ref="CA70:CI70"/>
    <mergeCell ref="CJ70:CR70"/>
    <mergeCell ref="CS70:DA70"/>
    <mergeCell ref="DB70:DJ70"/>
    <mergeCell ref="DK70:DS70"/>
    <mergeCell ref="DT72:EB72"/>
    <mergeCell ref="EC72:EK72"/>
    <mergeCell ref="Y73:AG73"/>
    <mergeCell ref="AH73:AP73"/>
    <mergeCell ref="AQ73:AY73"/>
    <mergeCell ref="AZ73:BH73"/>
    <mergeCell ref="BI73:BQ73"/>
    <mergeCell ref="BR73:BZ73"/>
    <mergeCell ref="CA73:CI73"/>
    <mergeCell ref="CJ73:CR73"/>
    <mergeCell ref="CS73:DA73"/>
    <mergeCell ref="DB73:DJ73"/>
    <mergeCell ref="DK73:DS73"/>
    <mergeCell ref="DT73:EB73"/>
    <mergeCell ref="EC73:EK73"/>
    <mergeCell ref="AQ72:AY72"/>
    <mergeCell ref="AZ72:BH72"/>
    <mergeCell ref="BI72:BQ72"/>
    <mergeCell ref="BR72:BZ72"/>
    <mergeCell ref="CA72:CI72"/>
    <mergeCell ref="CJ72:CR72"/>
    <mergeCell ref="CS72:DA72"/>
    <mergeCell ref="DB72:DJ72"/>
    <mergeCell ref="DK72:DS72"/>
    <mergeCell ref="DK75:DS75"/>
    <mergeCell ref="BI57:BQ57"/>
    <mergeCell ref="BR57:BZ57"/>
    <mergeCell ref="CA57:CI57"/>
    <mergeCell ref="CJ57:CR57"/>
    <mergeCell ref="CS57:DA57"/>
    <mergeCell ref="DB57:DJ57"/>
    <mergeCell ref="DK57:DS57"/>
    <mergeCell ref="DT57:EB57"/>
    <mergeCell ref="EC57:EK57"/>
    <mergeCell ref="Y64:AG64"/>
    <mergeCell ref="AH64:AP64"/>
    <mergeCell ref="AQ64:AY64"/>
    <mergeCell ref="AZ64:BH64"/>
    <mergeCell ref="BI64:BQ64"/>
    <mergeCell ref="BR64:BZ64"/>
    <mergeCell ref="EL68:EW68"/>
    <mergeCell ref="AZ69:BH69"/>
    <mergeCell ref="BI69:BQ69"/>
    <mergeCell ref="Y65:BH65"/>
    <mergeCell ref="BI65:BQ65"/>
    <mergeCell ref="BR65:BZ67"/>
    <mergeCell ref="Y66:AG66"/>
    <mergeCell ref="AH66:AP66"/>
    <mergeCell ref="AQ66:AY66"/>
    <mergeCell ref="AZ66:BH66"/>
    <mergeCell ref="BI66:BQ66"/>
    <mergeCell ref="CA66:CI66"/>
    <mergeCell ref="CA67:CI67"/>
    <mergeCell ref="CS66:DA66"/>
    <mergeCell ref="BR69:BZ69"/>
    <mergeCell ref="CA69:CI69"/>
    <mergeCell ref="CJ69:CR69"/>
    <mergeCell ref="EL76:EW76"/>
    <mergeCell ref="EL77:EW77"/>
    <mergeCell ref="EL78:EW78"/>
    <mergeCell ref="EL79:EW79"/>
    <mergeCell ref="EL80:EW80"/>
    <mergeCell ref="Y55:AG55"/>
    <mergeCell ref="AH55:AP55"/>
    <mergeCell ref="AQ55:AY55"/>
    <mergeCell ref="AZ55:BH55"/>
    <mergeCell ref="BI55:BQ55"/>
    <mergeCell ref="BR55:BZ55"/>
    <mergeCell ref="CA55:CI55"/>
    <mergeCell ref="CJ55:CR55"/>
    <mergeCell ref="CS55:DA55"/>
    <mergeCell ref="DB55:DJ55"/>
    <mergeCell ref="DK55:DS55"/>
    <mergeCell ref="DT55:EB55"/>
    <mergeCell ref="EC55:EK55"/>
    <mergeCell ref="Y56:AG56"/>
    <mergeCell ref="AH56:AP56"/>
    <mergeCell ref="AQ56:AY56"/>
    <mergeCell ref="EL70:EW70"/>
    <mergeCell ref="EL71:EW71"/>
    <mergeCell ref="EL72:EW72"/>
    <mergeCell ref="EL73:EW73"/>
    <mergeCell ref="EL74:EW74"/>
    <mergeCell ref="AZ70:BH70"/>
    <mergeCell ref="AQ70:AY70"/>
    <mergeCell ref="Y57:AG57"/>
    <mergeCell ref="AH57:AP57"/>
    <mergeCell ref="AQ57:AY57"/>
    <mergeCell ref="AZ57:BH57"/>
    <mergeCell ref="CS54:DA54"/>
    <mergeCell ref="DB54:DJ54"/>
    <mergeCell ref="DK54:DS54"/>
    <mergeCell ref="DT52:EB52"/>
    <mergeCell ref="EC52:EK52"/>
    <mergeCell ref="DT50:EB50"/>
    <mergeCell ref="EC50:EK50"/>
    <mergeCell ref="AZ53:BH53"/>
    <mergeCell ref="AQ52:AY52"/>
    <mergeCell ref="AZ52:BH52"/>
    <mergeCell ref="BI52:BQ52"/>
    <mergeCell ref="BR52:BZ52"/>
    <mergeCell ref="CA52:CI52"/>
    <mergeCell ref="CJ52:CR52"/>
    <mergeCell ref="CS52:DA52"/>
    <mergeCell ref="CA56:CI56"/>
    <mergeCell ref="CJ56:CR56"/>
    <mergeCell ref="CS56:DA56"/>
    <mergeCell ref="DB56:DJ56"/>
    <mergeCell ref="DK56:DS56"/>
    <mergeCell ref="DT56:EB56"/>
    <mergeCell ref="EC56:EK56"/>
    <mergeCell ref="BR25:BZ25"/>
    <mergeCell ref="CA25:CI25"/>
    <mergeCell ref="CJ25:CR25"/>
    <mergeCell ref="Y51:AG51"/>
    <mergeCell ref="AH51:AP51"/>
    <mergeCell ref="AQ51:AY51"/>
    <mergeCell ref="AZ51:BH51"/>
    <mergeCell ref="BI51:BQ51"/>
    <mergeCell ref="BR51:BZ51"/>
    <mergeCell ref="DT25:EB25"/>
    <mergeCell ref="EC25:EK25"/>
    <mergeCell ref="BR49:BZ49"/>
    <mergeCell ref="CA49:CI49"/>
    <mergeCell ref="CJ49:CR49"/>
    <mergeCell ref="CS49:DA49"/>
    <mergeCell ref="DB49:DJ49"/>
    <mergeCell ref="DK49:DS49"/>
    <mergeCell ref="DT49:EB49"/>
    <mergeCell ref="EC49:EK49"/>
    <mergeCell ref="AQ48:AY48"/>
    <mergeCell ref="AZ48:BH48"/>
    <mergeCell ref="BI48:BQ48"/>
    <mergeCell ref="BR48:BZ48"/>
    <mergeCell ref="CA48:CI48"/>
    <mergeCell ref="CJ48:CR48"/>
    <mergeCell ref="CS48:DA48"/>
    <mergeCell ref="DB48:DJ48"/>
    <mergeCell ref="DK48:DS48"/>
    <mergeCell ref="BR43:BZ43"/>
    <mergeCell ref="DK44:DS44"/>
    <mergeCell ref="DT44:EB44"/>
    <mergeCell ref="CA51:CI51"/>
    <mergeCell ref="EL25:EW25"/>
    <mergeCell ref="G80:O80"/>
    <mergeCell ref="Y48:AG48"/>
    <mergeCell ref="AH48:AP48"/>
    <mergeCell ref="Y50:AG50"/>
    <mergeCell ref="AH50:AP50"/>
    <mergeCell ref="Y52:AG52"/>
    <mergeCell ref="AH52:AP52"/>
    <mergeCell ref="Y54:AG54"/>
    <mergeCell ref="AH54:AP54"/>
    <mergeCell ref="Y70:AG70"/>
    <mergeCell ref="AH70:AP70"/>
    <mergeCell ref="Y72:AG72"/>
    <mergeCell ref="AH72:AP72"/>
    <mergeCell ref="Y74:AG74"/>
    <mergeCell ref="AH74:AP74"/>
    <mergeCell ref="Y76:AG76"/>
    <mergeCell ref="P71:R71"/>
    <mergeCell ref="S71:U71"/>
    <mergeCell ref="V71:X71"/>
    <mergeCell ref="I72:J73"/>
    <mergeCell ref="K72:O72"/>
    <mergeCell ref="P72:R72"/>
    <mergeCell ref="S72:U72"/>
    <mergeCell ref="V72:X72"/>
    <mergeCell ref="K73:O73"/>
    <mergeCell ref="P73:R73"/>
    <mergeCell ref="S73:U73"/>
    <mergeCell ref="V73:X73"/>
    <mergeCell ref="I74:O74"/>
    <mergeCell ref="P74:R74"/>
    <mergeCell ref="S74:U74"/>
    <mergeCell ref="P80:R80"/>
    <mergeCell ref="S79:U79"/>
    <mergeCell ref="V79:X79"/>
    <mergeCell ref="G70:G74"/>
    <mergeCell ref="H70:H74"/>
    <mergeCell ref="I70:J71"/>
    <mergeCell ref="K70:O70"/>
    <mergeCell ref="P70:R70"/>
    <mergeCell ref="S70:U70"/>
    <mergeCell ref="V70:X70"/>
    <mergeCell ref="K71:O71"/>
    <mergeCell ref="G75:G79"/>
    <mergeCell ref="H75:H79"/>
    <mergeCell ref="I75:J76"/>
    <mergeCell ref="K75:O75"/>
    <mergeCell ref="P75:R75"/>
    <mergeCell ref="S75:U75"/>
    <mergeCell ref="V75:X75"/>
    <mergeCell ref="K76:O76"/>
    <mergeCell ref="P76:R76"/>
    <mergeCell ref="S76:U76"/>
    <mergeCell ref="V76:X76"/>
    <mergeCell ref="I77:J78"/>
    <mergeCell ref="K77:O77"/>
    <mergeCell ref="P77:R77"/>
    <mergeCell ref="S77:U77"/>
    <mergeCell ref="V77:X77"/>
    <mergeCell ref="K78:O78"/>
    <mergeCell ref="P78:R78"/>
    <mergeCell ref="S78:U78"/>
    <mergeCell ref="V78:X78"/>
    <mergeCell ref="I79:O79"/>
    <mergeCell ref="P79:R79"/>
    <mergeCell ref="G53:G57"/>
    <mergeCell ref="H53:H57"/>
    <mergeCell ref="I53:J54"/>
    <mergeCell ref="K53:O53"/>
    <mergeCell ref="P53:R53"/>
    <mergeCell ref="S53:U53"/>
    <mergeCell ref="V53:X53"/>
    <mergeCell ref="K54:O54"/>
    <mergeCell ref="P54:R54"/>
    <mergeCell ref="S54:U54"/>
    <mergeCell ref="V54:X54"/>
    <mergeCell ref="I55:J56"/>
    <mergeCell ref="K55:O55"/>
    <mergeCell ref="P55:R55"/>
    <mergeCell ref="S55:U55"/>
    <mergeCell ref="V55:X55"/>
    <mergeCell ref="K56:O56"/>
    <mergeCell ref="P56:R56"/>
    <mergeCell ref="S56:U56"/>
    <mergeCell ref="V56:X56"/>
    <mergeCell ref="I57:O57"/>
    <mergeCell ref="P57:R57"/>
    <mergeCell ref="S57:U57"/>
    <mergeCell ref="V57:X57"/>
    <mergeCell ref="A65:O69"/>
    <mergeCell ref="P65:X69"/>
    <mergeCell ref="A70:C84"/>
    <mergeCell ref="D70:F80"/>
    <mergeCell ref="A43:C57"/>
    <mergeCell ref="D43:F57"/>
    <mergeCell ref="G48:G52"/>
    <mergeCell ref="H48:H52"/>
    <mergeCell ref="I48:J49"/>
    <mergeCell ref="K48:O48"/>
    <mergeCell ref="K49:O49"/>
    <mergeCell ref="I50:J51"/>
    <mergeCell ref="K50:O50"/>
    <mergeCell ref="I52:O52"/>
    <mergeCell ref="P48:R48"/>
    <mergeCell ref="S48:U48"/>
    <mergeCell ref="V48:X48"/>
    <mergeCell ref="P49:R49"/>
    <mergeCell ref="S49:U49"/>
    <mergeCell ref="V49:X49"/>
    <mergeCell ref="P50:R50"/>
    <mergeCell ref="S50:U50"/>
    <mergeCell ref="V50:X50"/>
    <mergeCell ref="K51:O51"/>
    <mergeCell ref="P51:R51"/>
    <mergeCell ref="S51:U51"/>
    <mergeCell ref="V51:X51"/>
    <mergeCell ref="P52:R52"/>
    <mergeCell ref="V52:X52"/>
    <mergeCell ref="G43:G47"/>
    <mergeCell ref="H43:H47"/>
    <mergeCell ref="BR30:BZ30"/>
    <mergeCell ref="CA30:CI30"/>
    <mergeCell ref="CJ30:CR30"/>
    <mergeCell ref="CS30:DA30"/>
    <mergeCell ref="DB30:DJ30"/>
    <mergeCell ref="DK30:DS30"/>
    <mergeCell ref="DT30:EB30"/>
    <mergeCell ref="DT46:EB46"/>
    <mergeCell ref="CJ45:CR45"/>
    <mergeCell ref="CS45:DA45"/>
    <mergeCell ref="DB45:DJ45"/>
    <mergeCell ref="DK45:DS45"/>
    <mergeCell ref="DT45:EB45"/>
    <mergeCell ref="P45:R45"/>
    <mergeCell ref="S45:U45"/>
    <mergeCell ref="V45:X45"/>
    <mergeCell ref="Y45:AG45"/>
    <mergeCell ref="K46:O46"/>
    <mergeCell ref="P46:R46"/>
    <mergeCell ref="S46:U46"/>
    <mergeCell ref="V46:X46"/>
    <mergeCell ref="Y46:AG46"/>
    <mergeCell ref="S47:U47"/>
    <mergeCell ref="V47:X47"/>
    <mergeCell ref="Y47:AG47"/>
    <mergeCell ref="AH47:AP47"/>
    <mergeCell ref="AQ47:AY47"/>
    <mergeCell ref="BR46:BZ46"/>
    <mergeCell ref="CA46:CI46"/>
    <mergeCell ref="CJ46:CR46"/>
    <mergeCell ref="AQ27:AY27"/>
    <mergeCell ref="AZ27:BH27"/>
    <mergeCell ref="BI27:BQ27"/>
    <mergeCell ref="BR27:BZ27"/>
    <mergeCell ref="EC29:EK29"/>
    <mergeCell ref="EL29:EW29"/>
    <mergeCell ref="EC30:EK30"/>
    <mergeCell ref="EL30:EW30"/>
    <mergeCell ref="I30:O30"/>
    <mergeCell ref="P30:R30"/>
    <mergeCell ref="S30:U30"/>
    <mergeCell ref="V30:X30"/>
    <mergeCell ref="Y30:AG30"/>
    <mergeCell ref="AH30:AP30"/>
    <mergeCell ref="AQ30:AY30"/>
    <mergeCell ref="AZ30:BH30"/>
    <mergeCell ref="BI30:BQ30"/>
    <mergeCell ref="V29:X29"/>
    <mergeCell ref="Y29:AG29"/>
    <mergeCell ref="AH29:AP29"/>
    <mergeCell ref="AQ29:AY29"/>
    <mergeCell ref="AZ29:BH29"/>
    <mergeCell ref="BI29:BQ29"/>
    <mergeCell ref="BR29:BZ29"/>
    <mergeCell ref="EL27:EW27"/>
    <mergeCell ref="AZ28:BH28"/>
    <mergeCell ref="EL28:EW28"/>
    <mergeCell ref="BR19:BZ19"/>
    <mergeCell ref="CA19:CI19"/>
    <mergeCell ref="CJ19:CR19"/>
    <mergeCell ref="CS19:DA19"/>
    <mergeCell ref="DB19:DJ19"/>
    <mergeCell ref="EC27:EK27"/>
    <mergeCell ref="BR28:BZ28"/>
    <mergeCell ref="CA28:CI28"/>
    <mergeCell ref="CJ28:CR28"/>
    <mergeCell ref="CS28:DA28"/>
    <mergeCell ref="DB28:DJ28"/>
    <mergeCell ref="DK28:DS28"/>
    <mergeCell ref="DT28:EB28"/>
    <mergeCell ref="EC28:EK28"/>
    <mergeCell ref="P24:R24"/>
    <mergeCell ref="S24:U24"/>
    <mergeCell ref="V24:X24"/>
    <mergeCell ref="AZ26:BH26"/>
    <mergeCell ref="BI26:BQ26"/>
    <mergeCell ref="BR26:BZ26"/>
    <mergeCell ref="CA26:CI26"/>
    <mergeCell ref="CJ26:CR26"/>
    <mergeCell ref="CS26:DA26"/>
    <mergeCell ref="DB26:DJ26"/>
    <mergeCell ref="DK26:DS26"/>
    <mergeCell ref="DT26:EB26"/>
    <mergeCell ref="EC26:EK26"/>
    <mergeCell ref="P19:R19"/>
    <mergeCell ref="S19:U19"/>
    <mergeCell ref="CJ20:CR20"/>
    <mergeCell ref="Y27:AG27"/>
    <mergeCell ref="AH27:AP27"/>
    <mergeCell ref="S25:U25"/>
    <mergeCell ref="V25:X25"/>
    <mergeCell ref="V21:X21"/>
    <mergeCell ref="G22:O22"/>
    <mergeCell ref="P22:R22"/>
    <mergeCell ref="S22:U22"/>
    <mergeCell ref="V22:X22"/>
    <mergeCell ref="G21:O21"/>
    <mergeCell ref="P21:R21"/>
    <mergeCell ref="P26:R26"/>
    <mergeCell ref="S26:U26"/>
    <mergeCell ref="V26:X26"/>
    <mergeCell ref="Y26:AG26"/>
    <mergeCell ref="AH26:AP26"/>
    <mergeCell ref="AQ26:AY26"/>
    <mergeCell ref="AZ19:BH19"/>
    <mergeCell ref="BI19:BQ19"/>
    <mergeCell ref="S21:U21"/>
    <mergeCell ref="P23:R23"/>
    <mergeCell ref="S23:U23"/>
    <mergeCell ref="V23:X23"/>
    <mergeCell ref="AH22:AP22"/>
    <mergeCell ref="AH23:AP23"/>
    <mergeCell ref="AH24:AP24"/>
    <mergeCell ref="AH21:AP21"/>
    <mergeCell ref="G23:H23"/>
    <mergeCell ref="I23:J23"/>
    <mergeCell ref="K23:O23"/>
    <mergeCell ref="G24:H24"/>
    <mergeCell ref="I24:J24"/>
    <mergeCell ref="K24:O24"/>
    <mergeCell ref="DT19:EB19"/>
    <mergeCell ref="EL87:EW87"/>
    <mergeCell ref="CJ87:CR87"/>
    <mergeCell ref="CS87:DA87"/>
    <mergeCell ref="DB87:DJ87"/>
    <mergeCell ref="DK87:DS87"/>
    <mergeCell ref="DT87:EB87"/>
    <mergeCell ref="EC87:EK87"/>
    <mergeCell ref="AH87:AP87"/>
    <mergeCell ref="AQ87:AY87"/>
    <mergeCell ref="AZ87:BH87"/>
    <mergeCell ref="BI87:BQ87"/>
    <mergeCell ref="BR87:BZ87"/>
    <mergeCell ref="CA87:CI87"/>
    <mergeCell ref="A87:O87"/>
    <mergeCell ref="P87:R87"/>
    <mergeCell ref="S87:U87"/>
    <mergeCell ref="V87:X87"/>
    <mergeCell ref="Y87:AG87"/>
    <mergeCell ref="AZ86:BH86"/>
    <mergeCell ref="BI86:BQ86"/>
    <mergeCell ref="BR86:BZ86"/>
    <mergeCell ref="CA86:CI86"/>
    <mergeCell ref="EC85:EK85"/>
    <mergeCell ref="EL85:EW85"/>
    <mergeCell ref="A86:O86"/>
    <mergeCell ref="P86:R86"/>
    <mergeCell ref="S86:U86"/>
    <mergeCell ref="V86:X86"/>
    <mergeCell ref="Y86:AG86"/>
    <mergeCell ref="G25:O25"/>
    <mergeCell ref="P25:R25"/>
    <mergeCell ref="AH86:AP86"/>
    <mergeCell ref="EC86:EK86"/>
    <mergeCell ref="EL86:EW86"/>
    <mergeCell ref="CJ86:CR86"/>
    <mergeCell ref="CS86:DA86"/>
    <mergeCell ref="EL84:EW84"/>
    <mergeCell ref="DT82:EB82"/>
    <mergeCell ref="EC82:EK82"/>
    <mergeCell ref="AQ85:AY85"/>
    <mergeCell ref="AZ85:BH85"/>
    <mergeCell ref="BI85:BQ85"/>
    <mergeCell ref="CJ84:CR84"/>
    <mergeCell ref="CS84:DA84"/>
    <mergeCell ref="DB84:DJ84"/>
    <mergeCell ref="DK84:DS84"/>
    <mergeCell ref="DT84:EB84"/>
    <mergeCell ref="EC84:EK84"/>
    <mergeCell ref="AQ84:AY84"/>
    <mergeCell ref="AZ84:BH84"/>
    <mergeCell ref="CJ83:CR83"/>
    <mergeCell ref="CS83:DA83"/>
    <mergeCell ref="EL82:EW82"/>
    <mergeCell ref="DK83:DS83"/>
    <mergeCell ref="DT83:EB83"/>
    <mergeCell ref="EC83:EK83"/>
    <mergeCell ref="EL83:EW83"/>
    <mergeCell ref="D82:O82"/>
    <mergeCell ref="V82:X82"/>
    <mergeCell ref="Y82:AG82"/>
    <mergeCell ref="AH82:AP82"/>
    <mergeCell ref="AQ82:AY82"/>
    <mergeCell ref="AZ82:BH82"/>
    <mergeCell ref="BI82:BQ82"/>
    <mergeCell ref="AQ86:AY86"/>
    <mergeCell ref="BR85:BZ85"/>
    <mergeCell ref="CA85:CI85"/>
    <mergeCell ref="CJ85:CR85"/>
    <mergeCell ref="CS85:DA85"/>
    <mergeCell ref="DB85:DJ85"/>
    <mergeCell ref="DK85:DS85"/>
    <mergeCell ref="DB86:DJ86"/>
    <mergeCell ref="DK86:DS86"/>
    <mergeCell ref="DT86:EB86"/>
    <mergeCell ref="S84:U84"/>
    <mergeCell ref="P84:R84"/>
    <mergeCell ref="S85:U85"/>
    <mergeCell ref="A85:O85"/>
    <mergeCell ref="P85:R85"/>
    <mergeCell ref="V85:X85"/>
    <mergeCell ref="AH83:AP83"/>
    <mergeCell ref="AQ83:AY83"/>
    <mergeCell ref="BR82:BZ82"/>
    <mergeCell ref="CA82:CI82"/>
    <mergeCell ref="CJ82:CR82"/>
    <mergeCell ref="CS82:DA82"/>
    <mergeCell ref="DB82:DJ82"/>
    <mergeCell ref="DK82:DS82"/>
    <mergeCell ref="DB83:DJ83"/>
    <mergeCell ref="S82:U82"/>
    <mergeCell ref="P82:R82"/>
    <mergeCell ref="S83:U83"/>
    <mergeCell ref="P83:R83"/>
    <mergeCell ref="S28:U28"/>
    <mergeCell ref="V28:X28"/>
    <mergeCell ref="Y28:AG28"/>
    <mergeCell ref="AH28:AP28"/>
    <mergeCell ref="AQ28:AY28"/>
    <mergeCell ref="I47:O47"/>
    <mergeCell ref="P47:R47"/>
    <mergeCell ref="D81:O81"/>
    <mergeCell ref="BI84:BQ84"/>
    <mergeCell ref="BR84:BZ84"/>
    <mergeCell ref="CA84:CI84"/>
    <mergeCell ref="DT85:EB85"/>
    <mergeCell ref="D84:O84"/>
    <mergeCell ref="V84:X84"/>
    <mergeCell ref="Y84:AG84"/>
    <mergeCell ref="AZ83:BH83"/>
    <mergeCell ref="BI83:BQ83"/>
    <mergeCell ref="BR83:BZ83"/>
    <mergeCell ref="CA83:CI83"/>
    <mergeCell ref="CS51:DA51"/>
    <mergeCell ref="DB51:DJ51"/>
    <mergeCell ref="DK51:DS51"/>
    <mergeCell ref="DT51:EB51"/>
    <mergeCell ref="AQ50:AY50"/>
    <mergeCell ref="AZ50:BH50"/>
    <mergeCell ref="BI50:BQ50"/>
    <mergeCell ref="V74:X74"/>
    <mergeCell ref="S81:U81"/>
    <mergeCell ref="Y85:AG85"/>
    <mergeCell ref="AH85:AP85"/>
    <mergeCell ref="AH84:AP84"/>
    <mergeCell ref="CA27:CI27"/>
    <mergeCell ref="G26:H30"/>
    <mergeCell ref="I26:J27"/>
    <mergeCell ref="K26:O26"/>
    <mergeCell ref="D83:O83"/>
    <mergeCell ref="V83:X83"/>
    <mergeCell ref="Y83:AG83"/>
    <mergeCell ref="I45:J46"/>
    <mergeCell ref="K45:O45"/>
    <mergeCell ref="EC45:EK45"/>
    <mergeCell ref="AH45:AP45"/>
    <mergeCell ref="AQ45:AY45"/>
    <mergeCell ref="AZ45:BH45"/>
    <mergeCell ref="BI45:BQ45"/>
    <mergeCell ref="BR45:BZ45"/>
    <mergeCell ref="CA45:CI45"/>
    <mergeCell ref="S80:U80"/>
    <mergeCell ref="V81:X81"/>
    <mergeCell ref="Y81:AG81"/>
    <mergeCell ref="AZ47:BH47"/>
    <mergeCell ref="BI47:BQ47"/>
    <mergeCell ref="BR47:BZ47"/>
    <mergeCell ref="CA47:CI47"/>
    <mergeCell ref="DT81:EB81"/>
    <mergeCell ref="EC81:EK81"/>
    <mergeCell ref="S52:U52"/>
    <mergeCell ref="CJ51:CR51"/>
    <mergeCell ref="V80:X80"/>
    <mergeCell ref="P81:R81"/>
    <mergeCell ref="EC47:EK47"/>
    <mergeCell ref="EL45:EW45"/>
    <mergeCell ref="EC46:EK46"/>
    <mergeCell ref="EL46:EW46"/>
    <mergeCell ref="CJ81:CR81"/>
    <mergeCell ref="CS81:DA81"/>
    <mergeCell ref="DB81:DJ81"/>
    <mergeCell ref="DK81:DS81"/>
    <mergeCell ref="AH81:AP81"/>
    <mergeCell ref="AQ81:AY81"/>
    <mergeCell ref="AZ81:BH81"/>
    <mergeCell ref="BI81:BQ81"/>
    <mergeCell ref="BR81:BZ81"/>
    <mergeCell ref="CA81:CI81"/>
    <mergeCell ref="EL47:EW47"/>
    <mergeCell ref="CJ47:CR47"/>
    <mergeCell ref="CS47:DA47"/>
    <mergeCell ref="AH46:AP46"/>
    <mergeCell ref="AQ46:AY46"/>
    <mergeCell ref="EL81:EW81"/>
    <mergeCell ref="EL75:EW75"/>
    <mergeCell ref="DT54:EB54"/>
    <mergeCell ref="EC54:EK54"/>
    <mergeCell ref="EL48:EW48"/>
    <mergeCell ref="EL49:EW49"/>
    <mergeCell ref="EL50:EW50"/>
    <mergeCell ref="AQ54:AY54"/>
    <mergeCell ref="AZ54:BH54"/>
    <mergeCell ref="BI54:BQ54"/>
    <mergeCell ref="BR54:BZ54"/>
    <mergeCell ref="CA54:CI54"/>
    <mergeCell ref="CJ54:CR54"/>
    <mergeCell ref="I43:J44"/>
    <mergeCell ref="K43:O43"/>
    <mergeCell ref="P43:R43"/>
    <mergeCell ref="S43:U43"/>
    <mergeCell ref="V43:X43"/>
    <mergeCell ref="I28:J29"/>
    <mergeCell ref="AZ46:BH46"/>
    <mergeCell ref="BI46:BQ46"/>
    <mergeCell ref="CJ43:CR43"/>
    <mergeCell ref="CS43:DA43"/>
    <mergeCell ref="DB43:DJ43"/>
    <mergeCell ref="DK43:DS43"/>
    <mergeCell ref="DT43:EB43"/>
    <mergeCell ref="CJ27:CR27"/>
    <mergeCell ref="CS27:DA27"/>
    <mergeCell ref="DB27:DJ27"/>
    <mergeCell ref="DK27:DS27"/>
    <mergeCell ref="DT27:EB27"/>
    <mergeCell ref="CS29:DA29"/>
    <mergeCell ref="DB29:DJ29"/>
    <mergeCell ref="DK29:DS29"/>
    <mergeCell ref="DT29:EB29"/>
    <mergeCell ref="AQ44:AY44"/>
    <mergeCell ref="AZ44:BH44"/>
    <mergeCell ref="CA43:CI43"/>
    <mergeCell ref="K27:O27"/>
    <mergeCell ref="P27:R27"/>
    <mergeCell ref="K29:O29"/>
    <mergeCell ref="P29:R29"/>
    <mergeCell ref="S29:U29"/>
    <mergeCell ref="S27:U27"/>
    <mergeCell ref="V27:X27"/>
    <mergeCell ref="CS20:DA20"/>
    <mergeCell ref="DB20:DJ20"/>
    <mergeCell ref="EC43:EK43"/>
    <mergeCell ref="EL43:EW43"/>
    <mergeCell ref="K44:O44"/>
    <mergeCell ref="P44:R44"/>
    <mergeCell ref="S44:U44"/>
    <mergeCell ref="V44:X44"/>
    <mergeCell ref="Y43:AG43"/>
    <mergeCell ref="AH43:AP43"/>
    <mergeCell ref="AQ43:AY43"/>
    <mergeCell ref="AZ43:BH43"/>
    <mergeCell ref="BI43:BQ43"/>
    <mergeCell ref="EC44:EK44"/>
    <mergeCell ref="EL44:EW44"/>
    <mergeCell ref="BI44:BQ44"/>
    <mergeCell ref="DK20:DS20"/>
    <mergeCell ref="DT20:EB20"/>
    <mergeCell ref="K28:O28"/>
    <mergeCell ref="P28:R28"/>
    <mergeCell ref="AH44:AP44"/>
    <mergeCell ref="AH37:AP37"/>
    <mergeCell ref="AQ37:AY37"/>
    <mergeCell ref="AZ37:BH37"/>
    <mergeCell ref="BI37:BQ37"/>
    <mergeCell ref="BR37:BZ37"/>
    <mergeCell ref="CA37:CI37"/>
    <mergeCell ref="CJ37:CR37"/>
    <mergeCell ref="CS37:DA37"/>
    <mergeCell ref="DB37:DJ37"/>
    <mergeCell ref="DK37:DS37"/>
    <mergeCell ref="EL26:EW26"/>
    <mergeCell ref="EC18:EK18"/>
    <mergeCell ref="EL18:EW18"/>
    <mergeCell ref="G20:O20"/>
    <mergeCell ref="P20:R20"/>
    <mergeCell ref="S20:U20"/>
    <mergeCell ref="V20:X20"/>
    <mergeCell ref="Y20:AG20"/>
    <mergeCell ref="AH20:AP20"/>
    <mergeCell ref="AQ20:AY20"/>
    <mergeCell ref="AZ20:BH20"/>
    <mergeCell ref="CA18:CI18"/>
    <mergeCell ref="CJ18:CR18"/>
    <mergeCell ref="CS18:DA18"/>
    <mergeCell ref="DB18:DJ18"/>
    <mergeCell ref="DK18:DS18"/>
    <mergeCell ref="DT18:EB18"/>
    <mergeCell ref="Y18:AG18"/>
    <mergeCell ref="AH18:AP18"/>
    <mergeCell ref="AQ18:AY18"/>
    <mergeCell ref="AZ18:BH18"/>
    <mergeCell ref="BI18:BQ18"/>
    <mergeCell ref="BR18:BZ18"/>
    <mergeCell ref="V19:X19"/>
    <mergeCell ref="Y19:AG19"/>
    <mergeCell ref="AH19:AP19"/>
    <mergeCell ref="AQ19:AY19"/>
    <mergeCell ref="DK19:DS19"/>
    <mergeCell ref="EC19:EK19"/>
    <mergeCell ref="EL19:EW19"/>
    <mergeCell ref="BI20:BQ20"/>
    <mergeCell ref="BR20:BZ20"/>
    <mergeCell ref="CA20:CI20"/>
    <mergeCell ref="BI17:BQ17"/>
    <mergeCell ref="BR17:BZ17"/>
    <mergeCell ref="CA17:CI17"/>
    <mergeCell ref="CJ17:CR17"/>
    <mergeCell ref="CS16:DA16"/>
    <mergeCell ref="DB16:DJ16"/>
    <mergeCell ref="DK16:DS16"/>
    <mergeCell ref="CS17:DA17"/>
    <mergeCell ref="BR44:BZ44"/>
    <mergeCell ref="CA44:CI44"/>
    <mergeCell ref="CJ44:CR44"/>
    <mergeCell ref="CS44:DA44"/>
    <mergeCell ref="DB44:DJ44"/>
    <mergeCell ref="Y44:AG44"/>
    <mergeCell ref="BI28:BQ28"/>
    <mergeCell ref="BI16:BQ16"/>
    <mergeCell ref="BR16:BZ16"/>
    <mergeCell ref="CA16:CI16"/>
    <mergeCell ref="CA29:CI29"/>
    <mergeCell ref="CJ29:CR29"/>
    <mergeCell ref="CS25:DA25"/>
    <mergeCell ref="DB25:DJ25"/>
    <mergeCell ref="DK25:DS25"/>
    <mergeCell ref="CJ23:CR23"/>
    <mergeCell ref="BR24:BZ24"/>
    <mergeCell ref="CA24:CI24"/>
    <mergeCell ref="CJ24:CR24"/>
    <mergeCell ref="Y25:AG25"/>
    <mergeCell ref="AH25:AP25"/>
    <mergeCell ref="AQ25:AY25"/>
    <mergeCell ref="AZ25:BH25"/>
    <mergeCell ref="BI25:BQ25"/>
    <mergeCell ref="EC12:EK12"/>
    <mergeCell ref="EL12:EW12"/>
    <mergeCell ref="AQ12:AY12"/>
    <mergeCell ref="AZ12:BH12"/>
    <mergeCell ref="BI12:BQ12"/>
    <mergeCell ref="BR12:BZ12"/>
    <mergeCell ref="CA12:CI12"/>
    <mergeCell ref="CJ12:CR12"/>
    <mergeCell ref="G18:O18"/>
    <mergeCell ref="P18:R18"/>
    <mergeCell ref="EC20:EK20"/>
    <mergeCell ref="EL20:EW20"/>
    <mergeCell ref="S18:U18"/>
    <mergeCell ref="V18:X18"/>
    <mergeCell ref="G19:O19"/>
    <mergeCell ref="DT14:EB14"/>
    <mergeCell ref="EC14:EK14"/>
    <mergeCell ref="EL14:EW14"/>
    <mergeCell ref="AQ14:AY14"/>
    <mergeCell ref="AZ14:BH14"/>
    <mergeCell ref="BI14:BQ14"/>
    <mergeCell ref="BR14:BZ14"/>
    <mergeCell ref="CA14:CI14"/>
    <mergeCell ref="CJ14:CR14"/>
    <mergeCell ref="CS14:DA14"/>
    <mergeCell ref="DB14:DJ14"/>
    <mergeCell ref="DK14:DS14"/>
    <mergeCell ref="DT17:EB17"/>
    <mergeCell ref="EC17:EK17"/>
    <mergeCell ref="EL17:EW17"/>
    <mergeCell ref="AQ17:AY17"/>
    <mergeCell ref="AZ17:BH17"/>
    <mergeCell ref="A12:C17"/>
    <mergeCell ref="D12:O12"/>
    <mergeCell ref="P12:R12"/>
    <mergeCell ref="S12:U12"/>
    <mergeCell ref="V12:X12"/>
    <mergeCell ref="Y12:AG12"/>
    <mergeCell ref="AH12:AP12"/>
    <mergeCell ref="CJ16:CR16"/>
    <mergeCell ref="CS15:DA15"/>
    <mergeCell ref="DB15:DJ15"/>
    <mergeCell ref="DK15:DS15"/>
    <mergeCell ref="DT15:EB15"/>
    <mergeCell ref="EC15:EK15"/>
    <mergeCell ref="EL15:EW15"/>
    <mergeCell ref="AQ15:AY15"/>
    <mergeCell ref="AZ15:BH15"/>
    <mergeCell ref="BI15:BQ15"/>
    <mergeCell ref="BR15:BZ15"/>
    <mergeCell ref="CA15:CI15"/>
    <mergeCell ref="CJ15:CR15"/>
    <mergeCell ref="D15:O15"/>
    <mergeCell ref="P15:R15"/>
    <mergeCell ref="S15:U15"/>
    <mergeCell ref="V15:X15"/>
    <mergeCell ref="Y15:AG15"/>
    <mergeCell ref="AH15:AP15"/>
    <mergeCell ref="D14:O14"/>
    <mergeCell ref="P14:R14"/>
    <mergeCell ref="S14:U14"/>
    <mergeCell ref="V14:X14"/>
    <mergeCell ref="Y14:AG14"/>
    <mergeCell ref="AH14:AP14"/>
    <mergeCell ref="D17:O17"/>
    <mergeCell ref="P17:R17"/>
    <mergeCell ref="S17:U17"/>
    <mergeCell ref="Y11:AG11"/>
    <mergeCell ref="AH11:AP11"/>
    <mergeCell ref="V17:X17"/>
    <mergeCell ref="Y17:AG17"/>
    <mergeCell ref="AH17:AP17"/>
    <mergeCell ref="D16:O16"/>
    <mergeCell ref="P16:R16"/>
    <mergeCell ref="S16:U16"/>
    <mergeCell ref="V16:X16"/>
    <mergeCell ref="Y16:AG16"/>
    <mergeCell ref="AH16:AP16"/>
    <mergeCell ref="DT11:EB11"/>
    <mergeCell ref="EC11:EK11"/>
    <mergeCell ref="EL11:EW11"/>
    <mergeCell ref="CJ11:CR11"/>
    <mergeCell ref="CS11:DA11"/>
    <mergeCell ref="DB11:DJ11"/>
    <mergeCell ref="DK11:DS11"/>
    <mergeCell ref="DB17:DJ17"/>
    <mergeCell ref="DK17:DS17"/>
    <mergeCell ref="DT16:EB16"/>
    <mergeCell ref="EC16:EK16"/>
    <mergeCell ref="EL16:EW16"/>
    <mergeCell ref="AQ16:AY16"/>
    <mergeCell ref="AZ16:BH16"/>
    <mergeCell ref="CS12:DA12"/>
    <mergeCell ref="DB12:DJ12"/>
    <mergeCell ref="DK12:DS12"/>
    <mergeCell ref="DT12:EB12"/>
    <mergeCell ref="EL8:EW9"/>
    <mergeCell ref="BR11:BZ11"/>
    <mergeCell ref="CA11:CI11"/>
    <mergeCell ref="AQ11:AY11"/>
    <mergeCell ref="AZ11:BH11"/>
    <mergeCell ref="BI11:BQ11"/>
    <mergeCell ref="EL7:EW7"/>
    <mergeCell ref="CJ9:CR9"/>
    <mergeCell ref="CS9:DA9"/>
    <mergeCell ref="DB9:DJ9"/>
    <mergeCell ref="DK9:DS9"/>
    <mergeCell ref="DT9:EB10"/>
    <mergeCell ref="CS10:DA10"/>
    <mergeCell ref="DB10:DJ10"/>
    <mergeCell ref="DK10:DS10"/>
    <mergeCell ref="EC10:EK10"/>
    <mergeCell ref="EL10:EW10"/>
    <mergeCell ref="CA8:CI8"/>
    <mergeCell ref="CJ8:CR8"/>
    <mergeCell ref="CS8:DA8"/>
    <mergeCell ref="DB8:DJ8"/>
    <mergeCell ref="DK8:DS8"/>
    <mergeCell ref="DT8:EB8"/>
    <mergeCell ref="EC8:EK9"/>
    <mergeCell ref="CS7:EB7"/>
    <mergeCell ref="EC7:EK7"/>
    <mergeCell ref="A7:O11"/>
    <mergeCell ref="P7:X11"/>
    <mergeCell ref="Y7:BH7"/>
    <mergeCell ref="BI7:BQ7"/>
    <mergeCell ref="BR7:BZ9"/>
    <mergeCell ref="CA7:CI7"/>
    <mergeCell ref="CJ7:CR7"/>
    <mergeCell ref="BR6:BZ6"/>
    <mergeCell ref="CA6:CI6"/>
    <mergeCell ref="CJ6:CR6"/>
    <mergeCell ref="CS6:DA6"/>
    <mergeCell ref="DB6:DJ6"/>
    <mergeCell ref="DK6:DS6"/>
    <mergeCell ref="Y8:AG8"/>
    <mergeCell ref="AH8:AP8"/>
    <mergeCell ref="AQ8:AY8"/>
    <mergeCell ref="AZ8:BH8"/>
    <mergeCell ref="BI8:BQ8"/>
    <mergeCell ref="Y9:AG10"/>
    <mergeCell ref="AH10:AP10"/>
    <mergeCell ref="BI10:BQ10"/>
    <mergeCell ref="BR10:BZ10"/>
    <mergeCell ref="CA10:CI10"/>
    <mergeCell ref="CJ10:CR10"/>
    <mergeCell ref="AH9:AP9"/>
    <mergeCell ref="AQ9:AY10"/>
    <mergeCell ref="AZ9:BH10"/>
    <mergeCell ref="BI9:BQ9"/>
    <mergeCell ref="CA9:CI9"/>
    <mergeCell ref="I1:Z2"/>
    <mergeCell ref="AA1:AF2"/>
    <mergeCell ref="I3:K3"/>
    <mergeCell ref="L3:N3"/>
    <mergeCell ref="O3:Q3"/>
    <mergeCell ref="R3:T3"/>
    <mergeCell ref="U3:W3"/>
    <mergeCell ref="X3:Z3"/>
    <mergeCell ref="AA3:AC3"/>
    <mergeCell ref="AD3:AF3"/>
    <mergeCell ref="Y6:AG6"/>
    <mergeCell ref="AH6:AP6"/>
    <mergeCell ref="AQ6:AY6"/>
    <mergeCell ref="AZ6:BH6"/>
    <mergeCell ref="BI6:BQ6"/>
    <mergeCell ref="EL6:EW6"/>
    <mergeCell ref="DT6:EB6"/>
    <mergeCell ref="EC6:EK6"/>
    <mergeCell ref="DS1:EC2"/>
    <mergeCell ref="DS3:EC3"/>
    <mergeCell ref="ED1:EW2"/>
    <mergeCell ref="ED3:EW3"/>
    <mergeCell ref="AH1:DR2"/>
  </mergeCells>
  <phoneticPr fontId="3"/>
  <dataValidations count="5">
    <dataValidation type="whole" allowBlank="1" showInputMessage="1" showErrorMessage="1" errorTitle="入力エラー" error="数値以外の入力または、8桁以上の入力は行えません。" sqref="BI75:BQ78 BI85:BQ85 AQ85:AY85 AQ81:AY83 BI81:BQ83 AQ43:AY46 BI43:BQ46 AQ26:AY29 AQ18:AY24 BI18:BQ24 BI26:BQ29 AQ48:AY51 AQ53:AY56 AQ70:AY73 AQ75:AY78 BI48:BQ51 BI53:BQ56 BI70:BQ73 BI12:BQ16 AQ12:AY16">
      <formula1>-999999</formula1>
      <formula2>9999999</formula2>
    </dataValidation>
    <dataValidation type="whole" allowBlank="1" showInputMessage="1" showErrorMessage="1" errorTitle="入力エラー" error="数値以外の入力または、10桁以上の入力は行えません。" sqref="Y81:AG83 Y75:AG78 Y85:AG85 Y43:AG46 Y18:AG24 Y26:AG29 Y48:AG51 Y53:AG56 Y70:AG73 Y12:AG16">
      <formula1>-99999999</formula1>
      <formula2>999999999</formula2>
    </dataValidation>
    <dataValidation type="whole" allowBlank="1" showInputMessage="1" showErrorMessage="1" errorTitle="入力エラー" error="数値以外の入力または、11桁以上の入力は行えません。" sqref="EL75:EW78 EL81:EW83 EL85:EW85 EL43:EW46 EL18:EW24 EL26:EW29 EL48:EW51 EL53:EW56 EL70:EW73 EL12:EW16">
      <formula1>-999999999</formula1>
      <formula2>9999999999</formula2>
    </dataValidation>
    <dataValidation type="whole" allowBlank="1" showInputMessage="1" showErrorMessage="1" errorTitle="入力エラー" error="数値以外の入力または、6桁以上の入力は行えません。" sqref="DB26:DJ29 DB81:DJ83 AH81:AP83 DB85:DJ85 AH85:AP85 AH18:AP24 AH26:AP29 DB18:DJ24 AH12:AP16 DB12:DJ16">
      <formula1>-9999</formula1>
      <formula2>99999</formula2>
    </dataValidation>
    <dataValidation type="whole" allowBlank="1" showInputMessage="1" showErrorMessage="1" errorTitle="入力エラー" error="数値以外の入力または、7桁以上の入力は行えません。" sqref="EC75:EK78 BR85:CR85 EC81:EK87 BR81:CR83 EC43:EK46 BR43:CR46 BR18:CR24 BR26:CR29 BR48:CR51 BR53:CR56 BR70:CR73 BR75:CR78 EC48:EK51 EC53:EK56 EC70:EK73 EC31:EK31 EC18:EK29 EC58:EK58 EC63:EK63 BR12:CR16 EC12:EK16">
      <formula1>-99999</formula1>
      <formula2>999999</formula2>
    </dataValidation>
  </dataValidations>
  <printOptions horizontalCentered="1"/>
  <pageMargins left="0.59055118110236227" right="0.59055118110236227" top="0.6692913385826772" bottom="0.39370078740157483" header="0.51181102362204722" footer="0.19685039370078741"/>
  <pageSetup paperSize="9" scale="75" firstPageNumber="95" fitToHeight="3" orientation="landscape" useFirstPageNumber="1" r:id="rId1"/>
  <headerFooter alignWithMargins="0">
    <oddFooter>&amp;R課税市-&amp;P</oddFooter>
  </headerFooter>
  <rowBreaks count="2" manualBreakCount="2">
    <brk id="31" max="152" man="1"/>
    <brk id="58" max="152" man="1"/>
  </rowBreaks>
  <drawing r:id="rId2"/>
  <legacyDrawing r:id="rId3"/>
  <picture r:id="rId4"/>
  <controls>
    <mc:AlternateContent xmlns:mc="http://schemas.openxmlformats.org/markup-compatibility/2006">
      <mc:Choice Requires="x14">
        <control shapeId="41988" r:id="rId5" name="CommandButton4">
          <controlPr defaultSize="0" print="0" autoLine="0" r:id="rId6">
            <anchor moveWithCells="1">
              <from>
                <xdr:col>0</xdr:col>
                <xdr:colOff>38100</xdr:colOff>
                <xdr:row>62</xdr:row>
                <xdr:rowOff>0</xdr:rowOff>
              </from>
              <to>
                <xdr:col>7</xdr:col>
                <xdr:colOff>200025</xdr:colOff>
                <xdr:row>63</xdr:row>
                <xdr:rowOff>123825</xdr:rowOff>
              </to>
            </anchor>
          </controlPr>
        </control>
      </mc:Choice>
      <mc:Fallback>
        <control shapeId="41988" r:id="rId5" name="CommandButton4"/>
      </mc:Fallback>
    </mc:AlternateContent>
    <mc:AlternateContent xmlns:mc="http://schemas.openxmlformats.org/markup-compatibility/2006">
      <mc:Choice Requires="x14">
        <control shapeId="41987" r:id="rId7" name="CommandButton3">
          <controlPr defaultSize="0" print="0" autoLine="0" r:id="rId8">
            <anchor moveWithCells="1">
              <from>
                <xdr:col>10</xdr:col>
                <xdr:colOff>9525</xdr:colOff>
                <xdr:row>35</xdr:row>
                <xdr:rowOff>0</xdr:rowOff>
              </from>
              <to>
                <xdr:col>21</xdr:col>
                <xdr:colOff>57150</xdr:colOff>
                <xdr:row>36</xdr:row>
                <xdr:rowOff>123825</xdr:rowOff>
              </to>
            </anchor>
          </controlPr>
        </control>
      </mc:Choice>
      <mc:Fallback>
        <control shapeId="41987" r:id="rId7" name="CommandButton3"/>
      </mc:Fallback>
    </mc:AlternateContent>
    <mc:AlternateContent xmlns:mc="http://schemas.openxmlformats.org/markup-compatibility/2006">
      <mc:Choice Requires="x14">
        <control shapeId="41986" r:id="rId9" name="CommandButton2">
          <controlPr defaultSize="0" print="0" autoLine="0" r:id="rId10">
            <anchor moveWithCells="1">
              <from>
                <xdr:col>0</xdr:col>
                <xdr:colOff>38100</xdr:colOff>
                <xdr:row>35</xdr:row>
                <xdr:rowOff>0</xdr:rowOff>
              </from>
              <to>
                <xdr:col>7</xdr:col>
                <xdr:colOff>200025</xdr:colOff>
                <xdr:row>36</xdr:row>
                <xdr:rowOff>123825</xdr:rowOff>
              </to>
            </anchor>
          </controlPr>
        </control>
      </mc:Choice>
      <mc:Fallback>
        <control shapeId="41986" r:id="rId9" name="CommandButton2"/>
      </mc:Fallback>
    </mc:AlternateContent>
    <mc:AlternateContent xmlns:mc="http://schemas.openxmlformats.org/markup-compatibility/2006">
      <mc:Choice Requires="x14">
        <control shapeId="41985" r:id="rId11" name="CommandButton1">
          <controlPr defaultSize="0" print="0" autoLine="0" r:id="rId12">
            <anchor moveWithCells="1">
              <from>
                <xdr:col>10</xdr:col>
                <xdr:colOff>9525</xdr:colOff>
                <xdr:row>3</xdr:row>
                <xdr:rowOff>180975</xdr:rowOff>
              </from>
              <to>
                <xdr:col>21</xdr:col>
                <xdr:colOff>57150</xdr:colOff>
                <xdr:row>5</xdr:row>
                <xdr:rowOff>114300</xdr:rowOff>
              </to>
            </anchor>
          </controlPr>
        </control>
      </mc:Choice>
      <mc:Fallback>
        <control shapeId="41985" r:id="rId11" name="CommandButton1"/>
      </mc:Fallback>
    </mc:AlternateContent>
  </control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you34">
    <pageSetUpPr fitToPage="1"/>
  </sheetPr>
  <dimension ref="A1:DZ15"/>
  <sheetViews>
    <sheetView showGridLines="0" zoomScale="85" zoomScaleNormal="85" workbookViewId="0">
      <selection activeCell="S9" sqref="S9:AA9"/>
    </sheetView>
  </sheetViews>
  <sheetFormatPr defaultColWidth="1" defaultRowHeight="13.5"/>
  <cols>
    <col min="1" max="116" width="1" style="109" customWidth="1"/>
    <col min="117" max="16384" width="1" style="109"/>
  </cols>
  <sheetData>
    <row r="1" spans="1:130" s="61" customFormat="1" ht="15.95" customHeight="1">
      <c r="H1" s="952" t="s">
        <v>810</v>
      </c>
      <c r="I1" s="953"/>
      <c r="J1" s="953"/>
      <c r="K1" s="953"/>
      <c r="L1" s="953"/>
      <c r="M1" s="953"/>
      <c r="N1" s="953"/>
      <c r="O1" s="953"/>
      <c r="P1" s="953"/>
      <c r="Q1" s="953"/>
      <c r="R1" s="953"/>
      <c r="S1" s="953"/>
      <c r="T1" s="953"/>
      <c r="U1" s="953"/>
      <c r="V1" s="953"/>
      <c r="W1" s="953"/>
      <c r="X1" s="953"/>
      <c r="Y1" s="954"/>
      <c r="Z1" s="952" t="s">
        <v>756</v>
      </c>
      <c r="AA1" s="953"/>
      <c r="AB1" s="953"/>
      <c r="AC1" s="953"/>
      <c r="AD1" s="953"/>
      <c r="AE1" s="954"/>
      <c r="CN1" s="955" t="s">
        <v>750</v>
      </c>
      <c r="CO1" s="955"/>
      <c r="CP1" s="955"/>
      <c r="CQ1" s="955"/>
      <c r="CR1" s="955"/>
      <c r="CS1" s="955"/>
      <c r="CT1" s="955"/>
      <c r="CU1" s="955"/>
      <c r="CV1" s="955"/>
      <c r="CW1" s="955"/>
      <c r="CX1" s="955"/>
      <c r="CY1" s="956" t="str">
        <f>IF(表00!DG1="","",表00!DG1)</f>
        <v>三重県</v>
      </c>
      <c r="CZ1" s="956"/>
      <c r="DA1" s="956"/>
      <c r="DB1" s="956"/>
      <c r="DC1" s="956"/>
      <c r="DD1" s="956"/>
      <c r="DE1" s="956"/>
      <c r="DF1" s="956"/>
      <c r="DG1" s="956"/>
      <c r="DH1" s="956"/>
      <c r="DI1" s="956"/>
      <c r="DJ1" s="956"/>
      <c r="DK1" s="956"/>
      <c r="DL1" s="956"/>
      <c r="DM1" s="956"/>
      <c r="DN1" s="956"/>
      <c r="DO1" s="956"/>
      <c r="DP1" s="956"/>
      <c r="DQ1" s="956"/>
      <c r="DR1" s="956"/>
      <c r="DS1" s="956"/>
      <c r="DT1" s="956"/>
      <c r="DU1" s="956"/>
      <c r="DV1" s="956"/>
      <c r="DW1" s="956"/>
      <c r="DX1" s="956"/>
      <c r="DY1" s="956"/>
    </row>
    <row r="2" spans="1:130" s="61" customFormat="1" ht="15.95" customHeight="1" thickBot="1">
      <c r="H2" s="957"/>
      <c r="I2" s="958"/>
      <c r="J2" s="958"/>
      <c r="K2" s="958"/>
      <c r="L2" s="958"/>
      <c r="M2" s="958"/>
      <c r="N2" s="958"/>
      <c r="O2" s="958"/>
      <c r="P2" s="958"/>
      <c r="Q2" s="958"/>
      <c r="R2" s="958"/>
      <c r="S2" s="958"/>
      <c r="T2" s="958"/>
      <c r="U2" s="958"/>
      <c r="V2" s="958"/>
      <c r="W2" s="958"/>
      <c r="X2" s="958"/>
      <c r="Y2" s="959"/>
      <c r="Z2" s="957"/>
      <c r="AA2" s="958"/>
      <c r="AB2" s="958"/>
      <c r="AC2" s="958"/>
      <c r="AD2" s="958"/>
      <c r="AE2" s="959"/>
      <c r="AJ2" s="53" t="str">
        <f>"第34表　"&amp; 表00!CY6&amp;表00!DC6 &amp; "年度鉱産税に関する調"</f>
        <v>第34表　令和5年度鉱産税に関する調</v>
      </c>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N2" s="960"/>
      <c r="CO2" s="960"/>
      <c r="CP2" s="960"/>
      <c r="CQ2" s="960"/>
      <c r="CR2" s="960"/>
      <c r="CS2" s="960"/>
      <c r="CT2" s="960"/>
      <c r="CU2" s="960"/>
      <c r="CV2" s="960"/>
      <c r="CW2" s="960"/>
      <c r="CX2" s="960"/>
      <c r="CY2" s="961"/>
      <c r="CZ2" s="961"/>
      <c r="DA2" s="961"/>
      <c r="DB2" s="961"/>
      <c r="DC2" s="961"/>
      <c r="DD2" s="961"/>
      <c r="DE2" s="961"/>
      <c r="DF2" s="961"/>
      <c r="DG2" s="961"/>
      <c r="DH2" s="961"/>
      <c r="DI2" s="961"/>
      <c r="DJ2" s="961"/>
      <c r="DK2" s="961"/>
      <c r="DL2" s="961"/>
      <c r="DM2" s="961"/>
      <c r="DN2" s="961"/>
      <c r="DO2" s="961"/>
      <c r="DP2" s="961"/>
      <c r="DQ2" s="961"/>
      <c r="DR2" s="961"/>
      <c r="DS2" s="961"/>
      <c r="DT2" s="961"/>
      <c r="DU2" s="961"/>
      <c r="DV2" s="961"/>
      <c r="DW2" s="961"/>
      <c r="DX2" s="961"/>
      <c r="DY2" s="961"/>
    </row>
    <row r="3" spans="1:130" s="61" customFormat="1" ht="25.5" customHeight="1" thickBot="1">
      <c r="H3" s="223">
        <f>IF(表00!A8="","",表00!A8)</f>
        <v>2</v>
      </c>
      <c r="I3" s="224"/>
      <c r="J3" s="224"/>
      <c r="K3" s="225">
        <f>IF(表00!D8="","",表00!D8)</f>
        <v>4</v>
      </c>
      <c r="L3" s="226"/>
      <c r="M3" s="227"/>
      <c r="N3" s="225">
        <f>IF(表00!G8="","",表00!G8)</f>
        <v>2</v>
      </c>
      <c r="O3" s="226"/>
      <c r="P3" s="227"/>
      <c r="Q3" s="225">
        <f>IF(表00!J8="","",表00!J8)</f>
        <v>0</v>
      </c>
      <c r="R3" s="226"/>
      <c r="S3" s="227"/>
      <c r="T3" s="225">
        <f>IF(表00!M8="","",表00!M8)</f>
        <v>2</v>
      </c>
      <c r="U3" s="226"/>
      <c r="V3" s="227"/>
      <c r="W3" s="225">
        <f>IF(表00!P8="","",表00!P8)</f>
        <v>1</v>
      </c>
      <c r="X3" s="226"/>
      <c r="Y3" s="228"/>
      <c r="Z3" s="962">
        <v>3</v>
      </c>
      <c r="AA3" s="963"/>
      <c r="AB3" s="964"/>
      <c r="AC3" s="965">
        <v>4</v>
      </c>
      <c r="AD3" s="966"/>
      <c r="AE3" s="967"/>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53"/>
      <c r="BX3" s="53"/>
      <c r="BY3" s="53"/>
      <c r="BZ3" s="53"/>
      <c r="CA3" s="53"/>
      <c r="CB3" s="53"/>
      <c r="CC3" s="53"/>
      <c r="CD3" s="53"/>
      <c r="CE3" s="53"/>
      <c r="CF3" s="53"/>
      <c r="CG3" s="53"/>
      <c r="CH3" s="53"/>
      <c r="CI3" s="53"/>
      <c r="CJ3" s="53"/>
      <c r="CK3" s="53"/>
      <c r="CL3" s="53"/>
      <c r="CN3" s="960" t="s">
        <v>752</v>
      </c>
      <c r="CO3" s="960"/>
      <c r="CP3" s="960"/>
      <c r="CQ3" s="960"/>
      <c r="CR3" s="960"/>
      <c r="CS3" s="960"/>
      <c r="CT3" s="960"/>
      <c r="CU3" s="960"/>
      <c r="CV3" s="960"/>
      <c r="CW3" s="960"/>
      <c r="CX3" s="960"/>
      <c r="CY3" s="968" t="str">
        <f>IF(表00!DG3="","",表00!DG3)</f>
        <v>四日市市</v>
      </c>
      <c r="CZ3" s="968"/>
      <c r="DA3" s="968"/>
      <c r="DB3" s="968"/>
      <c r="DC3" s="968"/>
      <c r="DD3" s="968"/>
      <c r="DE3" s="968"/>
      <c r="DF3" s="968"/>
      <c r="DG3" s="968"/>
      <c r="DH3" s="968"/>
      <c r="DI3" s="968"/>
      <c r="DJ3" s="968"/>
      <c r="DK3" s="968"/>
      <c r="DL3" s="968"/>
      <c r="DM3" s="968"/>
      <c r="DN3" s="968"/>
      <c r="DO3" s="968"/>
      <c r="DP3" s="968"/>
      <c r="DQ3" s="968"/>
      <c r="DR3" s="968"/>
      <c r="DS3" s="968"/>
      <c r="DT3" s="968"/>
      <c r="DU3" s="968"/>
      <c r="DV3" s="968"/>
      <c r="DW3" s="968"/>
      <c r="DX3" s="968"/>
      <c r="DY3" s="968"/>
    </row>
    <row r="4" spans="1:130" s="61" customFormat="1" ht="21" customHeight="1">
      <c r="A4" s="969"/>
      <c r="B4" s="969"/>
      <c r="C4" s="969"/>
      <c r="D4" s="969"/>
      <c r="E4" s="969"/>
      <c r="F4" s="969"/>
      <c r="G4" s="969"/>
      <c r="H4" s="970"/>
      <c r="I4" s="970"/>
      <c r="J4" s="970"/>
      <c r="K4" s="970"/>
      <c r="L4" s="970"/>
      <c r="M4" s="970"/>
      <c r="N4" s="970"/>
      <c r="O4" s="970"/>
      <c r="P4" s="970"/>
      <c r="Q4" s="970"/>
      <c r="R4" s="970"/>
      <c r="S4" s="970"/>
      <c r="T4" s="970"/>
      <c r="U4" s="970"/>
      <c r="V4" s="970"/>
      <c r="W4" s="970"/>
      <c r="X4" s="970"/>
      <c r="Y4" s="970"/>
      <c r="Z4" s="970"/>
      <c r="AA4" s="970"/>
      <c r="AB4" s="970"/>
      <c r="AC4" s="970"/>
      <c r="AD4" s="969"/>
      <c r="AE4" s="969"/>
      <c r="AJ4" s="971"/>
      <c r="AK4" s="971"/>
      <c r="AL4" s="971"/>
      <c r="AM4" s="971"/>
      <c r="AN4" s="971"/>
      <c r="AO4" s="971"/>
      <c r="AP4" s="971"/>
      <c r="AQ4" s="971"/>
      <c r="AR4" s="971"/>
      <c r="AS4" s="971"/>
      <c r="AT4" s="971"/>
      <c r="AU4" s="971"/>
      <c r="AV4" s="971"/>
      <c r="AW4" s="971"/>
      <c r="AX4" s="971"/>
      <c r="AY4" s="971"/>
      <c r="AZ4" s="971"/>
      <c r="BA4" s="971"/>
      <c r="BB4" s="971"/>
      <c r="BC4" s="971"/>
      <c r="BD4" s="971"/>
      <c r="BE4" s="971"/>
      <c r="BF4" s="971"/>
      <c r="BG4" s="971"/>
      <c r="BH4" s="971"/>
      <c r="BI4" s="971"/>
      <c r="BJ4" s="971"/>
      <c r="BK4" s="971"/>
      <c r="BL4" s="971"/>
      <c r="BM4" s="971"/>
      <c r="BN4" s="971"/>
      <c r="BO4" s="971"/>
      <c r="BP4" s="971"/>
      <c r="BQ4" s="971"/>
      <c r="BR4" s="971"/>
      <c r="BS4" s="971"/>
      <c r="BT4" s="971"/>
      <c r="BU4" s="971"/>
      <c r="BV4" s="971"/>
      <c r="BW4" s="971"/>
      <c r="BX4" s="971"/>
      <c r="BY4" s="971"/>
      <c r="BZ4" s="971"/>
      <c r="CA4" s="971"/>
      <c r="CB4" s="971"/>
      <c r="CC4" s="971"/>
      <c r="CD4" s="971"/>
      <c r="CE4" s="971"/>
      <c r="CF4" s="971"/>
      <c r="CG4" s="971"/>
      <c r="CH4" s="971"/>
      <c r="CI4" s="971"/>
      <c r="CJ4" s="971"/>
      <c r="CK4" s="971"/>
      <c r="CL4" s="971"/>
      <c r="CN4" s="969"/>
      <c r="CO4" s="969"/>
      <c r="CP4" s="969"/>
      <c r="CQ4" s="969"/>
      <c r="CR4" s="969"/>
      <c r="CS4" s="969"/>
      <c r="CT4" s="969"/>
      <c r="CU4" s="969"/>
      <c r="CV4" s="969"/>
      <c r="CW4" s="969"/>
      <c r="CX4" s="969"/>
      <c r="CY4" s="969"/>
      <c r="CZ4" s="969"/>
      <c r="DA4" s="969"/>
      <c r="DB4" s="969"/>
      <c r="DC4" s="969"/>
      <c r="DD4" s="969"/>
      <c r="DE4" s="969"/>
      <c r="DF4" s="969"/>
      <c r="DG4" s="969"/>
      <c r="DH4" s="969"/>
      <c r="DI4" s="969"/>
      <c r="DJ4" s="969"/>
      <c r="DK4" s="969"/>
      <c r="DL4" s="969"/>
      <c r="DM4" s="969"/>
      <c r="DN4" s="969"/>
      <c r="DO4" s="969"/>
      <c r="DP4" s="969"/>
      <c r="DQ4" s="969"/>
      <c r="DR4" s="969"/>
      <c r="DS4" s="969"/>
      <c r="DT4" s="969"/>
      <c r="DU4" s="969"/>
      <c r="DV4" s="969"/>
      <c r="DW4" s="969"/>
      <c r="DX4" s="969"/>
      <c r="DY4" s="969"/>
      <c r="DZ4" s="969"/>
    </row>
    <row r="5" spans="1:130" ht="15" customHeight="1">
      <c r="A5" s="52"/>
      <c r="B5" s="52"/>
      <c r="C5" s="52"/>
      <c r="D5" s="52"/>
      <c r="E5" s="52"/>
      <c r="F5" s="52"/>
      <c r="G5" s="52"/>
      <c r="H5" s="52"/>
      <c r="I5" s="52"/>
      <c r="J5" s="52"/>
      <c r="K5" s="52"/>
      <c r="L5" s="52"/>
      <c r="M5" s="52"/>
      <c r="N5" s="52"/>
      <c r="O5" s="52"/>
      <c r="P5" s="52"/>
      <c r="Q5" s="52"/>
      <c r="R5" s="52"/>
      <c r="S5" s="380" t="s">
        <v>145</v>
      </c>
      <c r="T5" s="380"/>
      <c r="U5" s="380"/>
      <c r="V5" s="380"/>
      <c r="W5" s="380"/>
      <c r="X5" s="380"/>
      <c r="Y5" s="380"/>
      <c r="Z5" s="380"/>
      <c r="AA5" s="380"/>
      <c r="AB5" s="380" t="s">
        <v>146</v>
      </c>
      <c r="AC5" s="380"/>
      <c r="AD5" s="380"/>
      <c r="AE5" s="380"/>
      <c r="AF5" s="380"/>
      <c r="AG5" s="380"/>
      <c r="AH5" s="380"/>
      <c r="AI5" s="380"/>
      <c r="AJ5" s="380"/>
      <c r="AK5" s="380" t="s">
        <v>147</v>
      </c>
      <c r="AL5" s="380"/>
      <c r="AM5" s="380"/>
      <c r="AN5" s="380"/>
      <c r="AO5" s="380"/>
      <c r="AP5" s="380"/>
      <c r="AQ5" s="380"/>
      <c r="AR5" s="380"/>
      <c r="AS5" s="380"/>
      <c r="AT5" s="380"/>
      <c r="AU5" s="380"/>
      <c r="AV5" s="380" t="s">
        <v>148</v>
      </c>
      <c r="AW5" s="380"/>
      <c r="AX5" s="380"/>
      <c r="AY5" s="380"/>
      <c r="AZ5" s="380"/>
      <c r="BA5" s="380"/>
      <c r="BB5" s="380"/>
      <c r="BC5" s="380"/>
      <c r="BD5" s="380"/>
      <c r="BE5" s="380"/>
      <c r="BF5" s="380"/>
      <c r="BG5" s="380" t="s">
        <v>149</v>
      </c>
      <c r="BH5" s="380"/>
      <c r="BI5" s="380"/>
      <c r="BJ5" s="380"/>
      <c r="BK5" s="380"/>
      <c r="BL5" s="380"/>
      <c r="BM5" s="380"/>
      <c r="BN5" s="380"/>
      <c r="BO5" s="380"/>
      <c r="BP5" s="380"/>
      <c r="BQ5" s="380"/>
      <c r="BR5" s="380"/>
      <c r="BS5" s="380"/>
      <c r="BT5" s="380" t="s">
        <v>150</v>
      </c>
      <c r="BU5" s="380"/>
      <c r="BV5" s="380"/>
      <c r="BW5" s="380"/>
      <c r="BX5" s="380"/>
      <c r="BY5" s="380"/>
      <c r="BZ5" s="380"/>
      <c r="CA5" s="380"/>
      <c r="CB5" s="380"/>
      <c r="CC5" s="380" t="s">
        <v>151</v>
      </c>
      <c r="CD5" s="380"/>
      <c r="CE5" s="380"/>
      <c r="CF5" s="380"/>
      <c r="CG5" s="380"/>
      <c r="CH5" s="380"/>
      <c r="CI5" s="380"/>
      <c r="CJ5" s="380"/>
      <c r="CK5" s="380"/>
      <c r="CL5" s="380" t="s">
        <v>152</v>
      </c>
      <c r="CM5" s="380"/>
      <c r="CN5" s="380"/>
      <c r="CO5" s="380"/>
      <c r="CP5" s="380"/>
      <c r="CQ5" s="380"/>
      <c r="CR5" s="380"/>
      <c r="CS5" s="380"/>
      <c r="CT5" s="380"/>
      <c r="CU5" s="380" t="s">
        <v>153</v>
      </c>
      <c r="CV5" s="380"/>
      <c r="CW5" s="380"/>
      <c r="CX5" s="380"/>
      <c r="CY5" s="380"/>
      <c r="CZ5" s="380"/>
      <c r="DA5" s="380"/>
      <c r="DB5" s="380"/>
      <c r="DC5" s="380"/>
      <c r="DD5" s="380" t="s">
        <v>154</v>
      </c>
      <c r="DE5" s="380"/>
      <c r="DF5" s="380"/>
      <c r="DG5" s="380"/>
      <c r="DH5" s="380"/>
      <c r="DI5" s="380"/>
      <c r="DJ5" s="380"/>
      <c r="DK5" s="380"/>
      <c r="DL5" s="380"/>
      <c r="DM5" s="380" t="s">
        <v>155</v>
      </c>
      <c r="DN5" s="380"/>
      <c r="DO5" s="380"/>
      <c r="DP5" s="380"/>
      <c r="DQ5" s="380"/>
      <c r="DR5" s="380"/>
      <c r="DS5" s="380"/>
      <c r="DT5" s="380"/>
      <c r="DU5" s="380"/>
      <c r="DX5" s="52"/>
      <c r="DY5" s="52"/>
      <c r="DZ5" s="52"/>
    </row>
    <row r="6" spans="1:130" ht="15" customHeight="1">
      <c r="A6" s="114" t="s">
        <v>687</v>
      </c>
      <c r="B6" s="115"/>
      <c r="C6" s="115"/>
      <c r="D6" s="115"/>
      <c r="E6" s="115"/>
      <c r="F6" s="115"/>
      <c r="G6" s="115"/>
      <c r="H6" s="115"/>
      <c r="I6" s="118"/>
      <c r="J6" s="114" t="s">
        <v>686</v>
      </c>
      <c r="K6" s="115"/>
      <c r="L6" s="115"/>
      <c r="M6" s="115"/>
      <c r="N6" s="115"/>
      <c r="O6" s="115"/>
      <c r="P6" s="115"/>
      <c r="Q6" s="115"/>
      <c r="R6" s="118"/>
      <c r="S6" s="972"/>
      <c r="T6" s="973"/>
      <c r="U6" s="973"/>
      <c r="V6" s="973"/>
      <c r="W6" s="973"/>
      <c r="X6" s="973"/>
      <c r="Y6" s="973"/>
      <c r="Z6" s="973"/>
      <c r="AA6" s="974"/>
      <c r="AB6" s="114" t="s">
        <v>685</v>
      </c>
      <c r="AC6" s="115"/>
      <c r="AD6" s="115"/>
      <c r="AE6" s="115"/>
      <c r="AF6" s="115"/>
      <c r="AG6" s="115"/>
      <c r="AH6" s="115"/>
      <c r="AI6" s="115"/>
      <c r="AJ6" s="118"/>
      <c r="AK6" s="119" t="s">
        <v>218</v>
      </c>
      <c r="AL6" s="120"/>
      <c r="AM6" s="120"/>
      <c r="AN6" s="120"/>
      <c r="AO6" s="120"/>
      <c r="AP6" s="120"/>
      <c r="AQ6" s="120"/>
      <c r="AR6" s="120"/>
      <c r="AS6" s="120"/>
      <c r="AT6" s="120"/>
      <c r="AU6" s="120"/>
      <c r="AV6" s="120"/>
      <c r="AW6" s="120"/>
      <c r="AX6" s="120"/>
      <c r="AY6" s="120"/>
      <c r="AZ6" s="120"/>
      <c r="BA6" s="120"/>
      <c r="BB6" s="120"/>
      <c r="BC6" s="120"/>
      <c r="BD6" s="120"/>
      <c r="BE6" s="120"/>
      <c r="BF6" s="120"/>
      <c r="BG6" s="120"/>
      <c r="BH6" s="120"/>
      <c r="BI6" s="120"/>
      <c r="BJ6" s="120"/>
      <c r="BK6" s="120"/>
      <c r="BL6" s="120"/>
      <c r="BM6" s="120"/>
      <c r="BN6" s="120"/>
      <c r="BO6" s="120"/>
      <c r="BP6" s="120"/>
      <c r="BQ6" s="120"/>
      <c r="BR6" s="120"/>
      <c r="BS6" s="121"/>
      <c r="BT6" s="119" t="s">
        <v>219</v>
      </c>
      <c r="BU6" s="120"/>
      <c r="BV6" s="120"/>
      <c r="BW6" s="120"/>
      <c r="BX6" s="120"/>
      <c r="BY6" s="120"/>
      <c r="BZ6" s="120"/>
      <c r="CA6" s="120"/>
      <c r="CB6" s="120"/>
      <c r="CC6" s="120"/>
      <c r="CD6" s="120"/>
      <c r="CE6" s="120"/>
      <c r="CF6" s="120"/>
      <c r="CG6" s="120"/>
      <c r="CH6" s="120"/>
      <c r="CI6" s="120"/>
      <c r="CJ6" s="120"/>
      <c r="CK6" s="120"/>
      <c r="CL6" s="120"/>
      <c r="CM6" s="120"/>
      <c r="CN6" s="120"/>
      <c r="CO6" s="120"/>
      <c r="CP6" s="120"/>
      <c r="CQ6" s="120"/>
      <c r="CR6" s="120"/>
      <c r="CS6" s="120"/>
      <c r="CT6" s="121"/>
      <c r="CU6" s="119" t="s">
        <v>220</v>
      </c>
      <c r="CV6" s="120"/>
      <c r="CW6" s="120"/>
      <c r="CX6" s="120"/>
      <c r="CY6" s="120"/>
      <c r="CZ6" s="120"/>
      <c r="DA6" s="120"/>
      <c r="DB6" s="120"/>
      <c r="DC6" s="120"/>
      <c r="DD6" s="120"/>
      <c r="DE6" s="120"/>
      <c r="DF6" s="120"/>
      <c r="DG6" s="120"/>
      <c r="DH6" s="120"/>
      <c r="DI6" s="120"/>
      <c r="DJ6" s="120"/>
      <c r="DK6" s="120"/>
      <c r="DL6" s="120"/>
      <c r="DM6" s="120"/>
      <c r="DN6" s="120"/>
      <c r="DO6" s="120"/>
      <c r="DP6" s="120"/>
      <c r="DQ6" s="120"/>
      <c r="DR6" s="120"/>
      <c r="DS6" s="120"/>
      <c r="DT6" s="120"/>
      <c r="DU6" s="121"/>
      <c r="DZ6" s="52"/>
    </row>
    <row r="7" spans="1:130" ht="15" customHeight="1">
      <c r="A7" s="194"/>
      <c r="B7" s="195"/>
      <c r="C7" s="195"/>
      <c r="D7" s="195"/>
      <c r="E7" s="195"/>
      <c r="F7" s="195"/>
      <c r="G7" s="195"/>
      <c r="H7" s="195"/>
      <c r="I7" s="196"/>
      <c r="J7" s="194"/>
      <c r="K7" s="195"/>
      <c r="L7" s="195"/>
      <c r="M7" s="195"/>
      <c r="N7" s="195"/>
      <c r="O7" s="195"/>
      <c r="P7" s="195"/>
      <c r="Q7" s="195"/>
      <c r="R7" s="196"/>
      <c r="S7" s="975" t="s">
        <v>684</v>
      </c>
      <c r="T7" s="976"/>
      <c r="U7" s="976"/>
      <c r="V7" s="976"/>
      <c r="W7" s="976"/>
      <c r="X7" s="976"/>
      <c r="Y7" s="976"/>
      <c r="Z7" s="976"/>
      <c r="AA7" s="977"/>
      <c r="AB7" s="279"/>
      <c r="AC7" s="280"/>
      <c r="AD7" s="280"/>
      <c r="AE7" s="280"/>
      <c r="AF7" s="280"/>
      <c r="AG7" s="280"/>
      <c r="AH7" s="280"/>
      <c r="AI7" s="280"/>
      <c r="AJ7" s="281"/>
      <c r="AK7" s="978" t="s">
        <v>221</v>
      </c>
      <c r="AL7" s="979"/>
      <c r="AM7" s="979"/>
      <c r="AN7" s="979"/>
      <c r="AO7" s="979"/>
      <c r="AP7" s="979"/>
      <c r="AQ7" s="979"/>
      <c r="AR7" s="979"/>
      <c r="AS7" s="979"/>
      <c r="AT7" s="979"/>
      <c r="AU7" s="980"/>
      <c r="AV7" s="978" t="s">
        <v>222</v>
      </c>
      <c r="AW7" s="979"/>
      <c r="AX7" s="979"/>
      <c r="AY7" s="979"/>
      <c r="AZ7" s="979"/>
      <c r="BA7" s="979"/>
      <c r="BB7" s="979"/>
      <c r="BC7" s="979"/>
      <c r="BD7" s="979"/>
      <c r="BE7" s="979"/>
      <c r="BF7" s="980"/>
      <c r="BG7" s="194" t="s">
        <v>776</v>
      </c>
      <c r="BH7" s="195"/>
      <c r="BI7" s="195"/>
      <c r="BJ7" s="195"/>
      <c r="BK7" s="195"/>
      <c r="BL7" s="195"/>
      <c r="BM7" s="195"/>
      <c r="BN7" s="195"/>
      <c r="BO7" s="195"/>
      <c r="BP7" s="195"/>
      <c r="BQ7" s="195"/>
      <c r="BR7" s="195"/>
      <c r="BS7" s="196"/>
      <c r="BT7" s="114" t="s">
        <v>223</v>
      </c>
      <c r="BU7" s="115"/>
      <c r="BV7" s="115"/>
      <c r="BW7" s="115"/>
      <c r="BX7" s="115"/>
      <c r="BY7" s="115"/>
      <c r="BZ7" s="115"/>
      <c r="CA7" s="115"/>
      <c r="CB7" s="118"/>
      <c r="CC7" s="114" t="s">
        <v>224</v>
      </c>
      <c r="CD7" s="115"/>
      <c r="CE7" s="115"/>
      <c r="CF7" s="115"/>
      <c r="CG7" s="115"/>
      <c r="CH7" s="115"/>
      <c r="CI7" s="115"/>
      <c r="CJ7" s="115"/>
      <c r="CK7" s="118"/>
      <c r="CL7" s="114" t="s">
        <v>776</v>
      </c>
      <c r="CM7" s="115"/>
      <c r="CN7" s="115"/>
      <c r="CO7" s="115"/>
      <c r="CP7" s="115"/>
      <c r="CQ7" s="115"/>
      <c r="CR7" s="115"/>
      <c r="CS7" s="115"/>
      <c r="CT7" s="118"/>
      <c r="CU7" s="114" t="s">
        <v>223</v>
      </c>
      <c r="CV7" s="115"/>
      <c r="CW7" s="115"/>
      <c r="CX7" s="115"/>
      <c r="CY7" s="115"/>
      <c r="CZ7" s="115"/>
      <c r="DA7" s="115"/>
      <c r="DB7" s="115"/>
      <c r="DC7" s="118"/>
      <c r="DD7" s="114" t="s">
        <v>224</v>
      </c>
      <c r="DE7" s="115"/>
      <c r="DF7" s="115"/>
      <c r="DG7" s="115"/>
      <c r="DH7" s="115"/>
      <c r="DI7" s="115"/>
      <c r="DJ7" s="115"/>
      <c r="DK7" s="115"/>
      <c r="DL7" s="118"/>
      <c r="DM7" s="114" t="s">
        <v>776</v>
      </c>
      <c r="DN7" s="115"/>
      <c r="DO7" s="115"/>
      <c r="DP7" s="115"/>
      <c r="DQ7" s="115"/>
      <c r="DR7" s="115"/>
      <c r="DS7" s="115"/>
      <c r="DT7" s="115"/>
      <c r="DU7" s="118"/>
      <c r="DZ7" s="52"/>
    </row>
    <row r="8" spans="1:130" ht="15" customHeight="1" thickBot="1">
      <c r="A8" s="760"/>
      <c r="B8" s="761"/>
      <c r="C8" s="761"/>
      <c r="D8" s="761"/>
      <c r="E8" s="761"/>
      <c r="F8" s="761"/>
      <c r="G8" s="761"/>
      <c r="H8" s="761"/>
      <c r="I8" s="762"/>
      <c r="J8" s="677"/>
      <c r="K8" s="678"/>
      <c r="L8" s="678"/>
      <c r="M8" s="678"/>
      <c r="N8" s="678"/>
      <c r="O8" s="678"/>
      <c r="P8" s="678"/>
      <c r="Q8" s="678"/>
      <c r="R8" s="679"/>
      <c r="S8" s="981" t="s">
        <v>683</v>
      </c>
      <c r="T8" s="982"/>
      <c r="U8" s="982"/>
      <c r="V8" s="982"/>
      <c r="W8" s="982"/>
      <c r="X8" s="982"/>
      <c r="Y8" s="982"/>
      <c r="Z8" s="982"/>
      <c r="AA8" s="983"/>
      <c r="AB8" s="677"/>
      <c r="AC8" s="678"/>
      <c r="AD8" s="678"/>
      <c r="AE8" s="678"/>
      <c r="AF8" s="678"/>
      <c r="AG8" s="678"/>
      <c r="AH8" s="678"/>
      <c r="AI8" s="678"/>
      <c r="AJ8" s="679"/>
      <c r="AK8" s="984" t="s">
        <v>225</v>
      </c>
      <c r="AL8" s="985"/>
      <c r="AM8" s="985"/>
      <c r="AN8" s="985"/>
      <c r="AO8" s="985"/>
      <c r="AP8" s="985"/>
      <c r="AQ8" s="985"/>
      <c r="AR8" s="985"/>
      <c r="AS8" s="985"/>
      <c r="AT8" s="985"/>
      <c r="AU8" s="986"/>
      <c r="AV8" s="984" t="s">
        <v>225</v>
      </c>
      <c r="AW8" s="985"/>
      <c r="AX8" s="985"/>
      <c r="AY8" s="985"/>
      <c r="AZ8" s="985"/>
      <c r="BA8" s="985"/>
      <c r="BB8" s="985"/>
      <c r="BC8" s="985"/>
      <c r="BD8" s="985"/>
      <c r="BE8" s="985"/>
      <c r="BF8" s="986"/>
      <c r="BG8" s="984" t="s">
        <v>847</v>
      </c>
      <c r="BH8" s="985"/>
      <c r="BI8" s="985"/>
      <c r="BJ8" s="985"/>
      <c r="BK8" s="985"/>
      <c r="BL8" s="985"/>
      <c r="BM8" s="985"/>
      <c r="BN8" s="985"/>
      <c r="BO8" s="985"/>
      <c r="BP8" s="985"/>
      <c r="BQ8" s="985"/>
      <c r="BR8" s="985"/>
      <c r="BS8" s="986"/>
      <c r="BT8" s="984" t="s">
        <v>847</v>
      </c>
      <c r="BU8" s="985"/>
      <c r="BV8" s="985"/>
      <c r="BW8" s="985"/>
      <c r="BX8" s="985"/>
      <c r="BY8" s="985"/>
      <c r="BZ8" s="985"/>
      <c r="CA8" s="985"/>
      <c r="CB8" s="986"/>
      <c r="CC8" s="984" t="s">
        <v>847</v>
      </c>
      <c r="CD8" s="985"/>
      <c r="CE8" s="985"/>
      <c r="CF8" s="985"/>
      <c r="CG8" s="985"/>
      <c r="CH8" s="985"/>
      <c r="CI8" s="985"/>
      <c r="CJ8" s="985"/>
      <c r="CK8" s="986"/>
      <c r="CL8" s="984" t="s">
        <v>847</v>
      </c>
      <c r="CM8" s="985"/>
      <c r="CN8" s="985"/>
      <c r="CO8" s="985"/>
      <c r="CP8" s="985"/>
      <c r="CQ8" s="985"/>
      <c r="CR8" s="985"/>
      <c r="CS8" s="985"/>
      <c r="CT8" s="986"/>
      <c r="CU8" s="984" t="s">
        <v>847</v>
      </c>
      <c r="CV8" s="985"/>
      <c r="CW8" s="985"/>
      <c r="CX8" s="985"/>
      <c r="CY8" s="985"/>
      <c r="CZ8" s="985"/>
      <c r="DA8" s="985"/>
      <c r="DB8" s="985"/>
      <c r="DC8" s="986"/>
      <c r="DD8" s="984" t="s">
        <v>847</v>
      </c>
      <c r="DE8" s="985"/>
      <c r="DF8" s="985"/>
      <c r="DG8" s="985"/>
      <c r="DH8" s="985"/>
      <c r="DI8" s="985"/>
      <c r="DJ8" s="985"/>
      <c r="DK8" s="985"/>
      <c r="DL8" s="986"/>
      <c r="DM8" s="984" t="s">
        <v>847</v>
      </c>
      <c r="DN8" s="985"/>
      <c r="DO8" s="985"/>
      <c r="DP8" s="985"/>
      <c r="DQ8" s="985"/>
      <c r="DR8" s="985"/>
      <c r="DS8" s="985"/>
      <c r="DT8" s="985"/>
      <c r="DU8" s="986"/>
      <c r="DZ8" s="52"/>
    </row>
    <row r="9" spans="1:130" ht="24" customHeight="1">
      <c r="A9" s="987" t="s">
        <v>522</v>
      </c>
      <c r="B9" s="988"/>
      <c r="C9" s="988"/>
      <c r="D9" s="988"/>
      <c r="E9" s="988"/>
      <c r="F9" s="988"/>
      <c r="G9" s="988"/>
      <c r="H9" s="988"/>
      <c r="I9" s="988"/>
      <c r="J9" s="478" t="s">
        <v>820</v>
      </c>
      <c r="K9" s="479"/>
      <c r="L9" s="625"/>
      <c r="M9" s="479" t="s">
        <v>818</v>
      </c>
      <c r="N9" s="479"/>
      <c r="O9" s="625"/>
      <c r="P9" s="479" t="s">
        <v>820</v>
      </c>
      <c r="Q9" s="479"/>
      <c r="R9" s="626"/>
      <c r="S9" s="989"/>
      <c r="T9" s="990"/>
      <c r="U9" s="990"/>
      <c r="V9" s="990"/>
      <c r="W9" s="990"/>
      <c r="X9" s="990"/>
      <c r="Y9" s="990"/>
      <c r="Z9" s="990"/>
      <c r="AA9" s="991"/>
      <c r="AB9" s="149"/>
      <c r="AC9" s="150"/>
      <c r="AD9" s="150"/>
      <c r="AE9" s="150"/>
      <c r="AF9" s="150"/>
      <c r="AG9" s="150"/>
      <c r="AH9" s="150"/>
      <c r="AI9" s="150"/>
      <c r="AJ9" s="151"/>
      <c r="AK9" s="419"/>
      <c r="AL9" s="419"/>
      <c r="AM9" s="419"/>
      <c r="AN9" s="419"/>
      <c r="AO9" s="419"/>
      <c r="AP9" s="419"/>
      <c r="AQ9" s="419"/>
      <c r="AR9" s="419"/>
      <c r="AS9" s="419"/>
      <c r="AT9" s="419"/>
      <c r="AU9" s="419"/>
      <c r="AV9" s="419"/>
      <c r="AW9" s="419"/>
      <c r="AX9" s="419"/>
      <c r="AY9" s="419"/>
      <c r="AZ9" s="419"/>
      <c r="BA9" s="419"/>
      <c r="BB9" s="419"/>
      <c r="BC9" s="419"/>
      <c r="BD9" s="419"/>
      <c r="BE9" s="419"/>
      <c r="BF9" s="419"/>
      <c r="BG9" s="180">
        <f t="shared" ref="BG9:BG14" si="0">SUM(AK9:BF9)</f>
        <v>0</v>
      </c>
      <c r="BH9" s="181"/>
      <c r="BI9" s="181"/>
      <c r="BJ9" s="181"/>
      <c r="BK9" s="181"/>
      <c r="BL9" s="181"/>
      <c r="BM9" s="181"/>
      <c r="BN9" s="181"/>
      <c r="BO9" s="181"/>
      <c r="BP9" s="181"/>
      <c r="BQ9" s="181"/>
      <c r="BR9" s="181"/>
      <c r="BS9" s="182"/>
      <c r="BT9" s="149"/>
      <c r="BU9" s="150"/>
      <c r="BV9" s="150"/>
      <c r="BW9" s="150"/>
      <c r="BX9" s="150"/>
      <c r="BY9" s="150"/>
      <c r="BZ9" s="150"/>
      <c r="CA9" s="150"/>
      <c r="CB9" s="151"/>
      <c r="CC9" s="149"/>
      <c r="CD9" s="150"/>
      <c r="CE9" s="150"/>
      <c r="CF9" s="150"/>
      <c r="CG9" s="150"/>
      <c r="CH9" s="150"/>
      <c r="CI9" s="150"/>
      <c r="CJ9" s="150"/>
      <c r="CK9" s="150"/>
      <c r="CL9" s="180">
        <f t="shared" ref="CL9:CL14" si="1">SUM(BT9:CK9)</f>
        <v>0</v>
      </c>
      <c r="CM9" s="181"/>
      <c r="CN9" s="181"/>
      <c r="CO9" s="181"/>
      <c r="CP9" s="181"/>
      <c r="CQ9" s="181"/>
      <c r="CR9" s="181"/>
      <c r="CS9" s="181"/>
      <c r="CT9" s="182"/>
      <c r="CU9" s="149"/>
      <c r="CV9" s="150"/>
      <c r="CW9" s="150"/>
      <c r="CX9" s="150"/>
      <c r="CY9" s="150"/>
      <c r="CZ9" s="150"/>
      <c r="DA9" s="150"/>
      <c r="DB9" s="150"/>
      <c r="DC9" s="151"/>
      <c r="DD9" s="149"/>
      <c r="DE9" s="150"/>
      <c r="DF9" s="150"/>
      <c r="DG9" s="150"/>
      <c r="DH9" s="150"/>
      <c r="DI9" s="150"/>
      <c r="DJ9" s="150"/>
      <c r="DK9" s="150"/>
      <c r="DL9" s="151"/>
      <c r="DM9" s="180">
        <f t="shared" ref="DM9:DM14" si="2">SUM(CU9:DL9)</f>
        <v>0</v>
      </c>
      <c r="DN9" s="181"/>
      <c r="DO9" s="181"/>
      <c r="DP9" s="181"/>
      <c r="DQ9" s="181"/>
      <c r="DR9" s="181"/>
      <c r="DS9" s="181"/>
      <c r="DT9" s="181"/>
      <c r="DU9" s="992"/>
    </row>
    <row r="10" spans="1:130" ht="24" customHeight="1">
      <c r="A10" s="987" t="s">
        <v>523</v>
      </c>
      <c r="B10" s="988"/>
      <c r="C10" s="988"/>
      <c r="D10" s="988"/>
      <c r="E10" s="988"/>
      <c r="F10" s="988"/>
      <c r="G10" s="988"/>
      <c r="H10" s="988"/>
      <c r="I10" s="988"/>
      <c r="J10" s="550" t="s">
        <v>820</v>
      </c>
      <c r="K10" s="551"/>
      <c r="L10" s="629"/>
      <c r="M10" s="551" t="s">
        <v>822</v>
      </c>
      <c r="N10" s="551"/>
      <c r="O10" s="629"/>
      <c r="P10" s="551" t="s">
        <v>820</v>
      </c>
      <c r="Q10" s="551"/>
      <c r="R10" s="630"/>
      <c r="S10" s="170"/>
      <c r="T10" s="171"/>
      <c r="U10" s="171"/>
      <c r="V10" s="171"/>
      <c r="W10" s="171"/>
      <c r="X10" s="171"/>
      <c r="Y10" s="171"/>
      <c r="Z10" s="171"/>
      <c r="AA10" s="172"/>
      <c r="AB10" s="159"/>
      <c r="AC10" s="160"/>
      <c r="AD10" s="160"/>
      <c r="AE10" s="160"/>
      <c r="AF10" s="160"/>
      <c r="AG10" s="160"/>
      <c r="AH10" s="160"/>
      <c r="AI10" s="160"/>
      <c r="AJ10" s="16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156">
        <f t="shared" si="0"/>
        <v>0</v>
      </c>
      <c r="BH10" s="157"/>
      <c r="BI10" s="157"/>
      <c r="BJ10" s="157"/>
      <c r="BK10" s="157"/>
      <c r="BL10" s="157"/>
      <c r="BM10" s="157"/>
      <c r="BN10" s="157"/>
      <c r="BO10" s="157"/>
      <c r="BP10" s="157"/>
      <c r="BQ10" s="157"/>
      <c r="BR10" s="157"/>
      <c r="BS10" s="158"/>
      <c r="BT10" s="159"/>
      <c r="BU10" s="160"/>
      <c r="BV10" s="160"/>
      <c r="BW10" s="160"/>
      <c r="BX10" s="160"/>
      <c r="BY10" s="160"/>
      <c r="BZ10" s="160"/>
      <c r="CA10" s="160"/>
      <c r="CB10" s="161"/>
      <c r="CC10" s="159"/>
      <c r="CD10" s="160"/>
      <c r="CE10" s="160"/>
      <c r="CF10" s="160"/>
      <c r="CG10" s="160"/>
      <c r="CH10" s="160"/>
      <c r="CI10" s="160"/>
      <c r="CJ10" s="160"/>
      <c r="CK10" s="160"/>
      <c r="CL10" s="156">
        <f t="shared" si="1"/>
        <v>0</v>
      </c>
      <c r="CM10" s="157"/>
      <c r="CN10" s="157"/>
      <c r="CO10" s="157"/>
      <c r="CP10" s="157"/>
      <c r="CQ10" s="157"/>
      <c r="CR10" s="157"/>
      <c r="CS10" s="157"/>
      <c r="CT10" s="158"/>
      <c r="CU10" s="159"/>
      <c r="CV10" s="160"/>
      <c r="CW10" s="160"/>
      <c r="CX10" s="160"/>
      <c r="CY10" s="160"/>
      <c r="CZ10" s="160"/>
      <c r="DA10" s="160"/>
      <c r="DB10" s="160"/>
      <c r="DC10" s="161"/>
      <c r="DD10" s="159"/>
      <c r="DE10" s="160"/>
      <c r="DF10" s="160"/>
      <c r="DG10" s="160"/>
      <c r="DH10" s="160"/>
      <c r="DI10" s="160"/>
      <c r="DJ10" s="160"/>
      <c r="DK10" s="160"/>
      <c r="DL10" s="161"/>
      <c r="DM10" s="156">
        <f t="shared" si="2"/>
        <v>0</v>
      </c>
      <c r="DN10" s="157"/>
      <c r="DO10" s="157"/>
      <c r="DP10" s="157"/>
      <c r="DQ10" s="157"/>
      <c r="DR10" s="157"/>
      <c r="DS10" s="157"/>
      <c r="DT10" s="157"/>
      <c r="DU10" s="885"/>
    </row>
    <row r="11" spans="1:130" ht="24" customHeight="1">
      <c r="A11" s="987" t="s">
        <v>524</v>
      </c>
      <c r="B11" s="988"/>
      <c r="C11" s="988"/>
      <c r="D11" s="988"/>
      <c r="E11" s="988"/>
      <c r="F11" s="988"/>
      <c r="G11" s="988"/>
      <c r="H11" s="988"/>
      <c r="I11" s="988"/>
      <c r="J11" s="550" t="s">
        <v>820</v>
      </c>
      <c r="K11" s="551"/>
      <c r="L11" s="629"/>
      <c r="M11" s="551" t="s">
        <v>834</v>
      </c>
      <c r="N11" s="551"/>
      <c r="O11" s="629"/>
      <c r="P11" s="551" t="s">
        <v>820</v>
      </c>
      <c r="Q11" s="551"/>
      <c r="R11" s="630"/>
      <c r="S11" s="170"/>
      <c r="T11" s="171"/>
      <c r="U11" s="171"/>
      <c r="V11" s="171"/>
      <c r="W11" s="171"/>
      <c r="X11" s="171"/>
      <c r="Y11" s="171"/>
      <c r="Z11" s="171"/>
      <c r="AA11" s="172"/>
      <c r="AB11" s="159"/>
      <c r="AC11" s="160"/>
      <c r="AD11" s="160"/>
      <c r="AE11" s="160"/>
      <c r="AF11" s="160"/>
      <c r="AG11" s="160"/>
      <c r="AH11" s="160"/>
      <c r="AI11" s="160"/>
      <c r="AJ11" s="16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156">
        <f t="shared" si="0"/>
        <v>0</v>
      </c>
      <c r="BH11" s="157"/>
      <c r="BI11" s="157"/>
      <c r="BJ11" s="157"/>
      <c r="BK11" s="157"/>
      <c r="BL11" s="157"/>
      <c r="BM11" s="157"/>
      <c r="BN11" s="157"/>
      <c r="BO11" s="157"/>
      <c r="BP11" s="157"/>
      <c r="BQ11" s="157"/>
      <c r="BR11" s="157"/>
      <c r="BS11" s="158"/>
      <c r="BT11" s="159"/>
      <c r="BU11" s="160"/>
      <c r="BV11" s="160"/>
      <c r="BW11" s="160"/>
      <c r="BX11" s="160"/>
      <c r="BY11" s="160"/>
      <c r="BZ11" s="160"/>
      <c r="CA11" s="160"/>
      <c r="CB11" s="161"/>
      <c r="CC11" s="159"/>
      <c r="CD11" s="160"/>
      <c r="CE11" s="160"/>
      <c r="CF11" s="160"/>
      <c r="CG11" s="160"/>
      <c r="CH11" s="160"/>
      <c r="CI11" s="160"/>
      <c r="CJ11" s="160"/>
      <c r="CK11" s="160"/>
      <c r="CL11" s="156">
        <f t="shared" si="1"/>
        <v>0</v>
      </c>
      <c r="CM11" s="157"/>
      <c r="CN11" s="157"/>
      <c r="CO11" s="157"/>
      <c r="CP11" s="157"/>
      <c r="CQ11" s="157"/>
      <c r="CR11" s="157"/>
      <c r="CS11" s="157"/>
      <c r="CT11" s="158"/>
      <c r="CU11" s="159"/>
      <c r="CV11" s="160"/>
      <c r="CW11" s="160"/>
      <c r="CX11" s="160"/>
      <c r="CY11" s="160"/>
      <c r="CZ11" s="160"/>
      <c r="DA11" s="160"/>
      <c r="DB11" s="160"/>
      <c r="DC11" s="161"/>
      <c r="DD11" s="159"/>
      <c r="DE11" s="160"/>
      <c r="DF11" s="160"/>
      <c r="DG11" s="160"/>
      <c r="DH11" s="160"/>
      <c r="DI11" s="160"/>
      <c r="DJ11" s="160"/>
      <c r="DK11" s="160"/>
      <c r="DL11" s="161"/>
      <c r="DM11" s="156">
        <f t="shared" si="2"/>
        <v>0</v>
      </c>
      <c r="DN11" s="157"/>
      <c r="DO11" s="157"/>
      <c r="DP11" s="157"/>
      <c r="DQ11" s="157"/>
      <c r="DR11" s="157"/>
      <c r="DS11" s="157"/>
      <c r="DT11" s="157"/>
      <c r="DU11" s="885"/>
    </row>
    <row r="12" spans="1:130" ht="24" customHeight="1">
      <c r="A12" s="987" t="s">
        <v>525</v>
      </c>
      <c r="B12" s="988"/>
      <c r="C12" s="988"/>
      <c r="D12" s="988"/>
      <c r="E12" s="988"/>
      <c r="F12" s="988"/>
      <c r="G12" s="988"/>
      <c r="H12" s="988"/>
      <c r="I12" s="988"/>
      <c r="J12" s="550" t="s">
        <v>820</v>
      </c>
      <c r="K12" s="551"/>
      <c r="L12" s="629"/>
      <c r="M12" s="551" t="s">
        <v>526</v>
      </c>
      <c r="N12" s="551"/>
      <c r="O12" s="629"/>
      <c r="P12" s="551" t="s">
        <v>820</v>
      </c>
      <c r="Q12" s="551"/>
      <c r="R12" s="630"/>
      <c r="S12" s="170"/>
      <c r="T12" s="171"/>
      <c r="U12" s="171"/>
      <c r="V12" s="171"/>
      <c r="W12" s="171"/>
      <c r="X12" s="171"/>
      <c r="Y12" s="171"/>
      <c r="Z12" s="171"/>
      <c r="AA12" s="172"/>
      <c r="AB12" s="159"/>
      <c r="AC12" s="160"/>
      <c r="AD12" s="160"/>
      <c r="AE12" s="160"/>
      <c r="AF12" s="160"/>
      <c r="AG12" s="160"/>
      <c r="AH12" s="160"/>
      <c r="AI12" s="160"/>
      <c r="AJ12" s="16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156">
        <f t="shared" si="0"/>
        <v>0</v>
      </c>
      <c r="BH12" s="157"/>
      <c r="BI12" s="157"/>
      <c r="BJ12" s="157"/>
      <c r="BK12" s="157"/>
      <c r="BL12" s="157"/>
      <c r="BM12" s="157"/>
      <c r="BN12" s="157"/>
      <c r="BO12" s="157"/>
      <c r="BP12" s="157"/>
      <c r="BQ12" s="157"/>
      <c r="BR12" s="157"/>
      <c r="BS12" s="158"/>
      <c r="BT12" s="159"/>
      <c r="BU12" s="160"/>
      <c r="BV12" s="160"/>
      <c r="BW12" s="160"/>
      <c r="BX12" s="160"/>
      <c r="BY12" s="160"/>
      <c r="BZ12" s="160"/>
      <c r="CA12" s="160"/>
      <c r="CB12" s="161"/>
      <c r="CC12" s="159"/>
      <c r="CD12" s="160"/>
      <c r="CE12" s="160"/>
      <c r="CF12" s="160"/>
      <c r="CG12" s="160"/>
      <c r="CH12" s="160"/>
      <c r="CI12" s="160"/>
      <c r="CJ12" s="160"/>
      <c r="CK12" s="160"/>
      <c r="CL12" s="156">
        <f t="shared" si="1"/>
        <v>0</v>
      </c>
      <c r="CM12" s="157"/>
      <c r="CN12" s="157"/>
      <c r="CO12" s="157"/>
      <c r="CP12" s="157"/>
      <c r="CQ12" s="157"/>
      <c r="CR12" s="157"/>
      <c r="CS12" s="157"/>
      <c r="CT12" s="158"/>
      <c r="CU12" s="159"/>
      <c r="CV12" s="160"/>
      <c r="CW12" s="160"/>
      <c r="CX12" s="160"/>
      <c r="CY12" s="160"/>
      <c r="CZ12" s="160"/>
      <c r="DA12" s="160"/>
      <c r="DB12" s="160"/>
      <c r="DC12" s="161"/>
      <c r="DD12" s="159"/>
      <c r="DE12" s="160"/>
      <c r="DF12" s="160"/>
      <c r="DG12" s="160"/>
      <c r="DH12" s="160"/>
      <c r="DI12" s="160"/>
      <c r="DJ12" s="160"/>
      <c r="DK12" s="160"/>
      <c r="DL12" s="161"/>
      <c r="DM12" s="156">
        <f t="shared" si="2"/>
        <v>0</v>
      </c>
      <c r="DN12" s="157"/>
      <c r="DO12" s="157"/>
      <c r="DP12" s="157"/>
      <c r="DQ12" s="157"/>
      <c r="DR12" s="157"/>
      <c r="DS12" s="157"/>
      <c r="DT12" s="157"/>
      <c r="DU12" s="885"/>
    </row>
    <row r="13" spans="1:130" ht="30" customHeight="1">
      <c r="A13" s="987" t="s">
        <v>527</v>
      </c>
      <c r="B13" s="988"/>
      <c r="C13" s="988"/>
      <c r="D13" s="988"/>
      <c r="E13" s="988"/>
      <c r="F13" s="988"/>
      <c r="G13" s="988"/>
      <c r="H13" s="988"/>
      <c r="I13" s="993"/>
      <c r="J13" s="550" t="s">
        <v>820</v>
      </c>
      <c r="K13" s="551"/>
      <c r="L13" s="629"/>
      <c r="M13" s="551" t="s">
        <v>528</v>
      </c>
      <c r="N13" s="551"/>
      <c r="O13" s="629"/>
      <c r="P13" s="551" t="s">
        <v>820</v>
      </c>
      <c r="Q13" s="551"/>
      <c r="R13" s="630"/>
      <c r="S13" s="170"/>
      <c r="T13" s="171"/>
      <c r="U13" s="171"/>
      <c r="V13" s="171"/>
      <c r="W13" s="171"/>
      <c r="X13" s="171"/>
      <c r="Y13" s="171"/>
      <c r="Z13" s="171"/>
      <c r="AA13" s="172"/>
      <c r="AB13" s="159"/>
      <c r="AC13" s="160"/>
      <c r="AD13" s="160"/>
      <c r="AE13" s="160"/>
      <c r="AF13" s="160"/>
      <c r="AG13" s="160"/>
      <c r="AH13" s="160"/>
      <c r="AI13" s="160"/>
      <c r="AJ13" s="16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156">
        <f t="shared" si="0"/>
        <v>0</v>
      </c>
      <c r="BH13" s="157"/>
      <c r="BI13" s="157"/>
      <c r="BJ13" s="157"/>
      <c r="BK13" s="157"/>
      <c r="BL13" s="157"/>
      <c r="BM13" s="157"/>
      <c r="BN13" s="157"/>
      <c r="BO13" s="157"/>
      <c r="BP13" s="157"/>
      <c r="BQ13" s="157"/>
      <c r="BR13" s="157"/>
      <c r="BS13" s="158"/>
      <c r="BT13" s="159"/>
      <c r="BU13" s="160"/>
      <c r="BV13" s="160"/>
      <c r="BW13" s="160"/>
      <c r="BX13" s="160"/>
      <c r="BY13" s="160"/>
      <c r="BZ13" s="160"/>
      <c r="CA13" s="160"/>
      <c r="CB13" s="161"/>
      <c r="CC13" s="159"/>
      <c r="CD13" s="160"/>
      <c r="CE13" s="160"/>
      <c r="CF13" s="160"/>
      <c r="CG13" s="160"/>
      <c r="CH13" s="160"/>
      <c r="CI13" s="160"/>
      <c r="CJ13" s="160"/>
      <c r="CK13" s="160"/>
      <c r="CL13" s="156">
        <f t="shared" si="1"/>
        <v>0</v>
      </c>
      <c r="CM13" s="157"/>
      <c r="CN13" s="157"/>
      <c r="CO13" s="157"/>
      <c r="CP13" s="157"/>
      <c r="CQ13" s="157"/>
      <c r="CR13" s="157"/>
      <c r="CS13" s="157"/>
      <c r="CT13" s="158"/>
      <c r="CU13" s="159"/>
      <c r="CV13" s="160"/>
      <c r="CW13" s="160"/>
      <c r="CX13" s="160"/>
      <c r="CY13" s="160"/>
      <c r="CZ13" s="160"/>
      <c r="DA13" s="160"/>
      <c r="DB13" s="160"/>
      <c r="DC13" s="161"/>
      <c r="DD13" s="159"/>
      <c r="DE13" s="160"/>
      <c r="DF13" s="160"/>
      <c r="DG13" s="160"/>
      <c r="DH13" s="160"/>
      <c r="DI13" s="160"/>
      <c r="DJ13" s="160"/>
      <c r="DK13" s="160"/>
      <c r="DL13" s="161"/>
      <c r="DM13" s="156">
        <f t="shared" si="2"/>
        <v>0</v>
      </c>
      <c r="DN13" s="157"/>
      <c r="DO13" s="157"/>
      <c r="DP13" s="157"/>
      <c r="DQ13" s="157"/>
      <c r="DR13" s="157"/>
      <c r="DS13" s="157"/>
      <c r="DT13" s="157"/>
      <c r="DU13" s="885"/>
    </row>
    <row r="14" spans="1:130" ht="24" customHeight="1">
      <c r="A14" s="987" t="s">
        <v>529</v>
      </c>
      <c r="B14" s="988"/>
      <c r="C14" s="988"/>
      <c r="D14" s="988"/>
      <c r="E14" s="988"/>
      <c r="F14" s="988"/>
      <c r="G14" s="988"/>
      <c r="H14" s="988"/>
      <c r="I14" s="988"/>
      <c r="J14" s="550" t="s">
        <v>820</v>
      </c>
      <c r="K14" s="551"/>
      <c r="L14" s="629"/>
      <c r="M14" s="551" t="s">
        <v>530</v>
      </c>
      <c r="N14" s="551"/>
      <c r="O14" s="629"/>
      <c r="P14" s="551" t="s">
        <v>820</v>
      </c>
      <c r="Q14" s="551"/>
      <c r="R14" s="630"/>
      <c r="S14" s="170"/>
      <c r="T14" s="171"/>
      <c r="U14" s="171"/>
      <c r="V14" s="171"/>
      <c r="W14" s="171"/>
      <c r="X14" s="171"/>
      <c r="Y14" s="171"/>
      <c r="Z14" s="171"/>
      <c r="AA14" s="172"/>
      <c r="AB14" s="159"/>
      <c r="AC14" s="160"/>
      <c r="AD14" s="160"/>
      <c r="AE14" s="160"/>
      <c r="AF14" s="160"/>
      <c r="AG14" s="160"/>
      <c r="AH14" s="160"/>
      <c r="AI14" s="160"/>
      <c r="AJ14" s="16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156">
        <f t="shared" si="0"/>
        <v>0</v>
      </c>
      <c r="BH14" s="157"/>
      <c r="BI14" s="157"/>
      <c r="BJ14" s="157"/>
      <c r="BK14" s="157"/>
      <c r="BL14" s="157"/>
      <c r="BM14" s="157"/>
      <c r="BN14" s="157"/>
      <c r="BO14" s="157"/>
      <c r="BP14" s="157"/>
      <c r="BQ14" s="157"/>
      <c r="BR14" s="157"/>
      <c r="BS14" s="158"/>
      <c r="BT14" s="159"/>
      <c r="BU14" s="160"/>
      <c r="BV14" s="160"/>
      <c r="BW14" s="160"/>
      <c r="BX14" s="160"/>
      <c r="BY14" s="160"/>
      <c r="BZ14" s="160"/>
      <c r="CA14" s="160"/>
      <c r="CB14" s="161"/>
      <c r="CC14" s="159"/>
      <c r="CD14" s="160"/>
      <c r="CE14" s="160"/>
      <c r="CF14" s="160"/>
      <c r="CG14" s="160"/>
      <c r="CH14" s="160"/>
      <c r="CI14" s="160"/>
      <c r="CJ14" s="160"/>
      <c r="CK14" s="160"/>
      <c r="CL14" s="156">
        <f t="shared" si="1"/>
        <v>0</v>
      </c>
      <c r="CM14" s="157"/>
      <c r="CN14" s="157"/>
      <c r="CO14" s="157"/>
      <c r="CP14" s="157"/>
      <c r="CQ14" s="157"/>
      <c r="CR14" s="157"/>
      <c r="CS14" s="157"/>
      <c r="CT14" s="158"/>
      <c r="CU14" s="159"/>
      <c r="CV14" s="160"/>
      <c r="CW14" s="160"/>
      <c r="CX14" s="160"/>
      <c r="CY14" s="160"/>
      <c r="CZ14" s="160"/>
      <c r="DA14" s="160"/>
      <c r="DB14" s="160"/>
      <c r="DC14" s="161"/>
      <c r="DD14" s="159"/>
      <c r="DE14" s="160"/>
      <c r="DF14" s="160"/>
      <c r="DG14" s="160"/>
      <c r="DH14" s="160"/>
      <c r="DI14" s="160"/>
      <c r="DJ14" s="160"/>
      <c r="DK14" s="160"/>
      <c r="DL14" s="161"/>
      <c r="DM14" s="156">
        <f t="shared" si="2"/>
        <v>0</v>
      </c>
      <c r="DN14" s="157"/>
      <c r="DO14" s="157"/>
      <c r="DP14" s="157"/>
      <c r="DQ14" s="157"/>
      <c r="DR14" s="157"/>
      <c r="DS14" s="157"/>
      <c r="DT14" s="157"/>
      <c r="DU14" s="885"/>
    </row>
    <row r="15" spans="1:130" ht="24" customHeight="1" thickBot="1">
      <c r="A15" s="987" t="s">
        <v>388</v>
      </c>
      <c r="B15" s="988"/>
      <c r="C15" s="988"/>
      <c r="D15" s="988"/>
      <c r="E15" s="988"/>
      <c r="F15" s="988"/>
      <c r="G15" s="988"/>
      <c r="H15" s="988"/>
      <c r="I15" s="988"/>
      <c r="J15" s="553" t="s">
        <v>820</v>
      </c>
      <c r="K15" s="554"/>
      <c r="L15" s="634"/>
      <c r="M15" s="554" t="s">
        <v>531</v>
      </c>
      <c r="N15" s="554"/>
      <c r="O15" s="634"/>
      <c r="P15" s="554" t="s">
        <v>820</v>
      </c>
      <c r="Q15" s="554"/>
      <c r="R15" s="635"/>
      <c r="S15" s="188">
        <f>SUM(S9:AA14)</f>
        <v>0</v>
      </c>
      <c r="T15" s="189"/>
      <c r="U15" s="189"/>
      <c r="V15" s="189"/>
      <c r="W15" s="189"/>
      <c r="X15" s="189"/>
      <c r="Y15" s="189"/>
      <c r="Z15" s="189"/>
      <c r="AA15" s="190"/>
      <c r="AB15" s="920"/>
      <c r="AC15" s="921"/>
      <c r="AD15" s="921"/>
      <c r="AE15" s="921"/>
      <c r="AF15" s="921"/>
      <c r="AG15" s="921"/>
      <c r="AH15" s="921"/>
      <c r="AI15" s="921"/>
      <c r="AJ15" s="922"/>
      <c r="AK15" s="427">
        <f>SUM(AK9:AU14)</f>
        <v>0</v>
      </c>
      <c r="AL15" s="427"/>
      <c r="AM15" s="427"/>
      <c r="AN15" s="427"/>
      <c r="AO15" s="427"/>
      <c r="AP15" s="427"/>
      <c r="AQ15" s="427"/>
      <c r="AR15" s="427"/>
      <c r="AS15" s="427"/>
      <c r="AT15" s="427"/>
      <c r="AU15" s="427"/>
      <c r="AV15" s="427">
        <f>SUM(AV9:BF14)</f>
        <v>0</v>
      </c>
      <c r="AW15" s="427"/>
      <c r="AX15" s="427"/>
      <c r="AY15" s="427"/>
      <c r="AZ15" s="427"/>
      <c r="BA15" s="427"/>
      <c r="BB15" s="427"/>
      <c r="BC15" s="427"/>
      <c r="BD15" s="427"/>
      <c r="BE15" s="427"/>
      <c r="BF15" s="427"/>
      <c r="BG15" s="188">
        <f>SUM(AK15:BF15)</f>
        <v>0</v>
      </c>
      <c r="BH15" s="189"/>
      <c r="BI15" s="189"/>
      <c r="BJ15" s="189"/>
      <c r="BK15" s="189"/>
      <c r="BL15" s="189"/>
      <c r="BM15" s="189"/>
      <c r="BN15" s="189"/>
      <c r="BO15" s="189"/>
      <c r="BP15" s="189"/>
      <c r="BQ15" s="189"/>
      <c r="BR15" s="189"/>
      <c r="BS15" s="190"/>
      <c r="BT15" s="188">
        <f>SUM(BT9:CB14)</f>
        <v>0</v>
      </c>
      <c r="BU15" s="189"/>
      <c r="BV15" s="189"/>
      <c r="BW15" s="189"/>
      <c r="BX15" s="189"/>
      <c r="BY15" s="189"/>
      <c r="BZ15" s="189"/>
      <c r="CA15" s="189"/>
      <c r="CB15" s="190"/>
      <c r="CC15" s="188">
        <f>SUM(CC9:CK14)</f>
        <v>0</v>
      </c>
      <c r="CD15" s="189"/>
      <c r="CE15" s="189"/>
      <c r="CF15" s="189"/>
      <c r="CG15" s="189"/>
      <c r="CH15" s="189"/>
      <c r="CI15" s="189"/>
      <c r="CJ15" s="189"/>
      <c r="CK15" s="189"/>
      <c r="CL15" s="188">
        <f>SUM(BT15:CK15)</f>
        <v>0</v>
      </c>
      <c r="CM15" s="189"/>
      <c r="CN15" s="189"/>
      <c r="CO15" s="189"/>
      <c r="CP15" s="189"/>
      <c r="CQ15" s="189"/>
      <c r="CR15" s="189"/>
      <c r="CS15" s="189"/>
      <c r="CT15" s="190"/>
      <c r="CU15" s="188">
        <f>SUM(CU9:DC14)</f>
        <v>0</v>
      </c>
      <c r="CV15" s="189"/>
      <c r="CW15" s="189"/>
      <c r="CX15" s="189"/>
      <c r="CY15" s="189"/>
      <c r="CZ15" s="189"/>
      <c r="DA15" s="189"/>
      <c r="DB15" s="189"/>
      <c r="DC15" s="190"/>
      <c r="DD15" s="188">
        <f>SUM(DD9:DL14)</f>
        <v>0</v>
      </c>
      <c r="DE15" s="189"/>
      <c r="DF15" s="189"/>
      <c r="DG15" s="189"/>
      <c r="DH15" s="189"/>
      <c r="DI15" s="189"/>
      <c r="DJ15" s="189"/>
      <c r="DK15" s="189"/>
      <c r="DL15" s="190"/>
      <c r="DM15" s="188">
        <f>SUM(DM9:DU14)</f>
        <v>0</v>
      </c>
      <c r="DN15" s="189"/>
      <c r="DO15" s="189"/>
      <c r="DP15" s="189"/>
      <c r="DQ15" s="189"/>
      <c r="DR15" s="189"/>
      <c r="DS15" s="189"/>
      <c r="DT15" s="189"/>
      <c r="DU15" s="636"/>
    </row>
  </sheetData>
  <sheetProtection password="98CF" sheet="1" objects="1" scenarios="1" selectLockedCells="1"/>
  <mergeCells count="158">
    <mergeCell ref="H3:J3"/>
    <mergeCell ref="K3:M3"/>
    <mergeCell ref="N3:P3"/>
    <mergeCell ref="Q3:S3"/>
    <mergeCell ref="T3:V3"/>
    <mergeCell ref="W3:Y3"/>
    <mergeCell ref="Z3:AB3"/>
    <mergeCell ref="H1:Y2"/>
    <mergeCell ref="Z1:AE2"/>
    <mergeCell ref="AC3:AE3"/>
    <mergeCell ref="AJ2:CL3"/>
    <mergeCell ref="AK6:BS6"/>
    <mergeCell ref="CN1:CX2"/>
    <mergeCell ref="S6:AA6"/>
    <mergeCell ref="CU5:DC5"/>
    <mergeCell ref="CY3:DY3"/>
    <mergeCell ref="AV5:BF5"/>
    <mergeCell ref="BG5:BS5"/>
    <mergeCell ref="BT5:CB5"/>
    <mergeCell ref="CN3:CX3"/>
    <mergeCell ref="CY1:DY2"/>
    <mergeCell ref="AK5:AU5"/>
    <mergeCell ref="DM5:DU5"/>
    <mergeCell ref="CC5:CK5"/>
    <mergeCell ref="CL5:CT5"/>
    <mergeCell ref="S5:AA5"/>
    <mergeCell ref="AB5:AJ5"/>
    <mergeCell ref="DD5:DL5"/>
    <mergeCell ref="DM10:DU10"/>
    <mergeCell ref="DD8:DL8"/>
    <mergeCell ref="CL8:CT8"/>
    <mergeCell ref="CU8:DC8"/>
    <mergeCell ref="DD9:DL9"/>
    <mergeCell ref="CU6:DU6"/>
    <mergeCell ref="DD7:DL7"/>
    <mergeCell ref="DM7:DU7"/>
    <mergeCell ref="DM8:DU8"/>
    <mergeCell ref="DM9:DU9"/>
    <mergeCell ref="CL9:CT9"/>
    <mergeCell ref="CU9:DC9"/>
    <mergeCell ref="CL7:CT7"/>
    <mergeCell ref="CU7:DC7"/>
    <mergeCell ref="BT6:CT6"/>
    <mergeCell ref="A9:I9"/>
    <mergeCell ref="J9:L9"/>
    <mergeCell ref="M9:O9"/>
    <mergeCell ref="P9:R9"/>
    <mergeCell ref="S9:AA9"/>
    <mergeCell ref="AB9:AJ9"/>
    <mergeCell ref="AK9:AU9"/>
    <mergeCell ref="AV9:BF9"/>
    <mergeCell ref="CC8:CK8"/>
    <mergeCell ref="J6:R8"/>
    <mergeCell ref="A6:I8"/>
    <mergeCell ref="BG9:BS9"/>
    <mergeCell ref="AK7:AU7"/>
    <mergeCell ref="AV7:BF7"/>
    <mergeCell ref="BG7:BS7"/>
    <mergeCell ref="AB6:AJ8"/>
    <mergeCell ref="S8:AA8"/>
    <mergeCell ref="AK8:AU8"/>
    <mergeCell ref="AV8:BF8"/>
    <mergeCell ref="BG8:BS8"/>
    <mergeCell ref="BT8:CB8"/>
    <mergeCell ref="BT7:CB7"/>
    <mergeCell ref="CC7:CK7"/>
    <mergeCell ref="S7:AA7"/>
    <mergeCell ref="A11:I11"/>
    <mergeCell ref="J11:L11"/>
    <mergeCell ref="M11:O11"/>
    <mergeCell ref="P11:R11"/>
    <mergeCell ref="S11:AA11"/>
    <mergeCell ref="AB11:AJ11"/>
    <mergeCell ref="AK11:AU11"/>
    <mergeCell ref="AV11:BF11"/>
    <mergeCell ref="CL10:CT10"/>
    <mergeCell ref="CL11:CT11"/>
    <mergeCell ref="A10:I10"/>
    <mergeCell ref="J10:L10"/>
    <mergeCell ref="M10:O10"/>
    <mergeCell ref="P10:R10"/>
    <mergeCell ref="S10:AA10"/>
    <mergeCell ref="AB10:AJ10"/>
    <mergeCell ref="AK10:AU10"/>
    <mergeCell ref="AV10:BF10"/>
    <mergeCell ref="BT12:CB12"/>
    <mergeCell ref="CC12:CK12"/>
    <mergeCell ref="CC9:CK9"/>
    <mergeCell ref="DD10:DL10"/>
    <mergeCell ref="CU10:DC10"/>
    <mergeCell ref="BG10:BS10"/>
    <mergeCell ref="BT10:CB10"/>
    <mergeCell ref="CC10:CK10"/>
    <mergeCell ref="DD11:DL11"/>
    <mergeCell ref="BT9:CB9"/>
    <mergeCell ref="S13:AA13"/>
    <mergeCell ref="AB13:AJ13"/>
    <mergeCell ref="CU13:DC13"/>
    <mergeCell ref="BG13:BS13"/>
    <mergeCell ref="BT13:CB13"/>
    <mergeCell ref="CC13:CK13"/>
    <mergeCell ref="DM11:DU11"/>
    <mergeCell ref="A12:I12"/>
    <mergeCell ref="J12:L12"/>
    <mergeCell ref="M12:O12"/>
    <mergeCell ref="P12:R12"/>
    <mergeCell ref="S12:AA12"/>
    <mergeCell ref="AB12:AJ12"/>
    <mergeCell ref="AK12:AU12"/>
    <mergeCell ref="AV12:BF12"/>
    <mergeCell ref="DD12:DL12"/>
    <mergeCell ref="DM12:DU12"/>
    <mergeCell ref="CU11:DC11"/>
    <mergeCell ref="BG11:BS11"/>
    <mergeCell ref="BT11:CB11"/>
    <mergeCell ref="CC11:CK11"/>
    <mergeCell ref="CL12:CT12"/>
    <mergeCell ref="CU12:DC12"/>
    <mergeCell ref="BG12:BS12"/>
    <mergeCell ref="DM13:DU13"/>
    <mergeCell ref="A14:I14"/>
    <mergeCell ref="J14:L14"/>
    <mergeCell ref="M14:O14"/>
    <mergeCell ref="P14:R14"/>
    <mergeCell ref="S14:AA14"/>
    <mergeCell ref="AB14:AJ14"/>
    <mergeCell ref="AK14:AU14"/>
    <mergeCell ref="AV14:BF14"/>
    <mergeCell ref="CL13:CT13"/>
    <mergeCell ref="DM14:DU14"/>
    <mergeCell ref="CL14:CT14"/>
    <mergeCell ref="CU14:DC14"/>
    <mergeCell ref="DD14:DL14"/>
    <mergeCell ref="BG14:BS14"/>
    <mergeCell ref="BT14:CB14"/>
    <mergeCell ref="CC14:CK14"/>
    <mergeCell ref="DD13:DL13"/>
    <mergeCell ref="AK13:AU13"/>
    <mergeCell ref="AV13:BF13"/>
    <mergeCell ref="A13:I13"/>
    <mergeCell ref="J13:L13"/>
    <mergeCell ref="M13:O13"/>
    <mergeCell ref="P13:R13"/>
    <mergeCell ref="A15:I15"/>
    <mergeCell ref="J15:L15"/>
    <mergeCell ref="M15:O15"/>
    <mergeCell ref="P15:R15"/>
    <mergeCell ref="S15:AA15"/>
    <mergeCell ref="AB15:AJ15"/>
    <mergeCell ref="AK15:AU15"/>
    <mergeCell ref="DM15:DU15"/>
    <mergeCell ref="CL15:CT15"/>
    <mergeCell ref="CU15:DC15"/>
    <mergeCell ref="BG15:BS15"/>
    <mergeCell ref="BT15:CB15"/>
    <mergeCell ref="CC15:CK15"/>
    <mergeCell ref="DD15:DL15"/>
    <mergeCell ref="AV15:BF15"/>
  </mergeCells>
  <phoneticPr fontId="3"/>
  <dataValidations count="5">
    <dataValidation type="whole" allowBlank="1" showInputMessage="1" showErrorMessage="1" errorTitle="入力エラー" error="数値以外の入力または、10桁以上の入力は行えません。" sqref="CU9:DC15 BT9:CB14 AB9:AJ14">
      <formula1>-99999999</formula1>
      <formula2>999999999</formula2>
    </dataValidation>
    <dataValidation type="whole" allowBlank="1" showInputMessage="1" showErrorMessage="1" errorTitle="入力エラー" error="数値以外の入力または、8桁以上の入力は行えません。" sqref="DD9:DL15">
      <formula1>-999999</formula1>
      <formula2>9999999</formula2>
    </dataValidation>
    <dataValidation type="whole" allowBlank="1" showInputMessage="1" showErrorMessage="1" errorTitle="入力エラー" error="数値以外の入力または、7桁以上の入力は行えません。" sqref="S9:AA14">
      <formula1>-99999</formula1>
      <formula2>999999</formula2>
    </dataValidation>
    <dataValidation type="whole" allowBlank="1" showInputMessage="1" showErrorMessage="1" errorTitle="入力エラー" error="数値以外の入力または、9桁以上の入力は行えません。" sqref="AK9:AU14 CC9:CK14">
      <formula1>-9999999</formula1>
      <formula2>99999999</formula2>
    </dataValidation>
    <dataValidation type="whole" allowBlank="1" showInputMessage="1" showErrorMessage="1" errorTitle="入力エラー" error="数値以外の入力または、11桁以上の入力は行えません。" sqref="AV9:BF14">
      <formula1>-999999999</formula1>
      <formula2>9999999999</formula2>
    </dataValidation>
  </dataValidations>
  <printOptions horizontalCentered="1"/>
  <pageMargins left="0.59055118110236227" right="0.59055118110236227" top="0.6692913385826772" bottom="0.39370078740157483" header="0.51181102362204722" footer="0.19685039370078741"/>
  <pageSetup paperSize="9" firstPageNumber="98" orientation="landscape" useFirstPageNumber="1" r:id="rId1"/>
  <headerFooter alignWithMargins="0">
    <oddFooter>&amp;R課税市-&amp;P</oddFooter>
  </headerFooter>
  <drawing r:id="rId2"/>
  <picture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you35">
    <pageSetUpPr fitToPage="1"/>
  </sheetPr>
  <dimension ref="A1:DY9"/>
  <sheetViews>
    <sheetView showGridLines="0" zoomScale="85" zoomScaleNormal="85" workbookViewId="0">
      <selection activeCell="X8" sqref="X8:AJ8"/>
    </sheetView>
  </sheetViews>
  <sheetFormatPr defaultColWidth="1" defaultRowHeight="13.5"/>
  <cols>
    <col min="1" max="113" width="1" style="109" customWidth="1"/>
    <col min="114" max="16384" width="1" style="109"/>
  </cols>
  <sheetData>
    <row r="1" spans="1:129" ht="15.95" customHeight="1">
      <c r="H1" s="952" t="s">
        <v>810</v>
      </c>
      <c r="I1" s="953"/>
      <c r="J1" s="953"/>
      <c r="K1" s="953"/>
      <c r="L1" s="953"/>
      <c r="M1" s="953"/>
      <c r="N1" s="953"/>
      <c r="O1" s="953"/>
      <c r="P1" s="953"/>
      <c r="Q1" s="953"/>
      <c r="R1" s="953"/>
      <c r="S1" s="953"/>
      <c r="T1" s="953"/>
      <c r="U1" s="953"/>
      <c r="V1" s="953"/>
      <c r="W1" s="953"/>
      <c r="X1" s="953"/>
      <c r="Y1" s="954"/>
      <c r="Z1" s="952" t="s">
        <v>756</v>
      </c>
      <c r="AA1" s="953"/>
      <c r="AB1" s="953"/>
      <c r="AC1" s="953"/>
      <c r="AD1" s="953"/>
      <c r="AE1" s="954"/>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955" t="s">
        <v>750</v>
      </c>
      <c r="CO1" s="955"/>
      <c r="CP1" s="955"/>
      <c r="CQ1" s="955"/>
      <c r="CR1" s="955"/>
      <c r="CS1" s="955"/>
      <c r="CT1" s="955"/>
      <c r="CU1" s="955"/>
      <c r="CV1" s="955"/>
      <c r="CW1" s="955"/>
      <c r="CX1" s="955"/>
      <c r="CY1" s="956" t="str">
        <f>IF(表00!DG1="","",表00!DG1)</f>
        <v>三重県</v>
      </c>
      <c r="CZ1" s="956"/>
      <c r="DA1" s="956"/>
      <c r="DB1" s="956"/>
      <c r="DC1" s="956"/>
      <c r="DD1" s="956"/>
      <c r="DE1" s="956"/>
      <c r="DF1" s="956"/>
      <c r="DG1" s="956"/>
      <c r="DH1" s="956"/>
      <c r="DI1" s="956"/>
      <c r="DJ1" s="956"/>
      <c r="DK1" s="956"/>
      <c r="DL1" s="956"/>
      <c r="DM1" s="956"/>
      <c r="DN1" s="956"/>
      <c r="DO1" s="956"/>
      <c r="DP1" s="956"/>
      <c r="DQ1" s="956"/>
      <c r="DR1" s="956"/>
      <c r="DS1" s="956"/>
      <c r="DT1" s="956"/>
      <c r="DU1" s="956"/>
      <c r="DV1" s="956"/>
      <c r="DW1" s="956"/>
      <c r="DX1" s="956"/>
      <c r="DY1" s="956"/>
    </row>
    <row r="2" spans="1:129" ht="15.95" customHeight="1" thickBot="1">
      <c r="H2" s="957"/>
      <c r="I2" s="958"/>
      <c r="J2" s="958"/>
      <c r="K2" s="958"/>
      <c r="L2" s="958"/>
      <c r="M2" s="958"/>
      <c r="N2" s="958"/>
      <c r="O2" s="958"/>
      <c r="P2" s="958"/>
      <c r="Q2" s="958"/>
      <c r="R2" s="958"/>
      <c r="S2" s="958"/>
      <c r="T2" s="958"/>
      <c r="U2" s="958"/>
      <c r="V2" s="958"/>
      <c r="W2" s="958"/>
      <c r="X2" s="958"/>
      <c r="Y2" s="959"/>
      <c r="Z2" s="957"/>
      <c r="AA2" s="958"/>
      <c r="AB2" s="958"/>
      <c r="AC2" s="958"/>
      <c r="AD2" s="958"/>
      <c r="AE2" s="959"/>
      <c r="AI2" s="61"/>
      <c r="AJ2" s="456" t="s">
        <v>694</v>
      </c>
      <c r="AK2" s="456"/>
      <c r="AL2" s="456"/>
      <c r="AM2" s="456"/>
      <c r="AN2" s="456"/>
      <c r="AO2" s="456"/>
      <c r="AP2" s="456"/>
      <c r="AQ2" s="456"/>
      <c r="AR2" s="456"/>
      <c r="AS2" s="456"/>
      <c r="AT2" s="456"/>
      <c r="AU2" s="456"/>
      <c r="AV2" s="456"/>
      <c r="AW2" s="456"/>
      <c r="AX2" s="456"/>
      <c r="AY2" s="456"/>
      <c r="AZ2" s="456"/>
      <c r="BA2" s="456"/>
      <c r="BB2" s="456"/>
      <c r="BC2" s="456"/>
      <c r="BD2" s="456"/>
      <c r="BE2" s="456"/>
      <c r="BF2" s="456"/>
      <c r="BG2" s="456"/>
      <c r="BH2" s="456"/>
      <c r="BI2" s="456"/>
      <c r="BJ2" s="456"/>
      <c r="BK2" s="456"/>
      <c r="BL2" s="456"/>
      <c r="BM2" s="456"/>
      <c r="BN2" s="456"/>
      <c r="BO2" s="456"/>
      <c r="BP2" s="456"/>
      <c r="BQ2" s="456"/>
      <c r="BR2" s="456"/>
      <c r="BS2" s="456"/>
      <c r="BT2" s="456"/>
      <c r="BU2" s="456"/>
      <c r="BV2" s="456"/>
      <c r="BW2" s="456"/>
      <c r="BX2" s="456"/>
      <c r="BY2" s="456"/>
      <c r="BZ2" s="456"/>
      <c r="CA2" s="456"/>
      <c r="CB2" s="456"/>
      <c r="CC2" s="456"/>
      <c r="CD2" s="456"/>
      <c r="CE2" s="456"/>
      <c r="CF2" s="456"/>
      <c r="CG2" s="456"/>
      <c r="CH2" s="456"/>
      <c r="CI2" s="456"/>
      <c r="CJ2" s="456"/>
      <c r="CK2" s="456"/>
      <c r="CL2" s="456"/>
      <c r="CM2" s="61"/>
      <c r="CN2" s="960"/>
      <c r="CO2" s="960"/>
      <c r="CP2" s="960"/>
      <c r="CQ2" s="960"/>
      <c r="CR2" s="960"/>
      <c r="CS2" s="960"/>
      <c r="CT2" s="960"/>
      <c r="CU2" s="960"/>
      <c r="CV2" s="960"/>
      <c r="CW2" s="960"/>
      <c r="CX2" s="960"/>
      <c r="CY2" s="961"/>
      <c r="CZ2" s="961"/>
      <c r="DA2" s="961"/>
      <c r="DB2" s="961"/>
      <c r="DC2" s="961"/>
      <c r="DD2" s="961"/>
      <c r="DE2" s="961"/>
      <c r="DF2" s="961"/>
      <c r="DG2" s="961"/>
      <c r="DH2" s="961"/>
      <c r="DI2" s="961"/>
      <c r="DJ2" s="961"/>
      <c r="DK2" s="961"/>
      <c r="DL2" s="961"/>
      <c r="DM2" s="961"/>
      <c r="DN2" s="961"/>
      <c r="DO2" s="961"/>
      <c r="DP2" s="961"/>
      <c r="DQ2" s="961"/>
      <c r="DR2" s="961"/>
      <c r="DS2" s="961"/>
      <c r="DT2" s="961"/>
      <c r="DU2" s="961"/>
      <c r="DV2" s="961"/>
      <c r="DW2" s="961"/>
      <c r="DX2" s="961"/>
      <c r="DY2" s="961"/>
    </row>
    <row r="3" spans="1:129" ht="25.5" customHeight="1" thickBot="1">
      <c r="H3" s="223">
        <f>IF(表00!A8="","",表00!A8)</f>
        <v>2</v>
      </c>
      <c r="I3" s="224"/>
      <c r="J3" s="224"/>
      <c r="K3" s="225">
        <f>IF(表00!D8="","",表00!D8)</f>
        <v>4</v>
      </c>
      <c r="L3" s="226"/>
      <c r="M3" s="227"/>
      <c r="N3" s="225">
        <f>IF(表00!G8="","",表00!G8)</f>
        <v>2</v>
      </c>
      <c r="O3" s="226"/>
      <c r="P3" s="227"/>
      <c r="Q3" s="225">
        <f>IF(表00!J8="","",表00!J8)</f>
        <v>0</v>
      </c>
      <c r="R3" s="226"/>
      <c r="S3" s="227"/>
      <c r="T3" s="225">
        <f>IF(表00!M8="","",表00!M8)</f>
        <v>2</v>
      </c>
      <c r="U3" s="226"/>
      <c r="V3" s="227"/>
      <c r="W3" s="225">
        <f>IF(表00!P8="","",表00!P8)</f>
        <v>1</v>
      </c>
      <c r="X3" s="226"/>
      <c r="Y3" s="228"/>
      <c r="Z3" s="962">
        <v>3</v>
      </c>
      <c r="AA3" s="963"/>
      <c r="AB3" s="964"/>
      <c r="AC3" s="965">
        <v>5</v>
      </c>
      <c r="AD3" s="966"/>
      <c r="AE3" s="967"/>
      <c r="AI3" s="61"/>
      <c r="AJ3" s="456"/>
      <c r="AK3" s="456"/>
      <c r="AL3" s="456"/>
      <c r="AM3" s="456"/>
      <c r="AN3" s="456"/>
      <c r="AO3" s="456"/>
      <c r="AP3" s="456"/>
      <c r="AQ3" s="456"/>
      <c r="AR3" s="456"/>
      <c r="AS3" s="456"/>
      <c r="AT3" s="456"/>
      <c r="AU3" s="456"/>
      <c r="AV3" s="456"/>
      <c r="AW3" s="456"/>
      <c r="AX3" s="456"/>
      <c r="AY3" s="456"/>
      <c r="AZ3" s="456"/>
      <c r="BA3" s="456"/>
      <c r="BB3" s="456"/>
      <c r="BC3" s="456"/>
      <c r="BD3" s="456"/>
      <c r="BE3" s="456"/>
      <c r="BF3" s="456"/>
      <c r="BG3" s="456"/>
      <c r="BH3" s="456"/>
      <c r="BI3" s="456"/>
      <c r="BJ3" s="456"/>
      <c r="BK3" s="456"/>
      <c r="BL3" s="456"/>
      <c r="BM3" s="456"/>
      <c r="BN3" s="456"/>
      <c r="BO3" s="456"/>
      <c r="BP3" s="456"/>
      <c r="BQ3" s="456"/>
      <c r="BR3" s="456"/>
      <c r="BS3" s="456"/>
      <c r="BT3" s="456"/>
      <c r="BU3" s="456"/>
      <c r="BV3" s="456"/>
      <c r="BW3" s="456"/>
      <c r="BX3" s="456"/>
      <c r="BY3" s="456"/>
      <c r="BZ3" s="456"/>
      <c r="CA3" s="456"/>
      <c r="CB3" s="456"/>
      <c r="CC3" s="456"/>
      <c r="CD3" s="456"/>
      <c r="CE3" s="456"/>
      <c r="CF3" s="456"/>
      <c r="CG3" s="456"/>
      <c r="CH3" s="456"/>
      <c r="CI3" s="456"/>
      <c r="CJ3" s="456"/>
      <c r="CK3" s="456"/>
      <c r="CL3" s="456"/>
      <c r="CM3" s="61"/>
      <c r="CN3" s="960" t="s">
        <v>752</v>
      </c>
      <c r="CO3" s="960"/>
      <c r="CP3" s="960"/>
      <c r="CQ3" s="960"/>
      <c r="CR3" s="960"/>
      <c r="CS3" s="960"/>
      <c r="CT3" s="960"/>
      <c r="CU3" s="960"/>
      <c r="CV3" s="960"/>
      <c r="CW3" s="960"/>
      <c r="CX3" s="960"/>
      <c r="CY3" s="968" t="str">
        <f>IF(表00!DG3="","",表00!DG3)</f>
        <v>四日市市</v>
      </c>
      <c r="CZ3" s="968"/>
      <c r="DA3" s="968"/>
      <c r="DB3" s="968"/>
      <c r="DC3" s="968"/>
      <c r="DD3" s="968"/>
      <c r="DE3" s="968"/>
      <c r="DF3" s="968"/>
      <c r="DG3" s="968"/>
      <c r="DH3" s="968"/>
      <c r="DI3" s="968"/>
      <c r="DJ3" s="968"/>
      <c r="DK3" s="968"/>
      <c r="DL3" s="968"/>
      <c r="DM3" s="968"/>
      <c r="DN3" s="968"/>
      <c r="DO3" s="968"/>
      <c r="DP3" s="968"/>
      <c r="DQ3" s="968"/>
      <c r="DR3" s="968"/>
      <c r="DS3" s="968"/>
      <c r="DT3" s="968"/>
      <c r="DU3" s="968"/>
      <c r="DV3" s="968"/>
      <c r="DW3" s="968"/>
      <c r="DX3" s="968"/>
      <c r="DY3" s="968"/>
    </row>
    <row r="4" spans="1:129" ht="28.5" customHeight="1">
      <c r="A4" s="52"/>
      <c r="B4" s="52"/>
      <c r="C4" s="52"/>
      <c r="D4" s="52"/>
      <c r="E4" s="52"/>
      <c r="F4" s="52"/>
      <c r="G4" s="52"/>
      <c r="H4" s="52"/>
      <c r="I4" s="52"/>
      <c r="J4" s="52"/>
      <c r="K4" s="52"/>
      <c r="L4" s="52"/>
      <c r="M4" s="52"/>
      <c r="N4" s="52"/>
      <c r="O4" s="52"/>
      <c r="P4" s="52"/>
      <c r="Q4" s="52"/>
      <c r="R4" s="52"/>
      <c r="S4" s="52"/>
      <c r="T4" s="52"/>
      <c r="U4" s="52"/>
      <c r="V4" s="52"/>
      <c r="W4" s="52"/>
      <c r="X4" s="110" t="s">
        <v>145</v>
      </c>
      <c r="Y4" s="110"/>
      <c r="Z4" s="110"/>
      <c r="AA4" s="110"/>
      <c r="AB4" s="110"/>
      <c r="AC4" s="110"/>
      <c r="AD4" s="110"/>
      <c r="AE4" s="110"/>
      <c r="AF4" s="110"/>
      <c r="AG4" s="110"/>
      <c r="AH4" s="110"/>
      <c r="AI4" s="110"/>
      <c r="AJ4" s="110"/>
      <c r="AK4" s="110" t="s">
        <v>146</v>
      </c>
      <c r="AL4" s="110"/>
      <c r="AM4" s="110"/>
      <c r="AN4" s="110"/>
      <c r="AO4" s="110"/>
      <c r="AP4" s="110"/>
      <c r="AQ4" s="110"/>
      <c r="AR4" s="110"/>
      <c r="AS4" s="110"/>
      <c r="AT4" s="110"/>
      <c r="AU4" s="110"/>
      <c r="AV4" s="110"/>
      <c r="AW4" s="110"/>
      <c r="AX4" s="110"/>
      <c r="AY4" s="994"/>
      <c r="AZ4" s="994"/>
      <c r="BA4" s="994"/>
      <c r="BB4" s="994" t="s">
        <v>751</v>
      </c>
      <c r="BC4" s="994" t="s">
        <v>751</v>
      </c>
      <c r="BD4" s="994" t="s">
        <v>751</v>
      </c>
      <c r="BE4" s="994" t="s">
        <v>751</v>
      </c>
      <c r="BF4" s="994" t="s">
        <v>751</v>
      </c>
      <c r="BG4" s="994" t="s">
        <v>751</v>
      </c>
      <c r="BH4" s="994" t="s">
        <v>751</v>
      </c>
      <c r="BI4" s="994" t="s">
        <v>751</v>
      </c>
      <c r="BJ4" s="994" t="s">
        <v>751</v>
      </c>
      <c r="BK4" s="994" t="s">
        <v>751</v>
      </c>
      <c r="BL4" s="994" t="s">
        <v>751</v>
      </c>
      <c r="BM4" s="994" t="s">
        <v>751</v>
      </c>
      <c r="BN4" s="994" t="s">
        <v>751</v>
      </c>
      <c r="BO4" s="994" t="s">
        <v>751</v>
      </c>
      <c r="BP4" s="994" t="s">
        <v>751</v>
      </c>
      <c r="BQ4" s="994" t="s">
        <v>751</v>
      </c>
      <c r="BR4" s="994" t="s">
        <v>751</v>
      </c>
      <c r="BS4" s="994" t="s">
        <v>751</v>
      </c>
      <c r="BT4" s="994" t="s">
        <v>751</v>
      </c>
      <c r="BU4" s="994" t="s">
        <v>751</v>
      </c>
      <c r="BV4" s="994" t="s">
        <v>751</v>
      </c>
      <c r="BW4" s="994" t="s">
        <v>751</v>
      </c>
      <c r="BX4" s="994" t="s">
        <v>751</v>
      </c>
      <c r="BY4" s="994" t="s">
        <v>751</v>
      </c>
      <c r="BZ4" s="994" t="s">
        <v>751</v>
      </c>
      <c r="CA4" s="994" t="s">
        <v>751</v>
      </c>
      <c r="CB4" s="994" t="s">
        <v>751</v>
      </c>
      <c r="CC4" s="994" t="s">
        <v>751</v>
      </c>
      <c r="CD4" s="994" t="s">
        <v>751</v>
      </c>
      <c r="CE4" s="994" t="s">
        <v>751</v>
      </c>
      <c r="CF4" s="994" t="s">
        <v>751</v>
      </c>
      <c r="CG4" s="994" t="s">
        <v>751</v>
      </c>
      <c r="CH4" s="994" t="s">
        <v>751</v>
      </c>
      <c r="CI4" s="994" t="s">
        <v>751</v>
      </c>
      <c r="CJ4" s="994" t="s">
        <v>751</v>
      </c>
      <c r="CK4" s="994" t="s">
        <v>751</v>
      </c>
      <c r="CL4" s="994" t="s">
        <v>751</v>
      </c>
      <c r="CM4" s="994" t="s">
        <v>751</v>
      </c>
      <c r="CN4" s="994" t="s">
        <v>751</v>
      </c>
      <c r="CO4" s="994" t="s">
        <v>751</v>
      </c>
      <c r="CP4" s="994" t="s">
        <v>751</v>
      </c>
      <c r="CQ4" s="994" t="s">
        <v>751</v>
      </c>
      <c r="CR4" s="994" t="s">
        <v>751</v>
      </c>
      <c r="CS4" s="994" t="s">
        <v>751</v>
      </c>
      <c r="CT4" s="994" t="s">
        <v>751</v>
      </c>
      <c r="CU4" s="994" t="s">
        <v>751</v>
      </c>
      <c r="CV4" s="994" t="s">
        <v>751</v>
      </c>
      <c r="CW4" s="994" t="s">
        <v>751</v>
      </c>
      <c r="CX4" s="994" t="s">
        <v>751</v>
      </c>
      <c r="CY4" s="994" t="s">
        <v>751</v>
      </c>
      <c r="CZ4" s="994" t="s">
        <v>751</v>
      </c>
      <c r="DA4" s="994" t="s">
        <v>751</v>
      </c>
      <c r="DB4" s="994" t="s">
        <v>751</v>
      </c>
      <c r="DC4" s="994" t="s">
        <v>751</v>
      </c>
      <c r="DD4" s="994" t="s">
        <v>751</v>
      </c>
      <c r="DE4" s="994" t="s">
        <v>751</v>
      </c>
      <c r="DF4" s="994" t="s">
        <v>751</v>
      </c>
      <c r="DG4" s="994" t="s">
        <v>751</v>
      </c>
      <c r="DH4" s="994" t="s">
        <v>751</v>
      </c>
      <c r="DI4" s="994" t="s">
        <v>751</v>
      </c>
      <c r="DJ4" s="994" t="s">
        <v>751</v>
      </c>
      <c r="DK4" s="995" t="s">
        <v>751</v>
      </c>
      <c r="DL4" s="995"/>
      <c r="DM4" s="995"/>
      <c r="DN4" s="995"/>
      <c r="DO4" s="995"/>
      <c r="DP4" s="995"/>
      <c r="DQ4" s="995"/>
      <c r="DR4" s="995"/>
      <c r="DS4" s="995"/>
      <c r="DT4" s="995"/>
      <c r="DU4" s="995"/>
      <c r="DV4" s="995"/>
      <c r="DW4" s="995"/>
      <c r="DX4" s="995"/>
      <c r="DY4" s="52"/>
    </row>
    <row r="5" spans="1:129" ht="13.5" customHeight="1">
      <c r="A5" s="52"/>
      <c r="B5" s="579" t="s">
        <v>643</v>
      </c>
      <c r="C5" s="854"/>
      <c r="D5" s="854"/>
      <c r="E5" s="854"/>
      <c r="F5" s="854"/>
      <c r="G5" s="854"/>
      <c r="H5" s="854"/>
      <c r="I5" s="854"/>
      <c r="J5" s="854"/>
      <c r="K5" s="854"/>
      <c r="L5" s="854"/>
      <c r="M5" s="854"/>
      <c r="N5" s="855"/>
      <c r="O5" s="114"/>
      <c r="P5" s="115"/>
      <c r="Q5" s="115"/>
      <c r="R5" s="115"/>
      <c r="S5" s="115"/>
      <c r="T5" s="115"/>
      <c r="U5" s="115"/>
      <c r="V5" s="115"/>
      <c r="W5" s="115"/>
      <c r="X5" s="528"/>
      <c r="Y5" s="529"/>
      <c r="Z5" s="529"/>
      <c r="AA5" s="529"/>
      <c r="AB5" s="529"/>
      <c r="AC5" s="529"/>
      <c r="AD5" s="529"/>
      <c r="AE5" s="529"/>
      <c r="AF5" s="529"/>
      <c r="AG5" s="529"/>
      <c r="AH5" s="529"/>
      <c r="AI5" s="529"/>
      <c r="AJ5" s="530"/>
      <c r="AK5" s="114"/>
      <c r="AL5" s="115"/>
      <c r="AM5" s="115"/>
      <c r="AN5" s="115"/>
      <c r="AO5" s="115"/>
      <c r="AP5" s="115"/>
      <c r="AQ5" s="115"/>
      <c r="AR5" s="115"/>
      <c r="AS5" s="115"/>
      <c r="AT5" s="115"/>
      <c r="AU5" s="115"/>
      <c r="AV5" s="115"/>
      <c r="AW5" s="115"/>
      <c r="AX5" s="118"/>
    </row>
    <row r="6" spans="1:129" ht="13.5" customHeight="1">
      <c r="A6" s="52"/>
      <c r="B6" s="858"/>
      <c r="C6" s="859"/>
      <c r="D6" s="859"/>
      <c r="E6" s="859"/>
      <c r="F6" s="859"/>
      <c r="G6" s="859"/>
      <c r="H6" s="859"/>
      <c r="I6" s="859"/>
      <c r="J6" s="859"/>
      <c r="K6" s="859"/>
      <c r="L6" s="859"/>
      <c r="M6" s="859"/>
      <c r="N6" s="860"/>
      <c r="O6" s="194" t="s">
        <v>259</v>
      </c>
      <c r="P6" s="195"/>
      <c r="Q6" s="195"/>
      <c r="R6" s="195"/>
      <c r="S6" s="195"/>
      <c r="T6" s="195"/>
      <c r="U6" s="195"/>
      <c r="V6" s="195"/>
      <c r="W6" s="195"/>
      <c r="X6" s="194" t="s">
        <v>532</v>
      </c>
      <c r="Y6" s="195"/>
      <c r="Z6" s="195"/>
      <c r="AA6" s="195"/>
      <c r="AB6" s="195"/>
      <c r="AC6" s="195"/>
      <c r="AD6" s="195"/>
      <c r="AE6" s="195"/>
      <c r="AF6" s="195"/>
      <c r="AG6" s="195"/>
      <c r="AH6" s="195"/>
      <c r="AI6" s="195"/>
      <c r="AJ6" s="195"/>
      <c r="AK6" s="194" t="s">
        <v>688</v>
      </c>
      <c r="AL6" s="195"/>
      <c r="AM6" s="195"/>
      <c r="AN6" s="195"/>
      <c r="AO6" s="195"/>
      <c r="AP6" s="195"/>
      <c r="AQ6" s="195"/>
      <c r="AR6" s="195"/>
      <c r="AS6" s="195"/>
      <c r="AT6" s="195"/>
      <c r="AU6" s="195"/>
      <c r="AV6" s="195"/>
      <c r="AW6" s="195"/>
      <c r="AX6" s="196"/>
    </row>
    <row r="7" spans="1:129" ht="13.5" customHeight="1" thickBot="1">
      <c r="B7" s="867"/>
      <c r="C7" s="868"/>
      <c r="D7" s="868"/>
      <c r="E7" s="868"/>
      <c r="F7" s="868"/>
      <c r="G7" s="868"/>
      <c r="H7" s="868"/>
      <c r="I7" s="868"/>
      <c r="J7" s="868"/>
      <c r="K7" s="868"/>
      <c r="L7" s="868"/>
      <c r="M7" s="868"/>
      <c r="N7" s="869"/>
      <c r="O7" s="194"/>
      <c r="P7" s="195"/>
      <c r="Q7" s="195"/>
      <c r="R7" s="195"/>
      <c r="S7" s="195"/>
      <c r="T7" s="195"/>
      <c r="U7" s="195"/>
      <c r="V7" s="195"/>
      <c r="W7" s="195"/>
      <c r="X7" s="996" t="s">
        <v>168</v>
      </c>
      <c r="Y7" s="997"/>
      <c r="Z7" s="997"/>
      <c r="AA7" s="997"/>
      <c r="AB7" s="997"/>
      <c r="AC7" s="997"/>
      <c r="AD7" s="997"/>
      <c r="AE7" s="997"/>
      <c r="AF7" s="997"/>
      <c r="AG7" s="997"/>
      <c r="AH7" s="997"/>
      <c r="AI7" s="997"/>
      <c r="AJ7" s="998"/>
      <c r="AK7" s="984" t="s">
        <v>140</v>
      </c>
      <c r="AL7" s="985"/>
      <c r="AM7" s="985"/>
      <c r="AN7" s="985"/>
      <c r="AO7" s="985"/>
      <c r="AP7" s="985"/>
      <c r="AQ7" s="985"/>
      <c r="AR7" s="985"/>
      <c r="AS7" s="985"/>
      <c r="AT7" s="985"/>
      <c r="AU7" s="985"/>
      <c r="AV7" s="985"/>
      <c r="AW7" s="985"/>
      <c r="AX7" s="986"/>
    </row>
    <row r="8" spans="1:129" ht="30" customHeight="1" thickBot="1">
      <c r="B8" s="999" t="str">
        <f>表00!CY6&amp;表00!DC6&amp;"年度"</f>
        <v>令和5年度</v>
      </c>
      <c r="C8" s="999"/>
      <c r="D8" s="999"/>
      <c r="E8" s="999"/>
      <c r="F8" s="999"/>
      <c r="G8" s="999"/>
      <c r="H8" s="999"/>
      <c r="I8" s="999"/>
      <c r="J8" s="999"/>
      <c r="K8" s="999"/>
      <c r="L8" s="999"/>
      <c r="M8" s="999"/>
      <c r="N8" s="987"/>
      <c r="O8" s="683" t="s">
        <v>737</v>
      </c>
      <c r="P8" s="684"/>
      <c r="Q8" s="1000"/>
      <c r="R8" s="684" t="s">
        <v>738</v>
      </c>
      <c r="S8" s="684"/>
      <c r="T8" s="1000"/>
      <c r="U8" s="684" t="s">
        <v>737</v>
      </c>
      <c r="V8" s="684"/>
      <c r="W8" s="1001"/>
      <c r="X8" s="206">
        <v>14900</v>
      </c>
      <c r="Y8" s="1002"/>
      <c r="Z8" s="1002"/>
      <c r="AA8" s="1002"/>
      <c r="AB8" s="1002"/>
      <c r="AC8" s="1002"/>
      <c r="AD8" s="1002"/>
      <c r="AE8" s="1002"/>
      <c r="AF8" s="1002"/>
      <c r="AG8" s="1002"/>
      <c r="AH8" s="1002"/>
      <c r="AI8" s="1002"/>
      <c r="AJ8" s="1003"/>
      <c r="AK8" s="206">
        <v>3</v>
      </c>
      <c r="AL8" s="207"/>
      <c r="AM8" s="207"/>
      <c r="AN8" s="207"/>
      <c r="AO8" s="207"/>
      <c r="AP8" s="207"/>
      <c r="AQ8" s="207"/>
      <c r="AR8" s="207"/>
      <c r="AS8" s="207"/>
      <c r="AT8" s="207"/>
      <c r="AU8" s="207"/>
      <c r="AV8" s="207"/>
      <c r="AW8" s="207"/>
      <c r="AX8" s="209"/>
    </row>
    <row r="9" spans="1:129" ht="15.95" customHeight="1"/>
  </sheetData>
  <sheetProtection password="98CF" sheet="1" objects="1" scenarios="1" selectLockedCells="1"/>
  <mergeCells count="34">
    <mergeCell ref="AK6:AX6"/>
    <mergeCell ref="AK7:AX7"/>
    <mergeCell ref="AK4:AX4"/>
    <mergeCell ref="AK8:AX8"/>
    <mergeCell ref="Z1:AE2"/>
    <mergeCell ref="CN1:CX2"/>
    <mergeCell ref="CY1:DY2"/>
    <mergeCell ref="X4:AJ4"/>
    <mergeCell ref="AJ2:CL3"/>
    <mergeCell ref="W3:Y3"/>
    <mergeCell ref="Z3:AB3"/>
    <mergeCell ref="AC3:AE3"/>
    <mergeCell ref="H1:Y2"/>
    <mergeCell ref="H3:J3"/>
    <mergeCell ref="K3:M3"/>
    <mergeCell ref="N3:P3"/>
    <mergeCell ref="Q3:S3"/>
    <mergeCell ref="T3:V3"/>
    <mergeCell ref="U8:W8"/>
    <mergeCell ref="X8:AJ8"/>
    <mergeCell ref="B5:N7"/>
    <mergeCell ref="CN3:CX3"/>
    <mergeCell ref="CY3:DY3"/>
    <mergeCell ref="O5:W5"/>
    <mergeCell ref="X5:AJ5"/>
    <mergeCell ref="O6:W6"/>
    <mergeCell ref="O7:W7"/>
    <mergeCell ref="X7:AJ7"/>
    <mergeCell ref="X6:AJ6"/>
    <mergeCell ref="B8:N8"/>
    <mergeCell ref="O8:Q8"/>
    <mergeCell ref="R8:T8"/>
    <mergeCell ref="DK4:DX4"/>
    <mergeCell ref="AK5:AX5"/>
  </mergeCells>
  <phoneticPr fontId="3"/>
  <dataValidations count="2">
    <dataValidation type="whole" allowBlank="1" showInputMessage="1" showErrorMessage="1" errorTitle="入力エラー" error="数値以外の入力または、7桁以上の入力は行えません。" sqref="AK8:AX8">
      <formula1>-99999</formula1>
      <formula2>999999</formula2>
    </dataValidation>
    <dataValidation type="whole" allowBlank="1" showInputMessage="1" showErrorMessage="1" errorTitle="入力エラー" error="数値以外の入力または、10桁以上の入力は行えません。" sqref="X8:AJ8">
      <formula1>-99999999</formula1>
      <formula2>999999999</formula2>
    </dataValidation>
  </dataValidations>
  <printOptions horizontalCentered="1"/>
  <pageMargins left="0.59055118110236227" right="0.59055118110236227" top="0.6692913385826772" bottom="0.39370078740157483" header="0.51181102362204722" footer="0.19685039370078741"/>
  <pageSetup paperSize="9" firstPageNumber="99" orientation="landscape" useFirstPageNumber="1" r:id="rId1"/>
  <headerFooter alignWithMargins="0">
    <oddFooter>&amp;R課税市-&amp;P</oddFooter>
  </headerFooter>
  <drawing r:id="rId2"/>
  <picture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you36">
    <pageSetUpPr fitToPage="1"/>
  </sheetPr>
  <dimension ref="A1:FH28"/>
  <sheetViews>
    <sheetView showGridLines="0" zoomScale="85" zoomScaleNormal="85" workbookViewId="0">
      <selection activeCell="W13" sqref="W13:AG13"/>
    </sheetView>
  </sheetViews>
  <sheetFormatPr defaultColWidth="1" defaultRowHeight="13.5"/>
  <cols>
    <col min="1" max="114" width="1" style="109" customWidth="1"/>
    <col min="115" max="16384" width="1" style="109"/>
  </cols>
  <sheetData>
    <row r="1" spans="1:142" s="61" customFormat="1" ht="15.95" customHeight="1">
      <c r="H1" s="1004" t="s">
        <v>810</v>
      </c>
      <c r="I1" s="1005"/>
      <c r="J1" s="1005"/>
      <c r="K1" s="1005"/>
      <c r="L1" s="1005"/>
      <c r="M1" s="1005"/>
      <c r="N1" s="1005"/>
      <c r="O1" s="1005"/>
      <c r="P1" s="1005"/>
      <c r="Q1" s="1005"/>
      <c r="R1" s="1005"/>
      <c r="S1" s="1005"/>
      <c r="T1" s="1005"/>
      <c r="U1" s="1005"/>
      <c r="V1" s="1005"/>
      <c r="W1" s="1005"/>
      <c r="X1" s="1005"/>
      <c r="Y1" s="1006"/>
      <c r="Z1" s="1004" t="s">
        <v>756</v>
      </c>
      <c r="AA1" s="1005"/>
      <c r="AB1" s="1005"/>
      <c r="AC1" s="1005"/>
      <c r="AD1" s="1005"/>
      <c r="AE1" s="1006"/>
      <c r="CM1" s="1007" t="s">
        <v>750</v>
      </c>
      <c r="CN1" s="1007"/>
      <c r="CO1" s="1007"/>
      <c r="CP1" s="1007"/>
      <c r="CQ1" s="1007"/>
      <c r="CR1" s="1007"/>
      <c r="CS1" s="1007"/>
      <c r="CT1" s="1007"/>
      <c r="CU1" s="1007"/>
      <c r="CV1" s="1007"/>
      <c r="CW1" s="1007"/>
      <c r="CX1" s="1008" t="str">
        <f>IF(表00!DG1="","",表00!DG1)</f>
        <v>三重県</v>
      </c>
      <c r="CY1" s="1008"/>
      <c r="CZ1" s="1008"/>
      <c r="DA1" s="1008"/>
      <c r="DB1" s="1008"/>
      <c r="DC1" s="1008"/>
      <c r="DD1" s="1008"/>
      <c r="DE1" s="1008"/>
      <c r="DF1" s="1008"/>
      <c r="DG1" s="1008"/>
      <c r="DH1" s="1008"/>
      <c r="DI1" s="1008"/>
      <c r="DJ1" s="1008"/>
      <c r="DK1" s="1008"/>
      <c r="DL1" s="1008"/>
      <c r="DM1" s="1008"/>
      <c r="DN1" s="1008"/>
      <c r="DO1" s="1008"/>
      <c r="DP1" s="1008"/>
      <c r="DQ1" s="1008"/>
      <c r="DR1" s="1008"/>
      <c r="DS1" s="1008"/>
      <c r="DT1" s="1008"/>
      <c r="DU1" s="1008"/>
      <c r="DV1" s="1008"/>
      <c r="DW1" s="1008"/>
      <c r="DX1" s="1008"/>
      <c r="DY1" s="510"/>
      <c r="DZ1" s="510"/>
      <c r="EA1" s="510"/>
      <c r="EB1" s="510"/>
      <c r="EC1" s="510"/>
      <c r="ED1" s="510"/>
    </row>
    <row r="2" spans="1:142" s="61" customFormat="1" ht="15.95" customHeight="1" thickBot="1">
      <c r="H2" s="1009"/>
      <c r="I2" s="1010"/>
      <c r="J2" s="1010"/>
      <c r="K2" s="1010"/>
      <c r="L2" s="1010"/>
      <c r="M2" s="1010"/>
      <c r="N2" s="1010"/>
      <c r="O2" s="1010"/>
      <c r="P2" s="1010"/>
      <c r="Q2" s="1010"/>
      <c r="R2" s="1010"/>
      <c r="S2" s="1010"/>
      <c r="T2" s="1010"/>
      <c r="U2" s="1010"/>
      <c r="V2" s="1010"/>
      <c r="W2" s="1010"/>
      <c r="X2" s="1010"/>
      <c r="Y2" s="1011"/>
      <c r="Z2" s="1009"/>
      <c r="AA2" s="1010"/>
      <c r="AB2" s="1010"/>
      <c r="AC2" s="1010"/>
      <c r="AD2" s="1010"/>
      <c r="AE2" s="1011"/>
      <c r="AG2" s="53" t="str">
        <f>"第36表　"&amp; 表00!CY6&amp;表00!DC6 &amp; "年度事業所税に関する調"</f>
        <v>第36表　令和5年度事業所税に関する調</v>
      </c>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1012"/>
      <c r="CN2" s="1012"/>
      <c r="CO2" s="1012"/>
      <c r="CP2" s="1012"/>
      <c r="CQ2" s="1012"/>
      <c r="CR2" s="1012"/>
      <c r="CS2" s="1012"/>
      <c r="CT2" s="1012"/>
      <c r="CU2" s="1012"/>
      <c r="CV2" s="1012"/>
      <c r="CW2" s="1012"/>
      <c r="CX2" s="1013"/>
      <c r="CY2" s="1013"/>
      <c r="CZ2" s="1013"/>
      <c r="DA2" s="1013"/>
      <c r="DB2" s="1013"/>
      <c r="DC2" s="1013"/>
      <c r="DD2" s="1013"/>
      <c r="DE2" s="1013"/>
      <c r="DF2" s="1013"/>
      <c r="DG2" s="1013"/>
      <c r="DH2" s="1013"/>
      <c r="DI2" s="1013"/>
      <c r="DJ2" s="1013"/>
      <c r="DK2" s="1013"/>
      <c r="DL2" s="1013"/>
      <c r="DM2" s="1013"/>
      <c r="DN2" s="1013"/>
      <c r="DO2" s="1013"/>
      <c r="DP2" s="1013"/>
      <c r="DQ2" s="1013"/>
      <c r="DR2" s="1013"/>
      <c r="DS2" s="1013"/>
      <c r="DT2" s="1013"/>
      <c r="DU2" s="1013"/>
      <c r="DV2" s="1013"/>
      <c r="DW2" s="1013"/>
      <c r="DX2" s="1013"/>
      <c r="DY2" s="510"/>
      <c r="DZ2" s="510"/>
      <c r="EA2" s="510"/>
      <c r="EB2" s="510"/>
      <c r="EC2" s="510"/>
      <c r="ED2" s="510"/>
    </row>
    <row r="3" spans="1:142" s="61" customFormat="1" ht="25.5" customHeight="1" thickBot="1">
      <c r="H3" s="223">
        <f>IF(表00!A8="","",表00!A8)</f>
        <v>2</v>
      </c>
      <c r="I3" s="224"/>
      <c r="J3" s="224"/>
      <c r="K3" s="224">
        <f>IF(表00!D8="","",表00!D8)</f>
        <v>4</v>
      </c>
      <c r="L3" s="224"/>
      <c r="M3" s="224"/>
      <c r="N3" s="224">
        <f>IF(表00!G8="","",表00!G8)</f>
        <v>2</v>
      </c>
      <c r="O3" s="224"/>
      <c r="P3" s="224"/>
      <c r="Q3" s="224">
        <f>IF(表00!J8="","",表00!J8)</f>
        <v>0</v>
      </c>
      <c r="R3" s="224"/>
      <c r="S3" s="224"/>
      <c r="T3" s="224">
        <f>IF(表00!M8="","",表00!M8)</f>
        <v>2</v>
      </c>
      <c r="U3" s="224"/>
      <c r="V3" s="224"/>
      <c r="W3" s="224">
        <f>IF(表00!P8="","",表00!P8)</f>
        <v>1</v>
      </c>
      <c r="X3" s="224"/>
      <c r="Y3" s="1014"/>
      <c r="Z3" s="1015">
        <v>3</v>
      </c>
      <c r="AA3" s="1016"/>
      <c r="AB3" s="1017"/>
      <c r="AC3" s="1018">
        <v>6</v>
      </c>
      <c r="AD3" s="1019"/>
      <c r="AE3" s="1020"/>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53"/>
      <c r="BX3" s="53"/>
      <c r="BY3" s="53"/>
      <c r="BZ3" s="53"/>
      <c r="CA3" s="53"/>
      <c r="CB3" s="53"/>
      <c r="CC3" s="53"/>
      <c r="CD3" s="53"/>
      <c r="CE3" s="53"/>
      <c r="CF3" s="53"/>
      <c r="CG3" s="53"/>
      <c r="CH3" s="53"/>
      <c r="CI3" s="53"/>
      <c r="CJ3" s="53"/>
      <c r="CK3" s="53"/>
      <c r="CL3" s="53"/>
      <c r="CM3" s="1012" t="s">
        <v>752</v>
      </c>
      <c r="CN3" s="1012"/>
      <c r="CO3" s="1012"/>
      <c r="CP3" s="1012"/>
      <c r="CQ3" s="1012"/>
      <c r="CR3" s="1012"/>
      <c r="CS3" s="1012"/>
      <c r="CT3" s="1012"/>
      <c r="CU3" s="1012"/>
      <c r="CV3" s="1012"/>
      <c r="CW3" s="1012"/>
      <c r="CX3" s="1021" t="str">
        <f>IF(表00!DG3="","",表00!DG3)</f>
        <v>四日市市</v>
      </c>
      <c r="CY3" s="1021"/>
      <c r="CZ3" s="1021"/>
      <c r="DA3" s="1021"/>
      <c r="DB3" s="1021"/>
      <c r="DC3" s="1021"/>
      <c r="DD3" s="1021"/>
      <c r="DE3" s="1021"/>
      <c r="DF3" s="1021"/>
      <c r="DG3" s="1021"/>
      <c r="DH3" s="1021"/>
      <c r="DI3" s="1021"/>
      <c r="DJ3" s="1021"/>
      <c r="DK3" s="1021"/>
      <c r="DL3" s="1021"/>
      <c r="DM3" s="1021"/>
      <c r="DN3" s="1021"/>
      <c r="DO3" s="1021"/>
      <c r="DP3" s="1021"/>
      <c r="DQ3" s="1021"/>
      <c r="DR3" s="1021"/>
      <c r="DS3" s="1021"/>
      <c r="DT3" s="1021"/>
      <c r="DU3" s="1021"/>
      <c r="DV3" s="1021"/>
      <c r="DW3" s="1021"/>
      <c r="DX3" s="1021"/>
      <c r="DY3" s="510"/>
      <c r="DZ3" s="510"/>
      <c r="EA3" s="510"/>
      <c r="EB3" s="510"/>
      <c r="EC3" s="510"/>
      <c r="ED3" s="510"/>
    </row>
    <row r="4" spans="1:142" s="61" customFormat="1" ht="18.95" customHeight="1">
      <c r="A4" s="1022"/>
      <c r="B4" s="1022"/>
      <c r="C4" s="1022"/>
      <c r="D4" s="1022"/>
      <c r="E4" s="1022"/>
      <c r="F4" s="1022"/>
      <c r="G4" s="1022"/>
      <c r="H4" s="1023"/>
      <c r="I4" s="1023"/>
      <c r="J4" s="1023"/>
      <c r="K4" s="1023"/>
      <c r="L4" s="1023"/>
      <c r="M4" s="1023"/>
      <c r="N4" s="1023"/>
      <c r="O4" s="1023"/>
      <c r="P4" s="1023"/>
      <c r="Q4" s="1023"/>
      <c r="R4" s="1023"/>
      <c r="S4" s="1023"/>
      <c r="T4" s="1023"/>
      <c r="U4" s="1023"/>
      <c r="V4" s="1023"/>
      <c r="W4" s="1023"/>
      <c r="X4" s="1023"/>
      <c r="Y4" s="1023"/>
      <c r="Z4" s="1023"/>
      <c r="AA4" s="1023"/>
      <c r="AB4" s="1023"/>
      <c r="AC4" s="1023"/>
      <c r="AD4" s="1022"/>
      <c r="AE4" s="1022"/>
      <c r="AH4" s="456" t="s">
        <v>856</v>
      </c>
      <c r="AI4" s="1024"/>
      <c r="AJ4" s="1024"/>
      <c r="AK4" s="1024"/>
      <c r="AL4" s="1024"/>
      <c r="AM4" s="1024"/>
      <c r="AN4" s="1024"/>
      <c r="AO4" s="1024"/>
      <c r="AP4" s="1024"/>
      <c r="AQ4" s="1024"/>
      <c r="AR4" s="1024"/>
      <c r="AS4" s="1024"/>
      <c r="AT4" s="1024"/>
      <c r="AU4" s="1024"/>
      <c r="AV4" s="1024"/>
      <c r="AW4" s="1024"/>
      <c r="AX4" s="1024"/>
      <c r="AY4" s="1024"/>
      <c r="AZ4" s="1024"/>
      <c r="BA4" s="1024"/>
      <c r="BB4" s="1024"/>
      <c r="BC4" s="1024"/>
      <c r="BD4" s="1024"/>
      <c r="BE4" s="1024"/>
      <c r="BF4" s="1024"/>
      <c r="BG4" s="1024"/>
      <c r="BH4" s="1024"/>
      <c r="BI4" s="1024"/>
      <c r="BJ4" s="1024"/>
      <c r="BK4" s="1024"/>
      <c r="BL4" s="1024"/>
      <c r="BM4" s="1024"/>
      <c r="BN4" s="1024"/>
      <c r="BO4" s="1024"/>
      <c r="BP4" s="1024"/>
      <c r="BQ4" s="1024"/>
      <c r="BR4" s="1024"/>
      <c r="BS4" s="1024"/>
      <c r="BT4" s="1024"/>
      <c r="BU4" s="1024"/>
      <c r="BV4" s="1024"/>
      <c r="BW4" s="1024"/>
      <c r="BX4" s="1024"/>
      <c r="BY4" s="1024"/>
      <c r="BZ4" s="1024"/>
      <c r="CA4" s="1024"/>
      <c r="CB4" s="1024"/>
      <c r="CC4" s="1024"/>
      <c r="CD4" s="1024"/>
      <c r="CE4" s="1024"/>
      <c r="CF4" s="971"/>
      <c r="CG4" s="971"/>
      <c r="CH4" s="971"/>
      <c r="CI4" s="971"/>
      <c r="CJ4" s="971"/>
      <c r="CK4" s="971"/>
      <c r="CL4" s="971"/>
      <c r="CM4" s="971"/>
      <c r="CO4" s="1022"/>
      <c r="CP4" s="1022"/>
      <c r="CQ4" s="1022"/>
      <c r="CR4" s="1022"/>
      <c r="CS4" s="1022"/>
      <c r="CT4" s="1022"/>
      <c r="CU4" s="1022"/>
      <c r="CV4" s="1022"/>
      <c r="CW4" s="1022"/>
      <c r="CX4" s="1022"/>
      <c r="CY4" s="1022"/>
      <c r="CZ4" s="1022"/>
      <c r="DA4" s="1022"/>
      <c r="DB4" s="1022"/>
      <c r="DC4" s="1022"/>
      <c r="DD4" s="1022"/>
      <c r="DE4" s="1022"/>
      <c r="DF4" s="1022"/>
      <c r="DG4" s="1022"/>
      <c r="DH4" s="1022"/>
      <c r="DI4" s="1022"/>
      <c r="DJ4" s="1022"/>
      <c r="DK4" s="1022"/>
      <c r="DL4" s="1022"/>
      <c r="DM4" s="1022"/>
      <c r="DN4" s="1022"/>
      <c r="DO4" s="1022"/>
      <c r="DP4" s="1022"/>
      <c r="DQ4" s="1022"/>
      <c r="DR4" s="1022"/>
      <c r="DS4" s="1022"/>
      <c r="DT4" s="1022"/>
      <c r="DU4" s="1022"/>
      <c r="DV4" s="1022"/>
      <c r="DW4" s="1022"/>
      <c r="DX4" s="1022"/>
      <c r="DY4" s="1022"/>
      <c r="DZ4" s="1022"/>
    </row>
    <row r="5" spans="1:142" s="61" customFormat="1" ht="15" customHeight="1">
      <c r="B5" s="1022"/>
      <c r="C5" s="1022"/>
      <c r="D5" s="1022"/>
      <c r="E5" s="1022"/>
      <c r="F5" s="1022"/>
      <c r="G5" s="1022"/>
      <c r="H5" s="1022"/>
      <c r="I5" s="1023"/>
      <c r="J5" s="1023"/>
      <c r="K5" s="1023"/>
      <c r="L5" s="1023"/>
      <c r="M5" s="1023"/>
      <c r="N5" s="1023"/>
      <c r="O5" s="1023"/>
      <c r="P5" s="1023"/>
      <c r="Q5" s="1023"/>
      <c r="R5" s="1023"/>
      <c r="S5" s="1023"/>
      <c r="T5" s="1023"/>
      <c r="U5" s="1023"/>
      <c r="V5" s="1023"/>
      <c r="W5" s="1025" t="s">
        <v>145</v>
      </c>
      <c r="X5" s="1025"/>
      <c r="Y5" s="1025"/>
      <c r="Z5" s="1025"/>
      <c r="AA5" s="1025"/>
      <c r="AB5" s="1025"/>
      <c r="AC5" s="1025"/>
      <c r="AD5" s="1025"/>
      <c r="AE5" s="1025"/>
      <c r="AF5" s="1025"/>
      <c r="AG5" s="1025"/>
      <c r="AH5" s="1025" t="s">
        <v>146</v>
      </c>
      <c r="AI5" s="1025"/>
      <c r="AJ5" s="1025"/>
      <c r="AK5" s="1025"/>
      <c r="AL5" s="1025"/>
      <c r="AM5" s="1025"/>
      <c r="AN5" s="1025"/>
      <c r="AO5" s="1025"/>
      <c r="AP5" s="1025"/>
      <c r="AQ5" s="1025"/>
      <c r="AR5" s="1025"/>
      <c r="AS5" s="1025" t="s">
        <v>147</v>
      </c>
      <c r="AT5" s="1025"/>
      <c r="AU5" s="1025"/>
      <c r="AV5" s="1025"/>
      <c r="AW5" s="1025"/>
      <c r="AX5" s="1025"/>
      <c r="AY5" s="1025"/>
      <c r="AZ5" s="1025"/>
      <c r="BA5" s="1025"/>
      <c r="BB5" s="1025"/>
      <c r="BC5" s="1025"/>
      <c r="BD5" s="1025" t="s">
        <v>148</v>
      </c>
      <c r="BE5" s="1025"/>
      <c r="BF5" s="1025"/>
      <c r="BG5" s="1025"/>
      <c r="BH5" s="1025"/>
      <c r="BI5" s="1025"/>
      <c r="BJ5" s="1025"/>
      <c r="BK5" s="1025"/>
      <c r="BL5" s="1025"/>
      <c r="BM5" s="1025"/>
      <c r="BN5" s="1025"/>
      <c r="BO5" s="1025" t="s">
        <v>149</v>
      </c>
      <c r="BP5" s="1025"/>
      <c r="BQ5" s="1025"/>
      <c r="BR5" s="1025"/>
      <c r="BS5" s="1025"/>
      <c r="BT5" s="1025"/>
      <c r="BU5" s="1025"/>
      <c r="BV5" s="1025"/>
      <c r="BW5" s="1025"/>
      <c r="BX5" s="1025"/>
      <c r="BY5" s="1025"/>
      <c r="BZ5" s="1025"/>
      <c r="CA5" s="1025"/>
      <c r="CB5" s="1025" t="s">
        <v>462</v>
      </c>
      <c r="CC5" s="1025"/>
      <c r="CD5" s="1025"/>
      <c r="CE5" s="1025"/>
      <c r="CF5" s="1025"/>
      <c r="CG5" s="1025"/>
      <c r="CH5" s="1025"/>
      <c r="CI5" s="1025"/>
      <c r="CJ5" s="1025"/>
      <c r="CK5" s="1025"/>
      <c r="CL5" s="1025"/>
      <c r="CM5" s="1025"/>
      <c r="CN5" s="1025"/>
      <c r="CO5" s="1025" t="s">
        <v>463</v>
      </c>
      <c r="CP5" s="1025"/>
      <c r="CQ5" s="1025"/>
      <c r="CR5" s="1025"/>
      <c r="CS5" s="1025"/>
      <c r="CT5" s="1025"/>
      <c r="CU5" s="1025"/>
      <c r="CV5" s="1025"/>
      <c r="CW5" s="1025"/>
      <c r="CX5" s="1025"/>
      <c r="CY5" s="1025"/>
      <c r="CZ5" s="1025"/>
      <c r="DA5" s="1025"/>
      <c r="DB5" s="1025" t="s">
        <v>464</v>
      </c>
      <c r="DC5" s="1025"/>
      <c r="DD5" s="1025"/>
      <c r="DE5" s="1025"/>
      <c r="DF5" s="1025"/>
      <c r="DG5" s="1025"/>
      <c r="DH5" s="1025"/>
      <c r="DI5" s="1025"/>
      <c r="DJ5" s="1025"/>
      <c r="DK5" s="1025"/>
      <c r="DL5" s="1025"/>
      <c r="DM5" s="1025"/>
      <c r="DN5" s="1025"/>
    </row>
    <row r="6" spans="1:142" ht="12.95" customHeight="1">
      <c r="A6" s="114"/>
      <c r="B6" s="116"/>
      <c r="C6" s="116"/>
      <c r="D6" s="116"/>
      <c r="E6" s="116"/>
      <c r="F6" s="116"/>
      <c r="G6" s="116"/>
      <c r="H6" s="116"/>
      <c r="I6" s="116"/>
      <c r="J6" s="116"/>
      <c r="K6" s="116"/>
      <c r="L6" s="116"/>
      <c r="M6" s="117"/>
      <c r="N6" s="668"/>
      <c r="O6" s="669"/>
      <c r="P6" s="669"/>
      <c r="Q6" s="669"/>
      <c r="R6" s="669"/>
      <c r="S6" s="669"/>
      <c r="T6" s="669"/>
      <c r="U6" s="669"/>
      <c r="V6" s="670"/>
      <c r="W6" s="114" t="s">
        <v>533</v>
      </c>
      <c r="X6" s="115"/>
      <c r="Y6" s="115"/>
      <c r="Z6" s="115"/>
      <c r="AA6" s="115"/>
      <c r="AB6" s="115"/>
      <c r="AC6" s="115"/>
      <c r="AD6" s="115"/>
      <c r="AE6" s="115"/>
      <c r="AF6" s="115"/>
      <c r="AG6" s="115"/>
      <c r="AH6" s="115"/>
      <c r="AI6" s="115"/>
      <c r="AJ6" s="115"/>
      <c r="AK6" s="115"/>
      <c r="AL6" s="115"/>
      <c r="AM6" s="115"/>
      <c r="AN6" s="115"/>
      <c r="AO6" s="115"/>
      <c r="AP6" s="115"/>
      <c r="AQ6" s="115"/>
      <c r="AR6" s="115"/>
      <c r="AS6" s="1026"/>
      <c r="AT6" s="1027"/>
      <c r="AU6" s="1027"/>
      <c r="AV6" s="1027"/>
      <c r="AW6" s="1027"/>
      <c r="AX6" s="1027"/>
      <c r="AY6" s="1027"/>
      <c r="AZ6" s="1027"/>
      <c r="BA6" s="1027"/>
      <c r="BB6" s="1027"/>
      <c r="BC6" s="1028"/>
      <c r="BD6" s="114" t="s">
        <v>536</v>
      </c>
      <c r="BE6" s="115"/>
      <c r="BF6" s="115"/>
      <c r="BG6" s="115"/>
      <c r="BH6" s="115"/>
      <c r="BI6" s="115"/>
      <c r="BJ6" s="115"/>
      <c r="BK6" s="115"/>
      <c r="BL6" s="115"/>
      <c r="BM6" s="115"/>
      <c r="BN6" s="115"/>
      <c r="BO6" s="115"/>
      <c r="BP6" s="115"/>
      <c r="BQ6" s="115"/>
      <c r="BR6" s="115"/>
      <c r="BS6" s="115"/>
      <c r="BT6" s="115"/>
      <c r="BU6" s="115"/>
      <c r="BV6" s="115"/>
      <c r="BW6" s="115"/>
      <c r="BX6" s="115"/>
      <c r="BY6" s="115"/>
      <c r="BZ6" s="115"/>
      <c r="CA6" s="115"/>
      <c r="CB6" s="1029"/>
      <c r="CC6" s="1029"/>
      <c r="CD6" s="1029"/>
      <c r="CE6" s="1029"/>
      <c r="CF6" s="1029"/>
      <c r="CG6" s="1029"/>
      <c r="CH6" s="1029"/>
      <c r="CI6" s="1029"/>
      <c r="CJ6" s="1029"/>
      <c r="CK6" s="1029"/>
      <c r="CL6" s="1029"/>
      <c r="CM6" s="1029"/>
      <c r="CN6" s="1030"/>
      <c r="CO6" s="1031"/>
      <c r="CP6" s="1031"/>
      <c r="CQ6" s="1031"/>
      <c r="CR6" s="1031"/>
      <c r="CS6" s="1031"/>
      <c r="CT6" s="1032"/>
      <c r="CU6" s="1032"/>
      <c r="CV6" s="1032"/>
      <c r="CW6" s="1032"/>
      <c r="CX6" s="1032"/>
      <c r="CY6" s="1032"/>
      <c r="CZ6" s="1032"/>
      <c r="DA6" s="1032"/>
      <c r="DB6" s="1032"/>
      <c r="DC6" s="1032"/>
      <c r="DD6" s="1032"/>
      <c r="DE6" s="1032"/>
      <c r="DF6" s="1032"/>
      <c r="DG6" s="1032"/>
      <c r="DH6" s="1032"/>
      <c r="DI6" s="1032"/>
      <c r="DJ6" s="1032"/>
      <c r="DK6" s="1032"/>
      <c r="DL6" s="1032"/>
      <c r="DM6" s="1032"/>
      <c r="DN6" s="1033"/>
    </row>
    <row r="7" spans="1:142" ht="12.95" customHeight="1">
      <c r="A7" s="1034"/>
      <c r="N7" s="674"/>
      <c r="O7" s="675"/>
      <c r="P7" s="675"/>
      <c r="Q7" s="675"/>
      <c r="R7" s="675"/>
      <c r="S7" s="675"/>
      <c r="T7" s="675"/>
      <c r="U7" s="675"/>
      <c r="V7" s="676"/>
      <c r="W7" s="191"/>
      <c r="X7" s="191"/>
      <c r="Y7" s="191"/>
      <c r="Z7" s="191"/>
      <c r="AA7" s="191"/>
      <c r="AB7" s="191"/>
      <c r="AC7" s="191"/>
      <c r="AD7" s="191"/>
      <c r="AE7" s="191"/>
      <c r="AF7" s="191"/>
      <c r="AG7" s="191"/>
      <c r="AH7" s="1035"/>
      <c r="AI7" s="1036"/>
      <c r="AJ7" s="1036"/>
      <c r="AK7" s="1036"/>
      <c r="AL7" s="1036"/>
      <c r="AM7" s="1036"/>
      <c r="AN7" s="1036"/>
      <c r="AO7" s="1036"/>
      <c r="AP7" s="1036"/>
      <c r="AQ7" s="1036"/>
      <c r="AR7" s="1036"/>
      <c r="AS7" s="1034"/>
      <c r="BC7" s="1037"/>
      <c r="BD7" s="1038"/>
      <c r="BE7" s="1038"/>
      <c r="BF7" s="1038"/>
      <c r="BG7" s="1038"/>
      <c r="BH7" s="1038"/>
      <c r="BI7" s="1038"/>
      <c r="BJ7" s="1038"/>
      <c r="BK7" s="1038"/>
      <c r="BL7" s="1038"/>
      <c r="BM7" s="1038"/>
      <c r="BN7" s="1038"/>
      <c r="BO7" s="797" t="s">
        <v>537</v>
      </c>
      <c r="BP7" s="798"/>
      <c r="BQ7" s="798"/>
      <c r="BR7" s="798"/>
      <c r="BS7" s="798"/>
      <c r="BT7" s="798"/>
      <c r="BU7" s="798"/>
      <c r="BV7" s="798"/>
      <c r="BW7" s="798"/>
      <c r="BX7" s="798"/>
      <c r="BY7" s="798"/>
      <c r="BZ7" s="798"/>
      <c r="CA7" s="799"/>
      <c r="CB7" s="800" t="s">
        <v>538</v>
      </c>
      <c r="CC7" s="801"/>
      <c r="CD7" s="801"/>
      <c r="CE7" s="801"/>
      <c r="CF7" s="801"/>
      <c r="CG7" s="801"/>
      <c r="CH7" s="801"/>
      <c r="CI7" s="801"/>
      <c r="CJ7" s="801"/>
      <c r="CK7" s="801"/>
      <c r="CL7" s="801"/>
      <c r="CM7" s="801"/>
      <c r="CN7" s="802"/>
      <c r="CO7" s="1039" t="s">
        <v>703</v>
      </c>
      <c r="CP7" s="1039"/>
      <c r="CQ7" s="1039"/>
      <c r="CR7" s="1039"/>
      <c r="CS7" s="1039"/>
      <c r="CT7" s="1039"/>
      <c r="CU7" s="1039"/>
      <c r="CV7" s="1039"/>
      <c r="CW7" s="1039"/>
      <c r="CX7" s="1039"/>
      <c r="CY7" s="1039"/>
      <c r="CZ7" s="1039"/>
      <c r="DA7" s="1039"/>
      <c r="DB7" s="1039"/>
      <c r="DC7" s="1039"/>
      <c r="DD7" s="1039"/>
      <c r="DE7" s="1039"/>
      <c r="DF7" s="1039"/>
      <c r="DG7" s="1039"/>
      <c r="DH7" s="1039"/>
      <c r="DI7" s="1039"/>
      <c r="DJ7" s="1039"/>
      <c r="DK7" s="1039"/>
      <c r="DL7" s="1039"/>
      <c r="DM7" s="1039"/>
      <c r="DN7" s="1039"/>
    </row>
    <row r="8" spans="1:142" ht="12.95" customHeight="1">
      <c r="A8" s="615"/>
      <c r="B8" s="1040"/>
      <c r="C8" s="1040"/>
      <c r="D8" s="1040"/>
      <c r="E8" s="1040"/>
      <c r="F8" s="1040"/>
      <c r="G8" s="1040"/>
      <c r="H8" s="1040"/>
      <c r="I8" s="1040"/>
      <c r="J8" s="1040"/>
      <c r="K8" s="1040"/>
      <c r="L8" s="1040"/>
      <c r="M8" s="1041"/>
      <c r="N8" s="1042"/>
      <c r="O8" s="1043"/>
      <c r="P8" s="1043"/>
      <c r="Q8" s="1043"/>
      <c r="R8" s="1043"/>
      <c r="S8" s="1043"/>
      <c r="T8" s="1043"/>
      <c r="U8" s="1043"/>
      <c r="V8" s="1044"/>
      <c r="W8" s="837"/>
      <c r="X8" s="837"/>
      <c r="Y8" s="837"/>
      <c r="Z8" s="837"/>
      <c r="AA8" s="837"/>
      <c r="AB8" s="837"/>
      <c r="AC8" s="837"/>
      <c r="AD8" s="837"/>
      <c r="AE8" s="837"/>
      <c r="AF8" s="837"/>
      <c r="AG8" s="1045"/>
      <c r="AH8" s="1046"/>
      <c r="AI8" s="837"/>
      <c r="AJ8" s="837"/>
      <c r="AK8" s="837"/>
      <c r="AL8" s="837"/>
      <c r="AM8" s="837"/>
      <c r="AN8" s="837"/>
      <c r="AO8" s="837"/>
      <c r="AP8" s="837"/>
      <c r="AQ8" s="837"/>
      <c r="AR8" s="837"/>
      <c r="AS8" s="194" t="s">
        <v>838</v>
      </c>
      <c r="AT8" s="195"/>
      <c r="AU8" s="195"/>
      <c r="AV8" s="195"/>
      <c r="AW8" s="195"/>
      <c r="AX8" s="195"/>
      <c r="AY8" s="195"/>
      <c r="AZ8" s="195"/>
      <c r="BA8" s="195"/>
      <c r="BB8" s="195"/>
      <c r="BC8" s="196"/>
      <c r="BD8" s="1038"/>
      <c r="BE8" s="1038"/>
      <c r="BF8" s="1038"/>
      <c r="BG8" s="1038"/>
      <c r="BH8" s="1038"/>
      <c r="BI8" s="1038"/>
      <c r="BJ8" s="1038"/>
      <c r="BK8" s="1038"/>
      <c r="BL8" s="1038"/>
      <c r="BM8" s="1038"/>
      <c r="BN8" s="1038"/>
      <c r="BO8" s="800" t="s">
        <v>539</v>
      </c>
      <c r="BP8" s="801"/>
      <c r="BQ8" s="801"/>
      <c r="BR8" s="801"/>
      <c r="BS8" s="801"/>
      <c r="BT8" s="801"/>
      <c r="BU8" s="801"/>
      <c r="BV8" s="801"/>
      <c r="BW8" s="801"/>
      <c r="BX8" s="801"/>
      <c r="BY8" s="801"/>
      <c r="BZ8" s="801"/>
      <c r="CA8" s="802"/>
      <c r="CB8" s="800" t="s">
        <v>540</v>
      </c>
      <c r="CC8" s="801"/>
      <c r="CD8" s="801"/>
      <c r="CE8" s="801"/>
      <c r="CF8" s="801"/>
      <c r="CG8" s="801"/>
      <c r="CH8" s="801"/>
      <c r="CI8" s="801"/>
      <c r="CJ8" s="801"/>
      <c r="CK8" s="801"/>
      <c r="CL8" s="801"/>
      <c r="CM8" s="801"/>
      <c r="CN8" s="802"/>
      <c r="CO8" s="1047" t="s">
        <v>704</v>
      </c>
      <c r="CP8" s="1048"/>
      <c r="CQ8" s="1048"/>
      <c r="CR8" s="1048"/>
      <c r="CS8" s="1048"/>
      <c r="CT8" s="1048"/>
      <c r="CU8" s="1048"/>
      <c r="CV8" s="1048"/>
      <c r="CW8" s="1048"/>
      <c r="CX8" s="1048"/>
      <c r="CY8" s="1048"/>
      <c r="CZ8" s="1048"/>
      <c r="DA8" s="1049"/>
      <c r="DB8" s="1047" t="s">
        <v>705</v>
      </c>
      <c r="DC8" s="1048"/>
      <c r="DD8" s="1048"/>
      <c r="DE8" s="1048"/>
      <c r="DF8" s="1048"/>
      <c r="DG8" s="1048"/>
      <c r="DH8" s="1048"/>
      <c r="DI8" s="1048"/>
      <c r="DJ8" s="1048"/>
      <c r="DK8" s="1048"/>
      <c r="DL8" s="1048"/>
      <c r="DM8" s="1048"/>
      <c r="DN8" s="1049"/>
    </row>
    <row r="9" spans="1:142" ht="12.95" customHeight="1">
      <c r="A9" s="194" t="s">
        <v>541</v>
      </c>
      <c r="B9" s="195"/>
      <c r="C9" s="195"/>
      <c r="D9" s="195"/>
      <c r="E9" s="195"/>
      <c r="F9" s="195"/>
      <c r="G9" s="195"/>
      <c r="H9" s="195"/>
      <c r="I9" s="195"/>
      <c r="J9" s="195"/>
      <c r="K9" s="195"/>
      <c r="L9" s="195"/>
      <c r="M9" s="196"/>
      <c r="N9" s="194" t="s">
        <v>542</v>
      </c>
      <c r="O9" s="195"/>
      <c r="P9" s="195"/>
      <c r="Q9" s="195"/>
      <c r="R9" s="195"/>
      <c r="S9" s="195"/>
      <c r="T9" s="195"/>
      <c r="U9" s="195"/>
      <c r="V9" s="196"/>
      <c r="W9" s="837"/>
      <c r="X9" s="837"/>
      <c r="Y9" s="837"/>
      <c r="Z9" s="837"/>
      <c r="AA9" s="837"/>
      <c r="AB9" s="837"/>
      <c r="AC9" s="837"/>
      <c r="AD9" s="837"/>
      <c r="AE9" s="837"/>
      <c r="AF9" s="837"/>
      <c r="AG9" s="837"/>
      <c r="AH9" s="194" t="s">
        <v>214</v>
      </c>
      <c r="AI9" s="195"/>
      <c r="AJ9" s="195"/>
      <c r="AK9" s="195"/>
      <c r="AL9" s="195"/>
      <c r="AM9" s="195"/>
      <c r="AN9" s="195"/>
      <c r="AO9" s="195"/>
      <c r="AP9" s="195"/>
      <c r="AQ9" s="195"/>
      <c r="AR9" s="195"/>
      <c r="AS9" s="194"/>
      <c r="AT9" s="195"/>
      <c r="AU9" s="195"/>
      <c r="AV9" s="195"/>
      <c r="AW9" s="195"/>
      <c r="AX9" s="195"/>
      <c r="AY9" s="195"/>
      <c r="AZ9" s="195"/>
      <c r="BA9" s="195"/>
      <c r="BB9" s="195"/>
      <c r="BC9" s="196"/>
      <c r="BD9" s="1038"/>
      <c r="BE9" s="1038"/>
      <c r="BF9" s="1038"/>
      <c r="BG9" s="1038"/>
      <c r="BH9" s="1038"/>
      <c r="BI9" s="1038"/>
      <c r="BJ9" s="1038"/>
      <c r="BK9" s="1038"/>
      <c r="BL9" s="1038"/>
      <c r="BM9" s="1038"/>
      <c r="BN9" s="1038"/>
      <c r="BO9" s="800" t="s">
        <v>543</v>
      </c>
      <c r="BP9" s="801"/>
      <c r="BQ9" s="801"/>
      <c r="BR9" s="801"/>
      <c r="BS9" s="801"/>
      <c r="BT9" s="801"/>
      <c r="BU9" s="801"/>
      <c r="BV9" s="801"/>
      <c r="BW9" s="801"/>
      <c r="BX9" s="801"/>
      <c r="BY9" s="801"/>
      <c r="BZ9" s="801"/>
      <c r="CA9" s="802"/>
      <c r="CB9" s="800" t="s">
        <v>544</v>
      </c>
      <c r="CC9" s="801"/>
      <c r="CD9" s="801"/>
      <c r="CE9" s="801"/>
      <c r="CF9" s="801"/>
      <c r="CG9" s="801"/>
      <c r="CH9" s="801"/>
      <c r="CI9" s="801"/>
      <c r="CJ9" s="801"/>
      <c r="CK9" s="801"/>
      <c r="CL9" s="801"/>
      <c r="CM9" s="801"/>
      <c r="CN9" s="802"/>
      <c r="CO9" s="1050"/>
      <c r="CP9" s="1051"/>
      <c r="CQ9" s="1051"/>
      <c r="CR9" s="1051"/>
      <c r="CS9" s="1051"/>
      <c r="CT9" s="1051"/>
      <c r="CU9" s="1051"/>
      <c r="CV9" s="1051"/>
      <c r="CW9" s="1051"/>
      <c r="CX9" s="1051"/>
      <c r="CY9" s="1051"/>
      <c r="CZ9" s="1051"/>
      <c r="DA9" s="1052"/>
      <c r="DB9" s="1050"/>
      <c r="DC9" s="1051"/>
      <c r="DD9" s="1051"/>
      <c r="DE9" s="1051"/>
      <c r="DF9" s="1051"/>
      <c r="DG9" s="1051"/>
      <c r="DH9" s="1051"/>
      <c r="DI9" s="1051"/>
      <c r="DJ9" s="1051"/>
      <c r="DK9" s="1051"/>
      <c r="DL9" s="1051"/>
      <c r="DM9" s="1051"/>
      <c r="DN9" s="1052"/>
    </row>
    <row r="10" spans="1:142" ht="12.95" customHeight="1">
      <c r="A10" s="194"/>
      <c r="B10" s="128"/>
      <c r="C10" s="128"/>
      <c r="D10" s="128"/>
      <c r="E10" s="128"/>
      <c r="F10" s="128"/>
      <c r="G10" s="128"/>
      <c r="H10" s="128"/>
      <c r="I10" s="128"/>
      <c r="J10" s="128"/>
      <c r="K10" s="128"/>
      <c r="L10" s="128"/>
      <c r="M10" s="129"/>
      <c r="V10" s="1037"/>
      <c r="W10" s="837"/>
      <c r="X10" s="837"/>
      <c r="Y10" s="837"/>
      <c r="Z10" s="837"/>
      <c r="AA10" s="837"/>
      <c r="AB10" s="837"/>
      <c r="AC10" s="837"/>
      <c r="AD10" s="837"/>
      <c r="AE10" s="837"/>
      <c r="AF10" s="837"/>
      <c r="AG10" s="837"/>
      <c r="AH10" s="194"/>
      <c r="AI10" s="195"/>
      <c r="AJ10" s="195"/>
      <c r="AK10" s="195"/>
      <c r="AL10" s="195"/>
      <c r="AM10" s="195"/>
      <c r="AN10" s="195"/>
      <c r="AO10" s="195"/>
      <c r="AP10" s="195"/>
      <c r="AQ10" s="195"/>
      <c r="AR10" s="195"/>
      <c r="AS10" s="194"/>
      <c r="AT10" s="195"/>
      <c r="AU10" s="195"/>
      <c r="AV10" s="195"/>
      <c r="AW10" s="195"/>
      <c r="AX10" s="195"/>
      <c r="AY10" s="195"/>
      <c r="AZ10" s="195"/>
      <c r="BA10" s="195"/>
      <c r="BB10" s="195"/>
      <c r="BC10" s="196"/>
      <c r="BD10" s="1038"/>
      <c r="BE10" s="1038"/>
      <c r="BF10" s="1038"/>
      <c r="BG10" s="1038"/>
      <c r="BH10" s="1038"/>
      <c r="BI10" s="1038"/>
      <c r="BJ10" s="1038"/>
      <c r="BK10" s="1038"/>
      <c r="BL10" s="1038"/>
      <c r="BM10" s="1038"/>
      <c r="BN10" s="1038"/>
      <c r="BO10" s="800" t="s">
        <v>215</v>
      </c>
      <c r="BP10" s="801"/>
      <c r="BQ10" s="801"/>
      <c r="BR10" s="801"/>
      <c r="BS10" s="801"/>
      <c r="BT10" s="801"/>
      <c r="BU10" s="801"/>
      <c r="BV10" s="801"/>
      <c r="BW10" s="801"/>
      <c r="BX10" s="801"/>
      <c r="BY10" s="801"/>
      <c r="BZ10" s="801"/>
      <c r="CA10" s="802"/>
      <c r="CB10" s="800" t="s">
        <v>3</v>
      </c>
      <c r="CC10" s="801"/>
      <c r="CD10" s="801"/>
      <c r="CE10" s="801"/>
      <c r="CF10" s="801"/>
      <c r="CG10" s="801"/>
      <c r="CH10" s="801"/>
      <c r="CI10" s="801"/>
      <c r="CJ10" s="801"/>
      <c r="CK10" s="801"/>
      <c r="CL10" s="801"/>
      <c r="CM10" s="801"/>
      <c r="CN10" s="802"/>
      <c r="CO10" s="1050"/>
      <c r="CP10" s="1051"/>
      <c r="CQ10" s="1051"/>
      <c r="CR10" s="1051"/>
      <c r="CS10" s="1051"/>
      <c r="CT10" s="1051"/>
      <c r="CU10" s="1051"/>
      <c r="CV10" s="1051"/>
      <c r="CW10" s="1051"/>
      <c r="CX10" s="1051"/>
      <c r="CY10" s="1051"/>
      <c r="CZ10" s="1051"/>
      <c r="DA10" s="1052"/>
      <c r="DB10" s="1050"/>
      <c r="DC10" s="1051"/>
      <c r="DD10" s="1051"/>
      <c r="DE10" s="1051"/>
      <c r="DF10" s="1051"/>
      <c r="DG10" s="1051"/>
      <c r="DH10" s="1051"/>
      <c r="DI10" s="1051"/>
      <c r="DJ10" s="1051"/>
      <c r="DK10" s="1051"/>
      <c r="DL10" s="1051"/>
      <c r="DM10" s="1051"/>
      <c r="DN10" s="1052"/>
    </row>
    <row r="11" spans="1:142" ht="12.95" customHeight="1">
      <c r="A11" s="615"/>
      <c r="B11" s="1040"/>
      <c r="C11" s="1040"/>
      <c r="D11" s="1040"/>
      <c r="E11" s="1040"/>
      <c r="F11" s="1040"/>
      <c r="G11" s="1040"/>
      <c r="H11" s="1040"/>
      <c r="I11" s="1040"/>
      <c r="J11" s="1040"/>
      <c r="K11" s="1040"/>
      <c r="L11" s="1040"/>
      <c r="M11" s="1041"/>
      <c r="N11" s="1042"/>
      <c r="O11" s="1043"/>
      <c r="P11" s="1043"/>
      <c r="Q11" s="1043"/>
      <c r="R11" s="1043"/>
      <c r="S11" s="1043"/>
      <c r="T11" s="1043"/>
      <c r="U11" s="1043"/>
      <c r="V11" s="1044"/>
      <c r="W11" s="837"/>
      <c r="X11" s="837"/>
      <c r="Y11" s="837"/>
      <c r="Z11" s="837"/>
      <c r="AA11" s="837"/>
      <c r="AB11" s="837"/>
      <c r="AC11" s="837"/>
      <c r="AD11" s="837"/>
      <c r="AE11" s="837"/>
      <c r="AF11" s="837"/>
      <c r="AG11" s="837"/>
      <c r="AH11" s="1046"/>
      <c r="AI11" s="837"/>
      <c r="AJ11" s="837"/>
      <c r="AK11" s="837"/>
      <c r="AL11" s="837"/>
      <c r="AM11" s="837"/>
      <c r="AN11" s="837"/>
      <c r="AO11" s="837"/>
      <c r="AP11" s="837"/>
      <c r="AQ11" s="837"/>
      <c r="AR11" s="837"/>
      <c r="AS11" s="1046" t="s">
        <v>440</v>
      </c>
      <c r="AT11" s="837"/>
      <c r="AU11" s="837"/>
      <c r="AV11" s="837"/>
      <c r="AW11" s="837"/>
      <c r="AX11" s="837"/>
      <c r="AY11" s="837"/>
      <c r="AZ11" s="837"/>
      <c r="BA11" s="837"/>
      <c r="BB11" s="837"/>
      <c r="BC11" s="1045"/>
      <c r="BD11" s="1038" t="s">
        <v>441</v>
      </c>
      <c r="BE11" s="1038"/>
      <c r="BF11" s="1038"/>
      <c r="BG11" s="1038"/>
      <c r="BH11" s="1038"/>
      <c r="BI11" s="1038"/>
      <c r="BJ11" s="1038"/>
      <c r="BK11" s="1038"/>
      <c r="BL11" s="1038"/>
      <c r="BM11" s="1038"/>
      <c r="BN11" s="1038"/>
      <c r="BO11" s="800" t="s">
        <v>4</v>
      </c>
      <c r="BP11" s="801"/>
      <c r="BQ11" s="801"/>
      <c r="BR11" s="801"/>
      <c r="BS11" s="801"/>
      <c r="BT11" s="801"/>
      <c r="BU11" s="801"/>
      <c r="BV11" s="801"/>
      <c r="BW11" s="801"/>
      <c r="BX11" s="801"/>
      <c r="BY11" s="801"/>
      <c r="BZ11" s="801"/>
      <c r="CA11" s="802"/>
      <c r="CB11" s="1053" t="s">
        <v>442</v>
      </c>
      <c r="CC11" s="1054"/>
      <c r="CD11" s="1054"/>
      <c r="CE11" s="1054"/>
      <c r="CF11" s="1054"/>
      <c r="CG11" s="1054"/>
      <c r="CH11" s="1054"/>
      <c r="CI11" s="1054"/>
      <c r="CJ11" s="1054"/>
      <c r="CK11" s="1054"/>
      <c r="CL11" s="1054"/>
      <c r="CM11" s="1054"/>
      <c r="CN11" s="1055"/>
      <c r="CO11" s="1050"/>
      <c r="CP11" s="1051"/>
      <c r="CQ11" s="1051"/>
      <c r="CR11" s="1051"/>
      <c r="CS11" s="1051"/>
      <c r="CT11" s="1051"/>
      <c r="CU11" s="1051"/>
      <c r="CV11" s="1051"/>
      <c r="CW11" s="1051"/>
      <c r="CX11" s="1051"/>
      <c r="CY11" s="1051"/>
      <c r="CZ11" s="1051"/>
      <c r="DA11" s="1052"/>
      <c r="DB11" s="1050"/>
      <c r="DC11" s="1051"/>
      <c r="DD11" s="1051"/>
      <c r="DE11" s="1051"/>
      <c r="DF11" s="1051"/>
      <c r="DG11" s="1051"/>
      <c r="DH11" s="1051"/>
      <c r="DI11" s="1051"/>
      <c r="DJ11" s="1051"/>
      <c r="DK11" s="1051"/>
      <c r="DL11" s="1051"/>
      <c r="DM11" s="1051"/>
      <c r="DN11" s="1052"/>
    </row>
    <row r="12" spans="1:142" ht="12.95" customHeight="1" thickBot="1">
      <c r="A12" s="591"/>
      <c r="B12" s="1056"/>
      <c r="C12" s="1056"/>
      <c r="D12" s="1056"/>
      <c r="E12" s="1056"/>
      <c r="F12" s="1056"/>
      <c r="G12" s="1056"/>
      <c r="H12" s="1056"/>
      <c r="I12" s="1056"/>
      <c r="J12" s="1056"/>
      <c r="K12" s="1056"/>
      <c r="L12" s="1056"/>
      <c r="M12" s="1057"/>
      <c r="N12" s="674"/>
      <c r="O12" s="675"/>
      <c r="P12" s="675"/>
      <c r="Q12" s="675"/>
      <c r="R12" s="675"/>
      <c r="S12" s="675"/>
      <c r="T12" s="675"/>
      <c r="U12" s="675"/>
      <c r="V12" s="676"/>
      <c r="W12" s="985" t="s">
        <v>285</v>
      </c>
      <c r="X12" s="985"/>
      <c r="Y12" s="985"/>
      <c r="Z12" s="985"/>
      <c r="AA12" s="985"/>
      <c r="AB12" s="985"/>
      <c r="AC12" s="985"/>
      <c r="AD12" s="985"/>
      <c r="AE12" s="985"/>
      <c r="AF12" s="985"/>
      <c r="AG12" s="986"/>
      <c r="AH12" s="984" t="s">
        <v>5</v>
      </c>
      <c r="AI12" s="985"/>
      <c r="AJ12" s="985"/>
      <c r="AK12" s="985"/>
      <c r="AL12" s="985"/>
      <c r="AM12" s="985"/>
      <c r="AN12" s="985"/>
      <c r="AO12" s="985"/>
      <c r="AP12" s="985"/>
      <c r="AQ12" s="985"/>
      <c r="AR12" s="985"/>
      <c r="AS12" s="975" t="s">
        <v>702</v>
      </c>
      <c r="AT12" s="1058"/>
      <c r="AU12" s="1058"/>
      <c r="AV12" s="1058"/>
      <c r="AW12" s="1058"/>
      <c r="AX12" s="1058"/>
      <c r="AY12" s="1058"/>
      <c r="AZ12" s="1058"/>
      <c r="BA12" s="1058"/>
      <c r="BB12" s="1058"/>
      <c r="BC12" s="1059"/>
      <c r="BD12" s="975" t="s">
        <v>702</v>
      </c>
      <c r="BE12" s="1058"/>
      <c r="BF12" s="1058"/>
      <c r="BG12" s="1058"/>
      <c r="BH12" s="1058"/>
      <c r="BI12" s="1058"/>
      <c r="BJ12" s="1058"/>
      <c r="BK12" s="1058"/>
      <c r="BL12" s="1058"/>
      <c r="BM12" s="1058"/>
      <c r="BN12" s="1059"/>
      <c r="BO12" s="130" t="s">
        <v>644</v>
      </c>
      <c r="BP12" s="130"/>
      <c r="BQ12" s="130"/>
      <c r="BR12" s="130"/>
      <c r="BS12" s="130"/>
      <c r="BT12" s="130"/>
      <c r="BU12" s="130"/>
      <c r="BV12" s="130"/>
      <c r="BW12" s="130"/>
      <c r="BX12" s="130"/>
      <c r="BY12" s="130"/>
      <c r="BZ12" s="130"/>
      <c r="CA12" s="130"/>
      <c r="CB12" s="975" t="s">
        <v>702</v>
      </c>
      <c r="CC12" s="1058"/>
      <c r="CD12" s="1058"/>
      <c r="CE12" s="1058"/>
      <c r="CF12" s="1058"/>
      <c r="CG12" s="1058"/>
      <c r="CH12" s="1058"/>
      <c r="CI12" s="1058"/>
      <c r="CJ12" s="1058"/>
      <c r="CK12" s="1058"/>
      <c r="CL12" s="1058"/>
      <c r="CM12" s="1058"/>
      <c r="CN12" s="1059"/>
      <c r="CO12" s="1060" t="s">
        <v>701</v>
      </c>
      <c r="CP12" s="1061"/>
      <c r="CQ12" s="1061"/>
      <c r="CR12" s="1061"/>
      <c r="CS12" s="1061"/>
      <c r="CT12" s="1061"/>
      <c r="CU12" s="1061"/>
      <c r="CV12" s="1061"/>
      <c r="CW12" s="1061"/>
      <c r="CX12" s="1061"/>
      <c r="CY12" s="1061"/>
      <c r="CZ12" s="1061"/>
      <c r="DA12" s="1062"/>
      <c r="DB12" s="1060" t="s">
        <v>706</v>
      </c>
      <c r="DC12" s="1061"/>
      <c r="DD12" s="1061"/>
      <c r="DE12" s="1061"/>
      <c r="DF12" s="1061"/>
      <c r="DG12" s="1061"/>
      <c r="DH12" s="1061"/>
      <c r="DI12" s="1061"/>
      <c r="DJ12" s="1061"/>
      <c r="DK12" s="1061"/>
      <c r="DL12" s="1061"/>
      <c r="DM12" s="1061"/>
      <c r="DN12" s="1062"/>
    </row>
    <row r="13" spans="1:142" ht="27.95" customHeight="1">
      <c r="A13" s="1063" t="s">
        <v>645</v>
      </c>
      <c r="B13" s="1064"/>
      <c r="C13" s="1064"/>
      <c r="D13" s="1064"/>
      <c r="E13" s="1064"/>
      <c r="F13" s="1064"/>
      <c r="G13" s="1064"/>
      <c r="H13" s="1064"/>
      <c r="I13" s="1064"/>
      <c r="J13" s="1064"/>
      <c r="K13" s="1064"/>
      <c r="L13" s="1064"/>
      <c r="M13" s="1065"/>
      <c r="N13" s="478" t="s">
        <v>290</v>
      </c>
      <c r="O13" s="479"/>
      <c r="P13" s="625"/>
      <c r="Q13" s="479" t="s">
        <v>4402</v>
      </c>
      <c r="R13" s="479"/>
      <c r="S13" s="625"/>
      <c r="T13" s="479" t="s">
        <v>290</v>
      </c>
      <c r="U13" s="479"/>
      <c r="V13" s="626"/>
      <c r="W13" s="149">
        <v>763</v>
      </c>
      <c r="X13" s="150"/>
      <c r="Y13" s="150"/>
      <c r="Z13" s="150"/>
      <c r="AA13" s="150"/>
      <c r="AB13" s="150"/>
      <c r="AC13" s="150"/>
      <c r="AD13" s="150"/>
      <c r="AE13" s="150"/>
      <c r="AF13" s="150"/>
      <c r="AG13" s="151"/>
      <c r="AH13" s="627"/>
      <c r="AI13" s="627"/>
      <c r="AJ13" s="627"/>
      <c r="AK13" s="627"/>
      <c r="AL13" s="627"/>
      <c r="AM13" s="627"/>
      <c r="AN13" s="627"/>
      <c r="AO13" s="627"/>
      <c r="AP13" s="627"/>
      <c r="AQ13" s="627"/>
      <c r="AR13" s="627"/>
      <c r="AS13" s="419">
        <v>6982291</v>
      </c>
      <c r="AT13" s="419"/>
      <c r="AU13" s="419"/>
      <c r="AV13" s="419"/>
      <c r="AW13" s="419"/>
      <c r="AX13" s="419"/>
      <c r="AY13" s="419"/>
      <c r="AZ13" s="419"/>
      <c r="BA13" s="419"/>
      <c r="BB13" s="419"/>
      <c r="BC13" s="419"/>
      <c r="BD13" s="419">
        <v>616342</v>
      </c>
      <c r="BE13" s="419"/>
      <c r="BF13" s="419"/>
      <c r="BG13" s="419"/>
      <c r="BH13" s="419"/>
      <c r="BI13" s="419"/>
      <c r="BJ13" s="419"/>
      <c r="BK13" s="419"/>
      <c r="BL13" s="419"/>
      <c r="BM13" s="419"/>
      <c r="BN13" s="419"/>
      <c r="BO13" s="419">
        <v>74328</v>
      </c>
      <c r="BP13" s="419"/>
      <c r="BQ13" s="419"/>
      <c r="BR13" s="419"/>
      <c r="BS13" s="419"/>
      <c r="BT13" s="419"/>
      <c r="BU13" s="419"/>
      <c r="BV13" s="419"/>
      <c r="BW13" s="419"/>
      <c r="BX13" s="419"/>
      <c r="BY13" s="419"/>
      <c r="BZ13" s="419"/>
      <c r="CA13" s="419"/>
      <c r="CB13" s="432">
        <f>SUM(CO13:DN13)</f>
        <v>678399</v>
      </c>
      <c r="CC13" s="432"/>
      <c r="CD13" s="432"/>
      <c r="CE13" s="432"/>
      <c r="CF13" s="432"/>
      <c r="CG13" s="432"/>
      <c r="CH13" s="432"/>
      <c r="CI13" s="432"/>
      <c r="CJ13" s="432"/>
      <c r="CK13" s="432"/>
      <c r="CL13" s="432"/>
      <c r="CM13" s="432"/>
      <c r="CN13" s="432"/>
      <c r="CO13" s="419">
        <v>678399</v>
      </c>
      <c r="CP13" s="419"/>
      <c r="CQ13" s="419"/>
      <c r="CR13" s="419"/>
      <c r="CS13" s="419"/>
      <c r="CT13" s="419"/>
      <c r="CU13" s="419"/>
      <c r="CV13" s="419"/>
      <c r="CW13" s="419"/>
      <c r="CX13" s="419"/>
      <c r="CY13" s="419"/>
      <c r="CZ13" s="419"/>
      <c r="DA13" s="419"/>
      <c r="DB13" s="627"/>
      <c r="DC13" s="627"/>
      <c r="DD13" s="627"/>
      <c r="DE13" s="627"/>
      <c r="DF13" s="627"/>
      <c r="DG13" s="627"/>
      <c r="DH13" s="627"/>
      <c r="DI13" s="627"/>
      <c r="DJ13" s="627"/>
      <c r="DK13" s="627"/>
      <c r="DL13" s="627"/>
      <c r="DM13" s="627"/>
      <c r="DN13" s="628"/>
    </row>
    <row r="14" spans="1:142" ht="27.95" customHeight="1">
      <c r="A14" s="1063" t="s">
        <v>646</v>
      </c>
      <c r="B14" s="1064"/>
      <c r="C14" s="1064"/>
      <c r="D14" s="1064"/>
      <c r="E14" s="1064"/>
      <c r="F14" s="1064"/>
      <c r="G14" s="1064"/>
      <c r="H14" s="1064"/>
      <c r="I14" s="1064"/>
      <c r="J14" s="1064"/>
      <c r="K14" s="1064"/>
      <c r="L14" s="1064"/>
      <c r="M14" s="1065"/>
      <c r="N14" s="550" t="s">
        <v>737</v>
      </c>
      <c r="O14" s="551"/>
      <c r="P14" s="629"/>
      <c r="Q14" s="551" t="s">
        <v>4403</v>
      </c>
      <c r="R14" s="551"/>
      <c r="S14" s="629"/>
      <c r="T14" s="551" t="s">
        <v>737</v>
      </c>
      <c r="U14" s="551"/>
      <c r="V14" s="630"/>
      <c r="W14" s="159">
        <v>134</v>
      </c>
      <c r="X14" s="160"/>
      <c r="Y14" s="160"/>
      <c r="Z14" s="160"/>
      <c r="AA14" s="160"/>
      <c r="AB14" s="160"/>
      <c r="AC14" s="160"/>
      <c r="AD14" s="160"/>
      <c r="AE14" s="160"/>
      <c r="AF14" s="160"/>
      <c r="AG14" s="161"/>
      <c r="AH14" s="631"/>
      <c r="AI14" s="631"/>
      <c r="AJ14" s="631"/>
      <c r="AK14" s="631"/>
      <c r="AL14" s="631"/>
      <c r="AM14" s="631"/>
      <c r="AN14" s="631"/>
      <c r="AO14" s="631"/>
      <c r="AP14" s="631"/>
      <c r="AQ14" s="631"/>
      <c r="AR14" s="631"/>
      <c r="AS14" s="421">
        <v>255463437</v>
      </c>
      <c r="AT14" s="421"/>
      <c r="AU14" s="421"/>
      <c r="AV14" s="421"/>
      <c r="AW14" s="421"/>
      <c r="AX14" s="421"/>
      <c r="AY14" s="421"/>
      <c r="AZ14" s="421"/>
      <c r="BA14" s="421"/>
      <c r="BB14" s="421"/>
      <c r="BC14" s="421"/>
      <c r="BD14" s="421">
        <v>11298920</v>
      </c>
      <c r="BE14" s="421"/>
      <c r="BF14" s="421"/>
      <c r="BG14" s="421"/>
      <c r="BH14" s="421"/>
      <c r="BI14" s="421"/>
      <c r="BJ14" s="421"/>
      <c r="BK14" s="421"/>
      <c r="BL14" s="421"/>
      <c r="BM14" s="421"/>
      <c r="BN14" s="421"/>
      <c r="BO14" s="631"/>
      <c r="BP14" s="631"/>
      <c r="BQ14" s="631"/>
      <c r="BR14" s="631"/>
      <c r="BS14" s="631"/>
      <c r="BT14" s="631"/>
      <c r="BU14" s="631"/>
      <c r="BV14" s="631"/>
      <c r="BW14" s="631"/>
      <c r="BX14" s="631"/>
      <c r="BY14" s="631"/>
      <c r="BZ14" s="631"/>
      <c r="CA14" s="631"/>
      <c r="CB14" s="437">
        <f>SUM(CO14:DN14)</f>
        <v>1865524</v>
      </c>
      <c r="CC14" s="437"/>
      <c r="CD14" s="437"/>
      <c r="CE14" s="437"/>
      <c r="CF14" s="437"/>
      <c r="CG14" s="437"/>
      <c r="CH14" s="437"/>
      <c r="CI14" s="437"/>
      <c r="CJ14" s="437"/>
      <c r="CK14" s="437"/>
      <c r="CL14" s="437"/>
      <c r="CM14" s="437"/>
      <c r="CN14" s="437"/>
      <c r="CO14" s="421">
        <v>1865524</v>
      </c>
      <c r="CP14" s="421"/>
      <c r="CQ14" s="421"/>
      <c r="CR14" s="421"/>
      <c r="CS14" s="421"/>
      <c r="CT14" s="421"/>
      <c r="CU14" s="421"/>
      <c r="CV14" s="421"/>
      <c r="CW14" s="421"/>
      <c r="CX14" s="421"/>
      <c r="CY14" s="421"/>
      <c r="CZ14" s="421"/>
      <c r="DA14" s="421"/>
      <c r="DB14" s="421">
        <v>0</v>
      </c>
      <c r="DC14" s="421"/>
      <c r="DD14" s="421"/>
      <c r="DE14" s="421"/>
      <c r="DF14" s="421"/>
      <c r="DG14" s="421"/>
      <c r="DH14" s="421"/>
      <c r="DI14" s="421"/>
      <c r="DJ14" s="421"/>
      <c r="DK14" s="421"/>
      <c r="DL14" s="421"/>
      <c r="DM14" s="421"/>
      <c r="DN14" s="422"/>
    </row>
    <row r="15" spans="1:142" ht="27.95" customHeight="1" thickBot="1">
      <c r="A15" s="1063" t="s">
        <v>4400</v>
      </c>
      <c r="B15" s="1064"/>
      <c r="C15" s="1064"/>
      <c r="D15" s="1064"/>
      <c r="E15" s="1064"/>
      <c r="F15" s="1064"/>
      <c r="G15" s="1064"/>
      <c r="H15" s="1064"/>
      <c r="I15" s="1064"/>
      <c r="J15" s="1064"/>
      <c r="K15" s="1064"/>
      <c r="L15" s="1064"/>
      <c r="M15" s="1065"/>
      <c r="N15" s="553" t="s">
        <v>602</v>
      </c>
      <c r="O15" s="554"/>
      <c r="P15" s="634"/>
      <c r="Q15" s="554" t="s">
        <v>4404</v>
      </c>
      <c r="R15" s="554"/>
      <c r="S15" s="634"/>
      <c r="T15" s="554" t="s">
        <v>602</v>
      </c>
      <c r="U15" s="554"/>
      <c r="V15" s="635"/>
      <c r="W15" s="188">
        <f>SUM(W13:AG14)</f>
        <v>897</v>
      </c>
      <c r="X15" s="189"/>
      <c r="Y15" s="189"/>
      <c r="Z15" s="189"/>
      <c r="AA15" s="189"/>
      <c r="AB15" s="189"/>
      <c r="AC15" s="189"/>
      <c r="AD15" s="189"/>
      <c r="AE15" s="189"/>
      <c r="AF15" s="189"/>
      <c r="AG15" s="190"/>
      <c r="AH15" s="502">
        <v>784</v>
      </c>
      <c r="AI15" s="502"/>
      <c r="AJ15" s="502"/>
      <c r="AK15" s="502"/>
      <c r="AL15" s="502"/>
      <c r="AM15" s="502"/>
      <c r="AN15" s="502"/>
      <c r="AO15" s="502"/>
      <c r="AP15" s="502"/>
      <c r="AQ15" s="502"/>
      <c r="AR15" s="502"/>
      <c r="AS15" s="1066"/>
      <c r="AT15" s="1066"/>
      <c r="AU15" s="1066"/>
      <c r="AV15" s="1066"/>
      <c r="AW15" s="1066"/>
      <c r="AX15" s="1066"/>
      <c r="AY15" s="1066"/>
      <c r="AZ15" s="1066"/>
      <c r="BA15" s="1066"/>
      <c r="BB15" s="1066"/>
      <c r="BC15" s="1066"/>
      <c r="BD15" s="1066"/>
      <c r="BE15" s="1066"/>
      <c r="BF15" s="1066"/>
      <c r="BG15" s="1066"/>
      <c r="BH15" s="1066"/>
      <c r="BI15" s="1066"/>
      <c r="BJ15" s="1066"/>
      <c r="BK15" s="1066"/>
      <c r="BL15" s="1066"/>
      <c r="BM15" s="1066"/>
      <c r="BN15" s="1066"/>
      <c r="BO15" s="1066"/>
      <c r="BP15" s="1066"/>
      <c r="BQ15" s="1066"/>
      <c r="BR15" s="1066"/>
      <c r="BS15" s="1066"/>
      <c r="BT15" s="1066"/>
      <c r="BU15" s="1066"/>
      <c r="BV15" s="1066"/>
      <c r="BW15" s="1066"/>
      <c r="BX15" s="1066"/>
      <c r="BY15" s="1066"/>
      <c r="BZ15" s="1066"/>
      <c r="CA15" s="1066"/>
      <c r="CB15" s="1066"/>
      <c r="CC15" s="1066"/>
      <c r="CD15" s="1066"/>
      <c r="CE15" s="1066"/>
      <c r="CF15" s="1066"/>
      <c r="CG15" s="1066"/>
      <c r="CH15" s="1066"/>
      <c r="CI15" s="1066"/>
      <c r="CJ15" s="1066"/>
      <c r="CK15" s="1066"/>
      <c r="CL15" s="1066"/>
      <c r="CM15" s="1066"/>
      <c r="CN15" s="1066"/>
      <c r="CO15" s="1066"/>
      <c r="CP15" s="1066"/>
      <c r="CQ15" s="1066"/>
      <c r="CR15" s="1066"/>
      <c r="CS15" s="1066"/>
      <c r="CT15" s="1066"/>
      <c r="CU15" s="1066"/>
      <c r="CV15" s="1066"/>
      <c r="CW15" s="1066"/>
      <c r="CX15" s="1066"/>
      <c r="CY15" s="1066"/>
      <c r="CZ15" s="1066"/>
      <c r="DA15" s="1066"/>
      <c r="DB15" s="1066"/>
      <c r="DC15" s="1066"/>
      <c r="DD15" s="1066"/>
      <c r="DE15" s="1066"/>
      <c r="DF15" s="1066"/>
      <c r="DG15" s="1066"/>
      <c r="DH15" s="1066"/>
      <c r="DI15" s="1066"/>
      <c r="DJ15" s="1066"/>
      <c r="DK15" s="1066"/>
      <c r="DL15" s="1066"/>
      <c r="DM15" s="1066"/>
      <c r="DN15" s="1067"/>
    </row>
    <row r="16" spans="1:142" ht="6.75" customHeight="1">
      <c r="A16" s="1068"/>
      <c r="B16" s="1069"/>
      <c r="C16" s="1069"/>
      <c r="D16" s="1069"/>
      <c r="E16" s="1069"/>
      <c r="F16" s="1069"/>
      <c r="G16" s="1069"/>
      <c r="H16" s="1069"/>
      <c r="I16" s="1069"/>
      <c r="J16" s="1069"/>
      <c r="K16" s="1069"/>
      <c r="L16" s="1069"/>
      <c r="M16" s="1069"/>
      <c r="N16" s="191"/>
      <c r="O16" s="191"/>
      <c r="P16" s="163"/>
      <c r="Q16" s="191"/>
      <c r="R16" s="191"/>
      <c r="S16" s="163"/>
      <c r="T16" s="191"/>
      <c r="U16" s="191"/>
      <c r="V16" s="163"/>
      <c r="W16" s="429"/>
      <c r="X16" s="429"/>
      <c r="Y16" s="429"/>
      <c r="Z16" s="429"/>
      <c r="AA16" s="429"/>
      <c r="AB16" s="429"/>
      <c r="AC16" s="429"/>
      <c r="AD16" s="429"/>
      <c r="AE16" s="429"/>
      <c r="AF16" s="429"/>
      <c r="AG16" s="429"/>
      <c r="AH16" s="429"/>
      <c r="AI16" s="429"/>
      <c r="AJ16" s="429"/>
      <c r="AK16" s="429"/>
      <c r="AL16" s="429"/>
      <c r="AM16" s="429"/>
      <c r="AN16" s="429"/>
      <c r="AO16" s="429"/>
      <c r="AP16" s="429"/>
      <c r="AQ16" s="429"/>
      <c r="AR16" s="429"/>
      <c r="AS16" s="429"/>
      <c r="AT16" s="429"/>
      <c r="AU16" s="429"/>
      <c r="AV16" s="429"/>
      <c r="AW16" s="429"/>
      <c r="AX16" s="429"/>
      <c r="AY16" s="429"/>
      <c r="AZ16" s="429"/>
      <c r="BA16" s="429"/>
      <c r="BB16" s="429"/>
      <c r="BC16" s="429"/>
      <c r="BD16" s="429"/>
      <c r="BE16" s="429"/>
      <c r="BF16" s="429"/>
      <c r="BG16" s="429"/>
      <c r="BH16" s="429"/>
      <c r="BI16" s="429"/>
      <c r="BJ16" s="429"/>
      <c r="BK16" s="429"/>
      <c r="BL16" s="429"/>
      <c r="BM16" s="429"/>
      <c r="BN16" s="429"/>
      <c r="BO16" s="429"/>
      <c r="BP16" s="429"/>
      <c r="BQ16" s="429"/>
      <c r="BR16" s="429"/>
      <c r="BS16" s="429"/>
      <c r="BT16" s="429"/>
      <c r="BU16" s="429"/>
      <c r="BV16" s="429"/>
      <c r="BW16" s="429"/>
      <c r="BX16" s="429"/>
      <c r="BY16" s="429"/>
      <c r="BZ16" s="429"/>
      <c r="CA16" s="429"/>
      <c r="CB16" s="429"/>
      <c r="CC16" s="429"/>
      <c r="CD16" s="429"/>
      <c r="CE16" s="429"/>
      <c r="CF16" s="429"/>
      <c r="CG16" s="429"/>
      <c r="CH16" s="429"/>
      <c r="CI16" s="429"/>
      <c r="CJ16" s="429"/>
      <c r="CK16" s="429"/>
      <c r="CL16" s="429"/>
      <c r="CM16" s="429"/>
      <c r="CN16" s="429"/>
      <c r="CO16" s="429"/>
      <c r="CP16" s="429"/>
      <c r="CQ16" s="429"/>
      <c r="CR16" s="429"/>
      <c r="CS16" s="429"/>
      <c r="CT16" s="429"/>
      <c r="CU16" s="429"/>
      <c r="CV16" s="429"/>
      <c r="CW16" s="429"/>
      <c r="CX16" s="429"/>
      <c r="CY16" s="429"/>
      <c r="CZ16" s="429"/>
      <c r="DA16" s="429"/>
      <c r="DB16" s="191"/>
      <c r="DC16" s="163"/>
      <c r="DD16" s="191"/>
      <c r="DE16" s="163"/>
      <c r="DF16" s="191"/>
      <c r="DG16" s="163"/>
      <c r="DH16" s="429"/>
      <c r="DI16" s="429"/>
      <c r="DJ16" s="429"/>
      <c r="DK16" s="429"/>
      <c r="DL16" s="429"/>
      <c r="DM16" s="429"/>
      <c r="DN16" s="429"/>
      <c r="DO16" s="429"/>
      <c r="DP16" s="429"/>
      <c r="DQ16" s="429"/>
      <c r="DR16" s="429"/>
      <c r="DS16" s="429"/>
      <c r="DT16" s="429"/>
      <c r="DU16" s="429"/>
      <c r="DV16" s="429"/>
      <c r="DW16" s="429"/>
      <c r="DX16" s="429"/>
      <c r="DY16" s="429"/>
      <c r="DZ16" s="429"/>
      <c r="EA16" s="429"/>
      <c r="EB16" s="429"/>
      <c r="EC16" s="429"/>
      <c r="ED16" s="429"/>
      <c r="EE16" s="429"/>
      <c r="EJ16" s="52"/>
      <c r="EK16" s="52"/>
      <c r="EL16" s="52"/>
    </row>
    <row r="17" spans="1:164" ht="15" customHeight="1">
      <c r="W17" s="380" t="s">
        <v>535</v>
      </c>
      <c r="X17" s="380"/>
      <c r="Y17" s="380"/>
      <c r="Z17" s="380"/>
      <c r="AA17" s="380"/>
      <c r="AB17" s="380"/>
      <c r="AC17" s="380"/>
      <c r="AD17" s="380"/>
      <c r="AE17" s="380"/>
      <c r="AF17" s="380"/>
      <c r="AG17" s="380"/>
      <c r="AH17" s="380"/>
      <c r="AI17" s="380"/>
      <c r="AJ17" s="380" t="s">
        <v>115</v>
      </c>
      <c r="AK17" s="380"/>
      <c r="AL17" s="380"/>
      <c r="AM17" s="380"/>
      <c r="AN17" s="380"/>
      <c r="AO17" s="380"/>
      <c r="AP17" s="380"/>
      <c r="AQ17" s="380"/>
      <c r="AR17" s="380"/>
      <c r="AS17" s="380"/>
      <c r="AT17" s="380"/>
      <c r="AU17" s="380" t="s">
        <v>466</v>
      </c>
      <c r="AV17" s="380"/>
      <c r="AW17" s="380"/>
      <c r="AX17" s="380"/>
      <c r="AY17" s="380"/>
      <c r="AZ17" s="380"/>
      <c r="BA17" s="380"/>
      <c r="BB17" s="380"/>
      <c r="BC17" s="380"/>
      <c r="BD17" s="380"/>
      <c r="BE17" s="380"/>
      <c r="BF17" s="380" t="s">
        <v>467</v>
      </c>
      <c r="BG17" s="380"/>
      <c r="BH17" s="380"/>
      <c r="BI17" s="380"/>
      <c r="BJ17" s="380"/>
      <c r="BK17" s="380"/>
      <c r="BL17" s="380"/>
      <c r="BM17" s="380"/>
      <c r="BN17" s="380"/>
      <c r="BO17" s="380"/>
      <c r="BP17" s="380"/>
      <c r="BQ17" s="380" t="s">
        <v>114</v>
      </c>
      <c r="BR17" s="380"/>
      <c r="BS17" s="380"/>
      <c r="BT17" s="380"/>
      <c r="BU17" s="380"/>
      <c r="BV17" s="380"/>
      <c r="BW17" s="380"/>
      <c r="BX17" s="380"/>
      <c r="BY17" s="380"/>
      <c r="BZ17" s="380"/>
      <c r="CA17" s="380"/>
      <c r="CB17" s="380" t="s">
        <v>468</v>
      </c>
      <c r="CC17" s="380"/>
      <c r="CD17" s="380"/>
      <c r="CE17" s="380"/>
      <c r="CF17" s="380"/>
      <c r="CG17" s="380"/>
      <c r="CH17" s="380"/>
      <c r="CI17" s="380"/>
      <c r="CJ17" s="380"/>
      <c r="CK17" s="380"/>
      <c r="CL17" s="380"/>
      <c r="CM17" s="380" t="s">
        <v>469</v>
      </c>
      <c r="CN17" s="380"/>
      <c r="CO17" s="380"/>
      <c r="CP17" s="380"/>
      <c r="CQ17" s="380"/>
      <c r="CR17" s="380"/>
      <c r="CS17" s="380"/>
      <c r="CT17" s="380"/>
      <c r="CU17" s="380"/>
      <c r="CV17" s="380"/>
      <c r="CW17" s="380"/>
      <c r="CX17" s="380" t="s">
        <v>707</v>
      </c>
      <c r="CY17" s="380"/>
      <c r="CZ17" s="380"/>
      <c r="DA17" s="380"/>
      <c r="DB17" s="380"/>
      <c r="DC17" s="380"/>
      <c r="DD17" s="380"/>
      <c r="DE17" s="380"/>
      <c r="DF17" s="380"/>
      <c r="DG17" s="380"/>
      <c r="DH17" s="380"/>
      <c r="EA17" s="52"/>
      <c r="EB17" s="52"/>
      <c r="EC17" s="52"/>
    </row>
    <row r="18" spans="1:164" ht="12.95" customHeight="1">
      <c r="A18" s="114"/>
      <c r="B18" s="116"/>
      <c r="C18" s="116"/>
      <c r="D18" s="116"/>
      <c r="E18" s="116"/>
      <c r="F18" s="116"/>
      <c r="G18" s="116"/>
      <c r="H18" s="116"/>
      <c r="I18" s="116"/>
      <c r="J18" s="116"/>
      <c r="K18" s="116"/>
      <c r="L18" s="116"/>
      <c r="M18" s="117"/>
      <c r="N18" s="668"/>
      <c r="O18" s="669"/>
      <c r="P18" s="669"/>
      <c r="Q18" s="669"/>
      <c r="R18" s="669"/>
      <c r="S18" s="669"/>
      <c r="T18" s="669"/>
      <c r="U18" s="669"/>
      <c r="V18" s="670"/>
      <c r="W18" s="1029"/>
      <c r="X18" s="1029"/>
      <c r="Y18" s="1029"/>
      <c r="Z18" s="1029"/>
      <c r="AA18" s="1029"/>
      <c r="AB18" s="1029"/>
      <c r="AC18" s="1029"/>
      <c r="AD18" s="1029"/>
      <c r="AE18" s="1029"/>
      <c r="AF18" s="1029"/>
      <c r="AG18" s="1029"/>
      <c r="AH18" s="1029"/>
      <c r="AI18" s="1029"/>
      <c r="AJ18" s="1070"/>
      <c r="AK18" s="1071"/>
      <c r="AL18" s="1071"/>
      <c r="AM18" s="1071"/>
      <c r="AN18" s="1071"/>
      <c r="AO18" s="1071"/>
      <c r="AP18" s="1071"/>
      <c r="AQ18" s="1071"/>
      <c r="AR18" s="1071"/>
      <c r="AS18" s="1071"/>
      <c r="AT18" s="1072"/>
      <c r="AU18" s="114" t="s">
        <v>362</v>
      </c>
      <c r="AV18" s="115"/>
      <c r="AW18" s="115"/>
      <c r="AX18" s="115"/>
      <c r="AY18" s="115"/>
      <c r="AZ18" s="115"/>
      <c r="BA18" s="115"/>
      <c r="BB18" s="115"/>
      <c r="BC18" s="115"/>
      <c r="BD18" s="115"/>
      <c r="BE18" s="115"/>
      <c r="BF18" s="115"/>
      <c r="BG18" s="115"/>
      <c r="BH18" s="115"/>
      <c r="BI18" s="115"/>
      <c r="BJ18" s="115"/>
      <c r="BK18" s="115"/>
      <c r="BL18" s="115"/>
      <c r="BM18" s="115"/>
      <c r="BN18" s="115"/>
      <c r="BO18" s="115"/>
      <c r="BP18" s="115"/>
      <c r="BQ18" s="115"/>
      <c r="BR18" s="115"/>
      <c r="BS18" s="115"/>
      <c r="BT18" s="115"/>
      <c r="BU18" s="115"/>
      <c r="BV18" s="115"/>
      <c r="BW18" s="115"/>
      <c r="BX18" s="115"/>
      <c r="BY18" s="115"/>
      <c r="BZ18" s="115"/>
      <c r="CA18" s="118"/>
      <c r="CB18" s="114" t="s">
        <v>363</v>
      </c>
      <c r="CC18" s="115"/>
      <c r="CD18" s="115"/>
      <c r="CE18" s="115"/>
      <c r="CF18" s="115"/>
      <c r="CG18" s="115"/>
      <c r="CH18" s="115"/>
      <c r="CI18" s="115"/>
      <c r="CJ18" s="115"/>
      <c r="CK18" s="115"/>
      <c r="CL18" s="115"/>
      <c r="CM18" s="115"/>
      <c r="CN18" s="115"/>
      <c r="CO18" s="115"/>
      <c r="CP18" s="115"/>
      <c r="CQ18" s="115"/>
      <c r="CR18" s="115"/>
      <c r="CS18" s="115"/>
      <c r="CT18" s="115"/>
      <c r="CU18" s="115"/>
      <c r="CV18" s="115"/>
      <c r="CW18" s="115"/>
      <c r="CX18" s="115"/>
      <c r="CY18" s="115"/>
      <c r="CZ18" s="115"/>
      <c r="DA18" s="115"/>
      <c r="DB18" s="115"/>
      <c r="DC18" s="115"/>
      <c r="DD18" s="115"/>
      <c r="DE18" s="115"/>
      <c r="DF18" s="115"/>
      <c r="DG18" s="115"/>
      <c r="DH18" s="118"/>
      <c r="FG18" s="52"/>
      <c r="FH18" s="52"/>
    </row>
    <row r="19" spans="1:164" ht="12.95" customHeight="1">
      <c r="A19" s="1034"/>
      <c r="M19" s="1037"/>
      <c r="N19" s="674"/>
      <c r="O19" s="675"/>
      <c r="P19" s="675"/>
      <c r="Q19" s="675"/>
      <c r="R19" s="675"/>
      <c r="S19" s="675"/>
      <c r="T19" s="675"/>
      <c r="U19" s="675"/>
      <c r="V19" s="676"/>
      <c r="W19" s="194" t="s">
        <v>364</v>
      </c>
      <c r="X19" s="195"/>
      <c r="Y19" s="195"/>
      <c r="Z19" s="195"/>
      <c r="AA19" s="195"/>
      <c r="AB19" s="195"/>
      <c r="AC19" s="195"/>
      <c r="AD19" s="195"/>
      <c r="AE19" s="195"/>
      <c r="AF19" s="195"/>
      <c r="AG19" s="195"/>
      <c r="AH19" s="195"/>
      <c r="AI19" s="196"/>
      <c r="AJ19" s="194" t="s">
        <v>846</v>
      </c>
      <c r="AK19" s="195"/>
      <c r="AL19" s="195"/>
      <c r="AM19" s="195"/>
      <c r="AN19" s="195"/>
      <c r="AO19" s="195"/>
      <c r="AP19" s="195"/>
      <c r="AQ19" s="195"/>
      <c r="AR19" s="195"/>
      <c r="AS19" s="195"/>
      <c r="AT19" s="196"/>
      <c r="AU19" s="591"/>
      <c r="AV19" s="592"/>
      <c r="AW19" s="592"/>
      <c r="AX19" s="592"/>
      <c r="AY19" s="592"/>
      <c r="AZ19" s="592"/>
      <c r="BA19" s="592"/>
      <c r="BB19" s="592"/>
      <c r="BC19" s="592"/>
      <c r="BD19" s="592"/>
      <c r="BE19" s="592"/>
      <c r="BF19" s="592"/>
      <c r="BG19" s="592"/>
      <c r="BH19" s="592"/>
      <c r="BI19" s="592"/>
      <c r="BJ19" s="592"/>
      <c r="BK19" s="592"/>
      <c r="BL19" s="592"/>
      <c r="BM19" s="592"/>
      <c r="BN19" s="592"/>
      <c r="BO19" s="592"/>
      <c r="BP19" s="592"/>
      <c r="BQ19" s="592"/>
      <c r="BR19" s="592"/>
      <c r="BS19" s="592"/>
      <c r="BT19" s="592"/>
      <c r="BU19" s="592"/>
      <c r="BV19" s="592"/>
      <c r="BW19" s="592"/>
      <c r="BX19" s="592"/>
      <c r="BY19" s="592"/>
      <c r="BZ19" s="592"/>
      <c r="CA19" s="593"/>
      <c r="CB19" s="591"/>
      <c r="CC19" s="592"/>
      <c r="CD19" s="592"/>
      <c r="CE19" s="592"/>
      <c r="CF19" s="592"/>
      <c r="CG19" s="592"/>
      <c r="CH19" s="592"/>
      <c r="CI19" s="592"/>
      <c r="CJ19" s="592"/>
      <c r="CK19" s="592"/>
      <c r="CL19" s="592"/>
      <c r="CM19" s="592"/>
      <c r="CN19" s="592"/>
      <c r="CO19" s="592"/>
      <c r="CP19" s="592"/>
      <c r="CQ19" s="592"/>
      <c r="CR19" s="592"/>
      <c r="CS19" s="592"/>
      <c r="CT19" s="592"/>
      <c r="CU19" s="592"/>
      <c r="CV19" s="592"/>
      <c r="CW19" s="592"/>
      <c r="CX19" s="592"/>
      <c r="CY19" s="592"/>
      <c r="CZ19" s="592"/>
      <c r="DA19" s="592"/>
      <c r="DB19" s="592"/>
      <c r="DC19" s="592"/>
      <c r="DD19" s="592"/>
      <c r="DE19" s="592"/>
      <c r="DF19" s="592"/>
      <c r="DG19" s="592"/>
      <c r="DH19" s="593"/>
      <c r="DI19" s="429"/>
      <c r="DJ19" s="191"/>
      <c r="DK19" s="15"/>
      <c r="DL19" s="191"/>
      <c r="DM19" s="15"/>
      <c r="DN19" s="191"/>
      <c r="DO19" s="15"/>
      <c r="DP19" s="429"/>
      <c r="DQ19" s="429"/>
      <c r="DR19" s="429"/>
      <c r="DS19" s="429"/>
      <c r="DT19" s="429"/>
      <c r="DU19" s="429"/>
      <c r="DV19" s="429"/>
      <c r="DW19" s="429"/>
      <c r="DX19" s="429"/>
      <c r="DY19" s="429"/>
      <c r="DZ19" s="429"/>
      <c r="EA19" s="429"/>
      <c r="EB19" s="429"/>
      <c r="EC19" s="429"/>
      <c r="ED19" s="429"/>
      <c r="EE19" s="429"/>
      <c r="EF19" s="429"/>
      <c r="EG19" s="429"/>
      <c r="EH19" s="429"/>
      <c r="EI19" s="429"/>
      <c r="EJ19" s="429"/>
      <c r="EK19" s="429"/>
      <c r="EL19" s="429"/>
      <c r="EM19" s="429"/>
      <c r="EN19" s="429"/>
      <c r="EO19" s="429"/>
      <c r="EP19" s="429"/>
      <c r="EQ19" s="429"/>
      <c r="ER19" s="429"/>
      <c r="ES19" s="429"/>
      <c r="ET19" s="429"/>
      <c r="EU19" s="429"/>
      <c r="EV19" s="429"/>
      <c r="EW19" s="429"/>
      <c r="EX19" s="429"/>
      <c r="EY19" s="429"/>
      <c r="EZ19" s="429"/>
      <c r="FA19" s="429"/>
      <c r="FB19" s="429"/>
      <c r="FG19" s="52"/>
      <c r="FH19" s="52"/>
    </row>
    <row r="20" spans="1:164" ht="12.95" customHeight="1">
      <c r="A20" s="615"/>
      <c r="B20" s="1040"/>
      <c r="C20" s="1040"/>
      <c r="D20" s="1040"/>
      <c r="E20" s="1040"/>
      <c r="F20" s="1040"/>
      <c r="G20" s="1040"/>
      <c r="H20" s="1040"/>
      <c r="I20" s="1040"/>
      <c r="J20" s="1040"/>
      <c r="K20" s="1040"/>
      <c r="L20" s="1040"/>
      <c r="M20" s="1041"/>
      <c r="W20" s="131"/>
      <c r="X20" s="132"/>
      <c r="Y20" s="132"/>
      <c r="Z20" s="132"/>
      <c r="AA20" s="132"/>
      <c r="AB20" s="132"/>
      <c r="AC20" s="132"/>
      <c r="AD20" s="132"/>
      <c r="AE20" s="132"/>
      <c r="AF20" s="132"/>
      <c r="AG20" s="132"/>
      <c r="AH20" s="132"/>
      <c r="AI20" s="133"/>
      <c r="AJ20" s="1038"/>
      <c r="AK20" s="1038"/>
      <c r="AL20" s="1038"/>
      <c r="AM20" s="1038"/>
      <c r="AN20" s="1038"/>
      <c r="AO20" s="1038"/>
      <c r="AP20" s="1038"/>
      <c r="AQ20" s="1038"/>
      <c r="AR20" s="1038"/>
      <c r="AS20" s="1038"/>
      <c r="AT20" s="1038"/>
      <c r="AU20" s="1026"/>
      <c r="AV20" s="1073"/>
      <c r="AW20" s="1073"/>
      <c r="AX20" s="1073"/>
      <c r="AY20" s="1073"/>
      <c r="AZ20" s="1073"/>
      <c r="BA20" s="1073"/>
      <c r="BB20" s="1073"/>
      <c r="BC20" s="1073"/>
      <c r="BD20" s="1073"/>
      <c r="BE20" s="1073"/>
      <c r="BF20" s="1026"/>
      <c r="BG20" s="1073"/>
      <c r="BH20" s="1073"/>
      <c r="BI20" s="1073"/>
      <c r="BJ20" s="1073"/>
      <c r="BK20" s="1073"/>
      <c r="BL20" s="1073"/>
      <c r="BM20" s="1073"/>
      <c r="BN20" s="1073"/>
      <c r="BO20" s="1073"/>
      <c r="BP20" s="1073"/>
      <c r="BQ20" s="1026"/>
      <c r="BR20" s="1073"/>
      <c r="BS20" s="1073"/>
      <c r="BT20" s="1073"/>
      <c r="BU20" s="1073"/>
      <c r="BV20" s="1073"/>
      <c r="BW20" s="1073"/>
      <c r="BX20" s="1073"/>
      <c r="BY20" s="1073"/>
      <c r="BZ20" s="1073"/>
      <c r="CA20" s="1074"/>
      <c r="CB20" s="1026"/>
      <c r="CC20" s="1073"/>
      <c r="CD20" s="1073"/>
      <c r="CE20" s="1073"/>
      <c r="CF20" s="1073"/>
      <c r="CG20" s="1073"/>
      <c r="CH20" s="1073"/>
      <c r="CI20" s="1073"/>
      <c r="CJ20" s="1073"/>
      <c r="CK20" s="1073"/>
      <c r="CL20" s="1073"/>
      <c r="CM20" s="1026"/>
      <c r="CN20" s="1073"/>
      <c r="CO20" s="1073"/>
      <c r="CP20" s="1073"/>
      <c r="CQ20" s="1073"/>
      <c r="CR20" s="1073"/>
      <c r="CS20" s="1073"/>
      <c r="CT20" s="1073"/>
      <c r="CU20" s="1073"/>
      <c r="CV20" s="1073"/>
      <c r="CW20" s="1073"/>
      <c r="CX20" s="1026"/>
      <c r="CY20" s="1073"/>
      <c r="CZ20" s="1073"/>
      <c r="DA20" s="1073"/>
      <c r="DB20" s="1073"/>
      <c r="DC20" s="1073"/>
      <c r="DD20" s="1073"/>
      <c r="DE20" s="1073"/>
      <c r="DF20" s="1073"/>
      <c r="DG20" s="1073"/>
      <c r="DH20" s="1074"/>
      <c r="DI20" s="52"/>
      <c r="DJ20" s="52"/>
      <c r="DK20" s="52"/>
      <c r="DL20" s="52"/>
      <c r="DM20" s="52"/>
      <c r="DN20" s="52"/>
      <c r="DO20" s="52"/>
      <c r="DP20" s="52"/>
      <c r="DQ20" s="52"/>
      <c r="DR20" s="52"/>
      <c r="DS20" s="52"/>
      <c r="DT20" s="52"/>
      <c r="DU20" s="52"/>
      <c r="DV20" s="52"/>
      <c r="DW20" s="52"/>
      <c r="DX20" s="52"/>
      <c r="ES20" s="52"/>
      <c r="ET20" s="52"/>
      <c r="EU20" s="52"/>
      <c r="EV20" s="52"/>
      <c r="EW20" s="52"/>
      <c r="EX20" s="52"/>
      <c r="EY20" s="52"/>
      <c r="EZ20" s="52"/>
      <c r="FA20" s="52"/>
      <c r="FB20" s="52"/>
      <c r="FC20" s="52"/>
      <c r="FD20" s="52"/>
      <c r="FE20" s="52"/>
      <c r="FF20" s="52"/>
      <c r="FG20" s="52"/>
      <c r="FH20" s="52"/>
    </row>
    <row r="21" spans="1:164" ht="12.95" customHeight="1">
      <c r="A21" s="194" t="s">
        <v>365</v>
      </c>
      <c r="B21" s="195"/>
      <c r="C21" s="195"/>
      <c r="D21" s="195"/>
      <c r="E21" s="195"/>
      <c r="F21" s="195"/>
      <c r="G21" s="195"/>
      <c r="H21" s="195"/>
      <c r="I21" s="195"/>
      <c r="J21" s="195"/>
      <c r="K21" s="195"/>
      <c r="L21" s="195"/>
      <c r="M21" s="196"/>
      <c r="N21" s="194" t="s">
        <v>231</v>
      </c>
      <c r="O21" s="195"/>
      <c r="P21" s="195"/>
      <c r="Q21" s="195"/>
      <c r="R21" s="195"/>
      <c r="S21" s="195"/>
      <c r="T21" s="195"/>
      <c r="U21" s="195"/>
      <c r="V21" s="196"/>
      <c r="W21" s="194" t="s">
        <v>366</v>
      </c>
      <c r="X21" s="195"/>
      <c r="Y21" s="195"/>
      <c r="Z21" s="195"/>
      <c r="AA21" s="195"/>
      <c r="AB21" s="195"/>
      <c r="AC21" s="195"/>
      <c r="AD21" s="195"/>
      <c r="AE21" s="195"/>
      <c r="AF21" s="195"/>
      <c r="AG21" s="195"/>
      <c r="AH21" s="195"/>
      <c r="AI21" s="196"/>
      <c r="AJ21" s="1075" t="s">
        <v>367</v>
      </c>
      <c r="AK21" s="1076"/>
      <c r="AL21" s="1076"/>
      <c r="AM21" s="1076"/>
      <c r="AN21" s="1076"/>
      <c r="AO21" s="1076"/>
      <c r="AP21" s="1076"/>
      <c r="AQ21" s="1076"/>
      <c r="AR21" s="1076"/>
      <c r="AS21" s="1076"/>
      <c r="AT21" s="1077"/>
      <c r="AU21" s="1046"/>
      <c r="AV21" s="1078"/>
      <c r="AW21" s="1078"/>
      <c r="AX21" s="1078"/>
      <c r="AY21" s="1078"/>
      <c r="AZ21" s="1078"/>
      <c r="BA21" s="1078"/>
      <c r="BB21" s="1078"/>
      <c r="BC21" s="1078"/>
      <c r="BD21" s="1078"/>
      <c r="BE21" s="1078"/>
      <c r="BF21" s="1046"/>
      <c r="BG21" s="1078"/>
      <c r="BH21" s="1078"/>
      <c r="BI21" s="1078"/>
      <c r="BJ21" s="1078"/>
      <c r="BK21" s="1078"/>
      <c r="BL21" s="1078"/>
      <c r="BM21" s="1078"/>
      <c r="BN21" s="1078"/>
      <c r="BO21" s="1078"/>
      <c r="BP21" s="1078"/>
      <c r="BQ21" s="1046"/>
      <c r="BR21" s="1078"/>
      <c r="BS21" s="1078"/>
      <c r="BT21" s="1078"/>
      <c r="BU21" s="1078"/>
      <c r="BV21" s="1078"/>
      <c r="BW21" s="1078"/>
      <c r="BX21" s="1078"/>
      <c r="BY21" s="1078"/>
      <c r="BZ21" s="1078"/>
      <c r="CA21" s="1079"/>
      <c r="CB21" s="1046"/>
      <c r="CC21" s="1078"/>
      <c r="CD21" s="1078"/>
      <c r="CE21" s="1078"/>
      <c r="CF21" s="1078"/>
      <c r="CG21" s="1078"/>
      <c r="CH21" s="1078"/>
      <c r="CI21" s="1078"/>
      <c r="CJ21" s="1078"/>
      <c r="CK21" s="1078"/>
      <c r="CL21" s="1078"/>
      <c r="CM21" s="1046"/>
      <c r="CN21" s="1078"/>
      <c r="CO21" s="1078"/>
      <c r="CP21" s="1078"/>
      <c r="CQ21" s="1078"/>
      <c r="CR21" s="1078"/>
      <c r="CS21" s="1078"/>
      <c r="CT21" s="1078"/>
      <c r="CU21" s="1078"/>
      <c r="CV21" s="1078"/>
      <c r="CW21" s="1078"/>
      <c r="CX21" s="1046"/>
      <c r="CY21" s="1078"/>
      <c r="CZ21" s="1078"/>
      <c r="DA21" s="1078"/>
      <c r="DB21" s="1078"/>
      <c r="DC21" s="1078"/>
      <c r="DD21" s="1078"/>
      <c r="DE21" s="1078"/>
      <c r="DF21" s="1078"/>
      <c r="DG21" s="1078"/>
      <c r="DH21" s="1079"/>
    </row>
    <row r="22" spans="1:164" ht="12.95" customHeight="1">
      <c r="A22" s="194"/>
      <c r="B22" s="128"/>
      <c r="C22" s="128"/>
      <c r="D22" s="128"/>
      <c r="E22" s="128"/>
      <c r="F22" s="128"/>
      <c r="G22" s="128"/>
      <c r="H22" s="128"/>
      <c r="I22" s="128"/>
      <c r="J22" s="128"/>
      <c r="K22" s="128"/>
      <c r="L22" s="128"/>
      <c r="M22" s="129"/>
      <c r="N22" s="1034"/>
      <c r="V22" s="1037"/>
      <c r="W22" s="1080"/>
      <c r="X22" s="191"/>
      <c r="AH22" s="191"/>
      <c r="AI22" s="1081"/>
      <c r="AJ22" s="1038"/>
      <c r="AK22" s="1038"/>
      <c r="AL22" s="1038"/>
      <c r="AM22" s="1038"/>
      <c r="AN22" s="1038"/>
      <c r="AO22" s="1038"/>
      <c r="AP22" s="1038"/>
      <c r="AQ22" s="1038"/>
      <c r="AR22" s="1038"/>
      <c r="AS22" s="1038"/>
      <c r="AT22" s="1038"/>
      <c r="AU22" s="194" t="s">
        <v>223</v>
      </c>
      <c r="AV22" s="195"/>
      <c r="AW22" s="195"/>
      <c r="AX22" s="195"/>
      <c r="AY22" s="195"/>
      <c r="AZ22" s="195"/>
      <c r="BA22" s="195"/>
      <c r="BB22" s="195"/>
      <c r="BC22" s="195"/>
      <c r="BD22" s="195"/>
      <c r="BE22" s="196"/>
      <c r="BF22" s="194" t="s">
        <v>224</v>
      </c>
      <c r="BG22" s="195"/>
      <c r="BH22" s="195"/>
      <c r="BI22" s="195"/>
      <c r="BJ22" s="195"/>
      <c r="BK22" s="195"/>
      <c r="BL22" s="195"/>
      <c r="BM22" s="195"/>
      <c r="BN22" s="195"/>
      <c r="BO22" s="195"/>
      <c r="BP22" s="196"/>
      <c r="BQ22" s="194" t="s">
        <v>776</v>
      </c>
      <c r="BR22" s="195"/>
      <c r="BS22" s="195"/>
      <c r="BT22" s="195"/>
      <c r="BU22" s="195"/>
      <c r="BV22" s="195"/>
      <c r="BW22" s="195"/>
      <c r="BX22" s="195"/>
      <c r="BY22" s="195"/>
      <c r="BZ22" s="195"/>
      <c r="CA22" s="196"/>
      <c r="CB22" s="194" t="s">
        <v>223</v>
      </c>
      <c r="CC22" s="195"/>
      <c r="CD22" s="195"/>
      <c r="CE22" s="195"/>
      <c r="CF22" s="195"/>
      <c r="CG22" s="195"/>
      <c r="CH22" s="195"/>
      <c r="CI22" s="195"/>
      <c r="CJ22" s="195"/>
      <c r="CK22" s="195"/>
      <c r="CL22" s="196"/>
      <c r="CM22" s="194" t="s">
        <v>224</v>
      </c>
      <c r="CN22" s="195"/>
      <c r="CO22" s="195"/>
      <c r="CP22" s="195"/>
      <c r="CQ22" s="195"/>
      <c r="CR22" s="195"/>
      <c r="CS22" s="195"/>
      <c r="CT22" s="195"/>
      <c r="CU22" s="195"/>
      <c r="CV22" s="195"/>
      <c r="CW22" s="195"/>
      <c r="CX22" s="194" t="s">
        <v>776</v>
      </c>
      <c r="CY22" s="195"/>
      <c r="CZ22" s="195"/>
      <c r="DA22" s="195"/>
      <c r="DB22" s="195"/>
      <c r="DC22" s="195"/>
      <c r="DD22" s="195"/>
      <c r="DE22" s="195"/>
      <c r="DF22" s="195"/>
      <c r="DG22" s="195"/>
      <c r="DH22" s="196"/>
    </row>
    <row r="23" spans="1:164" ht="12.95" customHeight="1">
      <c r="A23" s="615"/>
      <c r="B23" s="1040"/>
      <c r="C23" s="1040"/>
      <c r="D23" s="1040"/>
      <c r="E23" s="1040"/>
      <c r="F23" s="1040"/>
      <c r="G23" s="1040"/>
      <c r="H23" s="1040"/>
      <c r="I23" s="1040"/>
      <c r="J23" s="1040"/>
      <c r="K23" s="1040"/>
      <c r="L23" s="1040"/>
      <c r="M23" s="1041"/>
      <c r="N23" s="1042"/>
      <c r="O23" s="1043"/>
      <c r="P23" s="1043"/>
      <c r="Q23" s="1043"/>
      <c r="R23" s="1043"/>
      <c r="S23" s="1043"/>
      <c r="T23" s="1043"/>
      <c r="U23" s="1043"/>
      <c r="V23" s="1044"/>
      <c r="W23" s="1053" t="s">
        <v>443</v>
      </c>
      <c r="X23" s="1054"/>
      <c r="Y23" s="1054"/>
      <c r="Z23" s="1054"/>
      <c r="AA23" s="1054"/>
      <c r="AB23" s="1054"/>
      <c r="AC23" s="1054"/>
      <c r="AD23" s="1054"/>
      <c r="AE23" s="1054"/>
      <c r="AF23" s="1054"/>
      <c r="AG23" s="1054"/>
      <c r="AH23" s="1054"/>
      <c r="AI23" s="1055"/>
      <c r="AJ23" s="1038" t="s">
        <v>444</v>
      </c>
      <c r="AK23" s="1038"/>
      <c r="AL23" s="1038"/>
      <c r="AM23" s="1038"/>
      <c r="AN23" s="1038"/>
      <c r="AO23" s="1038"/>
      <c r="AP23" s="1038"/>
      <c r="AQ23" s="1038"/>
      <c r="AR23" s="1038"/>
      <c r="AS23" s="1038"/>
      <c r="AT23" s="1038"/>
      <c r="AU23" s="1046"/>
      <c r="AV23" s="1078"/>
      <c r="AW23" s="1078"/>
      <c r="AX23" s="1078"/>
      <c r="AY23" s="1078"/>
      <c r="AZ23" s="1078"/>
      <c r="BA23" s="1078"/>
      <c r="BB23" s="1078"/>
      <c r="BC23" s="1078"/>
      <c r="BD23" s="1078"/>
      <c r="BE23" s="1078"/>
      <c r="BF23" s="1046"/>
      <c r="BG23" s="1078"/>
      <c r="BH23" s="1078"/>
      <c r="BI23" s="1078"/>
      <c r="BJ23" s="1078"/>
      <c r="BK23" s="1078"/>
      <c r="BL23" s="1078"/>
      <c r="BM23" s="1078"/>
      <c r="BN23" s="1078"/>
      <c r="BO23" s="1078"/>
      <c r="BP23" s="1078"/>
      <c r="BQ23" s="1046"/>
      <c r="BR23" s="1078"/>
      <c r="BS23" s="1078"/>
      <c r="BT23" s="1078"/>
      <c r="BU23" s="1078"/>
      <c r="BV23" s="1078"/>
      <c r="BW23" s="1078"/>
      <c r="BX23" s="1078"/>
      <c r="BY23" s="1078"/>
      <c r="BZ23" s="1078"/>
      <c r="CA23" s="1079"/>
      <c r="CB23" s="1046"/>
      <c r="CC23" s="1078"/>
      <c r="CD23" s="1078"/>
      <c r="CE23" s="1078"/>
      <c r="CF23" s="1078"/>
      <c r="CG23" s="1078"/>
      <c r="CH23" s="1078"/>
      <c r="CI23" s="1078"/>
      <c r="CJ23" s="1078"/>
      <c r="CK23" s="1078"/>
      <c r="CL23" s="1078"/>
      <c r="CM23" s="1046"/>
      <c r="CN23" s="1078"/>
      <c r="CO23" s="1078"/>
      <c r="CP23" s="1078"/>
      <c r="CQ23" s="1078"/>
      <c r="CR23" s="1078"/>
      <c r="CS23" s="1078"/>
      <c r="CT23" s="1078"/>
      <c r="CU23" s="1078"/>
      <c r="CV23" s="1078"/>
      <c r="CW23" s="1078"/>
      <c r="CX23" s="1046"/>
      <c r="CY23" s="1078"/>
      <c r="CZ23" s="1078"/>
      <c r="DA23" s="1078"/>
      <c r="DB23" s="1078"/>
      <c r="DC23" s="1078"/>
      <c r="DD23" s="1078"/>
      <c r="DE23" s="1078"/>
      <c r="DF23" s="1078"/>
      <c r="DG23" s="1078"/>
      <c r="DH23" s="1079"/>
    </row>
    <row r="24" spans="1:164" ht="12.95" customHeight="1" thickBot="1">
      <c r="A24" s="591"/>
      <c r="B24" s="1056"/>
      <c r="C24" s="1056"/>
      <c r="D24" s="1056"/>
      <c r="E24" s="1056"/>
      <c r="F24" s="1056"/>
      <c r="G24" s="1056"/>
      <c r="H24" s="1056"/>
      <c r="I24" s="1056"/>
      <c r="J24" s="1056"/>
      <c r="K24" s="1056"/>
      <c r="L24" s="1056"/>
      <c r="M24" s="1057"/>
      <c r="N24" s="674"/>
      <c r="O24" s="675"/>
      <c r="P24" s="675"/>
      <c r="Q24" s="675"/>
      <c r="R24" s="675"/>
      <c r="S24" s="675"/>
      <c r="T24" s="675"/>
      <c r="U24" s="675"/>
      <c r="V24" s="676"/>
      <c r="W24" s="975" t="s">
        <v>702</v>
      </c>
      <c r="X24" s="1058"/>
      <c r="Y24" s="1058"/>
      <c r="Z24" s="1058"/>
      <c r="AA24" s="1058"/>
      <c r="AB24" s="1058"/>
      <c r="AC24" s="1058"/>
      <c r="AD24" s="1058"/>
      <c r="AE24" s="1058"/>
      <c r="AF24" s="1058"/>
      <c r="AG24" s="1058"/>
      <c r="AH24" s="1058"/>
      <c r="AI24" s="1059"/>
      <c r="AJ24" s="975" t="s">
        <v>702</v>
      </c>
      <c r="AK24" s="1058"/>
      <c r="AL24" s="1058"/>
      <c r="AM24" s="1058"/>
      <c r="AN24" s="1058"/>
      <c r="AO24" s="1058"/>
      <c r="AP24" s="1058"/>
      <c r="AQ24" s="1058"/>
      <c r="AR24" s="1058"/>
      <c r="AS24" s="1058"/>
      <c r="AT24" s="1059"/>
      <c r="AU24" s="984" t="s">
        <v>169</v>
      </c>
      <c r="AV24" s="985"/>
      <c r="AW24" s="985"/>
      <c r="AX24" s="985"/>
      <c r="AY24" s="985"/>
      <c r="AZ24" s="985"/>
      <c r="BA24" s="985"/>
      <c r="BB24" s="985"/>
      <c r="BC24" s="985"/>
      <c r="BD24" s="985"/>
      <c r="BE24" s="985"/>
      <c r="BF24" s="984" t="s">
        <v>170</v>
      </c>
      <c r="BG24" s="985"/>
      <c r="BH24" s="985"/>
      <c r="BI24" s="985"/>
      <c r="BJ24" s="985"/>
      <c r="BK24" s="985"/>
      <c r="BL24" s="985"/>
      <c r="BM24" s="985"/>
      <c r="BN24" s="985"/>
      <c r="BO24" s="985"/>
      <c r="BP24" s="985"/>
      <c r="BQ24" s="984" t="s">
        <v>170</v>
      </c>
      <c r="BR24" s="985"/>
      <c r="BS24" s="985"/>
      <c r="BT24" s="985"/>
      <c r="BU24" s="985"/>
      <c r="BV24" s="985"/>
      <c r="BW24" s="985"/>
      <c r="BX24" s="985"/>
      <c r="BY24" s="985"/>
      <c r="BZ24" s="985"/>
      <c r="CA24" s="986"/>
      <c r="CB24" s="984" t="s">
        <v>170</v>
      </c>
      <c r="CC24" s="985"/>
      <c r="CD24" s="985"/>
      <c r="CE24" s="985"/>
      <c r="CF24" s="985"/>
      <c r="CG24" s="985"/>
      <c r="CH24" s="985"/>
      <c r="CI24" s="985"/>
      <c r="CJ24" s="985"/>
      <c r="CK24" s="985"/>
      <c r="CL24" s="985"/>
      <c r="CM24" s="984" t="s">
        <v>170</v>
      </c>
      <c r="CN24" s="985"/>
      <c r="CO24" s="985"/>
      <c r="CP24" s="985"/>
      <c r="CQ24" s="985"/>
      <c r="CR24" s="985"/>
      <c r="CS24" s="985"/>
      <c r="CT24" s="985"/>
      <c r="CU24" s="985"/>
      <c r="CV24" s="985"/>
      <c r="CW24" s="985"/>
      <c r="CX24" s="984" t="s">
        <v>170</v>
      </c>
      <c r="CY24" s="985"/>
      <c r="CZ24" s="985"/>
      <c r="DA24" s="985"/>
      <c r="DB24" s="985"/>
      <c r="DC24" s="985"/>
      <c r="DD24" s="985"/>
      <c r="DE24" s="985"/>
      <c r="DF24" s="985"/>
      <c r="DG24" s="985"/>
      <c r="DH24" s="986"/>
    </row>
    <row r="25" spans="1:164" ht="27.95" customHeight="1">
      <c r="A25" s="1063" t="s">
        <v>445</v>
      </c>
      <c r="B25" s="1064"/>
      <c r="C25" s="1064"/>
      <c r="D25" s="1064"/>
      <c r="E25" s="1064"/>
      <c r="F25" s="1064"/>
      <c r="G25" s="1064"/>
      <c r="H25" s="1064"/>
      <c r="I25" s="1064"/>
      <c r="J25" s="1064"/>
      <c r="K25" s="1064"/>
      <c r="L25" s="1064"/>
      <c r="M25" s="1065"/>
      <c r="N25" s="478" t="s">
        <v>290</v>
      </c>
      <c r="O25" s="479"/>
      <c r="P25" s="625"/>
      <c r="Q25" s="479" t="s">
        <v>7</v>
      </c>
      <c r="R25" s="479"/>
      <c r="S25" s="625"/>
      <c r="T25" s="479" t="s">
        <v>288</v>
      </c>
      <c r="U25" s="479"/>
      <c r="V25" s="626"/>
      <c r="W25" s="419">
        <v>122516</v>
      </c>
      <c r="X25" s="419"/>
      <c r="Y25" s="419"/>
      <c r="Z25" s="419"/>
      <c r="AA25" s="419"/>
      <c r="AB25" s="419"/>
      <c r="AC25" s="419"/>
      <c r="AD25" s="419"/>
      <c r="AE25" s="419"/>
      <c r="AF25" s="419"/>
      <c r="AG25" s="419"/>
      <c r="AH25" s="419"/>
      <c r="AI25" s="419"/>
      <c r="AJ25" s="180">
        <f>SUM(AS13-BD13-CB13-W25)</f>
        <v>5565034</v>
      </c>
      <c r="AK25" s="181"/>
      <c r="AL25" s="181"/>
      <c r="AM25" s="181"/>
      <c r="AN25" s="181"/>
      <c r="AO25" s="181"/>
      <c r="AP25" s="181"/>
      <c r="AQ25" s="181"/>
      <c r="AR25" s="181"/>
      <c r="AS25" s="181"/>
      <c r="AT25" s="182"/>
      <c r="AU25" s="149">
        <v>3338981</v>
      </c>
      <c r="AV25" s="150"/>
      <c r="AW25" s="150"/>
      <c r="AX25" s="150"/>
      <c r="AY25" s="150"/>
      <c r="AZ25" s="150"/>
      <c r="BA25" s="150"/>
      <c r="BB25" s="150"/>
      <c r="BC25" s="150"/>
      <c r="BD25" s="150"/>
      <c r="BE25" s="151"/>
      <c r="BF25" s="149">
        <v>642</v>
      </c>
      <c r="BG25" s="150"/>
      <c r="BH25" s="150"/>
      <c r="BI25" s="150"/>
      <c r="BJ25" s="150"/>
      <c r="BK25" s="150"/>
      <c r="BL25" s="150"/>
      <c r="BM25" s="150"/>
      <c r="BN25" s="150"/>
      <c r="BO25" s="150"/>
      <c r="BP25" s="151"/>
      <c r="BQ25" s="180">
        <f>SUM(AU25:BP25)</f>
        <v>3339623</v>
      </c>
      <c r="BR25" s="181"/>
      <c r="BS25" s="181"/>
      <c r="BT25" s="181"/>
      <c r="BU25" s="181"/>
      <c r="BV25" s="181"/>
      <c r="BW25" s="181"/>
      <c r="BX25" s="181"/>
      <c r="BY25" s="181"/>
      <c r="BZ25" s="181"/>
      <c r="CA25" s="182"/>
      <c r="CB25" s="149">
        <v>3336955</v>
      </c>
      <c r="CC25" s="150"/>
      <c r="CD25" s="150"/>
      <c r="CE25" s="150"/>
      <c r="CF25" s="150"/>
      <c r="CG25" s="150"/>
      <c r="CH25" s="150"/>
      <c r="CI25" s="150"/>
      <c r="CJ25" s="150"/>
      <c r="CK25" s="150"/>
      <c r="CL25" s="151"/>
      <c r="CM25" s="149">
        <v>642</v>
      </c>
      <c r="CN25" s="150"/>
      <c r="CO25" s="150"/>
      <c r="CP25" s="150"/>
      <c r="CQ25" s="150"/>
      <c r="CR25" s="150"/>
      <c r="CS25" s="150"/>
      <c r="CT25" s="150"/>
      <c r="CU25" s="150"/>
      <c r="CV25" s="150"/>
      <c r="CW25" s="150"/>
      <c r="CX25" s="180">
        <f>SUM(CB25:CW25)</f>
        <v>3337597</v>
      </c>
      <c r="CY25" s="181"/>
      <c r="CZ25" s="181"/>
      <c r="DA25" s="181"/>
      <c r="DB25" s="181"/>
      <c r="DC25" s="181"/>
      <c r="DD25" s="181"/>
      <c r="DE25" s="181"/>
      <c r="DF25" s="181"/>
      <c r="DG25" s="181"/>
      <c r="DH25" s="992"/>
      <c r="FF25" s="52"/>
      <c r="FG25" s="52"/>
      <c r="FH25" s="52"/>
    </row>
    <row r="26" spans="1:164" ht="27.95" customHeight="1">
      <c r="A26" s="1063" t="s">
        <v>446</v>
      </c>
      <c r="B26" s="1064"/>
      <c r="C26" s="1064"/>
      <c r="D26" s="1064"/>
      <c r="E26" s="1064"/>
      <c r="F26" s="1064"/>
      <c r="G26" s="1064"/>
      <c r="H26" s="1064"/>
      <c r="I26" s="1064"/>
      <c r="J26" s="1064"/>
      <c r="K26" s="1064"/>
      <c r="L26" s="1064"/>
      <c r="M26" s="1065"/>
      <c r="N26" s="550" t="s">
        <v>290</v>
      </c>
      <c r="O26" s="551"/>
      <c r="P26" s="629"/>
      <c r="Q26" s="551" t="s">
        <v>4405</v>
      </c>
      <c r="R26" s="551"/>
      <c r="S26" s="629"/>
      <c r="T26" s="551" t="s">
        <v>288</v>
      </c>
      <c r="U26" s="551"/>
      <c r="V26" s="630"/>
      <c r="W26" s="421">
        <v>212291</v>
      </c>
      <c r="X26" s="421"/>
      <c r="Y26" s="421"/>
      <c r="Z26" s="421"/>
      <c r="AA26" s="421"/>
      <c r="AB26" s="421"/>
      <c r="AC26" s="421"/>
      <c r="AD26" s="421"/>
      <c r="AE26" s="421"/>
      <c r="AF26" s="421"/>
      <c r="AG26" s="421"/>
      <c r="AH26" s="421"/>
      <c r="AI26" s="421"/>
      <c r="AJ26" s="156">
        <f>SUM(AS14-BD14-CB14-W26)</f>
        <v>242086702</v>
      </c>
      <c r="AK26" s="157"/>
      <c r="AL26" s="157"/>
      <c r="AM26" s="157"/>
      <c r="AN26" s="157"/>
      <c r="AO26" s="157"/>
      <c r="AP26" s="157"/>
      <c r="AQ26" s="157"/>
      <c r="AR26" s="157"/>
      <c r="AS26" s="157"/>
      <c r="AT26" s="158"/>
      <c r="AU26" s="159">
        <v>605211</v>
      </c>
      <c r="AV26" s="160"/>
      <c r="AW26" s="160"/>
      <c r="AX26" s="160"/>
      <c r="AY26" s="160"/>
      <c r="AZ26" s="160"/>
      <c r="BA26" s="160"/>
      <c r="BB26" s="160"/>
      <c r="BC26" s="160"/>
      <c r="BD26" s="160"/>
      <c r="BE26" s="161"/>
      <c r="BF26" s="159">
        <v>0</v>
      </c>
      <c r="BG26" s="160"/>
      <c r="BH26" s="160"/>
      <c r="BI26" s="160"/>
      <c r="BJ26" s="160"/>
      <c r="BK26" s="160"/>
      <c r="BL26" s="160"/>
      <c r="BM26" s="160"/>
      <c r="BN26" s="160"/>
      <c r="BO26" s="160"/>
      <c r="BP26" s="161"/>
      <c r="BQ26" s="156">
        <f>SUM(AU26:BP26)</f>
        <v>605211</v>
      </c>
      <c r="BR26" s="157"/>
      <c r="BS26" s="157"/>
      <c r="BT26" s="157"/>
      <c r="BU26" s="157"/>
      <c r="BV26" s="157"/>
      <c r="BW26" s="157"/>
      <c r="BX26" s="157"/>
      <c r="BY26" s="157"/>
      <c r="BZ26" s="157"/>
      <c r="CA26" s="158"/>
      <c r="CB26" s="159">
        <v>604844</v>
      </c>
      <c r="CC26" s="160"/>
      <c r="CD26" s="160"/>
      <c r="CE26" s="160"/>
      <c r="CF26" s="160"/>
      <c r="CG26" s="160"/>
      <c r="CH26" s="160"/>
      <c r="CI26" s="160"/>
      <c r="CJ26" s="160"/>
      <c r="CK26" s="160"/>
      <c r="CL26" s="161"/>
      <c r="CM26" s="159">
        <v>0</v>
      </c>
      <c r="CN26" s="160"/>
      <c r="CO26" s="160"/>
      <c r="CP26" s="160"/>
      <c r="CQ26" s="160"/>
      <c r="CR26" s="160"/>
      <c r="CS26" s="160"/>
      <c r="CT26" s="160"/>
      <c r="CU26" s="160"/>
      <c r="CV26" s="160"/>
      <c r="CW26" s="160"/>
      <c r="CX26" s="156">
        <f>SUM(CB26:CW26)</f>
        <v>604844</v>
      </c>
      <c r="CY26" s="157"/>
      <c r="CZ26" s="157"/>
      <c r="DA26" s="157"/>
      <c r="DB26" s="157"/>
      <c r="DC26" s="157"/>
      <c r="DD26" s="157"/>
      <c r="DE26" s="157"/>
      <c r="DF26" s="157"/>
      <c r="DG26" s="157"/>
      <c r="DH26" s="885"/>
      <c r="FG26" s="52"/>
      <c r="FH26" s="52"/>
    </row>
    <row r="27" spans="1:164" ht="27.95" customHeight="1" thickBot="1">
      <c r="A27" s="1063" t="s">
        <v>4401</v>
      </c>
      <c r="B27" s="1064"/>
      <c r="C27" s="1064"/>
      <c r="D27" s="1064"/>
      <c r="E27" s="1064"/>
      <c r="F27" s="1064"/>
      <c r="G27" s="1064"/>
      <c r="H27" s="1064"/>
      <c r="I27" s="1064"/>
      <c r="J27" s="1064"/>
      <c r="K27" s="1064"/>
      <c r="L27" s="1064"/>
      <c r="M27" s="1065"/>
      <c r="N27" s="553" t="s">
        <v>23</v>
      </c>
      <c r="O27" s="554"/>
      <c r="P27" s="634"/>
      <c r="Q27" s="554" t="s">
        <v>183</v>
      </c>
      <c r="R27" s="554"/>
      <c r="S27" s="634"/>
      <c r="T27" s="554" t="s">
        <v>368</v>
      </c>
      <c r="U27" s="554"/>
      <c r="V27" s="635"/>
      <c r="W27" s="920"/>
      <c r="X27" s="921"/>
      <c r="Y27" s="921"/>
      <c r="Z27" s="921"/>
      <c r="AA27" s="921"/>
      <c r="AB27" s="921"/>
      <c r="AC27" s="921"/>
      <c r="AD27" s="921"/>
      <c r="AE27" s="921"/>
      <c r="AF27" s="921"/>
      <c r="AG27" s="921"/>
      <c r="AH27" s="921"/>
      <c r="AI27" s="922"/>
      <c r="AJ27" s="920"/>
      <c r="AK27" s="921"/>
      <c r="AL27" s="921"/>
      <c r="AM27" s="921"/>
      <c r="AN27" s="921"/>
      <c r="AO27" s="921"/>
      <c r="AP27" s="921"/>
      <c r="AQ27" s="921"/>
      <c r="AR27" s="921"/>
      <c r="AS27" s="921"/>
      <c r="AT27" s="922"/>
      <c r="AU27" s="188">
        <f>SUM(AU25:BE26)</f>
        <v>3944192</v>
      </c>
      <c r="AV27" s="189"/>
      <c r="AW27" s="189"/>
      <c r="AX27" s="189"/>
      <c r="AY27" s="189"/>
      <c r="AZ27" s="189"/>
      <c r="BA27" s="189"/>
      <c r="BB27" s="189"/>
      <c r="BC27" s="189"/>
      <c r="BD27" s="189"/>
      <c r="BE27" s="190"/>
      <c r="BF27" s="188">
        <f>SUM(BF25:BP26)</f>
        <v>642</v>
      </c>
      <c r="BG27" s="189"/>
      <c r="BH27" s="189"/>
      <c r="BI27" s="189"/>
      <c r="BJ27" s="189"/>
      <c r="BK27" s="189"/>
      <c r="BL27" s="189"/>
      <c r="BM27" s="189"/>
      <c r="BN27" s="189"/>
      <c r="BO27" s="189"/>
      <c r="BP27" s="190"/>
      <c r="BQ27" s="188">
        <f>SUM(AU27:BP27)</f>
        <v>3944834</v>
      </c>
      <c r="BR27" s="189"/>
      <c r="BS27" s="189"/>
      <c r="BT27" s="189"/>
      <c r="BU27" s="189"/>
      <c r="BV27" s="189"/>
      <c r="BW27" s="189"/>
      <c r="BX27" s="189"/>
      <c r="BY27" s="189"/>
      <c r="BZ27" s="189"/>
      <c r="CA27" s="190"/>
      <c r="CB27" s="188">
        <f>SUM(CB25:CL26)</f>
        <v>3941799</v>
      </c>
      <c r="CC27" s="189"/>
      <c r="CD27" s="189"/>
      <c r="CE27" s="189"/>
      <c r="CF27" s="189"/>
      <c r="CG27" s="189"/>
      <c r="CH27" s="189"/>
      <c r="CI27" s="189"/>
      <c r="CJ27" s="189"/>
      <c r="CK27" s="189"/>
      <c r="CL27" s="190"/>
      <c r="CM27" s="188">
        <f>SUM(CM25:CW26)</f>
        <v>642</v>
      </c>
      <c r="CN27" s="189"/>
      <c r="CO27" s="189"/>
      <c r="CP27" s="189"/>
      <c r="CQ27" s="189"/>
      <c r="CR27" s="189"/>
      <c r="CS27" s="189"/>
      <c r="CT27" s="189"/>
      <c r="CU27" s="189"/>
      <c r="CV27" s="189"/>
      <c r="CW27" s="189"/>
      <c r="CX27" s="188">
        <f>SUM(CB27:CW27)</f>
        <v>3942441</v>
      </c>
      <c r="CY27" s="189"/>
      <c r="CZ27" s="189"/>
      <c r="DA27" s="189"/>
      <c r="DB27" s="189"/>
      <c r="DC27" s="189"/>
      <c r="DD27" s="189"/>
      <c r="DE27" s="189"/>
      <c r="DF27" s="189"/>
      <c r="DG27" s="189"/>
      <c r="DH27" s="636"/>
      <c r="FG27" s="52"/>
      <c r="FH27" s="52"/>
    </row>
    <row r="28" spans="1:164">
      <c r="EJ28" s="52"/>
      <c r="EK28" s="52"/>
      <c r="EL28" s="52"/>
    </row>
  </sheetData>
  <sheetProtection password="98CF" sheet="1" objects="1" scenarios="1" selectLockedCells="1"/>
  <mergeCells count="205">
    <mergeCell ref="CX17:DH17"/>
    <mergeCell ref="CB5:CN5"/>
    <mergeCell ref="W17:AI17"/>
    <mergeCell ref="AJ17:AT17"/>
    <mergeCell ref="AU17:BE17"/>
    <mergeCell ref="BF17:BP17"/>
    <mergeCell ref="BQ17:CA17"/>
    <mergeCell ref="CB17:CL17"/>
    <mergeCell ref="CM17:CW17"/>
    <mergeCell ref="CB7:CN7"/>
    <mergeCell ref="W8:AG8"/>
    <mergeCell ref="AH8:AR8"/>
    <mergeCell ref="BD8:BN8"/>
    <mergeCell ref="BO8:CA8"/>
    <mergeCell ref="BD13:BN13"/>
    <mergeCell ref="BO13:CA13"/>
    <mergeCell ref="CB13:CN13"/>
    <mergeCell ref="CB14:CN14"/>
    <mergeCell ref="BD15:BN15"/>
    <mergeCell ref="BD14:BN14"/>
    <mergeCell ref="BO14:CA14"/>
    <mergeCell ref="BO15:CA15"/>
    <mergeCell ref="CB15:CN15"/>
    <mergeCell ref="DY1:ED3"/>
    <mergeCell ref="AG2:CL3"/>
    <mergeCell ref="CX3:DX3"/>
    <mergeCell ref="CM3:CW3"/>
    <mergeCell ref="H1:Y2"/>
    <mergeCell ref="Z1:AE2"/>
    <mergeCell ref="H3:J3"/>
    <mergeCell ref="K3:M3"/>
    <mergeCell ref="N3:P3"/>
    <mergeCell ref="Q3:S3"/>
    <mergeCell ref="A6:M6"/>
    <mergeCell ref="N6:V6"/>
    <mergeCell ref="W6:AR6"/>
    <mergeCell ref="AS6:BC6"/>
    <mergeCell ref="CM1:CW2"/>
    <mergeCell ref="CX1:DX2"/>
    <mergeCell ref="T3:V3"/>
    <mergeCell ref="W3:Y3"/>
    <mergeCell ref="Z3:AB3"/>
    <mergeCell ref="AC3:AE3"/>
    <mergeCell ref="CB6:CN6"/>
    <mergeCell ref="W5:AG5"/>
    <mergeCell ref="AH5:AR5"/>
    <mergeCell ref="AS5:BC5"/>
    <mergeCell ref="BD5:BN5"/>
    <mergeCell ref="BD6:CA6"/>
    <mergeCell ref="BO5:CA5"/>
    <mergeCell ref="AH4:CE4"/>
    <mergeCell ref="CO5:DA5"/>
    <mergeCell ref="DB5:DN5"/>
    <mergeCell ref="N7:V7"/>
    <mergeCell ref="BD7:BN7"/>
    <mergeCell ref="BO7:CA7"/>
    <mergeCell ref="A10:M10"/>
    <mergeCell ref="W10:AG10"/>
    <mergeCell ref="AH10:AR10"/>
    <mergeCell ref="BD10:BN10"/>
    <mergeCell ref="AS8:BC10"/>
    <mergeCell ref="CB8:CN8"/>
    <mergeCell ref="A9:M9"/>
    <mergeCell ref="N9:V9"/>
    <mergeCell ref="W9:AG9"/>
    <mergeCell ref="AH9:AR9"/>
    <mergeCell ref="A12:M12"/>
    <mergeCell ref="N12:V12"/>
    <mergeCell ref="W12:AG12"/>
    <mergeCell ref="AH12:AR12"/>
    <mergeCell ref="CB9:CN9"/>
    <mergeCell ref="BO10:CA10"/>
    <mergeCell ref="CB10:CN10"/>
    <mergeCell ref="BD9:BN9"/>
    <mergeCell ref="BO9:CA9"/>
    <mergeCell ref="CB11:CN11"/>
    <mergeCell ref="AS12:BC12"/>
    <mergeCell ref="BD12:BN12"/>
    <mergeCell ref="BO12:CA12"/>
    <mergeCell ref="W11:AG11"/>
    <mergeCell ref="AH11:AR11"/>
    <mergeCell ref="AS11:BC11"/>
    <mergeCell ref="BD11:BN11"/>
    <mergeCell ref="BO11:CA11"/>
    <mergeCell ref="CB12:CN12"/>
    <mergeCell ref="A15:M15"/>
    <mergeCell ref="T13:V13"/>
    <mergeCell ref="W13:AG13"/>
    <mergeCell ref="AH13:AR13"/>
    <mergeCell ref="AS13:BC13"/>
    <mergeCell ref="N13:P13"/>
    <mergeCell ref="Q13:S13"/>
    <mergeCell ref="N14:P14"/>
    <mergeCell ref="AH14:AR14"/>
    <mergeCell ref="AS14:BC14"/>
    <mergeCell ref="N15:P15"/>
    <mergeCell ref="Q15:S15"/>
    <mergeCell ref="T15:V15"/>
    <mergeCell ref="T14:V14"/>
    <mergeCell ref="W14:AG14"/>
    <mergeCell ref="Q14:S14"/>
    <mergeCell ref="W15:AG15"/>
    <mergeCell ref="AH15:AR15"/>
    <mergeCell ref="AS15:BC15"/>
    <mergeCell ref="A14:M14"/>
    <mergeCell ref="A13:M13"/>
    <mergeCell ref="A18:M18"/>
    <mergeCell ref="N18:V18"/>
    <mergeCell ref="W18:AI18"/>
    <mergeCell ref="AU18:CA19"/>
    <mergeCell ref="N19:V19"/>
    <mergeCell ref="W19:AI19"/>
    <mergeCell ref="AJ19:AT19"/>
    <mergeCell ref="W20:AI20"/>
    <mergeCell ref="AJ20:AT20"/>
    <mergeCell ref="AU20:BE20"/>
    <mergeCell ref="CB18:DH19"/>
    <mergeCell ref="BQ20:CA20"/>
    <mergeCell ref="CB20:CL20"/>
    <mergeCell ref="CM20:CW20"/>
    <mergeCell ref="CX20:DH20"/>
    <mergeCell ref="BF20:BP20"/>
    <mergeCell ref="BQ21:CA21"/>
    <mergeCell ref="CB21:CL21"/>
    <mergeCell ref="CM21:CW21"/>
    <mergeCell ref="A21:M21"/>
    <mergeCell ref="W21:AI21"/>
    <mergeCell ref="AJ21:AT21"/>
    <mergeCell ref="AU21:BE21"/>
    <mergeCell ref="N21:V21"/>
    <mergeCell ref="CX21:DH21"/>
    <mergeCell ref="A22:M22"/>
    <mergeCell ref="AJ22:AT22"/>
    <mergeCell ref="AU22:BE22"/>
    <mergeCell ref="BF22:BP22"/>
    <mergeCell ref="BQ22:CA22"/>
    <mergeCell ref="CB22:CL22"/>
    <mergeCell ref="CM22:CW22"/>
    <mergeCell ref="CX22:DH22"/>
    <mergeCell ref="BF21:BP21"/>
    <mergeCell ref="BQ23:CA23"/>
    <mergeCell ref="CB23:CL23"/>
    <mergeCell ref="CM23:CW23"/>
    <mergeCell ref="CX23:DH23"/>
    <mergeCell ref="W23:AI23"/>
    <mergeCell ref="AJ23:AT23"/>
    <mergeCell ref="AU23:BE23"/>
    <mergeCell ref="BF23:BP23"/>
    <mergeCell ref="BF24:BP24"/>
    <mergeCell ref="BQ24:CA24"/>
    <mergeCell ref="CB24:CL24"/>
    <mergeCell ref="CX25:DH25"/>
    <mergeCell ref="BF25:BP25"/>
    <mergeCell ref="BQ25:CA25"/>
    <mergeCell ref="CB25:CL25"/>
    <mergeCell ref="CB26:CL26"/>
    <mergeCell ref="A24:M24"/>
    <mergeCell ref="N24:V24"/>
    <mergeCell ref="W24:AI24"/>
    <mergeCell ref="AJ24:AT24"/>
    <mergeCell ref="CM24:CW24"/>
    <mergeCell ref="CX24:DH24"/>
    <mergeCell ref="AU24:BE24"/>
    <mergeCell ref="CM26:CW26"/>
    <mergeCell ref="A26:M26"/>
    <mergeCell ref="BF27:BP27"/>
    <mergeCell ref="BQ27:CA27"/>
    <mergeCell ref="CB27:CL27"/>
    <mergeCell ref="CM27:CW27"/>
    <mergeCell ref="T27:V27"/>
    <mergeCell ref="T26:V26"/>
    <mergeCell ref="W26:AI26"/>
    <mergeCell ref="T25:V25"/>
    <mergeCell ref="W27:AI27"/>
    <mergeCell ref="AJ27:AT27"/>
    <mergeCell ref="AU27:BE27"/>
    <mergeCell ref="W25:AI25"/>
    <mergeCell ref="AJ25:AT25"/>
    <mergeCell ref="AU25:BE25"/>
    <mergeCell ref="AJ26:AT26"/>
    <mergeCell ref="AU26:BE26"/>
    <mergeCell ref="A27:M27"/>
    <mergeCell ref="DB13:DN13"/>
    <mergeCell ref="DB14:DN14"/>
    <mergeCell ref="DB15:DN15"/>
    <mergeCell ref="CO13:DA13"/>
    <mergeCell ref="CO14:DA14"/>
    <mergeCell ref="CO15:DA15"/>
    <mergeCell ref="CO7:DN7"/>
    <mergeCell ref="CO8:DA11"/>
    <mergeCell ref="DB8:DN11"/>
    <mergeCell ref="CO12:DA12"/>
    <mergeCell ref="DB12:DN12"/>
    <mergeCell ref="N25:P25"/>
    <mergeCell ref="Q25:S25"/>
    <mergeCell ref="N26:P26"/>
    <mergeCell ref="Q26:S26"/>
    <mergeCell ref="N27:P27"/>
    <mergeCell ref="Q27:S27"/>
    <mergeCell ref="A25:M25"/>
    <mergeCell ref="CM25:CW25"/>
    <mergeCell ref="CX26:DH26"/>
    <mergeCell ref="BF26:BP26"/>
    <mergeCell ref="BQ26:CA26"/>
    <mergeCell ref="CX27:DH27"/>
  </mergeCells>
  <phoneticPr fontId="3"/>
  <dataValidations count="9">
    <dataValidation type="whole" allowBlank="1" showInputMessage="1" showErrorMessage="1" errorTitle="入力エラー" error="数値以外の入力または、12桁以上の入力は行えません。" sqref="CB13:DN15 W25:AI27">
      <formula1>-9999999999</formula1>
      <formula2>99999999999</formula2>
    </dataValidation>
    <dataValidation type="whole" allowBlank="1" showInputMessage="1" showErrorMessage="1" errorTitle="入力エラー" error="数値以外の入力または、7桁以上の入力は行えません。" sqref="AS15:BN15 W13:AR15">
      <formula1>-99999</formula1>
      <formula2>999999</formula2>
    </dataValidation>
    <dataValidation type="whole" allowBlank="1" showInputMessage="1" showErrorMessage="1" errorTitle="入力エラー" error="数値以外の入力または、14桁以上の入力は行えません。" sqref="AJ27:AT27 BD13:BN14">
      <formula1>-999999999999</formula1>
      <formula2>9999999999999</formula2>
    </dataValidation>
    <dataValidation type="whole" allowBlank="1" showInputMessage="1" showErrorMessage="1" errorTitle="入力エラー" error="数値以外の入力または、7桁以上の入力は行えません。" sqref="AJ25:AT26">
      <formula1>-999999999999</formula1>
      <formula2>9999999999999</formula2>
    </dataValidation>
    <dataValidation type="whole" allowBlank="1" showInputMessage="1" showErrorMessage="1" errorTitle="入力エラー" error="数値以外の入力または、15桁以上の入力は行えません。" sqref="AS13:BC14">
      <formula1>-9999999999999</formula1>
      <formula2>99999999999999</formula2>
    </dataValidation>
    <dataValidation type="whole" allowBlank="1" showInputMessage="1" showErrorMessage="1" errorTitle="入力エラー" error="数値以外の入力または、10桁以上の入力は行えません。" sqref="BO13:CA15">
      <formula1>-99999999</formula1>
      <formula2>999999999</formula2>
    </dataValidation>
    <dataValidation type="whole" allowBlank="1" showInputMessage="1" showErrorMessage="1" errorTitle="入力エラー" error="数値以外の入力または、11桁以上の入力は行えません。" sqref="AU25:BE26 CB25:CL26">
      <formula1>-999999999</formula1>
      <formula2>9999999999</formula2>
    </dataValidation>
    <dataValidation type="whole" allowBlank="1" showInputMessage="1" showErrorMessage="1" errorTitle="入力エラー" error="数値以外の入力または、8桁以上の入力は行えません。" sqref="BF25:BP26">
      <formula1>-999999</formula1>
      <formula2>9999999</formula2>
    </dataValidation>
    <dataValidation type="whole" allowBlank="1" showInputMessage="1" showErrorMessage="1" errorTitle="入力エラー" error="数値以外の入力または、9桁以上の入力は行えません。" sqref="CM25:CW26">
      <formula1>-9999999</formula1>
      <formula2>99999999</formula2>
    </dataValidation>
  </dataValidations>
  <printOptions horizontalCentered="1"/>
  <pageMargins left="0.59055118110236227" right="0.59055118110236227" top="0.6692913385826772" bottom="0.39370078740157483" header="0.51181102362204722" footer="0.19685039370078741"/>
  <pageSetup paperSize="9" firstPageNumber="100" orientation="landscape" useFirstPageNumber="1" r:id="rId1"/>
  <headerFooter alignWithMargins="0">
    <oddFooter>&amp;R課税市-&amp;P</oddFooter>
  </headerFooter>
  <drawing r:id="rId2"/>
  <pictur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_Dantai_SiCho"/>
  <dimension ref="A1:B1743"/>
  <sheetViews>
    <sheetView zoomScaleNormal="100" workbookViewId="0">
      <selection activeCell="A1743" sqref="A1743"/>
    </sheetView>
  </sheetViews>
  <sheetFormatPr defaultRowHeight="13.5"/>
  <cols>
    <col min="1" max="1" width="19.625" style="15" customWidth="1"/>
    <col min="2" max="2" width="13.125" style="15" customWidth="1"/>
    <col min="3" max="16384" width="9" style="10"/>
  </cols>
  <sheetData>
    <row r="1" spans="1:2">
      <c r="A1" s="9" t="s">
        <v>780</v>
      </c>
      <c r="B1" s="9" t="s">
        <v>781</v>
      </c>
    </row>
    <row r="2" spans="1:2">
      <c r="A2" s="11"/>
      <c r="B2" s="11"/>
    </row>
    <row r="3" spans="1:2">
      <c r="A3" s="12" t="s">
        <v>932</v>
      </c>
      <c r="B3" s="12" t="s">
        <v>933</v>
      </c>
    </row>
    <row r="4" spans="1:2">
      <c r="A4" s="13" t="s">
        <v>934</v>
      </c>
      <c r="B4" s="13" t="s">
        <v>935</v>
      </c>
    </row>
    <row r="5" spans="1:2">
      <c r="A5" s="13" t="s">
        <v>936</v>
      </c>
      <c r="B5" s="13" t="s">
        <v>937</v>
      </c>
    </row>
    <row r="6" spans="1:2">
      <c r="A6" s="13" t="s">
        <v>938</v>
      </c>
      <c r="B6" s="13" t="s">
        <v>939</v>
      </c>
    </row>
    <row r="7" spans="1:2">
      <c r="A7" s="13" t="s">
        <v>940</v>
      </c>
      <c r="B7" s="13" t="s">
        <v>941</v>
      </c>
    </row>
    <row r="8" spans="1:2">
      <c r="A8" s="13" t="s">
        <v>942</v>
      </c>
      <c r="B8" s="13" t="s">
        <v>943</v>
      </c>
    </row>
    <row r="9" spans="1:2">
      <c r="A9" s="13" t="s">
        <v>944</v>
      </c>
      <c r="B9" s="13" t="s">
        <v>945</v>
      </c>
    </row>
    <row r="10" spans="1:2">
      <c r="A10" s="13" t="s">
        <v>946</v>
      </c>
      <c r="B10" s="13" t="s">
        <v>947</v>
      </c>
    </row>
    <row r="11" spans="1:2">
      <c r="A11" s="13" t="s">
        <v>948</v>
      </c>
      <c r="B11" s="13" t="s">
        <v>949</v>
      </c>
    </row>
    <row r="12" spans="1:2">
      <c r="A12" s="13" t="s">
        <v>950</v>
      </c>
      <c r="B12" s="13" t="s">
        <v>951</v>
      </c>
    </row>
    <row r="13" spans="1:2">
      <c r="A13" s="13" t="s">
        <v>952</v>
      </c>
      <c r="B13" s="13" t="s">
        <v>953</v>
      </c>
    </row>
    <row r="14" spans="1:2">
      <c r="A14" s="13" t="s">
        <v>954</v>
      </c>
      <c r="B14" s="13" t="s">
        <v>955</v>
      </c>
    </row>
    <row r="15" spans="1:2">
      <c r="A15" s="13" t="s">
        <v>956</v>
      </c>
      <c r="B15" s="13" t="s">
        <v>957</v>
      </c>
    </row>
    <row r="16" spans="1:2">
      <c r="A16" s="13" t="s">
        <v>958</v>
      </c>
      <c r="B16" s="13" t="s">
        <v>959</v>
      </c>
    </row>
    <row r="17" spans="1:2">
      <c r="A17" s="13" t="s">
        <v>960</v>
      </c>
      <c r="B17" s="13" t="s">
        <v>961</v>
      </c>
    </row>
    <row r="18" spans="1:2">
      <c r="A18" s="13" t="s">
        <v>962</v>
      </c>
      <c r="B18" s="13" t="s">
        <v>963</v>
      </c>
    </row>
    <row r="19" spans="1:2">
      <c r="A19" s="13" t="s">
        <v>964</v>
      </c>
      <c r="B19" s="13" t="s">
        <v>965</v>
      </c>
    </row>
    <row r="20" spans="1:2">
      <c r="A20" s="13" t="s">
        <v>966</v>
      </c>
      <c r="B20" s="13" t="s">
        <v>967</v>
      </c>
    </row>
    <row r="21" spans="1:2">
      <c r="A21" s="13" t="s">
        <v>968</v>
      </c>
      <c r="B21" s="13" t="s">
        <v>969</v>
      </c>
    </row>
    <row r="22" spans="1:2">
      <c r="A22" s="13" t="s">
        <v>970</v>
      </c>
      <c r="B22" s="13" t="s">
        <v>971</v>
      </c>
    </row>
    <row r="23" spans="1:2">
      <c r="A23" s="13" t="s">
        <v>972</v>
      </c>
      <c r="B23" s="13" t="s">
        <v>973</v>
      </c>
    </row>
    <row r="24" spans="1:2">
      <c r="A24" s="13" t="s">
        <v>974</v>
      </c>
      <c r="B24" s="13" t="s">
        <v>975</v>
      </c>
    </row>
    <row r="25" spans="1:2">
      <c r="A25" s="13" t="s">
        <v>976</v>
      </c>
      <c r="B25" s="13" t="s">
        <v>977</v>
      </c>
    </row>
    <row r="26" spans="1:2">
      <c r="A26" s="13" t="s">
        <v>978</v>
      </c>
      <c r="B26" s="13" t="s">
        <v>979</v>
      </c>
    </row>
    <row r="27" spans="1:2">
      <c r="A27" s="13" t="s">
        <v>980</v>
      </c>
      <c r="B27" s="13" t="s">
        <v>981</v>
      </c>
    </row>
    <row r="28" spans="1:2">
      <c r="A28" s="13" t="s">
        <v>982</v>
      </c>
      <c r="B28" s="13" t="s">
        <v>983</v>
      </c>
    </row>
    <row r="29" spans="1:2">
      <c r="A29" s="13" t="s">
        <v>984</v>
      </c>
      <c r="B29" s="13" t="s">
        <v>985</v>
      </c>
    </row>
    <row r="30" spans="1:2">
      <c r="A30" s="13" t="s">
        <v>986</v>
      </c>
      <c r="B30" s="13" t="s">
        <v>987</v>
      </c>
    </row>
    <row r="31" spans="1:2">
      <c r="A31" s="13" t="s">
        <v>988</v>
      </c>
      <c r="B31" s="13" t="s">
        <v>989</v>
      </c>
    </row>
    <row r="32" spans="1:2">
      <c r="A32" s="13" t="s">
        <v>990</v>
      </c>
      <c r="B32" s="13" t="s">
        <v>991</v>
      </c>
    </row>
    <row r="33" spans="1:2">
      <c r="A33" s="13" t="s">
        <v>992</v>
      </c>
      <c r="B33" s="13" t="s">
        <v>993</v>
      </c>
    </row>
    <row r="34" spans="1:2">
      <c r="A34" s="13" t="s">
        <v>994</v>
      </c>
      <c r="B34" s="13" t="s">
        <v>995</v>
      </c>
    </row>
    <row r="35" spans="1:2">
      <c r="A35" s="13" t="s">
        <v>996</v>
      </c>
      <c r="B35" s="13" t="s">
        <v>997</v>
      </c>
    </row>
    <row r="36" spans="1:2">
      <c r="A36" s="13" t="s">
        <v>998</v>
      </c>
      <c r="B36" s="13" t="s">
        <v>999</v>
      </c>
    </row>
    <row r="37" spans="1:2">
      <c r="A37" s="13" t="s">
        <v>1000</v>
      </c>
      <c r="B37" s="13" t="s">
        <v>1001</v>
      </c>
    </row>
    <row r="38" spans="1:2">
      <c r="A38" s="13" t="s">
        <v>1002</v>
      </c>
      <c r="B38" s="13" t="s">
        <v>1003</v>
      </c>
    </row>
    <row r="39" spans="1:2">
      <c r="A39" s="13" t="s">
        <v>1004</v>
      </c>
      <c r="B39" s="13" t="s">
        <v>1005</v>
      </c>
    </row>
    <row r="40" spans="1:2">
      <c r="A40" s="13" t="s">
        <v>1006</v>
      </c>
      <c r="B40" s="13" t="s">
        <v>1007</v>
      </c>
    </row>
    <row r="41" spans="1:2">
      <c r="A41" s="13" t="s">
        <v>1008</v>
      </c>
      <c r="B41" s="13" t="s">
        <v>1009</v>
      </c>
    </row>
    <row r="42" spans="1:2">
      <c r="A42" s="13" t="s">
        <v>1010</v>
      </c>
      <c r="B42" s="13" t="s">
        <v>1011</v>
      </c>
    </row>
    <row r="43" spans="1:2">
      <c r="A43" s="13" t="s">
        <v>1012</v>
      </c>
      <c r="B43" s="13" t="s">
        <v>1013</v>
      </c>
    </row>
    <row r="44" spans="1:2">
      <c r="A44" s="13" t="s">
        <v>1014</v>
      </c>
      <c r="B44" s="13" t="s">
        <v>1015</v>
      </c>
    </row>
    <row r="45" spans="1:2">
      <c r="A45" s="13" t="s">
        <v>1016</v>
      </c>
      <c r="B45" s="13" t="s">
        <v>1017</v>
      </c>
    </row>
    <row r="46" spans="1:2">
      <c r="A46" s="13" t="s">
        <v>1018</v>
      </c>
      <c r="B46" s="13" t="s">
        <v>1019</v>
      </c>
    </row>
    <row r="47" spans="1:2">
      <c r="A47" s="13" t="s">
        <v>1020</v>
      </c>
      <c r="B47" s="13" t="s">
        <v>1021</v>
      </c>
    </row>
    <row r="48" spans="1:2">
      <c r="A48" s="13" t="s">
        <v>1022</v>
      </c>
      <c r="B48" s="13" t="s">
        <v>1023</v>
      </c>
    </row>
    <row r="49" spans="1:2">
      <c r="A49" s="13" t="s">
        <v>1024</v>
      </c>
      <c r="B49" s="13" t="s">
        <v>1025</v>
      </c>
    </row>
    <row r="50" spans="1:2">
      <c r="A50" s="13" t="s">
        <v>1026</v>
      </c>
      <c r="B50" s="13" t="s">
        <v>1027</v>
      </c>
    </row>
    <row r="51" spans="1:2">
      <c r="A51" s="13" t="s">
        <v>1028</v>
      </c>
      <c r="B51" s="13" t="s">
        <v>1029</v>
      </c>
    </row>
    <row r="52" spans="1:2">
      <c r="A52" s="13" t="s">
        <v>1030</v>
      </c>
      <c r="B52" s="13" t="s">
        <v>1031</v>
      </c>
    </row>
    <row r="53" spans="1:2">
      <c r="A53" s="13" t="s">
        <v>1032</v>
      </c>
      <c r="B53" s="13" t="s">
        <v>1033</v>
      </c>
    </row>
    <row r="54" spans="1:2">
      <c r="A54" s="13" t="s">
        <v>1034</v>
      </c>
      <c r="B54" s="13" t="s">
        <v>1035</v>
      </c>
    </row>
    <row r="55" spans="1:2">
      <c r="A55" s="13" t="s">
        <v>1036</v>
      </c>
      <c r="B55" s="13" t="s">
        <v>1037</v>
      </c>
    </row>
    <row r="56" spans="1:2">
      <c r="A56" s="13" t="s">
        <v>1038</v>
      </c>
      <c r="B56" s="13" t="s">
        <v>1039</v>
      </c>
    </row>
    <row r="57" spans="1:2">
      <c r="A57" s="13" t="s">
        <v>1040</v>
      </c>
      <c r="B57" s="13" t="s">
        <v>1041</v>
      </c>
    </row>
    <row r="58" spans="1:2">
      <c r="A58" s="13" t="s">
        <v>1042</v>
      </c>
      <c r="B58" s="13" t="s">
        <v>1043</v>
      </c>
    </row>
    <row r="59" spans="1:2">
      <c r="A59" s="13" t="s">
        <v>1044</v>
      </c>
      <c r="B59" s="13" t="s">
        <v>1045</v>
      </c>
    </row>
    <row r="60" spans="1:2">
      <c r="A60" s="13" t="s">
        <v>1046</v>
      </c>
      <c r="B60" s="13" t="s">
        <v>1047</v>
      </c>
    </row>
    <row r="61" spans="1:2">
      <c r="A61" s="13" t="s">
        <v>1048</v>
      </c>
      <c r="B61" s="13" t="s">
        <v>1049</v>
      </c>
    </row>
    <row r="62" spans="1:2">
      <c r="A62" s="13" t="s">
        <v>1050</v>
      </c>
      <c r="B62" s="13" t="s">
        <v>1051</v>
      </c>
    </row>
    <row r="63" spans="1:2">
      <c r="A63" s="13" t="s">
        <v>1052</v>
      </c>
      <c r="B63" s="13" t="s">
        <v>1053</v>
      </c>
    </row>
    <row r="64" spans="1:2">
      <c r="A64" s="13" t="s">
        <v>1054</v>
      </c>
      <c r="B64" s="13" t="s">
        <v>1055</v>
      </c>
    </row>
    <row r="65" spans="1:2">
      <c r="A65" s="13" t="s">
        <v>1056</v>
      </c>
      <c r="B65" s="13" t="s">
        <v>1057</v>
      </c>
    </row>
    <row r="66" spans="1:2">
      <c r="A66" s="13" t="s">
        <v>1058</v>
      </c>
      <c r="B66" s="13" t="s">
        <v>1059</v>
      </c>
    </row>
    <row r="67" spans="1:2">
      <c r="A67" s="13" t="s">
        <v>1060</v>
      </c>
      <c r="B67" s="13" t="s">
        <v>1061</v>
      </c>
    </row>
    <row r="68" spans="1:2">
      <c r="A68" s="13" t="s">
        <v>1062</v>
      </c>
      <c r="B68" s="13" t="s">
        <v>1063</v>
      </c>
    </row>
    <row r="69" spans="1:2">
      <c r="A69" s="13" t="s">
        <v>1064</v>
      </c>
      <c r="B69" s="13" t="s">
        <v>1065</v>
      </c>
    </row>
    <row r="70" spans="1:2">
      <c r="A70" s="13" t="s">
        <v>1066</v>
      </c>
      <c r="B70" s="13" t="s">
        <v>1067</v>
      </c>
    </row>
    <row r="71" spans="1:2">
      <c r="A71" s="13" t="s">
        <v>1068</v>
      </c>
      <c r="B71" s="13" t="s">
        <v>1069</v>
      </c>
    </row>
    <row r="72" spans="1:2">
      <c r="A72" s="13" t="s">
        <v>1070</v>
      </c>
      <c r="B72" s="13" t="s">
        <v>1071</v>
      </c>
    </row>
    <row r="73" spans="1:2">
      <c r="A73" s="13" t="s">
        <v>1072</v>
      </c>
      <c r="B73" s="13" t="s">
        <v>1073</v>
      </c>
    </row>
    <row r="74" spans="1:2">
      <c r="A74" s="13" t="s">
        <v>1074</v>
      </c>
      <c r="B74" s="13" t="s">
        <v>1075</v>
      </c>
    </row>
    <row r="75" spans="1:2">
      <c r="A75" s="13" t="s">
        <v>1076</v>
      </c>
      <c r="B75" s="13" t="s">
        <v>1077</v>
      </c>
    </row>
    <row r="76" spans="1:2">
      <c r="A76" s="13" t="s">
        <v>1078</v>
      </c>
      <c r="B76" s="13" t="s">
        <v>1079</v>
      </c>
    </row>
    <row r="77" spans="1:2">
      <c r="A77" s="13" t="s">
        <v>1080</v>
      </c>
      <c r="B77" s="13" t="s">
        <v>1081</v>
      </c>
    </row>
    <row r="78" spans="1:2">
      <c r="A78" s="13" t="s">
        <v>1082</v>
      </c>
      <c r="B78" s="13" t="s">
        <v>1083</v>
      </c>
    </row>
    <row r="79" spans="1:2">
      <c r="A79" s="13" t="s">
        <v>1084</v>
      </c>
      <c r="B79" s="13" t="s">
        <v>1085</v>
      </c>
    </row>
    <row r="80" spans="1:2">
      <c r="A80" s="13" t="s">
        <v>1086</v>
      </c>
      <c r="B80" s="13" t="s">
        <v>1087</v>
      </c>
    </row>
    <row r="81" spans="1:2">
      <c r="A81" s="13" t="s">
        <v>1088</v>
      </c>
      <c r="B81" s="13" t="s">
        <v>1089</v>
      </c>
    </row>
    <row r="82" spans="1:2">
      <c r="A82" s="13" t="s">
        <v>1090</v>
      </c>
      <c r="B82" s="13" t="s">
        <v>1091</v>
      </c>
    </row>
    <row r="83" spans="1:2">
      <c r="A83" s="13" t="s">
        <v>1092</v>
      </c>
      <c r="B83" s="13" t="s">
        <v>1093</v>
      </c>
    </row>
    <row r="84" spans="1:2">
      <c r="A84" s="13" t="s">
        <v>1094</v>
      </c>
      <c r="B84" s="13" t="s">
        <v>1095</v>
      </c>
    </row>
    <row r="85" spans="1:2">
      <c r="A85" s="13" t="s">
        <v>1096</v>
      </c>
      <c r="B85" s="13" t="s">
        <v>1097</v>
      </c>
    </row>
    <row r="86" spans="1:2">
      <c r="A86" s="13" t="s">
        <v>1098</v>
      </c>
      <c r="B86" s="13" t="s">
        <v>1099</v>
      </c>
    </row>
    <row r="87" spans="1:2">
      <c r="A87" s="13" t="s">
        <v>1100</v>
      </c>
      <c r="B87" s="13" t="s">
        <v>1101</v>
      </c>
    </row>
    <row r="88" spans="1:2">
      <c r="A88" s="13" t="s">
        <v>1102</v>
      </c>
      <c r="B88" s="13" t="s">
        <v>1103</v>
      </c>
    </row>
    <row r="89" spans="1:2">
      <c r="A89" s="13" t="s">
        <v>1104</v>
      </c>
      <c r="B89" s="13" t="s">
        <v>1105</v>
      </c>
    </row>
    <row r="90" spans="1:2">
      <c r="A90" s="13" t="s">
        <v>1106</v>
      </c>
      <c r="B90" s="13" t="s">
        <v>1107</v>
      </c>
    </row>
    <row r="91" spans="1:2">
      <c r="A91" s="13" t="s">
        <v>1108</v>
      </c>
      <c r="B91" s="13" t="s">
        <v>1109</v>
      </c>
    </row>
    <row r="92" spans="1:2">
      <c r="A92" s="13" t="s">
        <v>1110</v>
      </c>
      <c r="B92" s="13" t="s">
        <v>1111</v>
      </c>
    </row>
    <row r="93" spans="1:2">
      <c r="A93" s="13" t="s">
        <v>1112</v>
      </c>
      <c r="B93" s="13" t="s">
        <v>1113</v>
      </c>
    </row>
    <row r="94" spans="1:2">
      <c r="A94" s="13" t="s">
        <v>1114</v>
      </c>
      <c r="B94" s="13" t="s">
        <v>1115</v>
      </c>
    </row>
    <row r="95" spans="1:2">
      <c r="A95" s="13" t="s">
        <v>1116</v>
      </c>
      <c r="B95" s="13" t="s">
        <v>1117</v>
      </c>
    </row>
    <row r="96" spans="1:2">
      <c r="A96" s="13" t="s">
        <v>1118</v>
      </c>
      <c r="B96" s="13" t="s">
        <v>1119</v>
      </c>
    </row>
    <row r="97" spans="1:2">
      <c r="A97" s="13" t="s">
        <v>1120</v>
      </c>
      <c r="B97" s="13" t="s">
        <v>1121</v>
      </c>
    </row>
    <row r="98" spans="1:2">
      <c r="A98" s="13" t="s">
        <v>1122</v>
      </c>
      <c r="B98" s="13" t="s">
        <v>1123</v>
      </c>
    </row>
    <row r="99" spans="1:2">
      <c r="A99" s="13" t="s">
        <v>1124</v>
      </c>
      <c r="B99" s="13" t="s">
        <v>1125</v>
      </c>
    </row>
    <row r="100" spans="1:2">
      <c r="A100" s="13" t="s">
        <v>1126</v>
      </c>
      <c r="B100" s="13" t="s">
        <v>1127</v>
      </c>
    </row>
    <row r="101" spans="1:2">
      <c r="A101" s="13" t="s">
        <v>1128</v>
      </c>
      <c r="B101" s="13" t="s">
        <v>1129</v>
      </c>
    </row>
    <row r="102" spans="1:2">
      <c r="A102" s="13" t="s">
        <v>1130</v>
      </c>
      <c r="B102" s="13" t="s">
        <v>1131</v>
      </c>
    </row>
    <row r="103" spans="1:2">
      <c r="A103" s="13" t="s">
        <v>1132</v>
      </c>
      <c r="B103" s="13" t="s">
        <v>1133</v>
      </c>
    </row>
    <row r="104" spans="1:2">
      <c r="A104" s="13" t="s">
        <v>1134</v>
      </c>
      <c r="B104" s="13" t="s">
        <v>1135</v>
      </c>
    </row>
    <row r="105" spans="1:2">
      <c r="A105" s="13" t="s">
        <v>1136</v>
      </c>
      <c r="B105" s="13" t="s">
        <v>1137</v>
      </c>
    </row>
    <row r="106" spans="1:2">
      <c r="A106" s="13" t="s">
        <v>1138</v>
      </c>
      <c r="B106" s="13" t="s">
        <v>1139</v>
      </c>
    </row>
    <row r="107" spans="1:2">
      <c r="A107" s="13" t="s">
        <v>1140</v>
      </c>
      <c r="B107" s="13" t="s">
        <v>1141</v>
      </c>
    </row>
    <row r="108" spans="1:2">
      <c r="A108" s="13" t="s">
        <v>1142</v>
      </c>
      <c r="B108" s="13" t="s">
        <v>1143</v>
      </c>
    </row>
    <row r="109" spans="1:2">
      <c r="A109" s="13" t="s">
        <v>1144</v>
      </c>
      <c r="B109" s="13" t="s">
        <v>1145</v>
      </c>
    </row>
    <row r="110" spans="1:2">
      <c r="A110" s="13" t="s">
        <v>1146</v>
      </c>
      <c r="B110" s="13" t="s">
        <v>1147</v>
      </c>
    </row>
    <row r="111" spans="1:2">
      <c r="A111" s="13" t="s">
        <v>1148</v>
      </c>
      <c r="B111" s="13" t="s">
        <v>1149</v>
      </c>
    </row>
    <row r="112" spans="1:2">
      <c r="A112" s="13" t="s">
        <v>1150</v>
      </c>
      <c r="B112" s="13" t="s">
        <v>1151</v>
      </c>
    </row>
    <row r="113" spans="1:2">
      <c r="A113" s="13" t="s">
        <v>1152</v>
      </c>
      <c r="B113" s="13" t="s">
        <v>1153</v>
      </c>
    </row>
    <row r="114" spans="1:2">
      <c r="A114" s="13" t="s">
        <v>1154</v>
      </c>
      <c r="B114" s="13" t="s">
        <v>1155</v>
      </c>
    </row>
    <row r="115" spans="1:2">
      <c r="A115" s="13" t="s">
        <v>1156</v>
      </c>
      <c r="B115" s="13" t="s">
        <v>1157</v>
      </c>
    </row>
    <row r="116" spans="1:2">
      <c r="A116" s="13" t="s">
        <v>1158</v>
      </c>
      <c r="B116" s="13" t="s">
        <v>1159</v>
      </c>
    </row>
    <row r="117" spans="1:2">
      <c r="A117" s="13" t="s">
        <v>1160</v>
      </c>
      <c r="B117" s="13" t="s">
        <v>1161</v>
      </c>
    </row>
    <row r="118" spans="1:2">
      <c r="A118" s="13" t="s">
        <v>1162</v>
      </c>
      <c r="B118" s="13" t="s">
        <v>1163</v>
      </c>
    </row>
    <row r="119" spans="1:2">
      <c r="A119" s="13" t="s">
        <v>1164</v>
      </c>
      <c r="B119" s="13" t="s">
        <v>1165</v>
      </c>
    </row>
    <row r="120" spans="1:2">
      <c r="A120" s="13" t="s">
        <v>1166</v>
      </c>
      <c r="B120" s="13" t="s">
        <v>1167</v>
      </c>
    </row>
    <row r="121" spans="1:2">
      <c r="A121" s="13" t="s">
        <v>1168</v>
      </c>
      <c r="B121" s="13" t="s">
        <v>1169</v>
      </c>
    </row>
    <row r="122" spans="1:2">
      <c r="A122" s="13" t="s">
        <v>1170</v>
      </c>
      <c r="B122" s="13" t="s">
        <v>1171</v>
      </c>
    </row>
    <row r="123" spans="1:2">
      <c r="A123" s="13" t="s">
        <v>1172</v>
      </c>
      <c r="B123" s="13" t="s">
        <v>1173</v>
      </c>
    </row>
    <row r="124" spans="1:2">
      <c r="A124" s="13" t="s">
        <v>1174</v>
      </c>
      <c r="B124" s="13" t="s">
        <v>1175</v>
      </c>
    </row>
    <row r="125" spans="1:2">
      <c r="A125" s="13" t="s">
        <v>1176</v>
      </c>
      <c r="B125" s="13" t="s">
        <v>1177</v>
      </c>
    </row>
    <row r="126" spans="1:2">
      <c r="A126" s="13" t="s">
        <v>1178</v>
      </c>
      <c r="B126" s="13" t="s">
        <v>1179</v>
      </c>
    </row>
    <row r="127" spans="1:2">
      <c r="A127" s="13" t="s">
        <v>1180</v>
      </c>
      <c r="B127" s="13" t="s">
        <v>1181</v>
      </c>
    </row>
    <row r="128" spans="1:2">
      <c r="A128" s="13" t="s">
        <v>1182</v>
      </c>
      <c r="B128" s="13" t="s">
        <v>1183</v>
      </c>
    </row>
    <row r="129" spans="1:2">
      <c r="A129" s="13" t="s">
        <v>1184</v>
      </c>
      <c r="B129" s="13" t="s">
        <v>1185</v>
      </c>
    </row>
    <row r="130" spans="1:2">
      <c r="A130" s="13" t="s">
        <v>1186</v>
      </c>
      <c r="B130" s="13" t="s">
        <v>1187</v>
      </c>
    </row>
    <row r="131" spans="1:2">
      <c r="A131" s="13" t="s">
        <v>1188</v>
      </c>
      <c r="B131" s="13" t="s">
        <v>1189</v>
      </c>
    </row>
    <row r="132" spans="1:2">
      <c r="A132" s="13" t="s">
        <v>1190</v>
      </c>
      <c r="B132" s="13" t="s">
        <v>1191</v>
      </c>
    </row>
    <row r="133" spans="1:2">
      <c r="A133" s="13" t="s">
        <v>1192</v>
      </c>
      <c r="B133" s="13" t="s">
        <v>1193</v>
      </c>
    </row>
    <row r="134" spans="1:2">
      <c r="A134" s="13" t="s">
        <v>1194</v>
      </c>
      <c r="B134" s="13" t="s">
        <v>1195</v>
      </c>
    </row>
    <row r="135" spans="1:2">
      <c r="A135" s="13" t="s">
        <v>1196</v>
      </c>
      <c r="B135" s="13" t="s">
        <v>1197</v>
      </c>
    </row>
    <row r="136" spans="1:2">
      <c r="A136" s="13" t="s">
        <v>1198</v>
      </c>
      <c r="B136" s="13" t="s">
        <v>1199</v>
      </c>
    </row>
    <row r="137" spans="1:2">
      <c r="A137" s="13" t="s">
        <v>1200</v>
      </c>
      <c r="B137" s="13" t="s">
        <v>1201</v>
      </c>
    </row>
    <row r="138" spans="1:2">
      <c r="A138" s="13" t="s">
        <v>1202</v>
      </c>
      <c r="B138" s="13" t="s">
        <v>1203</v>
      </c>
    </row>
    <row r="139" spans="1:2">
      <c r="A139" s="13" t="s">
        <v>1204</v>
      </c>
      <c r="B139" s="13" t="s">
        <v>1205</v>
      </c>
    </row>
    <row r="140" spans="1:2">
      <c r="A140" s="13" t="s">
        <v>1206</v>
      </c>
      <c r="B140" s="13" t="s">
        <v>1207</v>
      </c>
    </row>
    <row r="141" spans="1:2">
      <c r="A141" s="13" t="s">
        <v>1208</v>
      </c>
      <c r="B141" s="13" t="s">
        <v>1209</v>
      </c>
    </row>
    <row r="142" spans="1:2">
      <c r="A142" s="13" t="s">
        <v>1210</v>
      </c>
      <c r="B142" s="13" t="s">
        <v>1211</v>
      </c>
    </row>
    <row r="143" spans="1:2">
      <c r="A143" s="13" t="s">
        <v>1212</v>
      </c>
      <c r="B143" s="13" t="s">
        <v>1213</v>
      </c>
    </row>
    <row r="144" spans="1:2">
      <c r="A144" s="13" t="s">
        <v>1214</v>
      </c>
      <c r="B144" s="13" t="s">
        <v>1215</v>
      </c>
    </row>
    <row r="145" spans="1:2">
      <c r="A145" s="13" t="s">
        <v>1216</v>
      </c>
      <c r="B145" s="13" t="s">
        <v>1217</v>
      </c>
    </row>
    <row r="146" spans="1:2">
      <c r="A146" s="13" t="s">
        <v>1218</v>
      </c>
      <c r="B146" s="13" t="s">
        <v>1219</v>
      </c>
    </row>
    <row r="147" spans="1:2">
      <c r="A147" s="13" t="s">
        <v>1220</v>
      </c>
      <c r="B147" s="13" t="s">
        <v>1221</v>
      </c>
    </row>
    <row r="148" spans="1:2">
      <c r="A148" s="13" t="s">
        <v>1222</v>
      </c>
      <c r="B148" s="13" t="s">
        <v>1223</v>
      </c>
    </row>
    <row r="149" spans="1:2">
      <c r="A149" s="13" t="s">
        <v>1224</v>
      </c>
      <c r="B149" s="13" t="s">
        <v>1225</v>
      </c>
    </row>
    <row r="150" spans="1:2">
      <c r="A150" s="13" t="s">
        <v>1226</v>
      </c>
      <c r="B150" s="13" t="s">
        <v>1227</v>
      </c>
    </row>
    <row r="151" spans="1:2">
      <c r="A151" s="13" t="s">
        <v>1228</v>
      </c>
      <c r="B151" s="13" t="s">
        <v>1229</v>
      </c>
    </row>
    <row r="152" spans="1:2">
      <c r="A152" s="13" t="s">
        <v>1230</v>
      </c>
      <c r="B152" s="13" t="s">
        <v>1231</v>
      </c>
    </row>
    <row r="153" spans="1:2">
      <c r="A153" s="13" t="s">
        <v>1232</v>
      </c>
      <c r="B153" s="13" t="s">
        <v>1233</v>
      </c>
    </row>
    <row r="154" spans="1:2">
      <c r="A154" s="13" t="s">
        <v>1234</v>
      </c>
      <c r="B154" s="13" t="s">
        <v>1235</v>
      </c>
    </row>
    <row r="155" spans="1:2">
      <c r="A155" s="13" t="s">
        <v>1236</v>
      </c>
      <c r="B155" s="13" t="s">
        <v>1237</v>
      </c>
    </row>
    <row r="156" spans="1:2">
      <c r="A156" s="13" t="s">
        <v>1238</v>
      </c>
      <c r="B156" s="13" t="s">
        <v>1239</v>
      </c>
    </row>
    <row r="157" spans="1:2">
      <c r="A157" s="13" t="s">
        <v>1240</v>
      </c>
      <c r="B157" s="13" t="s">
        <v>1241</v>
      </c>
    </row>
    <row r="158" spans="1:2">
      <c r="A158" s="13" t="s">
        <v>1242</v>
      </c>
      <c r="B158" s="13" t="s">
        <v>1243</v>
      </c>
    </row>
    <row r="159" spans="1:2">
      <c r="A159" s="13" t="s">
        <v>1244</v>
      </c>
      <c r="B159" s="13" t="s">
        <v>1245</v>
      </c>
    </row>
    <row r="160" spans="1:2">
      <c r="A160" s="13" t="s">
        <v>1246</v>
      </c>
      <c r="B160" s="13" t="s">
        <v>1247</v>
      </c>
    </row>
    <row r="161" spans="1:2">
      <c r="A161" s="13" t="s">
        <v>1248</v>
      </c>
      <c r="B161" s="13" t="s">
        <v>1249</v>
      </c>
    </row>
    <row r="162" spans="1:2">
      <c r="A162" s="13" t="s">
        <v>1250</v>
      </c>
      <c r="B162" s="13" t="s">
        <v>1251</v>
      </c>
    </row>
    <row r="163" spans="1:2">
      <c r="A163" s="13" t="s">
        <v>1252</v>
      </c>
      <c r="B163" s="13" t="s">
        <v>1253</v>
      </c>
    </row>
    <row r="164" spans="1:2">
      <c r="A164" s="13" t="s">
        <v>1254</v>
      </c>
      <c r="B164" s="13" t="s">
        <v>1255</v>
      </c>
    </row>
    <row r="165" spans="1:2">
      <c r="A165" s="13" t="s">
        <v>1256</v>
      </c>
      <c r="B165" s="13" t="s">
        <v>1257</v>
      </c>
    </row>
    <row r="166" spans="1:2">
      <c r="A166" s="13" t="s">
        <v>1258</v>
      </c>
      <c r="B166" s="13" t="s">
        <v>1259</v>
      </c>
    </row>
    <row r="167" spans="1:2">
      <c r="A167" s="13" t="s">
        <v>1260</v>
      </c>
      <c r="B167" s="13" t="s">
        <v>1261</v>
      </c>
    </row>
    <row r="168" spans="1:2">
      <c r="A168" s="13" t="s">
        <v>1262</v>
      </c>
      <c r="B168" s="13" t="s">
        <v>1263</v>
      </c>
    </row>
    <row r="169" spans="1:2">
      <c r="A169" s="13" t="s">
        <v>1264</v>
      </c>
      <c r="B169" s="13" t="s">
        <v>1265</v>
      </c>
    </row>
    <row r="170" spans="1:2">
      <c r="A170" s="13" t="s">
        <v>1266</v>
      </c>
      <c r="B170" s="13" t="s">
        <v>1267</v>
      </c>
    </row>
    <row r="171" spans="1:2">
      <c r="A171" s="13" t="s">
        <v>1268</v>
      </c>
      <c r="B171" s="13" t="s">
        <v>1269</v>
      </c>
    </row>
    <row r="172" spans="1:2">
      <c r="A172" s="13" t="s">
        <v>1270</v>
      </c>
      <c r="B172" s="13" t="s">
        <v>1271</v>
      </c>
    </row>
    <row r="173" spans="1:2">
      <c r="A173" s="13" t="s">
        <v>1272</v>
      </c>
      <c r="B173" s="13" t="s">
        <v>1273</v>
      </c>
    </row>
    <row r="174" spans="1:2">
      <c r="A174" s="13" t="s">
        <v>1274</v>
      </c>
      <c r="B174" s="13" t="s">
        <v>1275</v>
      </c>
    </row>
    <row r="175" spans="1:2">
      <c r="A175" s="13" t="s">
        <v>1276</v>
      </c>
      <c r="B175" s="13" t="s">
        <v>1277</v>
      </c>
    </row>
    <row r="176" spans="1:2">
      <c r="A176" s="13" t="s">
        <v>1278</v>
      </c>
      <c r="B176" s="13" t="s">
        <v>1279</v>
      </c>
    </row>
    <row r="177" spans="1:2">
      <c r="A177" s="13" t="s">
        <v>1280</v>
      </c>
      <c r="B177" s="13" t="s">
        <v>1281</v>
      </c>
    </row>
    <row r="178" spans="1:2">
      <c r="A178" s="13" t="s">
        <v>1282</v>
      </c>
      <c r="B178" s="13" t="s">
        <v>1283</v>
      </c>
    </row>
    <row r="179" spans="1:2">
      <c r="A179" s="13" t="s">
        <v>1284</v>
      </c>
      <c r="B179" s="13" t="s">
        <v>1285</v>
      </c>
    </row>
    <row r="180" spans="1:2">
      <c r="A180" s="13" t="s">
        <v>1286</v>
      </c>
      <c r="B180" s="13" t="s">
        <v>1287</v>
      </c>
    </row>
    <row r="181" spans="1:2">
      <c r="A181" s="13" t="s">
        <v>1288</v>
      </c>
      <c r="B181" s="13" t="s">
        <v>1289</v>
      </c>
    </row>
    <row r="182" spans="1:2">
      <c r="A182" s="13" t="s">
        <v>1290</v>
      </c>
      <c r="B182" s="13" t="s">
        <v>1291</v>
      </c>
    </row>
    <row r="183" spans="1:2">
      <c r="A183" s="13" t="s">
        <v>1292</v>
      </c>
      <c r="B183" s="13" t="s">
        <v>1293</v>
      </c>
    </row>
    <row r="184" spans="1:2">
      <c r="A184" s="13" t="s">
        <v>1294</v>
      </c>
      <c r="B184" s="13" t="s">
        <v>1295</v>
      </c>
    </row>
    <row r="185" spans="1:2">
      <c r="A185" s="13" t="s">
        <v>1296</v>
      </c>
      <c r="B185" s="13" t="s">
        <v>1297</v>
      </c>
    </row>
    <row r="186" spans="1:2">
      <c r="A186" s="13" t="s">
        <v>1298</v>
      </c>
      <c r="B186" s="13" t="s">
        <v>1299</v>
      </c>
    </row>
    <row r="187" spans="1:2">
      <c r="A187" s="13" t="s">
        <v>1300</v>
      </c>
      <c r="B187" s="13" t="s">
        <v>1301</v>
      </c>
    </row>
    <row r="188" spans="1:2">
      <c r="A188" s="13" t="s">
        <v>1302</v>
      </c>
      <c r="B188" s="13" t="s">
        <v>1303</v>
      </c>
    </row>
    <row r="189" spans="1:2">
      <c r="A189" s="13" t="s">
        <v>1304</v>
      </c>
      <c r="B189" s="13" t="s">
        <v>1305</v>
      </c>
    </row>
    <row r="190" spans="1:2">
      <c r="A190" s="13" t="s">
        <v>1306</v>
      </c>
      <c r="B190" s="13" t="s">
        <v>1307</v>
      </c>
    </row>
    <row r="191" spans="1:2">
      <c r="A191" s="13" t="s">
        <v>1308</v>
      </c>
      <c r="B191" s="13" t="s">
        <v>1309</v>
      </c>
    </row>
    <row r="192" spans="1:2">
      <c r="A192" s="13" t="s">
        <v>1310</v>
      </c>
      <c r="B192" s="13" t="s">
        <v>1311</v>
      </c>
    </row>
    <row r="193" spans="1:2">
      <c r="A193" s="13" t="s">
        <v>1312</v>
      </c>
      <c r="B193" s="13" t="s">
        <v>1313</v>
      </c>
    </row>
    <row r="194" spans="1:2">
      <c r="A194" s="13" t="s">
        <v>1314</v>
      </c>
      <c r="B194" s="13" t="s">
        <v>1315</v>
      </c>
    </row>
    <row r="195" spans="1:2">
      <c r="A195" s="13" t="s">
        <v>1316</v>
      </c>
      <c r="B195" s="13" t="s">
        <v>1317</v>
      </c>
    </row>
    <row r="196" spans="1:2">
      <c r="A196" s="13" t="s">
        <v>1318</v>
      </c>
      <c r="B196" s="13" t="s">
        <v>1319</v>
      </c>
    </row>
    <row r="197" spans="1:2">
      <c r="A197" s="13" t="s">
        <v>1320</v>
      </c>
      <c r="B197" s="13" t="s">
        <v>1321</v>
      </c>
    </row>
    <row r="198" spans="1:2">
      <c r="A198" s="13" t="s">
        <v>1322</v>
      </c>
      <c r="B198" s="13" t="s">
        <v>1323</v>
      </c>
    </row>
    <row r="199" spans="1:2">
      <c r="A199" s="13" t="s">
        <v>1324</v>
      </c>
      <c r="B199" s="13" t="s">
        <v>1325</v>
      </c>
    </row>
    <row r="200" spans="1:2">
      <c r="A200" s="13" t="s">
        <v>1326</v>
      </c>
      <c r="B200" s="13" t="s">
        <v>1327</v>
      </c>
    </row>
    <row r="201" spans="1:2">
      <c r="A201" s="13" t="s">
        <v>1328</v>
      </c>
      <c r="B201" s="13" t="s">
        <v>1329</v>
      </c>
    </row>
    <row r="202" spans="1:2">
      <c r="A202" s="13" t="s">
        <v>1330</v>
      </c>
      <c r="B202" s="13" t="s">
        <v>1331</v>
      </c>
    </row>
    <row r="203" spans="1:2">
      <c r="A203" s="13" t="s">
        <v>1332</v>
      </c>
      <c r="B203" s="13" t="s">
        <v>1333</v>
      </c>
    </row>
    <row r="204" spans="1:2">
      <c r="A204" s="13" t="s">
        <v>1334</v>
      </c>
      <c r="B204" s="13" t="s">
        <v>1335</v>
      </c>
    </row>
    <row r="205" spans="1:2">
      <c r="A205" s="13" t="s">
        <v>1336</v>
      </c>
      <c r="B205" s="13" t="s">
        <v>1337</v>
      </c>
    </row>
    <row r="206" spans="1:2">
      <c r="A206" s="13" t="s">
        <v>1338</v>
      </c>
      <c r="B206" s="13" t="s">
        <v>1339</v>
      </c>
    </row>
    <row r="207" spans="1:2">
      <c r="A207" s="13" t="s">
        <v>1340</v>
      </c>
      <c r="B207" s="13" t="s">
        <v>1341</v>
      </c>
    </row>
    <row r="208" spans="1:2">
      <c r="A208" s="13" t="s">
        <v>1342</v>
      </c>
      <c r="B208" s="13" t="s">
        <v>1343</v>
      </c>
    </row>
    <row r="209" spans="1:2">
      <c r="A209" s="13" t="s">
        <v>1344</v>
      </c>
      <c r="B209" s="13" t="s">
        <v>1345</v>
      </c>
    </row>
    <row r="210" spans="1:2">
      <c r="A210" s="13" t="s">
        <v>1346</v>
      </c>
      <c r="B210" s="13" t="s">
        <v>1347</v>
      </c>
    </row>
    <row r="211" spans="1:2">
      <c r="A211" s="13" t="s">
        <v>1348</v>
      </c>
      <c r="B211" s="13" t="s">
        <v>1349</v>
      </c>
    </row>
    <row r="212" spans="1:2">
      <c r="A212" s="13" t="s">
        <v>1350</v>
      </c>
      <c r="B212" s="13" t="s">
        <v>1351</v>
      </c>
    </row>
    <row r="213" spans="1:2">
      <c r="A213" s="13" t="s">
        <v>1352</v>
      </c>
      <c r="B213" s="13" t="s">
        <v>1353</v>
      </c>
    </row>
    <row r="214" spans="1:2">
      <c r="A214" s="13" t="s">
        <v>1354</v>
      </c>
      <c r="B214" s="13" t="s">
        <v>1355</v>
      </c>
    </row>
    <row r="215" spans="1:2">
      <c r="A215" s="13" t="s">
        <v>1356</v>
      </c>
      <c r="B215" s="13" t="s">
        <v>1357</v>
      </c>
    </row>
    <row r="216" spans="1:2">
      <c r="A216" s="13" t="s">
        <v>1358</v>
      </c>
      <c r="B216" s="13" t="s">
        <v>1359</v>
      </c>
    </row>
    <row r="217" spans="1:2">
      <c r="A217" s="13" t="s">
        <v>1360</v>
      </c>
      <c r="B217" s="13" t="s">
        <v>1361</v>
      </c>
    </row>
    <row r="218" spans="1:2">
      <c r="A218" s="13" t="s">
        <v>1362</v>
      </c>
      <c r="B218" s="13" t="s">
        <v>1363</v>
      </c>
    </row>
    <row r="219" spans="1:2">
      <c r="A219" s="13" t="s">
        <v>1364</v>
      </c>
      <c r="B219" s="13" t="s">
        <v>1365</v>
      </c>
    </row>
    <row r="220" spans="1:2">
      <c r="A220" s="13" t="s">
        <v>1366</v>
      </c>
      <c r="B220" s="13" t="s">
        <v>1367</v>
      </c>
    </row>
    <row r="221" spans="1:2">
      <c r="A221" s="13" t="s">
        <v>1368</v>
      </c>
      <c r="B221" s="13" t="s">
        <v>1369</v>
      </c>
    </row>
    <row r="222" spans="1:2">
      <c r="A222" s="13" t="s">
        <v>1370</v>
      </c>
      <c r="B222" s="13" t="s">
        <v>1371</v>
      </c>
    </row>
    <row r="223" spans="1:2">
      <c r="A223" s="13" t="s">
        <v>1372</v>
      </c>
      <c r="B223" s="13" t="s">
        <v>1373</v>
      </c>
    </row>
    <row r="224" spans="1:2">
      <c r="A224" s="13" t="s">
        <v>1374</v>
      </c>
      <c r="B224" s="13" t="s">
        <v>1375</v>
      </c>
    </row>
    <row r="225" spans="1:2">
      <c r="A225" s="13" t="s">
        <v>1376</v>
      </c>
      <c r="B225" s="13" t="s">
        <v>1377</v>
      </c>
    </row>
    <row r="226" spans="1:2">
      <c r="A226" s="13" t="s">
        <v>1378</v>
      </c>
      <c r="B226" s="13" t="s">
        <v>1379</v>
      </c>
    </row>
    <row r="227" spans="1:2">
      <c r="A227" s="13" t="s">
        <v>1380</v>
      </c>
      <c r="B227" s="13" t="s">
        <v>1381</v>
      </c>
    </row>
    <row r="228" spans="1:2">
      <c r="A228" s="13" t="s">
        <v>1382</v>
      </c>
      <c r="B228" s="13" t="s">
        <v>1383</v>
      </c>
    </row>
    <row r="229" spans="1:2">
      <c r="A229" s="13" t="s">
        <v>1384</v>
      </c>
      <c r="B229" s="13" t="s">
        <v>1385</v>
      </c>
    </row>
    <row r="230" spans="1:2">
      <c r="A230" s="13" t="s">
        <v>1386</v>
      </c>
      <c r="B230" s="13" t="s">
        <v>1387</v>
      </c>
    </row>
    <row r="231" spans="1:2">
      <c r="A231" s="13" t="s">
        <v>1388</v>
      </c>
      <c r="B231" s="13" t="s">
        <v>1389</v>
      </c>
    </row>
    <row r="232" spans="1:2">
      <c r="A232" s="13" t="s">
        <v>1390</v>
      </c>
      <c r="B232" s="13" t="s">
        <v>1391</v>
      </c>
    </row>
    <row r="233" spans="1:2">
      <c r="A233" s="13" t="s">
        <v>1392</v>
      </c>
      <c r="B233" s="13" t="s">
        <v>1393</v>
      </c>
    </row>
    <row r="234" spans="1:2">
      <c r="A234" s="13" t="s">
        <v>1394</v>
      </c>
      <c r="B234" s="13" t="s">
        <v>1395</v>
      </c>
    </row>
    <row r="235" spans="1:2">
      <c r="A235" s="13" t="s">
        <v>1396</v>
      </c>
      <c r="B235" s="13" t="s">
        <v>1397</v>
      </c>
    </row>
    <row r="236" spans="1:2">
      <c r="A236" s="13" t="s">
        <v>1398</v>
      </c>
      <c r="B236" s="13" t="s">
        <v>1399</v>
      </c>
    </row>
    <row r="237" spans="1:2">
      <c r="A237" s="13" t="s">
        <v>1400</v>
      </c>
      <c r="B237" s="13" t="s">
        <v>1401</v>
      </c>
    </row>
    <row r="238" spans="1:2">
      <c r="A238" s="13" t="s">
        <v>1402</v>
      </c>
      <c r="B238" s="13" t="s">
        <v>1403</v>
      </c>
    </row>
    <row r="239" spans="1:2">
      <c r="A239" s="13" t="s">
        <v>1404</v>
      </c>
      <c r="B239" s="13" t="s">
        <v>1405</v>
      </c>
    </row>
    <row r="240" spans="1:2">
      <c r="A240" s="13" t="s">
        <v>1406</v>
      </c>
      <c r="B240" s="13" t="s">
        <v>1407</v>
      </c>
    </row>
    <row r="241" spans="1:2">
      <c r="A241" s="13" t="s">
        <v>1408</v>
      </c>
      <c r="B241" s="13" t="s">
        <v>1409</v>
      </c>
    </row>
    <row r="242" spans="1:2">
      <c r="A242" s="13" t="s">
        <v>1410</v>
      </c>
      <c r="B242" s="13" t="s">
        <v>1411</v>
      </c>
    </row>
    <row r="243" spans="1:2">
      <c r="A243" s="13" t="s">
        <v>1412</v>
      </c>
      <c r="B243" s="13" t="s">
        <v>1413</v>
      </c>
    </row>
    <row r="244" spans="1:2">
      <c r="A244" s="13" t="s">
        <v>1414</v>
      </c>
      <c r="B244" s="13" t="s">
        <v>1415</v>
      </c>
    </row>
    <row r="245" spans="1:2">
      <c r="A245" s="13" t="s">
        <v>1416</v>
      </c>
      <c r="B245" s="13" t="s">
        <v>1417</v>
      </c>
    </row>
    <row r="246" spans="1:2">
      <c r="A246" s="13" t="s">
        <v>1418</v>
      </c>
      <c r="B246" s="13" t="s">
        <v>1419</v>
      </c>
    </row>
    <row r="247" spans="1:2">
      <c r="A247" s="13" t="s">
        <v>1420</v>
      </c>
      <c r="B247" s="13" t="s">
        <v>1421</v>
      </c>
    </row>
    <row r="248" spans="1:2">
      <c r="A248" s="13" t="s">
        <v>1422</v>
      </c>
      <c r="B248" s="13" t="s">
        <v>1423</v>
      </c>
    </row>
    <row r="249" spans="1:2">
      <c r="A249" s="13" t="s">
        <v>1424</v>
      </c>
      <c r="B249" s="13" t="s">
        <v>1425</v>
      </c>
    </row>
    <row r="250" spans="1:2">
      <c r="A250" s="13" t="s">
        <v>1426</v>
      </c>
      <c r="B250" s="13" t="s">
        <v>1427</v>
      </c>
    </row>
    <row r="251" spans="1:2">
      <c r="A251" s="13" t="s">
        <v>1428</v>
      </c>
      <c r="B251" s="13" t="s">
        <v>1429</v>
      </c>
    </row>
    <row r="252" spans="1:2">
      <c r="A252" s="13" t="s">
        <v>1430</v>
      </c>
      <c r="B252" s="13" t="s">
        <v>1431</v>
      </c>
    </row>
    <row r="253" spans="1:2">
      <c r="A253" s="13" t="s">
        <v>1432</v>
      </c>
      <c r="B253" s="13" t="s">
        <v>1433</v>
      </c>
    </row>
    <row r="254" spans="1:2">
      <c r="A254" s="13" t="s">
        <v>1434</v>
      </c>
      <c r="B254" s="13" t="s">
        <v>1435</v>
      </c>
    </row>
    <row r="255" spans="1:2">
      <c r="A255" s="13" t="s">
        <v>1436</v>
      </c>
      <c r="B255" s="13" t="s">
        <v>1437</v>
      </c>
    </row>
    <row r="256" spans="1:2">
      <c r="A256" s="13" t="s">
        <v>1438</v>
      </c>
      <c r="B256" s="13" t="s">
        <v>1439</v>
      </c>
    </row>
    <row r="257" spans="1:2">
      <c r="A257" s="13" t="s">
        <v>1440</v>
      </c>
      <c r="B257" s="13" t="s">
        <v>1441</v>
      </c>
    </row>
    <row r="258" spans="1:2">
      <c r="A258" s="13" t="s">
        <v>1442</v>
      </c>
      <c r="B258" s="13" t="s">
        <v>1443</v>
      </c>
    </row>
    <row r="259" spans="1:2">
      <c r="A259" s="13" t="s">
        <v>1444</v>
      </c>
      <c r="B259" s="13" t="s">
        <v>1445</v>
      </c>
    </row>
    <row r="260" spans="1:2">
      <c r="A260" s="13" t="s">
        <v>1446</v>
      </c>
      <c r="B260" s="13" t="s">
        <v>1447</v>
      </c>
    </row>
    <row r="261" spans="1:2">
      <c r="A261" s="13" t="s">
        <v>1448</v>
      </c>
      <c r="B261" s="13" t="s">
        <v>1449</v>
      </c>
    </row>
    <row r="262" spans="1:2">
      <c r="A262" s="13" t="s">
        <v>1450</v>
      </c>
      <c r="B262" s="13" t="s">
        <v>1451</v>
      </c>
    </row>
    <row r="263" spans="1:2">
      <c r="A263" s="13" t="s">
        <v>1452</v>
      </c>
      <c r="B263" s="13" t="s">
        <v>1453</v>
      </c>
    </row>
    <row r="264" spans="1:2">
      <c r="A264" s="13" t="s">
        <v>1454</v>
      </c>
      <c r="B264" s="13" t="s">
        <v>1455</v>
      </c>
    </row>
    <row r="265" spans="1:2">
      <c r="A265" s="13" t="s">
        <v>1456</v>
      </c>
      <c r="B265" s="13" t="s">
        <v>1457</v>
      </c>
    </row>
    <row r="266" spans="1:2">
      <c r="A266" s="13" t="s">
        <v>1458</v>
      </c>
      <c r="B266" s="13" t="s">
        <v>1459</v>
      </c>
    </row>
    <row r="267" spans="1:2">
      <c r="A267" s="13" t="s">
        <v>1460</v>
      </c>
      <c r="B267" s="13" t="s">
        <v>1461</v>
      </c>
    </row>
    <row r="268" spans="1:2">
      <c r="A268" s="13" t="s">
        <v>1462</v>
      </c>
      <c r="B268" s="13" t="s">
        <v>1463</v>
      </c>
    </row>
    <row r="269" spans="1:2">
      <c r="A269" s="13" t="s">
        <v>1464</v>
      </c>
      <c r="B269" s="13" t="s">
        <v>1465</v>
      </c>
    </row>
    <row r="270" spans="1:2">
      <c r="A270" s="13" t="s">
        <v>1466</v>
      </c>
      <c r="B270" s="13" t="s">
        <v>1467</v>
      </c>
    </row>
    <row r="271" spans="1:2">
      <c r="A271" s="13" t="s">
        <v>1468</v>
      </c>
      <c r="B271" s="13" t="s">
        <v>1469</v>
      </c>
    </row>
    <row r="272" spans="1:2">
      <c r="A272" s="13" t="s">
        <v>1470</v>
      </c>
      <c r="B272" s="13" t="s">
        <v>1471</v>
      </c>
    </row>
    <row r="273" spans="1:2">
      <c r="A273" s="13" t="s">
        <v>1472</v>
      </c>
      <c r="B273" s="13" t="s">
        <v>1473</v>
      </c>
    </row>
    <row r="274" spans="1:2">
      <c r="A274" s="13" t="s">
        <v>1474</v>
      </c>
      <c r="B274" s="13" t="s">
        <v>1475</v>
      </c>
    </row>
    <row r="275" spans="1:2">
      <c r="A275" s="13" t="s">
        <v>1476</v>
      </c>
      <c r="B275" s="13" t="s">
        <v>1477</v>
      </c>
    </row>
    <row r="276" spans="1:2">
      <c r="A276" s="13" t="s">
        <v>1478</v>
      </c>
      <c r="B276" s="13" t="s">
        <v>1479</v>
      </c>
    </row>
    <row r="277" spans="1:2">
      <c r="A277" s="13" t="s">
        <v>1480</v>
      </c>
      <c r="B277" s="13" t="s">
        <v>1481</v>
      </c>
    </row>
    <row r="278" spans="1:2">
      <c r="A278" s="13" t="s">
        <v>1482</v>
      </c>
      <c r="B278" s="13" t="s">
        <v>1483</v>
      </c>
    </row>
    <row r="279" spans="1:2">
      <c r="A279" s="13" t="s">
        <v>1484</v>
      </c>
      <c r="B279" s="13" t="s">
        <v>1485</v>
      </c>
    </row>
    <row r="280" spans="1:2">
      <c r="A280" s="13" t="s">
        <v>1486</v>
      </c>
      <c r="B280" s="13" t="s">
        <v>1487</v>
      </c>
    </row>
    <row r="281" spans="1:2">
      <c r="A281" s="13" t="s">
        <v>1488</v>
      </c>
      <c r="B281" s="13" t="s">
        <v>1489</v>
      </c>
    </row>
    <row r="282" spans="1:2">
      <c r="A282" s="13" t="s">
        <v>1490</v>
      </c>
      <c r="B282" s="13" t="s">
        <v>1491</v>
      </c>
    </row>
    <row r="283" spans="1:2">
      <c r="A283" s="13" t="s">
        <v>1492</v>
      </c>
      <c r="B283" s="13" t="s">
        <v>1493</v>
      </c>
    </row>
    <row r="284" spans="1:2">
      <c r="A284" s="13" t="s">
        <v>1494</v>
      </c>
      <c r="B284" s="13" t="s">
        <v>1495</v>
      </c>
    </row>
    <row r="285" spans="1:2">
      <c r="A285" s="13" t="s">
        <v>1496</v>
      </c>
      <c r="B285" s="13" t="s">
        <v>1497</v>
      </c>
    </row>
    <row r="286" spans="1:2">
      <c r="A286" s="13" t="s">
        <v>1498</v>
      </c>
      <c r="B286" s="13" t="s">
        <v>1499</v>
      </c>
    </row>
    <row r="287" spans="1:2">
      <c r="A287" s="13" t="s">
        <v>1500</v>
      </c>
      <c r="B287" s="13" t="s">
        <v>1501</v>
      </c>
    </row>
    <row r="288" spans="1:2">
      <c r="A288" s="13" t="s">
        <v>1502</v>
      </c>
      <c r="B288" s="13" t="s">
        <v>1503</v>
      </c>
    </row>
    <row r="289" spans="1:2">
      <c r="A289" s="13" t="s">
        <v>1504</v>
      </c>
      <c r="B289" s="13" t="s">
        <v>1505</v>
      </c>
    </row>
    <row r="290" spans="1:2">
      <c r="A290" s="13" t="s">
        <v>1506</v>
      </c>
      <c r="B290" s="13" t="s">
        <v>1507</v>
      </c>
    </row>
    <row r="291" spans="1:2">
      <c r="A291" s="13" t="s">
        <v>1508</v>
      </c>
      <c r="B291" s="13" t="s">
        <v>1509</v>
      </c>
    </row>
    <row r="292" spans="1:2">
      <c r="A292" s="13" t="s">
        <v>1510</v>
      </c>
      <c r="B292" s="13" t="s">
        <v>1511</v>
      </c>
    </row>
    <row r="293" spans="1:2">
      <c r="A293" s="13" t="s">
        <v>1512</v>
      </c>
      <c r="B293" s="13" t="s">
        <v>1513</v>
      </c>
    </row>
    <row r="294" spans="1:2">
      <c r="A294" s="13" t="s">
        <v>1514</v>
      </c>
      <c r="B294" s="13" t="s">
        <v>1515</v>
      </c>
    </row>
    <row r="295" spans="1:2">
      <c r="A295" s="13" t="s">
        <v>1516</v>
      </c>
      <c r="B295" s="13" t="s">
        <v>1517</v>
      </c>
    </row>
    <row r="296" spans="1:2">
      <c r="A296" s="13" t="s">
        <v>1518</v>
      </c>
      <c r="B296" s="13" t="s">
        <v>1519</v>
      </c>
    </row>
    <row r="297" spans="1:2">
      <c r="A297" s="13" t="s">
        <v>1520</v>
      </c>
      <c r="B297" s="13" t="s">
        <v>1521</v>
      </c>
    </row>
    <row r="298" spans="1:2">
      <c r="A298" s="13" t="s">
        <v>1522</v>
      </c>
      <c r="B298" s="13" t="s">
        <v>1523</v>
      </c>
    </row>
    <row r="299" spans="1:2">
      <c r="A299" s="13" t="s">
        <v>1524</v>
      </c>
      <c r="B299" s="13" t="s">
        <v>1525</v>
      </c>
    </row>
    <row r="300" spans="1:2">
      <c r="A300" s="13" t="s">
        <v>1526</v>
      </c>
      <c r="B300" s="13" t="s">
        <v>1527</v>
      </c>
    </row>
    <row r="301" spans="1:2">
      <c r="A301" s="13" t="s">
        <v>1528</v>
      </c>
      <c r="B301" s="13" t="s">
        <v>1529</v>
      </c>
    </row>
    <row r="302" spans="1:2">
      <c r="A302" s="13" t="s">
        <v>1530</v>
      </c>
      <c r="B302" s="13" t="s">
        <v>1531</v>
      </c>
    </row>
    <row r="303" spans="1:2">
      <c r="A303" s="13" t="s">
        <v>1532</v>
      </c>
      <c r="B303" s="13" t="s">
        <v>1533</v>
      </c>
    </row>
    <row r="304" spans="1:2">
      <c r="A304" s="13" t="s">
        <v>1534</v>
      </c>
      <c r="B304" s="13" t="s">
        <v>1535</v>
      </c>
    </row>
    <row r="305" spans="1:2">
      <c r="A305" s="13" t="s">
        <v>1536</v>
      </c>
      <c r="B305" s="13" t="s">
        <v>1537</v>
      </c>
    </row>
    <row r="306" spans="1:2">
      <c r="A306" s="13" t="s">
        <v>1538</v>
      </c>
      <c r="B306" s="13" t="s">
        <v>1539</v>
      </c>
    </row>
    <row r="307" spans="1:2">
      <c r="A307" s="13" t="s">
        <v>1540</v>
      </c>
      <c r="B307" s="13" t="s">
        <v>1541</v>
      </c>
    </row>
    <row r="308" spans="1:2">
      <c r="A308" s="13" t="s">
        <v>1542</v>
      </c>
      <c r="B308" s="13" t="s">
        <v>1543</v>
      </c>
    </row>
    <row r="309" spans="1:2">
      <c r="A309" s="13" t="s">
        <v>1544</v>
      </c>
      <c r="B309" s="13" t="s">
        <v>1545</v>
      </c>
    </row>
    <row r="310" spans="1:2">
      <c r="A310" s="13" t="s">
        <v>1546</v>
      </c>
      <c r="B310" s="13" t="s">
        <v>1547</v>
      </c>
    </row>
    <row r="311" spans="1:2">
      <c r="A311" s="13" t="s">
        <v>1548</v>
      </c>
      <c r="B311" s="13" t="s">
        <v>1549</v>
      </c>
    </row>
    <row r="312" spans="1:2">
      <c r="A312" s="13" t="s">
        <v>1550</v>
      </c>
      <c r="B312" s="13" t="s">
        <v>1551</v>
      </c>
    </row>
    <row r="313" spans="1:2">
      <c r="A313" s="13" t="s">
        <v>1552</v>
      </c>
      <c r="B313" s="13" t="s">
        <v>1553</v>
      </c>
    </row>
    <row r="314" spans="1:2">
      <c r="A314" s="13" t="s">
        <v>1554</v>
      </c>
      <c r="B314" s="13" t="s">
        <v>1555</v>
      </c>
    </row>
    <row r="315" spans="1:2">
      <c r="A315" s="13" t="s">
        <v>1556</v>
      </c>
      <c r="B315" s="13" t="s">
        <v>1557</v>
      </c>
    </row>
    <row r="316" spans="1:2">
      <c r="A316" s="13" t="s">
        <v>1558</v>
      </c>
      <c r="B316" s="13" t="s">
        <v>1559</v>
      </c>
    </row>
    <row r="317" spans="1:2">
      <c r="A317" s="13" t="s">
        <v>1560</v>
      </c>
      <c r="B317" s="13" t="s">
        <v>1561</v>
      </c>
    </row>
    <row r="318" spans="1:2">
      <c r="A318" s="13" t="s">
        <v>1562</v>
      </c>
      <c r="B318" s="13" t="s">
        <v>1563</v>
      </c>
    </row>
    <row r="319" spans="1:2">
      <c r="A319" s="13" t="s">
        <v>1564</v>
      </c>
      <c r="B319" s="13" t="s">
        <v>1565</v>
      </c>
    </row>
    <row r="320" spans="1:2">
      <c r="A320" s="13" t="s">
        <v>1566</v>
      </c>
      <c r="B320" s="13" t="s">
        <v>1567</v>
      </c>
    </row>
    <row r="321" spans="1:2">
      <c r="A321" s="13" t="s">
        <v>1568</v>
      </c>
      <c r="B321" s="13" t="s">
        <v>1569</v>
      </c>
    </row>
    <row r="322" spans="1:2">
      <c r="A322" s="13" t="s">
        <v>1570</v>
      </c>
      <c r="B322" s="13" t="s">
        <v>1571</v>
      </c>
    </row>
    <row r="323" spans="1:2">
      <c r="A323" s="13" t="s">
        <v>1572</v>
      </c>
      <c r="B323" s="13" t="s">
        <v>1573</v>
      </c>
    </row>
    <row r="324" spans="1:2">
      <c r="A324" s="13" t="s">
        <v>1574</v>
      </c>
      <c r="B324" s="13" t="s">
        <v>1575</v>
      </c>
    </row>
    <row r="325" spans="1:2">
      <c r="A325" s="13" t="s">
        <v>1576</v>
      </c>
      <c r="B325" s="13" t="s">
        <v>1577</v>
      </c>
    </row>
    <row r="326" spans="1:2">
      <c r="A326" s="13" t="s">
        <v>1578</v>
      </c>
      <c r="B326" s="13" t="s">
        <v>1579</v>
      </c>
    </row>
    <row r="327" spans="1:2">
      <c r="A327" s="13" t="s">
        <v>1580</v>
      </c>
      <c r="B327" s="13" t="s">
        <v>1581</v>
      </c>
    </row>
    <row r="328" spans="1:2">
      <c r="A328" s="13" t="s">
        <v>1582</v>
      </c>
      <c r="B328" s="13" t="s">
        <v>1583</v>
      </c>
    </row>
    <row r="329" spans="1:2">
      <c r="A329" s="13" t="s">
        <v>1584</v>
      </c>
      <c r="B329" s="13" t="s">
        <v>1585</v>
      </c>
    </row>
    <row r="330" spans="1:2">
      <c r="A330" s="13" t="s">
        <v>1586</v>
      </c>
      <c r="B330" s="13" t="s">
        <v>1587</v>
      </c>
    </row>
    <row r="331" spans="1:2">
      <c r="A331" s="13" t="s">
        <v>1588</v>
      </c>
      <c r="B331" s="13" t="s">
        <v>1589</v>
      </c>
    </row>
    <row r="332" spans="1:2">
      <c r="A332" s="13" t="s">
        <v>1590</v>
      </c>
      <c r="B332" s="13" t="s">
        <v>1591</v>
      </c>
    </row>
    <row r="333" spans="1:2">
      <c r="A333" s="13" t="s">
        <v>1592</v>
      </c>
      <c r="B333" s="13" t="s">
        <v>1593</v>
      </c>
    </row>
    <row r="334" spans="1:2">
      <c r="A334" s="13" t="s">
        <v>1594</v>
      </c>
      <c r="B334" s="13" t="s">
        <v>1595</v>
      </c>
    </row>
    <row r="335" spans="1:2">
      <c r="A335" s="13" t="s">
        <v>1596</v>
      </c>
      <c r="B335" s="13" t="s">
        <v>1597</v>
      </c>
    </row>
    <row r="336" spans="1:2">
      <c r="A336" s="13" t="s">
        <v>1598</v>
      </c>
      <c r="B336" s="13" t="s">
        <v>1599</v>
      </c>
    </row>
    <row r="337" spans="1:2">
      <c r="A337" s="13" t="s">
        <v>1600</v>
      </c>
      <c r="B337" s="13" t="s">
        <v>1601</v>
      </c>
    </row>
    <row r="338" spans="1:2">
      <c r="A338" s="13" t="s">
        <v>1602</v>
      </c>
      <c r="B338" s="13" t="s">
        <v>1603</v>
      </c>
    </row>
    <row r="339" spans="1:2">
      <c r="A339" s="13" t="s">
        <v>1604</v>
      </c>
      <c r="B339" s="13" t="s">
        <v>1605</v>
      </c>
    </row>
    <row r="340" spans="1:2">
      <c r="A340" s="13" t="s">
        <v>1606</v>
      </c>
      <c r="B340" s="13" t="s">
        <v>1607</v>
      </c>
    </row>
    <row r="341" spans="1:2">
      <c r="A341" s="13" t="s">
        <v>1608</v>
      </c>
      <c r="B341" s="13" t="s">
        <v>1609</v>
      </c>
    </row>
    <row r="342" spans="1:2">
      <c r="A342" s="13" t="s">
        <v>1610</v>
      </c>
      <c r="B342" s="13" t="s">
        <v>1611</v>
      </c>
    </row>
    <row r="343" spans="1:2">
      <c r="A343" s="13" t="s">
        <v>1612</v>
      </c>
      <c r="B343" s="13" t="s">
        <v>1613</v>
      </c>
    </row>
    <row r="344" spans="1:2">
      <c r="A344" s="13" t="s">
        <v>1614</v>
      </c>
      <c r="B344" s="13" t="s">
        <v>1615</v>
      </c>
    </row>
    <row r="345" spans="1:2">
      <c r="A345" s="13" t="s">
        <v>1616</v>
      </c>
      <c r="B345" s="13" t="s">
        <v>1617</v>
      </c>
    </row>
    <row r="346" spans="1:2">
      <c r="A346" s="13" t="s">
        <v>1618</v>
      </c>
      <c r="B346" s="13" t="s">
        <v>1619</v>
      </c>
    </row>
    <row r="347" spans="1:2">
      <c r="A347" s="13" t="s">
        <v>1620</v>
      </c>
      <c r="B347" s="13" t="s">
        <v>1621</v>
      </c>
    </row>
    <row r="348" spans="1:2">
      <c r="A348" s="13" t="s">
        <v>1622</v>
      </c>
      <c r="B348" s="13" t="s">
        <v>1623</v>
      </c>
    </row>
    <row r="349" spans="1:2">
      <c r="A349" s="13" t="s">
        <v>1624</v>
      </c>
      <c r="B349" s="13" t="s">
        <v>1625</v>
      </c>
    </row>
    <row r="350" spans="1:2">
      <c r="A350" s="13" t="s">
        <v>1626</v>
      </c>
      <c r="B350" s="13" t="s">
        <v>1627</v>
      </c>
    </row>
    <row r="351" spans="1:2">
      <c r="A351" s="13" t="s">
        <v>1628</v>
      </c>
      <c r="B351" s="13" t="s">
        <v>1629</v>
      </c>
    </row>
    <row r="352" spans="1:2">
      <c r="A352" s="13" t="s">
        <v>1630</v>
      </c>
      <c r="B352" s="13" t="s">
        <v>1631</v>
      </c>
    </row>
    <row r="353" spans="1:2">
      <c r="A353" s="13" t="s">
        <v>1632</v>
      </c>
      <c r="B353" s="13" t="s">
        <v>1633</v>
      </c>
    </row>
    <row r="354" spans="1:2">
      <c r="A354" s="13" t="s">
        <v>1634</v>
      </c>
      <c r="B354" s="13" t="s">
        <v>1635</v>
      </c>
    </row>
    <row r="355" spans="1:2">
      <c r="A355" s="13" t="s">
        <v>1636</v>
      </c>
      <c r="B355" s="13" t="s">
        <v>1637</v>
      </c>
    </row>
    <row r="356" spans="1:2">
      <c r="A356" s="13" t="s">
        <v>1638</v>
      </c>
      <c r="B356" s="13" t="s">
        <v>1639</v>
      </c>
    </row>
    <row r="357" spans="1:2">
      <c r="A357" s="13" t="s">
        <v>1640</v>
      </c>
      <c r="B357" s="13" t="s">
        <v>1641</v>
      </c>
    </row>
    <row r="358" spans="1:2">
      <c r="A358" s="13" t="s">
        <v>1642</v>
      </c>
      <c r="B358" s="13" t="s">
        <v>1643</v>
      </c>
    </row>
    <row r="359" spans="1:2">
      <c r="A359" s="13" t="s">
        <v>1644</v>
      </c>
      <c r="B359" s="13" t="s">
        <v>1645</v>
      </c>
    </row>
    <row r="360" spans="1:2">
      <c r="A360" s="13" t="s">
        <v>1646</v>
      </c>
      <c r="B360" s="13" t="s">
        <v>1647</v>
      </c>
    </row>
    <row r="361" spans="1:2">
      <c r="A361" s="13" t="s">
        <v>1648</v>
      </c>
      <c r="B361" s="13" t="s">
        <v>995</v>
      </c>
    </row>
    <row r="362" spans="1:2">
      <c r="A362" s="13" t="s">
        <v>1649</v>
      </c>
      <c r="B362" s="13" t="s">
        <v>1650</v>
      </c>
    </row>
    <row r="363" spans="1:2">
      <c r="A363" s="13" t="s">
        <v>1651</v>
      </c>
      <c r="B363" s="13" t="s">
        <v>1652</v>
      </c>
    </row>
    <row r="364" spans="1:2">
      <c r="A364" s="13" t="s">
        <v>1653</v>
      </c>
      <c r="B364" s="13" t="s">
        <v>1654</v>
      </c>
    </row>
    <row r="365" spans="1:2">
      <c r="A365" s="13" t="s">
        <v>1655</v>
      </c>
      <c r="B365" s="13" t="s">
        <v>1656</v>
      </c>
    </row>
    <row r="366" spans="1:2">
      <c r="A366" s="13" t="s">
        <v>1657</v>
      </c>
      <c r="B366" s="13" t="s">
        <v>1658</v>
      </c>
    </row>
    <row r="367" spans="1:2">
      <c r="A367" s="13" t="s">
        <v>1659</v>
      </c>
      <c r="B367" s="13" t="s">
        <v>1660</v>
      </c>
    </row>
    <row r="368" spans="1:2">
      <c r="A368" s="13" t="s">
        <v>1661</v>
      </c>
      <c r="B368" s="13" t="s">
        <v>1662</v>
      </c>
    </row>
    <row r="369" spans="1:2">
      <c r="A369" s="13" t="s">
        <v>1663</v>
      </c>
      <c r="B369" s="13" t="s">
        <v>1664</v>
      </c>
    </row>
    <row r="370" spans="1:2">
      <c r="A370" s="13" t="s">
        <v>1665</v>
      </c>
      <c r="B370" s="13" t="s">
        <v>1666</v>
      </c>
    </row>
    <row r="371" spans="1:2">
      <c r="A371" s="13" t="s">
        <v>1667</v>
      </c>
      <c r="B371" s="13" t="s">
        <v>1668</v>
      </c>
    </row>
    <row r="372" spans="1:2">
      <c r="A372" s="13" t="s">
        <v>1669</v>
      </c>
      <c r="B372" s="13" t="s">
        <v>1670</v>
      </c>
    </row>
    <row r="373" spans="1:2">
      <c r="A373" s="13" t="s">
        <v>1671</v>
      </c>
      <c r="B373" s="13" t="s">
        <v>1672</v>
      </c>
    </row>
    <row r="374" spans="1:2">
      <c r="A374" s="13" t="s">
        <v>1673</v>
      </c>
      <c r="B374" s="13" t="s">
        <v>1674</v>
      </c>
    </row>
    <row r="375" spans="1:2">
      <c r="A375" s="13" t="s">
        <v>1675</v>
      </c>
      <c r="B375" s="13" t="s">
        <v>1676</v>
      </c>
    </row>
    <row r="376" spans="1:2">
      <c r="A376" s="13" t="s">
        <v>1677</v>
      </c>
      <c r="B376" s="13" t="s">
        <v>1678</v>
      </c>
    </row>
    <row r="377" spans="1:2">
      <c r="A377" s="13" t="s">
        <v>1679</v>
      </c>
      <c r="B377" s="13" t="s">
        <v>1680</v>
      </c>
    </row>
    <row r="378" spans="1:2">
      <c r="A378" s="13" t="s">
        <v>1681</v>
      </c>
      <c r="B378" s="13" t="s">
        <v>1682</v>
      </c>
    </row>
    <row r="379" spans="1:2">
      <c r="A379" s="13" t="s">
        <v>1683</v>
      </c>
      <c r="B379" s="13" t="s">
        <v>1684</v>
      </c>
    </row>
    <row r="380" spans="1:2">
      <c r="A380" s="13" t="s">
        <v>1685</v>
      </c>
      <c r="B380" s="13" t="s">
        <v>1686</v>
      </c>
    </row>
    <row r="381" spans="1:2">
      <c r="A381" s="13" t="s">
        <v>1687</v>
      </c>
      <c r="B381" s="13" t="s">
        <v>1597</v>
      </c>
    </row>
    <row r="382" spans="1:2">
      <c r="A382" s="13" t="s">
        <v>1688</v>
      </c>
      <c r="B382" s="13" t="s">
        <v>1689</v>
      </c>
    </row>
    <row r="383" spans="1:2">
      <c r="A383" s="13" t="s">
        <v>1690</v>
      </c>
      <c r="B383" s="13" t="s">
        <v>1691</v>
      </c>
    </row>
    <row r="384" spans="1:2">
      <c r="A384" s="13" t="s">
        <v>1692</v>
      </c>
      <c r="B384" s="13" t="s">
        <v>1693</v>
      </c>
    </row>
    <row r="385" spans="1:2">
      <c r="A385" s="13" t="s">
        <v>1694</v>
      </c>
      <c r="B385" s="13" t="s">
        <v>1695</v>
      </c>
    </row>
    <row r="386" spans="1:2">
      <c r="A386" s="13" t="s">
        <v>1696</v>
      </c>
      <c r="B386" s="13" t="s">
        <v>1697</v>
      </c>
    </row>
    <row r="387" spans="1:2">
      <c r="A387" s="13" t="s">
        <v>1698</v>
      </c>
      <c r="B387" s="13" t="s">
        <v>1699</v>
      </c>
    </row>
    <row r="388" spans="1:2">
      <c r="A388" s="13" t="s">
        <v>1700</v>
      </c>
      <c r="B388" s="13" t="s">
        <v>1701</v>
      </c>
    </row>
    <row r="389" spans="1:2">
      <c r="A389" s="13" t="s">
        <v>1702</v>
      </c>
      <c r="B389" s="13" t="s">
        <v>1703</v>
      </c>
    </row>
    <row r="390" spans="1:2">
      <c r="A390" s="13" t="s">
        <v>1704</v>
      </c>
      <c r="B390" s="13" t="s">
        <v>1705</v>
      </c>
    </row>
    <row r="391" spans="1:2">
      <c r="A391" s="13" t="s">
        <v>1706</v>
      </c>
      <c r="B391" s="13" t="s">
        <v>1707</v>
      </c>
    </row>
    <row r="392" spans="1:2">
      <c r="A392" s="13" t="s">
        <v>1708</v>
      </c>
      <c r="B392" s="13" t="s">
        <v>1709</v>
      </c>
    </row>
    <row r="393" spans="1:2">
      <c r="A393" s="13" t="s">
        <v>1710</v>
      </c>
      <c r="B393" s="13" t="s">
        <v>1711</v>
      </c>
    </row>
    <row r="394" spans="1:2">
      <c r="A394" s="13" t="s">
        <v>1712</v>
      </c>
      <c r="B394" s="13" t="s">
        <v>1713</v>
      </c>
    </row>
    <row r="395" spans="1:2">
      <c r="A395" s="13" t="s">
        <v>1714</v>
      </c>
      <c r="B395" s="13" t="s">
        <v>1715</v>
      </c>
    </row>
    <row r="396" spans="1:2">
      <c r="A396" s="13" t="s">
        <v>1716</v>
      </c>
      <c r="B396" s="13" t="s">
        <v>1717</v>
      </c>
    </row>
    <row r="397" spans="1:2">
      <c r="A397" s="13" t="s">
        <v>1718</v>
      </c>
      <c r="B397" s="13" t="s">
        <v>1719</v>
      </c>
    </row>
    <row r="398" spans="1:2">
      <c r="A398" s="13" t="s">
        <v>1720</v>
      </c>
      <c r="B398" s="13" t="s">
        <v>1721</v>
      </c>
    </row>
    <row r="399" spans="1:2">
      <c r="A399" s="13" t="s">
        <v>1722</v>
      </c>
      <c r="B399" s="13" t="s">
        <v>1723</v>
      </c>
    </row>
    <row r="400" spans="1:2">
      <c r="A400" s="13" t="s">
        <v>1724</v>
      </c>
      <c r="B400" s="13" t="s">
        <v>1725</v>
      </c>
    </row>
    <row r="401" spans="1:2">
      <c r="A401" s="13" t="s">
        <v>1726</v>
      </c>
      <c r="B401" s="13" t="s">
        <v>1727</v>
      </c>
    </row>
    <row r="402" spans="1:2">
      <c r="A402" s="13" t="s">
        <v>1728</v>
      </c>
      <c r="B402" s="13" t="s">
        <v>1729</v>
      </c>
    </row>
    <row r="403" spans="1:2">
      <c r="A403" s="13" t="s">
        <v>1730</v>
      </c>
      <c r="B403" s="13" t="s">
        <v>1731</v>
      </c>
    </row>
    <row r="404" spans="1:2">
      <c r="A404" s="13" t="s">
        <v>1732</v>
      </c>
      <c r="B404" s="13" t="s">
        <v>1733</v>
      </c>
    </row>
    <row r="405" spans="1:2">
      <c r="A405" s="13" t="s">
        <v>1734</v>
      </c>
      <c r="B405" s="13" t="s">
        <v>1735</v>
      </c>
    </row>
    <row r="406" spans="1:2">
      <c r="A406" s="13" t="s">
        <v>1736</v>
      </c>
      <c r="B406" s="13" t="s">
        <v>1737</v>
      </c>
    </row>
    <row r="407" spans="1:2">
      <c r="A407" s="13" t="s">
        <v>1738</v>
      </c>
      <c r="B407" s="13" t="s">
        <v>1739</v>
      </c>
    </row>
    <row r="408" spans="1:2">
      <c r="A408" s="13" t="s">
        <v>1740</v>
      </c>
      <c r="B408" s="13" t="s">
        <v>1741</v>
      </c>
    </row>
    <row r="409" spans="1:2">
      <c r="A409" s="13" t="s">
        <v>1742</v>
      </c>
      <c r="B409" s="13" t="s">
        <v>1743</v>
      </c>
    </row>
    <row r="410" spans="1:2">
      <c r="A410" s="13" t="s">
        <v>1744</v>
      </c>
      <c r="B410" s="13" t="s">
        <v>1745</v>
      </c>
    </row>
    <row r="411" spans="1:2">
      <c r="A411" s="13" t="s">
        <v>1746</v>
      </c>
      <c r="B411" s="13" t="s">
        <v>1747</v>
      </c>
    </row>
    <row r="412" spans="1:2">
      <c r="A412" s="13" t="s">
        <v>1748</v>
      </c>
      <c r="B412" s="13" t="s">
        <v>1749</v>
      </c>
    </row>
    <row r="413" spans="1:2">
      <c r="A413" s="13" t="s">
        <v>1750</v>
      </c>
      <c r="B413" s="13" t="s">
        <v>1751</v>
      </c>
    </row>
    <row r="414" spans="1:2">
      <c r="A414" s="13" t="s">
        <v>1752</v>
      </c>
      <c r="B414" s="13" t="s">
        <v>1753</v>
      </c>
    </row>
    <row r="415" spans="1:2">
      <c r="A415" s="13" t="s">
        <v>1754</v>
      </c>
      <c r="B415" s="13" t="s">
        <v>1755</v>
      </c>
    </row>
    <row r="416" spans="1:2">
      <c r="A416" s="13" t="s">
        <v>1756</v>
      </c>
      <c r="B416" s="13" t="s">
        <v>1757</v>
      </c>
    </row>
    <row r="417" spans="1:2">
      <c r="A417" s="13" t="s">
        <v>1758</v>
      </c>
      <c r="B417" s="13" t="s">
        <v>1759</v>
      </c>
    </row>
    <row r="418" spans="1:2">
      <c r="A418" s="13" t="s">
        <v>1760</v>
      </c>
      <c r="B418" s="13" t="s">
        <v>1761</v>
      </c>
    </row>
    <row r="419" spans="1:2">
      <c r="A419" s="13" t="s">
        <v>1762</v>
      </c>
      <c r="B419" s="13" t="s">
        <v>1763</v>
      </c>
    </row>
    <row r="420" spans="1:2">
      <c r="A420" s="13" t="s">
        <v>1764</v>
      </c>
      <c r="B420" s="13" t="s">
        <v>1765</v>
      </c>
    </row>
    <row r="421" spans="1:2">
      <c r="A421" s="13" t="s">
        <v>1766</v>
      </c>
      <c r="B421" s="13" t="s">
        <v>1767</v>
      </c>
    </row>
    <row r="422" spans="1:2">
      <c r="A422" s="13" t="s">
        <v>1768</v>
      </c>
      <c r="B422" s="13" t="s">
        <v>1769</v>
      </c>
    </row>
    <row r="423" spans="1:2">
      <c r="A423" s="13" t="s">
        <v>1770</v>
      </c>
      <c r="B423" s="13" t="s">
        <v>1771</v>
      </c>
    </row>
    <row r="424" spans="1:2">
      <c r="A424" s="13" t="s">
        <v>1772</v>
      </c>
      <c r="B424" s="13" t="s">
        <v>1773</v>
      </c>
    </row>
    <row r="425" spans="1:2">
      <c r="A425" s="13" t="s">
        <v>1774</v>
      </c>
      <c r="B425" s="13" t="s">
        <v>1775</v>
      </c>
    </row>
    <row r="426" spans="1:2">
      <c r="A426" s="13" t="s">
        <v>1776</v>
      </c>
      <c r="B426" s="13" t="s">
        <v>1777</v>
      </c>
    </row>
    <row r="427" spans="1:2">
      <c r="A427" s="13" t="s">
        <v>1778</v>
      </c>
      <c r="B427" s="13" t="s">
        <v>1779</v>
      </c>
    </row>
    <row r="428" spans="1:2">
      <c r="A428" s="13" t="s">
        <v>1780</v>
      </c>
      <c r="B428" s="13" t="s">
        <v>1781</v>
      </c>
    </row>
    <row r="429" spans="1:2">
      <c r="A429" s="13" t="s">
        <v>1782</v>
      </c>
      <c r="B429" s="13" t="s">
        <v>1783</v>
      </c>
    </row>
    <row r="430" spans="1:2">
      <c r="A430" s="13" t="s">
        <v>1784</v>
      </c>
      <c r="B430" s="13" t="s">
        <v>1785</v>
      </c>
    </row>
    <row r="431" spans="1:2">
      <c r="A431" s="13" t="s">
        <v>1786</v>
      </c>
      <c r="B431" s="13" t="s">
        <v>1787</v>
      </c>
    </row>
    <row r="432" spans="1:2">
      <c r="A432" s="13" t="s">
        <v>1788</v>
      </c>
      <c r="B432" s="13" t="s">
        <v>1789</v>
      </c>
    </row>
    <row r="433" spans="1:2">
      <c r="A433" s="13" t="s">
        <v>1790</v>
      </c>
      <c r="B433" s="13" t="s">
        <v>1791</v>
      </c>
    </row>
    <row r="434" spans="1:2">
      <c r="A434" s="13" t="s">
        <v>1792</v>
      </c>
      <c r="B434" s="13" t="s">
        <v>1793</v>
      </c>
    </row>
    <row r="435" spans="1:2">
      <c r="A435" s="13" t="s">
        <v>1794</v>
      </c>
      <c r="B435" s="13" t="s">
        <v>1795</v>
      </c>
    </row>
    <row r="436" spans="1:2">
      <c r="A436" s="13" t="s">
        <v>1796</v>
      </c>
      <c r="B436" s="13" t="s">
        <v>1797</v>
      </c>
    </row>
    <row r="437" spans="1:2">
      <c r="A437" s="13" t="s">
        <v>1798</v>
      </c>
      <c r="B437" s="13" t="s">
        <v>1799</v>
      </c>
    </row>
    <row r="438" spans="1:2">
      <c r="A438" s="13" t="s">
        <v>1800</v>
      </c>
      <c r="B438" s="13" t="s">
        <v>1801</v>
      </c>
    </row>
    <row r="439" spans="1:2">
      <c r="A439" s="13" t="s">
        <v>1802</v>
      </c>
      <c r="B439" s="13" t="s">
        <v>1803</v>
      </c>
    </row>
    <row r="440" spans="1:2">
      <c r="A440" s="13" t="s">
        <v>1804</v>
      </c>
      <c r="B440" s="13" t="s">
        <v>1805</v>
      </c>
    </row>
    <row r="441" spans="1:2">
      <c r="A441" s="13" t="s">
        <v>1806</v>
      </c>
      <c r="B441" s="13" t="s">
        <v>1807</v>
      </c>
    </row>
    <row r="442" spans="1:2">
      <c r="A442" s="13" t="s">
        <v>1808</v>
      </c>
      <c r="B442" s="13" t="s">
        <v>1809</v>
      </c>
    </row>
    <row r="443" spans="1:2">
      <c r="A443" s="13" t="s">
        <v>1810</v>
      </c>
      <c r="B443" s="13" t="s">
        <v>1811</v>
      </c>
    </row>
    <row r="444" spans="1:2">
      <c r="A444" s="13" t="s">
        <v>1812</v>
      </c>
      <c r="B444" s="13" t="s">
        <v>1813</v>
      </c>
    </row>
    <row r="445" spans="1:2">
      <c r="A445" s="13" t="s">
        <v>1814</v>
      </c>
      <c r="B445" s="13" t="s">
        <v>1815</v>
      </c>
    </row>
    <row r="446" spans="1:2">
      <c r="A446" s="13" t="s">
        <v>1816</v>
      </c>
      <c r="B446" s="13" t="s">
        <v>1817</v>
      </c>
    </row>
    <row r="447" spans="1:2">
      <c r="A447" s="13" t="s">
        <v>1818</v>
      </c>
      <c r="B447" s="13" t="s">
        <v>1819</v>
      </c>
    </row>
    <row r="448" spans="1:2">
      <c r="A448" s="13" t="s">
        <v>1820</v>
      </c>
      <c r="B448" s="13" t="s">
        <v>1821</v>
      </c>
    </row>
    <row r="449" spans="1:2">
      <c r="A449" s="13" t="s">
        <v>1822</v>
      </c>
      <c r="B449" s="13" t="s">
        <v>1823</v>
      </c>
    </row>
    <row r="450" spans="1:2">
      <c r="A450" s="13" t="s">
        <v>1824</v>
      </c>
      <c r="B450" s="13" t="s">
        <v>1825</v>
      </c>
    </row>
    <row r="451" spans="1:2">
      <c r="A451" s="13" t="s">
        <v>1826</v>
      </c>
      <c r="B451" s="13" t="s">
        <v>1827</v>
      </c>
    </row>
    <row r="452" spans="1:2">
      <c r="A452" s="13" t="s">
        <v>1828</v>
      </c>
      <c r="B452" s="13" t="s">
        <v>1829</v>
      </c>
    </row>
    <row r="453" spans="1:2">
      <c r="A453" s="13" t="s">
        <v>1830</v>
      </c>
      <c r="B453" s="13" t="s">
        <v>1831</v>
      </c>
    </row>
    <row r="454" spans="1:2">
      <c r="A454" s="13" t="s">
        <v>1832</v>
      </c>
      <c r="B454" s="13" t="s">
        <v>1833</v>
      </c>
    </row>
    <row r="455" spans="1:2">
      <c r="A455" s="13" t="s">
        <v>1834</v>
      </c>
      <c r="B455" s="13" t="s">
        <v>1835</v>
      </c>
    </row>
    <row r="456" spans="1:2">
      <c r="A456" s="13" t="s">
        <v>1836</v>
      </c>
      <c r="B456" s="13" t="s">
        <v>1837</v>
      </c>
    </row>
    <row r="457" spans="1:2">
      <c r="A457" s="13" t="s">
        <v>1838</v>
      </c>
      <c r="B457" s="13" t="s">
        <v>1839</v>
      </c>
    </row>
    <row r="458" spans="1:2">
      <c r="A458" s="13" t="s">
        <v>1840</v>
      </c>
      <c r="B458" s="13" t="s">
        <v>1841</v>
      </c>
    </row>
    <row r="459" spans="1:2">
      <c r="A459" s="13" t="s">
        <v>1842</v>
      </c>
      <c r="B459" s="13" t="s">
        <v>1843</v>
      </c>
    </row>
    <row r="460" spans="1:2">
      <c r="A460" s="13" t="s">
        <v>1844</v>
      </c>
      <c r="B460" s="13" t="s">
        <v>1845</v>
      </c>
    </row>
    <row r="461" spans="1:2">
      <c r="A461" s="13" t="s">
        <v>1846</v>
      </c>
      <c r="B461" s="13" t="s">
        <v>1847</v>
      </c>
    </row>
    <row r="462" spans="1:2">
      <c r="A462" s="13" t="s">
        <v>1848</v>
      </c>
      <c r="B462" s="13" t="s">
        <v>1849</v>
      </c>
    </row>
    <row r="463" spans="1:2">
      <c r="A463" s="13" t="s">
        <v>1850</v>
      </c>
      <c r="B463" s="13" t="s">
        <v>1851</v>
      </c>
    </row>
    <row r="464" spans="1:2">
      <c r="A464" s="13" t="s">
        <v>1852</v>
      </c>
      <c r="B464" s="13" t="s">
        <v>1853</v>
      </c>
    </row>
    <row r="465" spans="1:2">
      <c r="A465" s="13" t="s">
        <v>1854</v>
      </c>
      <c r="B465" s="13" t="s">
        <v>1855</v>
      </c>
    </row>
    <row r="466" spans="1:2">
      <c r="A466" s="13" t="s">
        <v>1856</v>
      </c>
      <c r="B466" s="13" t="s">
        <v>1857</v>
      </c>
    </row>
    <row r="467" spans="1:2">
      <c r="A467" s="13" t="s">
        <v>1858</v>
      </c>
      <c r="B467" s="13" t="s">
        <v>1859</v>
      </c>
    </row>
    <row r="468" spans="1:2">
      <c r="A468" s="13" t="s">
        <v>1860</v>
      </c>
      <c r="B468" s="13" t="s">
        <v>1861</v>
      </c>
    </row>
    <row r="469" spans="1:2">
      <c r="A469" s="13" t="s">
        <v>1862</v>
      </c>
      <c r="B469" s="13" t="s">
        <v>1863</v>
      </c>
    </row>
    <row r="470" spans="1:2">
      <c r="A470" s="13" t="s">
        <v>1864</v>
      </c>
      <c r="B470" s="13" t="s">
        <v>1865</v>
      </c>
    </row>
    <row r="471" spans="1:2">
      <c r="A471" s="13" t="s">
        <v>1866</v>
      </c>
      <c r="B471" s="13" t="s">
        <v>1867</v>
      </c>
    </row>
    <row r="472" spans="1:2">
      <c r="A472" s="13" t="s">
        <v>1868</v>
      </c>
      <c r="B472" s="13" t="s">
        <v>1869</v>
      </c>
    </row>
    <row r="473" spans="1:2">
      <c r="A473" s="13" t="s">
        <v>1870</v>
      </c>
      <c r="B473" s="13" t="s">
        <v>1871</v>
      </c>
    </row>
    <row r="474" spans="1:2">
      <c r="A474" s="13" t="s">
        <v>1872</v>
      </c>
      <c r="B474" s="13" t="s">
        <v>1873</v>
      </c>
    </row>
    <row r="475" spans="1:2">
      <c r="A475" s="13" t="s">
        <v>1874</v>
      </c>
      <c r="B475" s="13" t="s">
        <v>1875</v>
      </c>
    </row>
    <row r="476" spans="1:2">
      <c r="A476" s="13" t="s">
        <v>1876</v>
      </c>
      <c r="B476" s="13" t="s">
        <v>1877</v>
      </c>
    </row>
    <row r="477" spans="1:2">
      <c r="A477" s="13" t="s">
        <v>1878</v>
      </c>
      <c r="B477" s="13" t="s">
        <v>1879</v>
      </c>
    </row>
    <row r="478" spans="1:2">
      <c r="A478" s="13" t="s">
        <v>1880</v>
      </c>
      <c r="B478" s="13" t="s">
        <v>1881</v>
      </c>
    </row>
    <row r="479" spans="1:2">
      <c r="A479" s="13" t="s">
        <v>1882</v>
      </c>
      <c r="B479" s="13" t="s">
        <v>1883</v>
      </c>
    </row>
    <row r="480" spans="1:2">
      <c r="A480" s="13" t="s">
        <v>1884</v>
      </c>
      <c r="B480" s="13" t="s">
        <v>1885</v>
      </c>
    </row>
    <row r="481" spans="1:2">
      <c r="A481" s="13" t="s">
        <v>1886</v>
      </c>
      <c r="B481" s="13" t="s">
        <v>1887</v>
      </c>
    </row>
    <row r="482" spans="1:2">
      <c r="A482" s="13" t="s">
        <v>1888</v>
      </c>
      <c r="B482" s="13" t="s">
        <v>1889</v>
      </c>
    </row>
    <row r="483" spans="1:2">
      <c r="A483" s="13" t="s">
        <v>1890</v>
      </c>
      <c r="B483" s="13" t="s">
        <v>1891</v>
      </c>
    </row>
    <row r="484" spans="1:2">
      <c r="A484" s="13" t="s">
        <v>1892</v>
      </c>
      <c r="B484" s="13" t="s">
        <v>1893</v>
      </c>
    </row>
    <row r="485" spans="1:2">
      <c r="A485" s="13" t="s">
        <v>1894</v>
      </c>
      <c r="B485" s="13" t="s">
        <v>1895</v>
      </c>
    </row>
    <row r="486" spans="1:2">
      <c r="A486" s="13" t="s">
        <v>1896</v>
      </c>
      <c r="B486" s="13" t="s">
        <v>1897</v>
      </c>
    </row>
    <row r="487" spans="1:2">
      <c r="A487" s="13" t="s">
        <v>1898</v>
      </c>
      <c r="B487" s="13" t="s">
        <v>1899</v>
      </c>
    </row>
    <row r="488" spans="1:2">
      <c r="A488" s="13" t="s">
        <v>1900</v>
      </c>
      <c r="B488" s="13" t="s">
        <v>1901</v>
      </c>
    </row>
    <row r="489" spans="1:2">
      <c r="A489" s="13" t="s">
        <v>1902</v>
      </c>
      <c r="B489" s="13" t="s">
        <v>1903</v>
      </c>
    </row>
    <row r="490" spans="1:2">
      <c r="A490" s="13" t="s">
        <v>1904</v>
      </c>
      <c r="B490" s="13" t="s">
        <v>1905</v>
      </c>
    </row>
    <row r="491" spans="1:2">
      <c r="A491" s="13" t="s">
        <v>1906</v>
      </c>
      <c r="B491" s="13" t="s">
        <v>1907</v>
      </c>
    </row>
    <row r="492" spans="1:2">
      <c r="A492" s="13" t="s">
        <v>1908</v>
      </c>
      <c r="B492" s="13" t="s">
        <v>1909</v>
      </c>
    </row>
    <row r="493" spans="1:2">
      <c r="A493" s="13" t="s">
        <v>1910</v>
      </c>
      <c r="B493" s="13" t="s">
        <v>1911</v>
      </c>
    </row>
    <row r="494" spans="1:2">
      <c r="A494" s="13" t="s">
        <v>1912</v>
      </c>
      <c r="B494" s="13" t="s">
        <v>1913</v>
      </c>
    </row>
    <row r="495" spans="1:2">
      <c r="A495" s="13" t="s">
        <v>1914</v>
      </c>
      <c r="B495" s="13" t="s">
        <v>1915</v>
      </c>
    </row>
    <row r="496" spans="1:2">
      <c r="A496" s="13" t="s">
        <v>1916</v>
      </c>
      <c r="B496" s="13" t="s">
        <v>1917</v>
      </c>
    </row>
    <row r="497" spans="1:2">
      <c r="A497" s="13" t="s">
        <v>1918</v>
      </c>
      <c r="B497" s="13" t="s">
        <v>1919</v>
      </c>
    </row>
    <row r="498" spans="1:2">
      <c r="A498" s="13" t="s">
        <v>1920</v>
      </c>
      <c r="B498" s="13" t="s">
        <v>1921</v>
      </c>
    </row>
    <row r="499" spans="1:2">
      <c r="A499" s="13" t="s">
        <v>1922</v>
      </c>
      <c r="B499" s="13" t="s">
        <v>1923</v>
      </c>
    </row>
    <row r="500" spans="1:2">
      <c r="A500" s="13" t="s">
        <v>1924</v>
      </c>
      <c r="B500" s="13" t="s">
        <v>1925</v>
      </c>
    </row>
    <row r="501" spans="1:2">
      <c r="A501" s="13" t="s">
        <v>1926</v>
      </c>
      <c r="B501" s="13" t="s">
        <v>1927</v>
      </c>
    </row>
    <row r="502" spans="1:2">
      <c r="A502" s="13" t="s">
        <v>1928</v>
      </c>
      <c r="B502" s="13" t="s">
        <v>1929</v>
      </c>
    </row>
    <row r="503" spans="1:2">
      <c r="A503" s="13" t="s">
        <v>1930</v>
      </c>
      <c r="B503" s="13" t="s">
        <v>1931</v>
      </c>
    </row>
    <row r="504" spans="1:2">
      <c r="A504" s="13" t="s">
        <v>1932</v>
      </c>
      <c r="B504" s="13" t="s">
        <v>1933</v>
      </c>
    </row>
    <row r="505" spans="1:2">
      <c r="A505" s="13" t="s">
        <v>1934</v>
      </c>
      <c r="B505" s="13" t="s">
        <v>1689</v>
      </c>
    </row>
    <row r="506" spans="1:2">
      <c r="A506" s="13" t="s">
        <v>1935</v>
      </c>
      <c r="B506" s="13" t="s">
        <v>1936</v>
      </c>
    </row>
    <row r="507" spans="1:2">
      <c r="A507" s="13" t="s">
        <v>1937</v>
      </c>
      <c r="B507" s="13" t="s">
        <v>1938</v>
      </c>
    </row>
    <row r="508" spans="1:2">
      <c r="A508" s="13" t="s">
        <v>1939</v>
      </c>
      <c r="B508" s="13" t="s">
        <v>1940</v>
      </c>
    </row>
    <row r="509" spans="1:2">
      <c r="A509" s="13" t="s">
        <v>1941</v>
      </c>
      <c r="B509" s="13" t="s">
        <v>1942</v>
      </c>
    </row>
    <row r="510" spans="1:2">
      <c r="A510" s="13" t="s">
        <v>1943</v>
      </c>
      <c r="B510" s="13" t="s">
        <v>1944</v>
      </c>
    </row>
    <row r="511" spans="1:2">
      <c r="A511" s="13" t="s">
        <v>1945</v>
      </c>
      <c r="B511" s="13" t="s">
        <v>1946</v>
      </c>
    </row>
    <row r="512" spans="1:2">
      <c r="A512" s="13" t="s">
        <v>1947</v>
      </c>
      <c r="B512" s="13" t="s">
        <v>1948</v>
      </c>
    </row>
    <row r="513" spans="1:2">
      <c r="A513" s="13" t="s">
        <v>1949</v>
      </c>
      <c r="B513" s="13" t="s">
        <v>1950</v>
      </c>
    </row>
    <row r="514" spans="1:2">
      <c r="A514" s="13" t="s">
        <v>1951</v>
      </c>
      <c r="B514" s="13" t="s">
        <v>1952</v>
      </c>
    </row>
    <row r="515" spans="1:2">
      <c r="A515" s="13" t="s">
        <v>1953</v>
      </c>
      <c r="B515" s="13" t="s">
        <v>1954</v>
      </c>
    </row>
    <row r="516" spans="1:2">
      <c r="A516" s="13" t="s">
        <v>1955</v>
      </c>
      <c r="B516" s="13" t="s">
        <v>1956</v>
      </c>
    </row>
    <row r="517" spans="1:2">
      <c r="A517" s="13" t="s">
        <v>1957</v>
      </c>
      <c r="B517" s="13" t="s">
        <v>1958</v>
      </c>
    </row>
    <row r="518" spans="1:2">
      <c r="A518" s="13" t="s">
        <v>1959</v>
      </c>
      <c r="B518" s="13" t="s">
        <v>1960</v>
      </c>
    </row>
    <row r="519" spans="1:2">
      <c r="A519" s="13" t="s">
        <v>1961</v>
      </c>
      <c r="B519" s="13" t="s">
        <v>1962</v>
      </c>
    </row>
    <row r="520" spans="1:2">
      <c r="A520" s="13" t="s">
        <v>1963</v>
      </c>
      <c r="B520" s="13" t="s">
        <v>1964</v>
      </c>
    </row>
    <row r="521" spans="1:2">
      <c r="A521" s="13" t="s">
        <v>1965</v>
      </c>
      <c r="B521" s="13" t="s">
        <v>1966</v>
      </c>
    </row>
    <row r="522" spans="1:2">
      <c r="A522" s="13" t="s">
        <v>1967</v>
      </c>
      <c r="B522" s="13" t="s">
        <v>1968</v>
      </c>
    </row>
    <row r="523" spans="1:2">
      <c r="A523" s="13" t="s">
        <v>1969</v>
      </c>
      <c r="B523" s="13" t="s">
        <v>1970</v>
      </c>
    </row>
    <row r="524" spans="1:2">
      <c r="A524" s="13" t="s">
        <v>1971</v>
      </c>
      <c r="B524" s="13" t="s">
        <v>1972</v>
      </c>
    </row>
    <row r="525" spans="1:2">
      <c r="A525" s="13" t="s">
        <v>1973</v>
      </c>
      <c r="B525" s="13" t="s">
        <v>1974</v>
      </c>
    </row>
    <row r="526" spans="1:2">
      <c r="A526" s="13" t="s">
        <v>1975</v>
      </c>
      <c r="B526" s="13" t="s">
        <v>1976</v>
      </c>
    </row>
    <row r="527" spans="1:2">
      <c r="A527" s="13" t="s">
        <v>1977</v>
      </c>
      <c r="B527" s="13" t="s">
        <v>1978</v>
      </c>
    </row>
    <row r="528" spans="1:2">
      <c r="A528" s="13" t="s">
        <v>1979</v>
      </c>
      <c r="B528" s="13" t="s">
        <v>1980</v>
      </c>
    </row>
    <row r="529" spans="1:2">
      <c r="A529" s="13" t="s">
        <v>1981</v>
      </c>
      <c r="B529" s="13" t="s">
        <v>1982</v>
      </c>
    </row>
    <row r="530" spans="1:2">
      <c r="A530" s="13" t="s">
        <v>1983</v>
      </c>
      <c r="B530" s="13" t="s">
        <v>1984</v>
      </c>
    </row>
    <row r="531" spans="1:2">
      <c r="A531" s="13" t="s">
        <v>1985</v>
      </c>
      <c r="B531" s="13" t="s">
        <v>1986</v>
      </c>
    </row>
    <row r="532" spans="1:2">
      <c r="A532" s="13" t="s">
        <v>1987</v>
      </c>
      <c r="B532" s="13" t="s">
        <v>1988</v>
      </c>
    </row>
    <row r="533" spans="1:2">
      <c r="A533" s="13" t="s">
        <v>1989</v>
      </c>
      <c r="B533" s="13" t="s">
        <v>1990</v>
      </c>
    </row>
    <row r="534" spans="1:2">
      <c r="A534" s="13" t="s">
        <v>1991</v>
      </c>
      <c r="B534" s="13" t="s">
        <v>1992</v>
      </c>
    </row>
    <row r="535" spans="1:2">
      <c r="A535" s="13" t="s">
        <v>1993</v>
      </c>
      <c r="B535" s="13" t="s">
        <v>1994</v>
      </c>
    </row>
    <row r="536" spans="1:2">
      <c r="A536" s="13" t="s">
        <v>1995</v>
      </c>
      <c r="B536" s="13" t="s">
        <v>1996</v>
      </c>
    </row>
    <row r="537" spans="1:2">
      <c r="A537" s="13" t="s">
        <v>1997</v>
      </c>
      <c r="B537" s="13" t="s">
        <v>1998</v>
      </c>
    </row>
    <row r="538" spans="1:2">
      <c r="A538" s="13" t="s">
        <v>1999</v>
      </c>
      <c r="B538" s="13" t="s">
        <v>2000</v>
      </c>
    </row>
    <row r="539" spans="1:2">
      <c r="A539" s="13" t="s">
        <v>2001</v>
      </c>
      <c r="B539" s="13" t="s">
        <v>2002</v>
      </c>
    </row>
    <row r="540" spans="1:2">
      <c r="A540" s="13" t="s">
        <v>2003</v>
      </c>
      <c r="B540" s="13" t="s">
        <v>2004</v>
      </c>
    </row>
    <row r="541" spans="1:2">
      <c r="A541" s="13" t="s">
        <v>2005</v>
      </c>
      <c r="B541" s="13" t="s">
        <v>2006</v>
      </c>
    </row>
    <row r="542" spans="1:2">
      <c r="A542" s="13" t="s">
        <v>2007</v>
      </c>
      <c r="B542" s="13" t="s">
        <v>2008</v>
      </c>
    </row>
    <row r="543" spans="1:2">
      <c r="A543" s="13" t="s">
        <v>2009</v>
      </c>
      <c r="B543" s="13" t="s">
        <v>2010</v>
      </c>
    </row>
    <row r="544" spans="1:2">
      <c r="A544" s="13" t="s">
        <v>2011</v>
      </c>
      <c r="B544" s="13" t="s">
        <v>2012</v>
      </c>
    </row>
    <row r="545" spans="1:2">
      <c r="A545" s="13" t="s">
        <v>2013</v>
      </c>
      <c r="B545" s="13" t="s">
        <v>2014</v>
      </c>
    </row>
    <row r="546" spans="1:2">
      <c r="A546" s="13" t="s">
        <v>2015</v>
      </c>
      <c r="B546" s="13" t="s">
        <v>2016</v>
      </c>
    </row>
    <row r="547" spans="1:2">
      <c r="A547" s="13" t="s">
        <v>2017</v>
      </c>
      <c r="B547" s="13" t="s">
        <v>2018</v>
      </c>
    </row>
    <row r="548" spans="1:2">
      <c r="A548" s="13" t="s">
        <v>2019</v>
      </c>
      <c r="B548" s="13" t="s">
        <v>2020</v>
      </c>
    </row>
    <row r="549" spans="1:2">
      <c r="A549" s="13" t="s">
        <v>2021</v>
      </c>
      <c r="B549" s="13" t="s">
        <v>2022</v>
      </c>
    </row>
    <row r="550" spans="1:2">
      <c r="A550" s="13" t="s">
        <v>2023</v>
      </c>
      <c r="B550" s="13" t="s">
        <v>2024</v>
      </c>
    </row>
    <row r="551" spans="1:2">
      <c r="A551" s="13" t="s">
        <v>2025</v>
      </c>
      <c r="B551" s="13" t="s">
        <v>2026</v>
      </c>
    </row>
    <row r="552" spans="1:2">
      <c r="A552" s="13" t="s">
        <v>2027</v>
      </c>
      <c r="B552" s="13" t="s">
        <v>2028</v>
      </c>
    </row>
    <row r="553" spans="1:2">
      <c r="A553" s="13" t="s">
        <v>2029</v>
      </c>
      <c r="B553" s="13" t="s">
        <v>2030</v>
      </c>
    </row>
    <row r="554" spans="1:2">
      <c r="A554" s="13" t="s">
        <v>2031</v>
      </c>
      <c r="B554" s="13" t="s">
        <v>2032</v>
      </c>
    </row>
    <row r="555" spans="1:2">
      <c r="A555" s="13" t="s">
        <v>2033</v>
      </c>
      <c r="B555" s="13" t="s">
        <v>2034</v>
      </c>
    </row>
    <row r="556" spans="1:2">
      <c r="A556" s="13" t="s">
        <v>2035</v>
      </c>
      <c r="B556" s="13" t="s">
        <v>2036</v>
      </c>
    </row>
    <row r="557" spans="1:2">
      <c r="A557" s="13" t="s">
        <v>2037</v>
      </c>
      <c r="B557" s="13" t="s">
        <v>2038</v>
      </c>
    </row>
    <row r="558" spans="1:2">
      <c r="A558" s="13" t="s">
        <v>2039</v>
      </c>
      <c r="B558" s="13" t="s">
        <v>2040</v>
      </c>
    </row>
    <row r="559" spans="1:2">
      <c r="A559" s="13" t="s">
        <v>2041</v>
      </c>
      <c r="B559" s="13" t="s">
        <v>2042</v>
      </c>
    </row>
    <row r="560" spans="1:2">
      <c r="A560" s="13" t="s">
        <v>2043</v>
      </c>
      <c r="B560" s="13" t="s">
        <v>2044</v>
      </c>
    </row>
    <row r="561" spans="1:2">
      <c r="A561" s="13" t="s">
        <v>2045</v>
      </c>
      <c r="B561" s="13" t="s">
        <v>2046</v>
      </c>
    </row>
    <row r="562" spans="1:2">
      <c r="A562" s="13" t="s">
        <v>2047</v>
      </c>
      <c r="B562" s="13" t="s">
        <v>2048</v>
      </c>
    </row>
    <row r="563" spans="1:2">
      <c r="A563" s="13" t="s">
        <v>2049</v>
      </c>
      <c r="B563" s="13" t="s">
        <v>2050</v>
      </c>
    </row>
    <row r="564" spans="1:2">
      <c r="A564" s="13" t="s">
        <v>2051</v>
      </c>
      <c r="B564" s="13" t="s">
        <v>2052</v>
      </c>
    </row>
    <row r="565" spans="1:2">
      <c r="A565" s="13" t="s">
        <v>2053</v>
      </c>
      <c r="B565" s="13" t="s">
        <v>2054</v>
      </c>
    </row>
    <row r="566" spans="1:2">
      <c r="A566" s="13" t="s">
        <v>2055</v>
      </c>
      <c r="B566" s="13" t="s">
        <v>2056</v>
      </c>
    </row>
    <row r="567" spans="1:2">
      <c r="A567" s="13" t="s">
        <v>2057</v>
      </c>
      <c r="B567" s="13" t="s">
        <v>2058</v>
      </c>
    </row>
    <row r="568" spans="1:2">
      <c r="A568" s="13" t="s">
        <v>2059</v>
      </c>
      <c r="B568" s="13" t="s">
        <v>2060</v>
      </c>
    </row>
    <row r="569" spans="1:2">
      <c r="A569" s="13" t="s">
        <v>2061</v>
      </c>
      <c r="B569" s="13" t="s">
        <v>1501</v>
      </c>
    </row>
    <row r="570" spans="1:2">
      <c r="A570" s="13" t="s">
        <v>2062</v>
      </c>
      <c r="B570" s="13" t="s">
        <v>2063</v>
      </c>
    </row>
    <row r="571" spans="1:2">
      <c r="A571" s="13" t="s">
        <v>2064</v>
      </c>
      <c r="B571" s="13" t="s">
        <v>2065</v>
      </c>
    </row>
    <row r="572" spans="1:2">
      <c r="A572" s="13" t="s">
        <v>2066</v>
      </c>
      <c r="B572" s="13" t="s">
        <v>2067</v>
      </c>
    </row>
    <row r="573" spans="1:2">
      <c r="A573" s="13" t="s">
        <v>2068</v>
      </c>
      <c r="B573" s="13" t="s">
        <v>2069</v>
      </c>
    </row>
    <row r="574" spans="1:2">
      <c r="A574" s="13" t="s">
        <v>2070</v>
      </c>
      <c r="B574" s="13" t="s">
        <v>2071</v>
      </c>
    </row>
    <row r="575" spans="1:2">
      <c r="A575" s="13" t="s">
        <v>2072</v>
      </c>
      <c r="B575" s="13" t="s">
        <v>2073</v>
      </c>
    </row>
    <row r="576" spans="1:2">
      <c r="A576" s="13" t="s">
        <v>2074</v>
      </c>
      <c r="B576" s="13" t="s">
        <v>2075</v>
      </c>
    </row>
    <row r="577" spans="1:2">
      <c r="A577" s="13" t="s">
        <v>2076</v>
      </c>
      <c r="B577" s="13" t="s">
        <v>2077</v>
      </c>
    </row>
    <row r="578" spans="1:2">
      <c r="A578" s="13" t="s">
        <v>2078</v>
      </c>
      <c r="B578" s="13" t="s">
        <v>2079</v>
      </c>
    </row>
    <row r="579" spans="1:2">
      <c r="A579" s="13" t="s">
        <v>2080</v>
      </c>
      <c r="B579" s="13" t="s">
        <v>2081</v>
      </c>
    </row>
    <row r="580" spans="1:2">
      <c r="A580" s="13" t="s">
        <v>2082</v>
      </c>
      <c r="B580" s="13" t="s">
        <v>2083</v>
      </c>
    </row>
    <row r="581" spans="1:2">
      <c r="A581" s="13" t="s">
        <v>2084</v>
      </c>
      <c r="B581" s="13" t="s">
        <v>2085</v>
      </c>
    </row>
    <row r="582" spans="1:2">
      <c r="A582" s="13" t="s">
        <v>2086</v>
      </c>
      <c r="B582" s="13" t="s">
        <v>2087</v>
      </c>
    </row>
    <row r="583" spans="1:2">
      <c r="A583" s="13" t="s">
        <v>2088</v>
      </c>
      <c r="B583" s="13" t="s">
        <v>2089</v>
      </c>
    </row>
    <row r="584" spans="1:2">
      <c r="A584" s="13" t="s">
        <v>2090</v>
      </c>
      <c r="B584" s="13" t="s">
        <v>2091</v>
      </c>
    </row>
    <row r="585" spans="1:2">
      <c r="A585" s="13" t="s">
        <v>2092</v>
      </c>
      <c r="B585" s="13" t="s">
        <v>2093</v>
      </c>
    </row>
    <row r="586" spans="1:2">
      <c r="A586" s="13" t="s">
        <v>2094</v>
      </c>
      <c r="B586" s="13" t="s">
        <v>2095</v>
      </c>
    </row>
    <row r="587" spans="1:2">
      <c r="A587" s="13" t="s">
        <v>2096</v>
      </c>
      <c r="B587" s="13" t="s">
        <v>2097</v>
      </c>
    </row>
    <row r="588" spans="1:2">
      <c r="A588" s="13" t="s">
        <v>2098</v>
      </c>
      <c r="B588" s="13" t="s">
        <v>2099</v>
      </c>
    </row>
    <row r="589" spans="1:2">
      <c r="A589" s="13" t="s">
        <v>2100</v>
      </c>
      <c r="B589" s="13" t="s">
        <v>2101</v>
      </c>
    </row>
    <row r="590" spans="1:2">
      <c r="A590" s="13" t="s">
        <v>2102</v>
      </c>
      <c r="B590" s="13" t="s">
        <v>2103</v>
      </c>
    </row>
    <row r="591" spans="1:2">
      <c r="A591" s="13" t="s">
        <v>2104</v>
      </c>
      <c r="B591" s="13" t="s">
        <v>2105</v>
      </c>
    </row>
    <row r="592" spans="1:2">
      <c r="A592" s="13" t="s">
        <v>2106</v>
      </c>
      <c r="B592" s="13" t="s">
        <v>2107</v>
      </c>
    </row>
    <row r="593" spans="1:2">
      <c r="A593" s="13" t="s">
        <v>2108</v>
      </c>
      <c r="B593" s="13" t="s">
        <v>2109</v>
      </c>
    </row>
    <row r="594" spans="1:2">
      <c r="A594" s="13" t="s">
        <v>2110</v>
      </c>
      <c r="B594" s="13" t="s">
        <v>2111</v>
      </c>
    </row>
    <row r="595" spans="1:2">
      <c r="A595" s="13" t="s">
        <v>2112</v>
      </c>
      <c r="B595" s="13" t="s">
        <v>2113</v>
      </c>
    </row>
    <row r="596" spans="1:2">
      <c r="A596" s="13" t="s">
        <v>2114</v>
      </c>
      <c r="B596" s="13" t="s">
        <v>2115</v>
      </c>
    </row>
    <row r="597" spans="1:2">
      <c r="A597" s="13" t="s">
        <v>2116</v>
      </c>
      <c r="B597" s="13" t="s">
        <v>2117</v>
      </c>
    </row>
    <row r="598" spans="1:2">
      <c r="A598" s="13" t="s">
        <v>2118</v>
      </c>
      <c r="B598" s="13" t="s">
        <v>2119</v>
      </c>
    </row>
    <row r="599" spans="1:2">
      <c r="A599" s="13" t="s">
        <v>2120</v>
      </c>
      <c r="B599" s="13" t="s">
        <v>2121</v>
      </c>
    </row>
    <row r="600" spans="1:2">
      <c r="A600" s="13" t="s">
        <v>2122</v>
      </c>
      <c r="B600" s="13" t="s">
        <v>2123</v>
      </c>
    </row>
    <row r="601" spans="1:2">
      <c r="A601" s="13" t="s">
        <v>2124</v>
      </c>
      <c r="B601" s="13" t="s">
        <v>2125</v>
      </c>
    </row>
    <row r="602" spans="1:2">
      <c r="A602" s="13" t="s">
        <v>2126</v>
      </c>
      <c r="B602" s="13" t="s">
        <v>2127</v>
      </c>
    </row>
    <row r="603" spans="1:2">
      <c r="A603" s="13" t="s">
        <v>2128</v>
      </c>
      <c r="B603" s="13" t="s">
        <v>2129</v>
      </c>
    </row>
    <row r="604" spans="1:2">
      <c r="A604" s="13" t="s">
        <v>2130</v>
      </c>
      <c r="B604" s="13" t="s">
        <v>2131</v>
      </c>
    </row>
    <row r="605" spans="1:2">
      <c r="A605" s="13" t="s">
        <v>2132</v>
      </c>
      <c r="B605" s="13" t="s">
        <v>2133</v>
      </c>
    </row>
    <row r="606" spans="1:2">
      <c r="A606" s="13" t="s">
        <v>2134</v>
      </c>
      <c r="B606" s="13" t="s">
        <v>2135</v>
      </c>
    </row>
    <row r="607" spans="1:2">
      <c r="A607" s="13" t="s">
        <v>2136</v>
      </c>
      <c r="B607" s="13" t="s">
        <v>2137</v>
      </c>
    </row>
    <row r="608" spans="1:2">
      <c r="A608" s="13" t="s">
        <v>2138</v>
      </c>
      <c r="B608" s="13" t="s">
        <v>2139</v>
      </c>
    </row>
    <row r="609" spans="1:2">
      <c r="A609" s="13" t="s">
        <v>2140</v>
      </c>
      <c r="B609" s="13" t="s">
        <v>2141</v>
      </c>
    </row>
    <row r="610" spans="1:2">
      <c r="A610" s="13" t="s">
        <v>2142</v>
      </c>
      <c r="B610" s="13" t="s">
        <v>2143</v>
      </c>
    </row>
    <row r="611" spans="1:2">
      <c r="A611" s="13" t="s">
        <v>2144</v>
      </c>
      <c r="B611" s="13" t="s">
        <v>2145</v>
      </c>
    </row>
    <row r="612" spans="1:2">
      <c r="A612" s="13" t="s">
        <v>2146</v>
      </c>
      <c r="B612" s="13" t="s">
        <v>2147</v>
      </c>
    </row>
    <row r="613" spans="1:2">
      <c r="A613" s="13" t="s">
        <v>2148</v>
      </c>
      <c r="B613" s="13" t="s">
        <v>2149</v>
      </c>
    </row>
    <row r="614" spans="1:2">
      <c r="A614" s="13" t="s">
        <v>2150</v>
      </c>
      <c r="B614" s="13" t="s">
        <v>2151</v>
      </c>
    </row>
    <row r="615" spans="1:2">
      <c r="A615" s="13" t="s">
        <v>2152</v>
      </c>
      <c r="B615" s="13" t="s">
        <v>2153</v>
      </c>
    </row>
    <row r="616" spans="1:2">
      <c r="A616" s="13" t="s">
        <v>2154</v>
      </c>
      <c r="B616" s="13" t="s">
        <v>2155</v>
      </c>
    </row>
    <row r="617" spans="1:2">
      <c r="A617" s="13" t="s">
        <v>2156</v>
      </c>
      <c r="B617" s="13" t="s">
        <v>2157</v>
      </c>
    </row>
    <row r="618" spans="1:2">
      <c r="A618" s="13" t="s">
        <v>2158</v>
      </c>
      <c r="B618" s="13" t="s">
        <v>2159</v>
      </c>
    </row>
    <row r="619" spans="1:2">
      <c r="A619" s="13" t="s">
        <v>2160</v>
      </c>
      <c r="B619" s="13" t="s">
        <v>2161</v>
      </c>
    </row>
    <row r="620" spans="1:2">
      <c r="A620" s="13" t="s">
        <v>2162</v>
      </c>
      <c r="B620" s="13" t="s">
        <v>2163</v>
      </c>
    </row>
    <row r="621" spans="1:2">
      <c r="A621" s="13" t="s">
        <v>2164</v>
      </c>
      <c r="B621" s="13" t="s">
        <v>2165</v>
      </c>
    </row>
    <row r="622" spans="1:2">
      <c r="A622" s="13" t="s">
        <v>2166</v>
      </c>
      <c r="B622" s="13" t="s">
        <v>2167</v>
      </c>
    </row>
    <row r="623" spans="1:2">
      <c r="A623" s="13" t="s">
        <v>2168</v>
      </c>
      <c r="B623" s="13" t="s">
        <v>2169</v>
      </c>
    </row>
    <row r="624" spans="1:2">
      <c r="A624" s="13" t="s">
        <v>2170</v>
      </c>
      <c r="B624" s="13" t="s">
        <v>2171</v>
      </c>
    </row>
    <row r="625" spans="1:2">
      <c r="A625" s="13" t="s">
        <v>2172</v>
      </c>
      <c r="B625" s="13" t="s">
        <v>2173</v>
      </c>
    </row>
    <row r="626" spans="1:2">
      <c r="A626" s="13" t="s">
        <v>2174</v>
      </c>
      <c r="B626" s="13" t="s">
        <v>2175</v>
      </c>
    </row>
    <row r="627" spans="1:2">
      <c r="A627" s="13" t="s">
        <v>2176</v>
      </c>
      <c r="B627" s="13" t="s">
        <v>2177</v>
      </c>
    </row>
    <row r="628" spans="1:2">
      <c r="A628" s="13" t="s">
        <v>2178</v>
      </c>
      <c r="B628" s="13" t="s">
        <v>2179</v>
      </c>
    </row>
    <row r="629" spans="1:2">
      <c r="A629" s="13" t="s">
        <v>2180</v>
      </c>
      <c r="B629" s="13" t="s">
        <v>2181</v>
      </c>
    </row>
    <row r="630" spans="1:2">
      <c r="A630" s="13" t="s">
        <v>2182</v>
      </c>
      <c r="B630" s="13" t="s">
        <v>2183</v>
      </c>
    </row>
    <row r="631" spans="1:2">
      <c r="A631" s="13" t="s">
        <v>2184</v>
      </c>
      <c r="B631" s="13" t="s">
        <v>2185</v>
      </c>
    </row>
    <row r="632" spans="1:2">
      <c r="A632" s="13" t="s">
        <v>2186</v>
      </c>
      <c r="B632" s="13" t="s">
        <v>2187</v>
      </c>
    </row>
    <row r="633" spans="1:2">
      <c r="A633" s="13" t="s">
        <v>2188</v>
      </c>
      <c r="B633" s="13" t="s">
        <v>2189</v>
      </c>
    </row>
    <row r="634" spans="1:2">
      <c r="A634" s="13" t="s">
        <v>2190</v>
      </c>
      <c r="B634" s="13" t="s">
        <v>2191</v>
      </c>
    </row>
    <row r="635" spans="1:2">
      <c r="A635" s="13" t="s">
        <v>2192</v>
      </c>
      <c r="B635" s="13" t="s">
        <v>2193</v>
      </c>
    </row>
    <row r="636" spans="1:2">
      <c r="A636" s="13" t="s">
        <v>2194</v>
      </c>
      <c r="B636" s="13" t="s">
        <v>2195</v>
      </c>
    </row>
    <row r="637" spans="1:2">
      <c r="A637" s="13" t="s">
        <v>2196</v>
      </c>
      <c r="B637" s="13" t="s">
        <v>2197</v>
      </c>
    </row>
    <row r="638" spans="1:2">
      <c r="A638" s="13" t="s">
        <v>2198</v>
      </c>
      <c r="B638" s="13" t="s">
        <v>2199</v>
      </c>
    </row>
    <row r="639" spans="1:2">
      <c r="A639" s="13" t="s">
        <v>2200</v>
      </c>
      <c r="B639" s="13" t="s">
        <v>2201</v>
      </c>
    </row>
    <row r="640" spans="1:2">
      <c r="A640" s="13" t="s">
        <v>2202</v>
      </c>
      <c r="B640" s="13" t="s">
        <v>2203</v>
      </c>
    </row>
    <row r="641" spans="1:2">
      <c r="A641" s="13" t="s">
        <v>2204</v>
      </c>
      <c r="B641" s="13" t="s">
        <v>2205</v>
      </c>
    </row>
    <row r="642" spans="1:2">
      <c r="A642" s="13" t="s">
        <v>2206</v>
      </c>
      <c r="B642" s="13" t="s">
        <v>2207</v>
      </c>
    </row>
    <row r="643" spans="1:2">
      <c r="A643" s="13" t="s">
        <v>2208</v>
      </c>
      <c r="B643" s="13" t="s">
        <v>2209</v>
      </c>
    </row>
    <row r="644" spans="1:2">
      <c r="A644" s="13" t="s">
        <v>2210</v>
      </c>
      <c r="B644" s="13" t="s">
        <v>2211</v>
      </c>
    </row>
    <row r="645" spans="1:2">
      <c r="A645" s="13" t="s">
        <v>2212</v>
      </c>
      <c r="B645" s="13" t="s">
        <v>2213</v>
      </c>
    </row>
    <row r="646" spans="1:2">
      <c r="A646" s="13" t="s">
        <v>2214</v>
      </c>
      <c r="B646" s="13" t="s">
        <v>2215</v>
      </c>
    </row>
    <row r="647" spans="1:2">
      <c r="A647" s="13" t="s">
        <v>2216</v>
      </c>
      <c r="B647" s="13" t="s">
        <v>2217</v>
      </c>
    </row>
    <row r="648" spans="1:2">
      <c r="A648" s="13" t="s">
        <v>2218</v>
      </c>
      <c r="B648" s="13" t="s">
        <v>2219</v>
      </c>
    </row>
    <row r="649" spans="1:2">
      <c r="A649" s="13" t="s">
        <v>2220</v>
      </c>
      <c r="B649" s="13" t="s">
        <v>2221</v>
      </c>
    </row>
    <row r="650" spans="1:2">
      <c r="A650" s="13" t="s">
        <v>2222</v>
      </c>
      <c r="B650" s="13" t="s">
        <v>2223</v>
      </c>
    </row>
    <row r="651" spans="1:2">
      <c r="A651" s="13" t="s">
        <v>2224</v>
      </c>
      <c r="B651" s="13" t="s">
        <v>2225</v>
      </c>
    </row>
    <row r="652" spans="1:2">
      <c r="A652" s="13" t="s">
        <v>2226</v>
      </c>
      <c r="B652" s="13" t="s">
        <v>2227</v>
      </c>
    </row>
    <row r="653" spans="1:2">
      <c r="A653" s="13" t="s">
        <v>2228</v>
      </c>
      <c r="B653" s="13" t="s">
        <v>2229</v>
      </c>
    </row>
    <row r="654" spans="1:2">
      <c r="A654" s="13" t="s">
        <v>2230</v>
      </c>
      <c r="B654" s="13" t="s">
        <v>2231</v>
      </c>
    </row>
    <row r="655" spans="1:2">
      <c r="A655" s="13" t="s">
        <v>2232</v>
      </c>
      <c r="B655" s="13" t="s">
        <v>2233</v>
      </c>
    </row>
    <row r="656" spans="1:2">
      <c r="A656" s="13" t="s">
        <v>2234</v>
      </c>
      <c r="B656" s="13" t="s">
        <v>2235</v>
      </c>
    </row>
    <row r="657" spans="1:2">
      <c r="A657" s="13" t="s">
        <v>2236</v>
      </c>
      <c r="B657" s="13" t="s">
        <v>2237</v>
      </c>
    </row>
    <row r="658" spans="1:2">
      <c r="A658" s="13" t="s">
        <v>2238</v>
      </c>
      <c r="B658" s="13" t="s">
        <v>2239</v>
      </c>
    </row>
    <row r="659" spans="1:2">
      <c r="A659" s="13" t="s">
        <v>2240</v>
      </c>
      <c r="B659" s="13" t="s">
        <v>2241</v>
      </c>
    </row>
    <row r="660" spans="1:2">
      <c r="A660" s="13" t="s">
        <v>2242</v>
      </c>
      <c r="B660" s="13" t="s">
        <v>2243</v>
      </c>
    </row>
    <row r="661" spans="1:2">
      <c r="A661" s="13" t="s">
        <v>2244</v>
      </c>
      <c r="B661" s="13" t="s">
        <v>2245</v>
      </c>
    </row>
    <row r="662" spans="1:2">
      <c r="A662" s="13" t="s">
        <v>2246</v>
      </c>
      <c r="B662" s="13" t="s">
        <v>2247</v>
      </c>
    </row>
    <row r="663" spans="1:2">
      <c r="A663" s="13" t="s">
        <v>2248</v>
      </c>
      <c r="B663" s="13" t="s">
        <v>2249</v>
      </c>
    </row>
    <row r="664" spans="1:2">
      <c r="A664" s="13" t="s">
        <v>2250</v>
      </c>
      <c r="B664" s="13" t="s">
        <v>2251</v>
      </c>
    </row>
    <row r="665" spans="1:2">
      <c r="A665" s="13" t="s">
        <v>2252</v>
      </c>
      <c r="B665" s="13" t="s">
        <v>2253</v>
      </c>
    </row>
    <row r="666" spans="1:2">
      <c r="A666" s="13" t="s">
        <v>2254</v>
      </c>
      <c r="B666" s="13" t="s">
        <v>2255</v>
      </c>
    </row>
    <row r="667" spans="1:2">
      <c r="A667" s="13" t="s">
        <v>2256</v>
      </c>
      <c r="B667" s="13" t="s">
        <v>2257</v>
      </c>
    </row>
    <row r="668" spans="1:2">
      <c r="A668" s="13" t="s">
        <v>2258</v>
      </c>
      <c r="B668" s="13" t="s">
        <v>2259</v>
      </c>
    </row>
    <row r="669" spans="1:2">
      <c r="A669" s="13" t="s">
        <v>2260</v>
      </c>
      <c r="B669" s="13" t="s">
        <v>2261</v>
      </c>
    </row>
    <row r="670" spans="1:2">
      <c r="A670" s="13" t="s">
        <v>2262</v>
      </c>
      <c r="B670" s="13" t="s">
        <v>2263</v>
      </c>
    </row>
    <row r="671" spans="1:2">
      <c r="A671" s="13" t="s">
        <v>2264</v>
      </c>
      <c r="B671" s="13" t="s">
        <v>2265</v>
      </c>
    </row>
    <row r="672" spans="1:2">
      <c r="A672" s="13" t="s">
        <v>2266</v>
      </c>
      <c r="B672" s="13" t="s">
        <v>2267</v>
      </c>
    </row>
    <row r="673" spans="1:2">
      <c r="A673" s="13" t="s">
        <v>2268</v>
      </c>
      <c r="B673" s="13" t="s">
        <v>2269</v>
      </c>
    </row>
    <row r="674" spans="1:2">
      <c r="A674" s="13" t="s">
        <v>2270</v>
      </c>
      <c r="B674" s="13" t="s">
        <v>2271</v>
      </c>
    </row>
    <row r="675" spans="1:2">
      <c r="A675" s="13" t="s">
        <v>2272</v>
      </c>
      <c r="B675" s="13" t="s">
        <v>2273</v>
      </c>
    </row>
    <row r="676" spans="1:2">
      <c r="A676" s="13" t="s">
        <v>2274</v>
      </c>
      <c r="B676" s="13" t="s">
        <v>2275</v>
      </c>
    </row>
    <row r="677" spans="1:2">
      <c r="A677" s="13" t="s">
        <v>2276</v>
      </c>
      <c r="B677" s="13" t="s">
        <v>2277</v>
      </c>
    </row>
    <row r="678" spans="1:2">
      <c r="A678" s="13" t="s">
        <v>2278</v>
      </c>
      <c r="B678" s="13" t="s">
        <v>2279</v>
      </c>
    </row>
    <row r="679" spans="1:2">
      <c r="A679" s="13" t="s">
        <v>2280</v>
      </c>
      <c r="B679" s="13" t="s">
        <v>2281</v>
      </c>
    </row>
    <row r="680" spans="1:2">
      <c r="A680" s="13" t="s">
        <v>2282</v>
      </c>
      <c r="B680" s="13" t="s">
        <v>2283</v>
      </c>
    </row>
    <row r="681" spans="1:2">
      <c r="A681" s="13" t="s">
        <v>2284</v>
      </c>
      <c r="B681" s="13" t="s">
        <v>2285</v>
      </c>
    </row>
    <row r="682" spans="1:2">
      <c r="A682" s="13" t="s">
        <v>2286</v>
      </c>
      <c r="B682" s="13" t="s">
        <v>2287</v>
      </c>
    </row>
    <row r="683" spans="1:2">
      <c r="A683" s="13" t="s">
        <v>2288</v>
      </c>
      <c r="B683" s="13" t="s">
        <v>2289</v>
      </c>
    </row>
    <row r="684" spans="1:2">
      <c r="A684" s="13" t="s">
        <v>2290</v>
      </c>
      <c r="B684" s="13" t="s">
        <v>2291</v>
      </c>
    </row>
    <row r="685" spans="1:2">
      <c r="A685" s="13" t="s">
        <v>2292</v>
      </c>
      <c r="B685" s="13" t="s">
        <v>2293</v>
      </c>
    </row>
    <row r="686" spans="1:2">
      <c r="A686" s="13" t="s">
        <v>2294</v>
      </c>
      <c r="B686" s="13" t="s">
        <v>2295</v>
      </c>
    </row>
    <row r="687" spans="1:2">
      <c r="A687" s="13" t="s">
        <v>2296</v>
      </c>
      <c r="B687" s="13" t="s">
        <v>2297</v>
      </c>
    </row>
    <row r="688" spans="1:2">
      <c r="A688" s="13" t="s">
        <v>2298</v>
      </c>
      <c r="B688" s="13" t="s">
        <v>2299</v>
      </c>
    </row>
    <row r="689" spans="1:2">
      <c r="A689" s="13" t="s">
        <v>2300</v>
      </c>
      <c r="B689" s="13" t="s">
        <v>2301</v>
      </c>
    </row>
    <row r="690" spans="1:2">
      <c r="A690" s="13" t="s">
        <v>2302</v>
      </c>
      <c r="B690" s="13" t="s">
        <v>2303</v>
      </c>
    </row>
    <row r="691" spans="1:2">
      <c r="A691" s="13" t="s">
        <v>2304</v>
      </c>
      <c r="B691" s="13" t="s">
        <v>2305</v>
      </c>
    </row>
    <row r="692" spans="1:2">
      <c r="A692" s="13" t="s">
        <v>2306</v>
      </c>
      <c r="B692" s="13" t="s">
        <v>2307</v>
      </c>
    </row>
    <row r="693" spans="1:2">
      <c r="A693" s="13" t="s">
        <v>2308</v>
      </c>
      <c r="B693" s="13" t="s">
        <v>2309</v>
      </c>
    </row>
    <row r="694" spans="1:2">
      <c r="A694" s="13" t="s">
        <v>2310</v>
      </c>
      <c r="B694" s="13" t="s">
        <v>2311</v>
      </c>
    </row>
    <row r="695" spans="1:2">
      <c r="A695" s="13" t="s">
        <v>2312</v>
      </c>
      <c r="B695" s="13" t="s">
        <v>2313</v>
      </c>
    </row>
    <row r="696" spans="1:2">
      <c r="A696" s="13" t="s">
        <v>2314</v>
      </c>
      <c r="B696" s="13" t="s">
        <v>2315</v>
      </c>
    </row>
    <row r="697" spans="1:2">
      <c r="A697" s="13" t="s">
        <v>2316</v>
      </c>
      <c r="B697" s="13" t="s">
        <v>2317</v>
      </c>
    </row>
    <row r="698" spans="1:2">
      <c r="A698" s="13" t="s">
        <v>2318</v>
      </c>
      <c r="B698" s="13" t="s">
        <v>2319</v>
      </c>
    </row>
    <row r="699" spans="1:2">
      <c r="A699" s="13" t="s">
        <v>2320</v>
      </c>
      <c r="B699" s="13" t="s">
        <v>2321</v>
      </c>
    </row>
    <row r="700" spans="1:2">
      <c r="A700" s="13" t="s">
        <v>2322</v>
      </c>
      <c r="B700" s="13" t="s">
        <v>2323</v>
      </c>
    </row>
    <row r="701" spans="1:2">
      <c r="A701" s="13" t="s">
        <v>2324</v>
      </c>
      <c r="B701" s="13" t="s">
        <v>2325</v>
      </c>
    </row>
    <row r="702" spans="1:2">
      <c r="A702" s="13" t="s">
        <v>2326</v>
      </c>
      <c r="B702" s="13" t="s">
        <v>2327</v>
      </c>
    </row>
    <row r="703" spans="1:2">
      <c r="A703" s="13" t="s">
        <v>2328</v>
      </c>
      <c r="B703" s="13" t="s">
        <v>2329</v>
      </c>
    </row>
    <row r="704" spans="1:2">
      <c r="A704" s="13" t="s">
        <v>2330</v>
      </c>
      <c r="B704" s="13" t="s">
        <v>2331</v>
      </c>
    </row>
    <row r="705" spans="1:2">
      <c r="A705" s="13" t="s">
        <v>2332</v>
      </c>
      <c r="B705" s="13" t="s">
        <v>2333</v>
      </c>
    </row>
    <row r="706" spans="1:2">
      <c r="A706" s="13" t="s">
        <v>2334</v>
      </c>
      <c r="B706" s="13" t="s">
        <v>2335</v>
      </c>
    </row>
    <row r="707" spans="1:2">
      <c r="A707" s="13" t="s">
        <v>2336</v>
      </c>
      <c r="B707" s="13" t="s">
        <v>2337</v>
      </c>
    </row>
    <row r="708" spans="1:2">
      <c r="A708" s="13" t="s">
        <v>2338</v>
      </c>
      <c r="B708" s="13" t="s">
        <v>2339</v>
      </c>
    </row>
    <row r="709" spans="1:2">
      <c r="A709" s="13" t="s">
        <v>2340</v>
      </c>
      <c r="B709" s="13" t="s">
        <v>2341</v>
      </c>
    </row>
    <row r="710" spans="1:2">
      <c r="A710" s="13" t="s">
        <v>2342</v>
      </c>
      <c r="B710" s="13" t="s">
        <v>2343</v>
      </c>
    </row>
    <row r="711" spans="1:2">
      <c r="A711" s="13" t="s">
        <v>2344</v>
      </c>
      <c r="B711" s="13" t="s">
        <v>2345</v>
      </c>
    </row>
    <row r="712" spans="1:2">
      <c r="A712" s="13" t="s">
        <v>2346</v>
      </c>
      <c r="B712" s="13" t="s">
        <v>2347</v>
      </c>
    </row>
    <row r="713" spans="1:2">
      <c r="A713" s="13" t="s">
        <v>2348</v>
      </c>
      <c r="B713" s="13" t="s">
        <v>2349</v>
      </c>
    </row>
    <row r="714" spans="1:2">
      <c r="A714" s="13" t="s">
        <v>2350</v>
      </c>
      <c r="B714" s="13" t="s">
        <v>2351</v>
      </c>
    </row>
    <row r="715" spans="1:2">
      <c r="A715" s="13" t="s">
        <v>2352</v>
      </c>
      <c r="B715" s="13" t="s">
        <v>2353</v>
      </c>
    </row>
    <row r="716" spans="1:2">
      <c r="A716" s="13" t="s">
        <v>2354</v>
      </c>
      <c r="B716" s="13" t="s">
        <v>2355</v>
      </c>
    </row>
    <row r="717" spans="1:2">
      <c r="A717" s="13" t="s">
        <v>2356</v>
      </c>
      <c r="B717" s="13" t="s">
        <v>2357</v>
      </c>
    </row>
    <row r="718" spans="1:2">
      <c r="A718" s="13" t="s">
        <v>2358</v>
      </c>
      <c r="B718" s="13" t="s">
        <v>2359</v>
      </c>
    </row>
    <row r="719" spans="1:2">
      <c r="A719" s="13" t="s">
        <v>2360</v>
      </c>
      <c r="B719" s="13" t="s">
        <v>2361</v>
      </c>
    </row>
    <row r="720" spans="1:2">
      <c r="A720" s="13" t="s">
        <v>2362</v>
      </c>
      <c r="B720" s="13" t="s">
        <v>2363</v>
      </c>
    </row>
    <row r="721" spans="1:2">
      <c r="A721" s="13" t="s">
        <v>2364</v>
      </c>
      <c r="B721" s="13" t="s">
        <v>2365</v>
      </c>
    </row>
    <row r="722" spans="1:2">
      <c r="A722" s="13" t="s">
        <v>2366</v>
      </c>
      <c r="B722" s="13" t="s">
        <v>2367</v>
      </c>
    </row>
    <row r="723" spans="1:2">
      <c r="A723" s="13" t="s">
        <v>2368</v>
      </c>
      <c r="B723" s="13" t="s">
        <v>2369</v>
      </c>
    </row>
    <row r="724" spans="1:2">
      <c r="A724" s="13" t="s">
        <v>2370</v>
      </c>
      <c r="B724" s="13" t="s">
        <v>2371</v>
      </c>
    </row>
    <row r="725" spans="1:2">
      <c r="A725" s="13" t="s">
        <v>2372</v>
      </c>
      <c r="B725" s="13" t="s">
        <v>2373</v>
      </c>
    </row>
    <row r="726" spans="1:2">
      <c r="A726" s="13" t="s">
        <v>2374</v>
      </c>
      <c r="B726" s="13" t="s">
        <v>2375</v>
      </c>
    </row>
    <row r="727" spans="1:2">
      <c r="A727" s="13" t="s">
        <v>2376</v>
      </c>
      <c r="B727" s="13" t="s">
        <v>2377</v>
      </c>
    </row>
    <row r="728" spans="1:2">
      <c r="A728" s="13" t="s">
        <v>2378</v>
      </c>
      <c r="B728" s="13" t="s">
        <v>2379</v>
      </c>
    </row>
    <row r="729" spans="1:2">
      <c r="A729" s="13" t="s">
        <v>2380</v>
      </c>
      <c r="B729" s="13" t="s">
        <v>2381</v>
      </c>
    </row>
    <row r="730" spans="1:2">
      <c r="A730" s="13" t="s">
        <v>2382</v>
      </c>
      <c r="B730" s="13" t="s">
        <v>2383</v>
      </c>
    </row>
    <row r="731" spans="1:2">
      <c r="A731" s="13" t="s">
        <v>2384</v>
      </c>
      <c r="B731" s="13" t="s">
        <v>2385</v>
      </c>
    </row>
    <row r="732" spans="1:2">
      <c r="A732" s="13" t="s">
        <v>2386</v>
      </c>
      <c r="B732" s="13" t="s">
        <v>2387</v>
      </c>
    </row>
    <row r="733" spans="1:2">
      <c r="A733" s="13" t="s">
        <v>2388</v>
      </c>
      <c r="B733" s="13" t="s">
        <v>2389</v>
      </c>
    </row>
    <row r="734" spans="1:2">
      <c r="A734" s="13" t="s">
        <v>2390</v>
      </c>
      <c r="B734" s="13" t="s">
        <v>2391</v>
      </c>
    </row>
    <row r="735" spans="1:2">
      <c r="A735" s="13" t="s">
        <v>2392</v>
      </c>
      <c r="B735" s="13" t="s">
        <v>2393</v>
      </c>
    </row>
    <row r="736" spans="1:2">
      <c r="A736" s="13" t="s">
        <v>2394</v>
      </c>
      <c r="B736" s="13" t="s">
        <v>2395</v>
      </c>
    </row>
    <row r="737" spans="1:2">
      <c r="A737" s="13" t="s">
        <v>2396</v>
      </c>
      <c r="B737" s="13" t="s">
        <v>2397</v>
      </c>
    </row>
    <row r="738" spans="1:2">
      <c r="A738" s="13" t="s">
        <v>2398</v>
      </c>
      <c r="B738" s="13" t="s">
        <v>2399</v>
      </c>
    </row>
    <row r="739" spans="1:2">
      <c r="A739" s="13" t="s">
        <v>2400</v>
      </c>
      <c r="B739" s="13" t="s">
        <v>2401</v>
      </c>
    </row>
    <row r="740" spans="1:2">
      <c r="A740" s="13" t="s">
        <v>2402</v>
      </c>
      <c r="B740" s="13" t="s">
        <v>2403</v>
      </c>
    </row>
    <row r="741" spans="1:2">
      <c r="A741" s="13" t="s">
        <v>2404</v>
      </c>
      <c r="B741" s="13" t="s">
        <v>2405</v>
      </c>
    </row>
    <row r="742" spans="1:2">
      <c r="A742" s="13" t="s">
        <v>2406</v>
      </c>
      <c r="B742" s="13" t="s">
        <v>2407</v>
      </c>
    </row>
    <row r="743" spans="1:2">
      <c r="A743" s="13" t="s">
        <v>2408</v>
      </c>
      <c r="B743" s="13" t="s">
        <v>2409</v>
      </c>
    </row>
    <row r="744" spans="1:2">
      <c r="A744" s="13" t="s">
        <v>2410</v>
      </c>
      <c r="B744" s="13" t="s">
        <v>2411</v>
      </c>
    </row>
    <row r="745" spans="1:2">
      <c r="A745" s="13" t="s">
        <v>2412</v>
      </c>
      <c r="B745" s="13" t="s">
        <v>2413</v>
      </c>
    </row>
    <row r="746" spans="1:2">
      <c r="A746" s="13" t="s">
        <v>2414</v>
      </c>
      <c r="B746" s="13" t="s">
        <v>2415</v>
      </c>
    </row>
    <row r="747" spans="1:2">
      <c r="A747" s="13" t="s">
        <v>2416</v>
      </c>
      <c r="B747" s="13" t="s">
        <v>2417</v>
      </c>
    </row>
    <row r="748" spans="1:2">
      <c r="A748" s="13" t="s">
        <v>2418</v>
      </c>
      <c r="B748" s="13" t="s">
        <v>2419</v>
      </c>
    </row>
    <row r="749" spans="1:2">
      <c r="A749" s="13" t="s">
        <v>2420</v>
      </c>
      <c r="B749" s="13" t="s">
        <v>2421</v>
      </c>
    </row>
    <row r="750" spans="1:2">
      <c r="A750" s="13" t="s">
        <v>2422</v>
      </c>
      <c r="B750" s="13" t="s">
        <v>2423</v>
      </c>
    </row>
    <row r="751" spans="1:2">
      <c r="A751" s="13" t="s">
        <v>2424</v>
      </c>
      <c r="B751" s="13" t="s">
        <v>2425</v>
      </c>
    </row>
    <row r="752" spans="1:2">
      <c r="A752" s="13" t="s">
        <v>2426</v>
      </c>
      <c r="B752" s="13" t="s">
        <v>2427</v>
      </c>
    </row>
    <row r="753" spans="1:2">
      <c r="A753" s="13" t="s">
        <v>2428</v>
      </c>
      <c r="B753" s="13" t="s">
        <v>2429</v>
      </c>
    </row>
    <row r="754" spans="1:2">
      <c r="A754" s="13" t="s">
        <v>2430</v>
      </c>
      <c r="B754" s="13" t="s">
        <v>2431</v>
      </c>
    </row>
    <row r="755" spans="1:2">
      <c r="A755" s="13" t="s">
        <v>2432</v>
      </c>
      <c r="B755" s="13" t="s">
        <v>2433</v>
      </c>
    </row>
    <row r="756" spans="1:2">
      <c r="A756" s="13" t="s">
        <v>2434</v>
      </c>
      <c r="B756" s="13" t="s">
        <v>2435</v>
      </c>
    </row>
    <row r="757" spans="1:2">
      <c r="A757" s="13" t="s">
        <v>2436</v>
      </c>
      <c r="B757" s="13" t="s">
        <v>2437</v>
      </c>
    </row>
    <row r="758" spans="1:2">
      <c r="A758" s="13" t="s">
        <v>2438</v>
      </c>
      <c r="B758" s="13" t="s">
        <v>2439</v>
      </c>
    </row>
    <row r="759" spans="1:2">
      <c r="A759" s="13" t="s">
        <v>2440</v>
      </c>
      <c r="B759" s="13" t="s">
        <v>2441</v>
      </c>
    </row>
    <row r="760" spans="1:2">
      <c r="A760" s="13" t="s">
        <v>2442</v>
      </c>
      <c r="B760" s="13" t="s">
        <v>2443</v>
      </c>
    </row>
    <row r="761" spans="1:2">
      <c r="A761" s="13" t="s">
        <v>2444</v>
      </c>
      <c r="B761" s="13" t="s">
        <v>2445</v>
      </c>
    </row>
    <row r="762" spans="1:2">
      <c r="A762" s="13" t="s">
        <v>2446</v>
      </c>
      <c r="B762" s="13" t="s">
        <v>2447</v>
      </c>
    </row>
    <row r="763" spans="1:2">
      <c r="A763" s="13" t="s">
        <v>2448</v>
      </c>
      <c r="B763" s="13" t="s">
        <v>2449</v>
      </c>
    </row>
    <row r="764" spans="1:2">
      <c r="A764" s="13" t="s">
        <v>2450</v>
      </c>
      <c r="B764" s="13" t="s">
        <v>2451</v>
      </c>
    </row>
    <row r="765" spans="1:2">
      <c r="A765" s="13" t="s">
        <v>2452</v>
      </c>
      <c r="B765" s="13" t="s">
        <v>2453</v>
      </c>
    </row>
    <row r="766" spans="1:2">
      <c r="A766" s="13" t="s">
        <v>2454</v>
      </c>
      <c r="B766" s="13" t="s">
        <v>2455</v>
      </c>
    </row>
    <row r="767" spans="1:2">
      <c r="A767" s="13" t="s">
        <v>2456</v>
      </c>
      <c r="B767" s="13" t="s">
        <v>2457</v>
      </c>
    </row>
    <row r="768" spans="1:2">
      <c r="A768" s="13" t="s">
        <v>2458</v>
      </c>
      <c r="B768" s="13" t="s">
        <v>2459</v>
      </c>
    </row>
    <row r="769" spans="1:2">
      <c r="A769" s="13" t="s">
        <v>2460</v>
      </c>
      <c r="B769" s="13" t="s">
        <v>1591</v>
      </c>
    </row>
    <row r="770" spans="1:2">
      <c r="A770" s="13" t="s">
        <v>2461</v>
      </c>
      <c r="B770" s="13" t="s">
        <v>2462</v>
      </c>
    </row>
    <row r="771" spans="1:2">
      <c r="A771" s="13" t="s">
        <v>2463</v>
      </c>
      <c r="B771" s="13" t="s">
        <v>2464</v>
      </c>
    </row>
    <row r="772" spans="1:2">
      <c r="A772" s="13" t="s">
        <v>2465</v>
      </c>
      <c r="B772" s="13" t="s">
        <v>2466</v>
      </c>
    </row>
    <row r="773" spans="1:2">
      <c r="A773" s="13" t="s">
        <v>2467</v>
      </c>
      <c r="B773" s="13" t="s">
        <v>2468</v>
      </c>
    </row>
    <row r="774" spans="1:2">
      <c r="A774" s="13" t="s">
        <v>2469</v>
      </c>
      <c r="B774" s="13" t="s">
        <v>2470</v>
      </c>
    </row>
    <row r="775" spans="1:2">
      <c r="A775" s="13" t="s">
        <v>2471</v>
      </c>
      <c r="B775" s="13" t="s">
        <v>2472</v>
      </c>
    </row>
    <row r="776" spans="1:2">
      <c r="A776" s="13" t="s">
        <v>2473</v>
      </c>
      <c r="B776" s="13" t="s">
        <v>2474</v>
      </c>
    </row>
    <row r="777" spans="1:2">
      <c r="A777" s="13" t="s">
        <v>2475</v>
      </c>
      <c r="B777" s="13" t="s">
        <v>2476</v>
      </c>
    </row>
    <row r="778" spans="1:2">
      <c r="A778" s="13" t="s">
        <v>2477</v>
      </c>
      <c r="B778" s="13" t="s">
        <v>2478</v>
      </c>
    </row>
    <row r="779" spans="1:2">
      <c r="A779" s="13" t="s">
        <v>2479</v>
      </c>
      <c r="B779" s="13" t="s">
        <v>2480</v>
      </c>
    </row>
    <row r="780" spans="1:2">
      <c r="A780" s="13" t="s">
        <v>2481</v>
      </c>
      <c r="B780" s="13" t="s">
        <v>2482</v>
      </c>
    </row>
    <row r="781" spans="1:2">
      <c r="A781" s="13" t="s">
        <v>2483</v>
      </c>
      <c r="B781" s="13" t="s">
        <v>2484</v>
      </c>
    </row>
    <row r="782" spans="1:2">
      <c r="A782" s="13" t="s">
        <v>2485</v>
      </c>
      <c r="B782" s="13" t="s">
        <v>2486</v>
      </c>
    </row>
    <row r="783" spans="1:2">
      <c r="A783" s="13" t="s">
        <v>2487</v>
      </c>
      <c r="B783" s="13" t="s">
        <v>2488</v>
      </c>
    </row>
    <row r="784" spans="1:2">
      <c r="A784" s="13" t="s">
        <v>2489</v>
      </c>
      <c r="B784" s="13" t="s">
        <v>2490</v>
      </c>
    </row>
    <row r="785" spans="1:2">
      <c r="A785" s="13" t="s">
        <v>2491</v>
      </c>
      <c r="B785" s="13" t="s">
        <v>2492</v>
      </c>
    </row>
    <row r="786" spans="1:2">
      <c r="A786" s="13" t="s">
        <v>2493</v>
      </c>
      <c r="B786" s="13" t="s">
        <v>2494</v>
      </c>
    </row>
    <row r="787" spans="1:2">
      <c r="A787" s="13" t="s">
        <v>2495</v>
      </c>
      <c r="B787" s="13" t="s">
        <v>2496</v>
      </c>
    </row>
    <row r="788" spans="1:2">
      <c r="A788" s="13" t="s">
        <v>2497</v>
      </c>
      <c r="B788" s="13" t="s">
        <v>2498</v>
      </c>
    </row>
    <row r="789" spans="1:2">
      <c r="A789" s="13" t="s">
        <v>2499</v>
      </c>
      <c r="B789" s="13" t="s">
        <v>2500</v>
      </c>
    </row>
    <row r="790" spans="1:2">
      <c r="A790" s="13" t="s">
        <v>2501</v>
      </c>
      <c r="B790" s="13" t="s">
        <v>2502</v>
      </c>
    </row>
    <row r="791" spans="1:2">
      <c r="A791" s="13" t="s">
        <v>2503</v>
      </c>
      <c r="B791" s="13" t="s">
        <v>2504</v>
      </c>
    </row>
    <row r="792" spans="1:2">
      <c r="A792" s="13" t="s">
        <v>2505</v>
      </c>
      <c r="B792" s="13" t="s">
        <v>2506</v>
      </c>
    </row>
    <row r="793" spans="1:2">
      <c r="A793" s="13" t="s">
        <v>2507</v>
      </c>
      <c r="B793" s="13" t="s">
        <v>2508</v>
      </c>
    </row>
    <row r="794" spans="1:2">
      <c r="A794" s="13" t="s">
        <v>2509</v>
      </c>
      <c r="B794" s="13" t="s">
        <v>2510</v>
      </c>
    </row>
    <row r="795" spans="1:2">
      <c r="A795" s="13" t="s">
        <v>2511</v>
      </c>
      <c r="B795" s="13" t="s">
        <v>2512</v>
      </c>
    </row>
    <row r="796" spans="1:2">
      <c r="A796" s="13" t="s">
        <v>2513</v>
      </c>
      <c r="B796" s="13" t="s">
        <v>2514</v>
      </c>
    </row>
    <row r="797" spans="1:2">
      <c r="A797" s="13" t="s">
        <v>2515</v>
      </c>
      <c r="B797" s="13" t="s">
        <v>2516</v>
      </c>
    </row>
    <row r="798" spans="1:2">
      <c r="A798" s="13" t="s">
        <v>2517</v>
      </c>
      <c r="B798" s="13" t="s">
        <v>2518</v>
      </c>
    </row>
    <row r="799" spans="1:2">
      <c r="A799" s="13" t="s">
        <v>2519</v>
      </c>
      <c r="B799" s="13" t="s">
        <v>1257</v>
      </c>
    </row>
    <row r="800" spans="1:2">
      <c r="A800" s="13" t="s">
        <v>2520</v>
      </c>
      <c r="B800" s="13" t="s">
        <v>2521</v>
      </c>
    </row>
    <row r="801" spans="1:2">
      <c r="A801" s="13" t="s">
        <v>2522</v>
      </c>
      <c r="B801" s="13" t="s">
        <v>2523</v>
      </c>
    </row>
    <row r="802" spans="1:2">
      <c r="A802" s="13" t="s">
        <v>2524</v>
      </c>
      <c r="B802" s="13" t="s">
        <v>2525</v>
      </c>
    </row>
    <row r="803" spans="1:2">
      <c r="A803" s="13" t="s">
        <v>2526</v>
      </c>
      <c r="B803" s="13" t="s">
        <v>2527</v>
      </c>
    </row>
    <row r="804" spans="1:2">
      <c r="A804" s="13" t="s">
        <v>2528</v>
      </c>
      <c r="B804" s="13" t="s">
        <v>2529</v>
      </c>
    </row>
    <row r="805" spans="1:2">
      <c r="A805" s="13" t="s">
        <v>2530</v>
      </c>
      <c r="B805" s="13" t="s">
        <v>2531</v>
      </c>
    </row>
    <row r="806" spans="1:2">
      <c r="A806" s="13" t="s">
        <v>2532</v>
      </c>
      <c r="B806" s="13" t="s">
        <v>2533</v>
      </c>
    </row>
    <row r="807" spans="1:2">
      <c r="A807" s="13" t="s">
        <v>2534</v>
      </c>
      <c r="B807" s="13" t="s">
        <v>2535</v>
      </c>
    </row>
    <row r="808" spans="1:2">
      <c r="A808" s="13" t="s">
        <v>2536</v>
      </c>
      <c r="B808" s="13" t="s">
        <v>2537</v>
      </c>
    </row>
    <row r="809" spans="1:2">
      <c r="A809" s="13" t="s">
        <v>2538</v>
      </c>
      <c r="B809" s="13" t="s">
        <v>2539</v>
      </c>
    </row>
    <row r="810" spans="1:2">
      <c r="A810" s="13" t="s">
        <v>2540</v>
      </c>
      <c r="B810" s="13" t="s">
        <v>2541</v>
      </c>
    </row>
    <row r="811" spans="1:2">
      <c r="A811" s="13" t="s">
        <v>2542</v>
      </c>
      <c r="B811" s="13" t="s">
        <v>2543</v>
      </c>
    </row>
    <row r="812" spans="1:2">
      <c r="A812" s="13" t="s">
        <v>2544</v>
      </c>
      <c r="B812" s="13" t="s">
        <v>2545</v>
      </c>
    </row>
    <row r="813" spans="1:2">
      <c r="A813" s="13" t="s">
        <v>2546</v>
      </c>
      <c r="B813" s="13" t="s">
        <v>2547</v>
      </c>
    </row>
    <row r="814" spans="1:2">
      <c r="A814" s="13" t="s">
        <v>2548</v>
      </c>
      <c r="B814" s="13" t="s">
        <v>2549</v>
      </c>
    </row>
    <row r="815" spans="1:2">
      <c r="A815" s="13" t="s">
        <v>2550</v>
      </c>
      <c r="B815" s="13" t="s">
        <v>2551</v>
      </c>
    </row>
    <row r="816" spans="1:2">
      <c r="A816" s="13" t="s">
        <v>2552</v>
      </c>
      <c r="B816" s="13" t="s">
        <v>2553</v>
      </c>
    </row>
    <row r="817" spans="1:2">
      <c r="A817" s="13" t="s">
        <v>2554</v>
      </c>
      <c r="B817" s="13" t="s">
        <v>2555</v>
      </c>
    </row>
    <row r="818" spans="1:2">
      <c r="A818" s="13" t="s">
        <v>2556</v>
      </c>
      <c r="B818" s="13" t="s">
        <v>2557</v>
      </c>
    </row>
    <row r="819" spans="1:2">
      <c r="A819" s="13" t="s">
        <v>2558</v>
      </c>
      <c r="B819" s="13" t="s">
        <v>2559</v>
      </c>
    </row>
    <row r="820" spans="1:2">
      <c r="A820" s="13" t="s">
        <v>2560</v>
      </c>
      <c r="B820" s="13" t="s">
        <v>2561</v>
      </c>
    </row>
    <row r="821" spans="1:2">
      <c r="A821" s="13" t="s">
        <v>2562</v>
      </c>
      <c r="B821" s="13" t="s">
        <v>2563</v>
      </c>
    </row>
    <row r="822" spans="1:2">
      <c r="A822" s="13" t="s">
        <v>2564</v>
      </c>
      <c r="B822" s="13" t="s">
        <v>1365</v>
      </c>
    </row>
    <row r="823" spans="1:2">
      <c r="A823" s="13" t="s">
        <v>2565</v>
      </c>
      <c r="B823" s="13" t="s">
        <v>2566</v>
      </c>
    </row>
    <row r="824" spans="1:2">
      <c r="A824" s="13" t="s">
        <v>2567</v>
      </c>
      <c r="B824" s="13" t="s">
        <v>2568</v>
      </c>
    </row>
    <row r="825" spans="1:2">
      <c r="A825" s="13" t="s">
        <v>2569</v>
      </c>
      <c r="B825" s="13" t="s">
        <v>2570</v>
      </c>
    </row>
    <row r="826" spans="1:2">
      <c r="A826" s="13" t="s">
        <v>2571</v>
      </c>
      <c r="B826" s="13" t="s">
        <v>2572</v>
      </c>
    </row>
    <row r="827" spans="1:2">
      <c r="A827" s="13" t="s">
        <v>2573</v>
      </c>
      <c r="B827" s="13" t="s">
        <v>2574</v>
      </c>
    </row>
    <row r="828" spans="1:2">
      <c r="A828" s="13" t="s">
        <v>2575</v>
      </c>
      <c r="B828" s="13" t="s">
        <v>2576</v>
      </c>
    </row>
    <row r="829" spans="1:2">
      <c r="A829" s="13" t="s">
        <v>2577</v>
      </c>
      <c r="B829" s="13" t="s">
        <v>2578</v>
      </c>
    </row>
    <row r="830" spans="1:2">
      <c r="A830" s="13" t="s">
        <v>2579</v>
      </c>
      <c r="B830" s="13" t="s">
        <v>2580</v>
      </c>
    </row>
    <row r="831" spans="1:2">
      <c r="A831" s="13" t="s">
        <v>2581</v>
      </c>
      <c r="B831" s="13" t="s">
        <v>2582</v>
      </c>
    </row>
    <row r="832" spans="1:2">
      <c r="A832" s="13" t="s">
        <v>2583</v>
      </c>
      <c r="B832" s="13" t="s">
        <v>2584</v>
      </c>
    </row>
    <row r="833" spans="1:2">
      <c r="A833" s="13" t="s">
        <v>2585</v>
      </c>
      <c r="B833" s="13" t="s">
        <v>2586</v>
      </c>
    </row>
    <row r="834" spans="1:2">
      <c r="A834" s="13" t="s">
        <v>2587</v>
      </c>
      <c r="B834" s="13" t="s">
        <v>2588</v>
      </c>
    </row>
    <row r="835" spans="1:2">
      <c r="A835" s="13" t="s">
        <v>2589</v>
      </c>
      <c r="B835" s="13" t="s">
        <v>2590</v>
      </c>
    </row>
    <row r="836" spans="1:2">
      <c r="A836" s="13" t="s">
        <v>2591</v>
      </c>
      <c r="B836" s="13" t="s">
        <v>2592</v>
      </c>
    </row>
    <row r="837" spans="1:2">
      <c r="A837" s="13" t="s">
        <v>2593</v>
      </c>
      <c r="B837" s="13" t="s">
        <v>2594</v>
      </c>
    </row>
    <row r="838" spans="1:2">
      <c r="A838" s="13" t="s">
        <v>2595</v>
      </c>
      <c r="B838" s="13" t="s">
        <v>2596</v>
      </c>
    </row>
    <row r="839" spans="1:2">
      <c r="A839" s="13" t="s">
        <v>2597</v>
      </c>
      <c r="B839" s="13" t="s">
        <v>2598</v>
      </c>
    </row>
    <row r="840" spans="1:2">
      <c r="A840" s="13" t="s">
        <v>2599</v>
      </c>
      <c r="B840" s="13" t="s">
        <v>2600</v>
      </c>
    </row>
    <row r="841" spans="1:2">
      <c r="A841" s="13" t="s">
        <v>2601</v>
      </c>
      <c r="B841" s="13" t="s">
        <v>2602</v>
      </c>
    </row>
    <row r="842" spans="1:2">
      <c r="A842" s="13" t="s">
        <v>2603</v>
      </c>
      <c r="B842" s="13" t="s">
        <v>2604</v>
      </c>
    </row>
    <row r="843" spans="1:2">
      <c r="A843" s="13" t="s">
        <v>2605</v>
      </c>
      <c r="B843" s="13" t="s">
        <v>2606</v>
      </c>
    </row>
    <row r="844" spans="1:2">
      <c r="A844" s="13" t="s">
        <v>2607</v>
      </c>
      <c r="B844" s="13" t="s">
        <v>2608</v>
      </c>
    </row>
    <row r="845" spans="1:2">
      <c r="A845" s="13" t="s">
        <v>2609</v>
      </c>
      <c r="B845" s="13" t="s">
        <v>2610</v>
      </c>
    </row>
    <row r="846" spans="1:2">
      <c r="A846" s="13" t="s">
        <v>2611</v>
      </c>
      <c r="B846" s="13" t="s">
        <v>2612</v>
      </c>
    </row>
    <row r="847" spans="1:2">
      <c r="A847" s="13" t="s">
        <v>2613</v>
      </c>
      <c r="B847" s="13" t="s">
        <v>2614</v>
      </c>
    </row>
    <row r="848" spans="1:2">
      <c r="A848" s="13" t="s">
        <v>2615</v>
      </c>
      <c r="B848" s="13" t="s">
        <v>2616</v>
      </c>
    </row>
    <row r="849" spans="1:2">
      <c r="A849" s="13" t="s">
        <v>2617</v>
      </c>
      <c r="B849" s="13" t="s">
        <v>2618</v>
      </c>
    </row>
    <row r="850" spans="1:2">
      <c r="A850" s="13" t="s">
        <v>2619</v>
      </c>
      <c r="B850" s="13" t="s">
        <v>2620</v>
      </c>
    </row>
    <row r="851" spans="1:2">
      <c r="A851" s="13" t="s">
        <v>2621</v>
      </c>
      <c r="B851" s="13" t="s">
        <v>2622</v>
      </c>
    </row>
    <row r="852" spans="1:2">
      <c r="A852" s="13" t="s">
        <v>2623</v>
      </c>
      <c r="B852" s="13" t="s">
        <v>2624</v>
      </c>
    </row>
    <row r="853" spans="1:2">
      <c r="A853" s="13" t="s">
        <v>2625</v>
      </c>
      <c r="B853" s="13" t="s">
        <v>2626</v>
      </c>
    </row>
    <row r="854" spans="1:2">
      <c r="A854" s="13" t="s">
        <v>2627</v>
      </c>
      <c r="B854" s="13" t="s">
        <v>1915</v>
      </c>
    </row>
    <row r="855" spans="1:2">
      <c r="A855" s="13" t="s">
        <v>2628</v>
      </c>
      <c r="B855" s="13" t="s">
        <v>2629</v>
      </c>
    </row>
    <row r="856" spans="1:2">
      <c r="A856" s="13" t="s">
        <v>2630</v>
      </c>
      <c r="B856" s="13" t="s">
        <v>2631</v>
      </c>
    </row>
    <row r="857" spans="1:2">
      <c r="A857" s="13" t="s">
        <v>2632</v>
      </c>
      <c r="B857" s="13" t="s">
        <v>2633</v>
      </c>
    </row>
    <row r="858" spans="1:2">
      <c r="A858" s="13" t="s">
        <v>2634</v>
      </c>
      <c r="B858" s="13" t="s">
        <v>2635</v>
      </c>
    </row>
    <row r="859" spans="1:2">
      <c r="A859" s="13" t="s">
        <v>2636</v>
      </c>
      <c r="B859" s="13" t="s">
        <v>2637</v>
      </c>
    </row>
    <row r="860" spans="1:2">
      <c r="A860" s="13" t="s">
        <v>2638</v>
      </c>
      <c r="B860" s="13" t="s">
        <v>2639</v>
      </c>
    </row>
    <row r="861" spans="1:2">
      <c r="A861" s="13" t="s">
        <v>2640</v>
      </c>
      <c r="B861" s="13" t="s">
        <v>2641</v>
      </c>
    </row>
    <row r="862" spans="1:2">
      <c r="A862" s="13" t="s">
        <v>2642</v>
      </c>
      <c r="B862" s="13" t="s">
        <v>2643</v>
      </c>
    </row>
    <row r="863" spans="1:2">
      <c r="A863" s="13" t="s">
        <v>2644</v>
      </c>
      <c r="B863" s="13" t="s">
        <v>2645</v>
      </c>
    </row>
    <row r="864" spans="1:2">
      <c r="A864" s="13" t="s">
        <v>2646</v>
      </c>
      <c r="B864" s="13" t="s">
        <v>2647</v>
      </c>
    </row>
    <row r="865" spans="1:2">
      <c r="A865" s="13" t="s">
        <v>2648</v>
      </c>
      <c r="B865" s="13" t="s">
        <v>2649</v>
      </c>
    </row>
    <row r="866" spans="1:2">
      <c r="A866" s="13" t="s">
        <v>2650</v>
      </c>
      <c r="B866" s="13" t="s">
        <v>2651</v>
      </c>
    </row>
    <row r="867" spans="1:2">
      <c r="A867" s="13" t="s">
        <v>2652</v>
      </c>
      <c r="B867" s="13" t="s">
        <v>2653</v>
      </c>
    </row>
    <row r="868" spans="1:2">
      <c r="A868" s="13" t="s">
        <v>2654</v>
      </c>
      <c r="B868" s="13" t="s">
        <v>2655</v>
      </c>
    </row>
    <row r="869" spans="1:2">
      <c r="A869" s="13" t="s">
        <v>2656</v>
      </c>
      <c r="B869" s="13" t="s">
        <v>2657</v>
      </c>
    </row>
    <row r="870" spans="1:2">
      <c r="A870" s="13" t="s">
        <v>2658</v>
      </c>
      <c r="B870" s="13" t="s">
        <v>2659</v>
      </c>
    </row>
    <row r="871" spans="1:2">
      <c r="A871" s="13" t="s">
        <v>2660</v>
      </c>
      <c r="B871" s="13" t="s">
        <v>2661</v>
      </c>
    </row>
    <row r="872" spans="1:2">
      <c r="A872" s="13" t="s">
        <v>2662</v>
      </c>
      <c r="B872" s="13" t="s">
        <v>2663</v>
      </c>
    </row>
    <row r="873" spans="1:2">
      <c r="A873" s="13" t="s">
        <v>2664</v>
      </c>
      <c r="B873" s="13" t="s">
        <v>2665</v>
      </c>
    </row>
    <row r="874" spans="1:2">
      <c r="A874" s="13" t="s">
        <v>2666</v>
      </c>
      <c r="B874" s="13" t="s">
        <v>2667</v>
      </c>
    </row>
    <row r="875" spans="1:2">
      <c r="A875" s="13" t="s">
        <v>2668</v>
      </c>
      <c r="B875" s="13" t="s">
        <v>2669</v>
      </c>
    </row>
    <row r="876" spans="1:2">
      <c r="A876" s="13" t="s">
        <v>2670</v>
      </c>
      <c r="B876" s="13" t="s">
        <v>2671</v>
      </c>
    </row>
    <row r="877" spans="1:2">
      <c r="A877" s="13" t="s">
        <v>2672</v>
      </c>
      <c r="B877" s="13" t="s">
        <v>2673</v>
      </c>
    </row>
    <row r="878" spans="1:2">
      <c r="A878" s="13" t="s">
        <v>2674</v>
      </c>
      <c r="B878" s="13" t="s">
        <v>2675</v>
      </c>
    </row>
    <row r="879" spans="1:2">
      <c r="A879" s="13" t="s">
        <v>2676</v>
      </c>
      <c r="B879" s="13" t="s">
        <v>2677</v>
      </c>
    </row>
    <row r="880" spans="1:2">
      <c r="A880" s="13" t="s">
        <v>2678</v>
      </c>
      <c r="B880" s="13" t="s">
        <v>2679</v>
      </c>
    </row>
    <row r="881" spans="1:2">
      <c r="A881" s="13" t="s">
        <v>2680</v>
      </c>
      <c r="B881" s="13" t="s">
        <v>2681</v>
      </c>
    </row>
    <row r="882" spans="1:2">
      <c r="A882" s="13" t="s">
        <v>2682</v>
      </c>
      <c r="B882" s="13" t="s">
        <v>2683</v>
      </c>
    </row>
    <row r="883" spans="1:2">
      <c r="A883" s="13" t="s">
        <v>2684</v>
      </c>
      <c r="B883" s="13" t="s">
        <v>2685</v>
      </c>
    </row>
    <row r="884" spans="1:2">
      <c r="A884" s="13" t="s">
        <v>2686</v>
      </c>
      <c r="B884" s="13" t="s">
        <v>2687</v>
      </c>
    </row>
    <row r="885" spans="1:2">
      <c r="A885" s="13" t="s">
        <v>2688</v>
      </c>
      <c r="B885" s="13" t="s">
        <v>2689</v>
      </c>
    </row>
    <row r="886" spans="1:2">
      <c r="A886" s="13" t="s">
        <v>2690</v>
      </c>
      <c r="B886" s="13" t="s">
        <v>2691</v>
      </c>
    </row>
    <row r="887" spans="1:2">
      <c r="A887" s="13" t="s">
        <v>2692</v>
      </c>
      <c r="B887" s="13" t="s">
        <v>2693</v>
      </c>
    </row>
    <row r="888" spans="1:2">
      <c r="A888" s="13" t="s">
        <v>2694</v>
      </c>
      <c r="B888" s="13" t="s">
        <v>2695</v>
      </c>
    </row>
    <row r="889" spans="1:2">
      <c r="A889" s="13" t="s">
        <v>2696</v>
      </c>
      <c r="B889" s="13" t="s">
        <v>2697</v>
      </c>
    </row>
    <row r="890" spans="1:2">
      <c r="A890" s="13" t="s">
        <v>2698</v>
      </c>
      <c r="B890" s="13" t="s">
        <v>2699</v>
      </c>
    </row>
    <row r="891" spans="1:2">
      <c r="A891" s="13" t="s">
        <v>2700</v>
      </c>
      <c r="B891" s="13" t="s">
        <v>2701</v>
      </c>
    </row>
    <row r="892" spans="1:2">
      <c r="A892" s="13" t="s">
        <v>2702</v>
      </c>
      <c r="B892" s="13" t="s">
        <v>2703</v>
      </c>
    </row>
    <row r="893" spans="1:2">
      <c r="A893" s="13" t="s">
        <v>2704</v>
      </c>
      <c r="B893" s="13" t="s">
        <v>2705</v>
      </c>
    </row>
    <row r="894" spans="1:2">
      <c r="A894" s="13" t="s">
        <v>2706</v>
      </c>
      <c r="B894" s="13" t="s">
        <v>2707</v>
      </c>
    </row>
    <row r="895" spans="1:2">
      <c r="A895" s="13" t="s">
        <v>2708</v>
      </c>
      <c r="B895" s="13" t="s">
        <v>2709</v>
      </c>
    </row>
    <row r="896" spans="1:2">
      <c r="A896" s="13" t="s">
        <v>2710</v>
      </c>
      <c r="B896" s="13" t="s">
        <v>1257</v>
      </c>
    </row>
    <row r="897" spans="1:2">
      <c r="A897" s="13" t="s">
        <v>2711</v>
      </c>
      <c r="B897" s="13" t="s">
        <v>2712</v>
      </c>
    </row>
    <row r="898" spans="1:2">
      <c r="A898" s="13" t="s">
        <v>2713</v>
      </c>
      <c r="B898" s="13" t="s">
        <v>2714</v>
      </c>
    </row>
    <row r="899" spans="1:2">
      <c r="A899" s="13" t="s">
        <v>2715</v>
      </c>
      <c r="B899" s="13" t="s">
        <v>2716</v>
      </c>
    </row>
    <row r="900" spans="1:2">
      <c r="A900" s="13" t="s">
        <v>2717</v>
      </c>
      <c r="B900" s="13" t="s">
        <v>2718</v>
      </c>
    </row>
    <row r="901" spans="1:2">
      <c r="A901" s="13" t="s">
        <v>2719</v>
      </c>
      <c r="B901" s="13" t="s">
        <v>2720</v>
      </c>
    </row>
    <row r="902" spans="1:2">
      <c r="A902" s="13" t="s">
        <v>2721</v>
      </c>
      <c r="B902" s="13" t="s">
        <v>1927</v>
      </c>
    </row>
    <row r="903" spans="1:2">
      <c r="A903" s="13" t="s">
        <v>2722</v>
      </c>
      <c r="B903" s="13" t="s">
        <v>2723</v>
      </c>
    </row>
    <row r="904" spans="1:2">
      <c r="A904" s="13" t="s">
        <v>2724</v>
      </c>
      <c r="B904" s="13" t="s">
        <v>2725</v>
      </c>
    </row>
    <row r="905" spans="1:2">
      <c r="A905" s="13" t="s">
        <v>2726</v>
      </c>
      <c r="B905" s="13" t="s">
        <v>2727</v>
      </c>
    </row>
    <row r="906" spans="1:2">
      <c r="A906" s="13" t="s">
        <v>2728</v>
      </c>
      <c r="B906" s="13" t="s">
        <v>2729</v>
      </c>
    </row>
    <row r="907" spans="1:2">
      <c r="A907" s="13" t="s">
        <v>2730</v>
      </c>
      <c r="B907" s="13" t="s">
        <v>2731</v>
      </c>
    </row>
    <row r="908" spans="1:2">
      <c r="A908" s="13" t="s">
        <v>2732</v>
      </c>
      <c r="B908" s="13" t="s">
        <v>2733</v>
      </c>
    </row>
    <row r="909" spans="1:2">
      <c r="A909" s="13" t="s">
        <v>2734</v>
      </c>
      <c r="B909" s="13" t="s">
        <v>2735</v>
      </c>
    </row>
    <row r="910" spans="1:2">
      <c r="A910" s="13" t="s">
        <v>2736</v>
      </c>
      <c r="B910" s="13" t="s">
        <v>2737</v>
      </c>
    </row>
    <row r="911" spans="1:2">
      <c r="A911" s="13" t="s">
        <v>2738</v>
      </c>
      <c r="B911" s="13" t="s">
        <v>2739</v>
      </c>
    </row>
    <row r="912" spans="1:2">
      <c r="A912" s="13" t="s">
        <v>2740</v>
      </c>
      <c r="B912" s="13" t="s">
        <v>2741</v>
      </c>
    </row>
    <row r="913" spans="1:2">
      <c r="A913" s="13" t="s">
        <v>2742</v>
      </c>
      <c r="B913" s="13" t="s">
        <v>2743</v>
      </c>
    </row>
    <row r="914" spans="1:2">
      <c r="A914" s="13" t="s">
        <v>2744</v>
      </c>
      <c r="B914" s="13" t="s">
        <v>2745</v>
      </c>
    </row>
    <row r="915" spans="1:2">
      <c r="A915" s="13" t="s">
        <v>2746</v>
      </c>
      <c r="B915" s="13" t="s">
        <v>2747</v>
      </c>
    </row>
    <row r="916" spans="1:2">
      <c r="A916" s="13" t="s">
        <v>2748</v>
      </c>
      <c r="B916" s="13" t="s">
        <v>2749</v>
      </c>
    </row>
    <row r="917" spans="1:2">
      <c r="A917" s="13" t="s">
        <v>2750</v>
      </c>
      <c r="B917" s="13" t="s">
        <v>2751</v>
      </c>
    </row>
    <row r="918" spans="1:2">
      <c r="A918" s="13" t="s">
        <v>2752</v>
      </c>
      <c r="B918" s="13" t="s">
        <v>2753</v>
      </c>
    </row>
    <row r="919" spans="1:2">
      <c r="A919" s="13" t="s">
        <v>2754</v>
      </c>
      <c r="B919" s="13" t="s">
        <v>2755</v>
      </c>
    </row>
    <row r="920" spans="1:2">
      <c r="A920" s="13" t="s">
        <v>2756</v>
      </c>
      <c r="B920" s="13" t="s">
        <v>2757</v>
      </c>
    </row>
    <row r="921" spans="1:2">
      <c r="A921" s="13" t="s">
        <v>2758</v>
      </c>
      <c r="B921" s="13" t="s">
        <v>2759</v>
      </c>
    </row>
    <row r="922" spans="1:2">
      <c r="A922" s="13" t="s">
        <v>2760</v>
      </c>
      <c r="B922" s="13" t="s">
        <v>2761</v>
      </c>
    </row>
    <row r="923" spans="1:2">
      <c r="A923" s="13" t="s">
        <v>2762</v>
      </c>
      <c r="B923" s="13" t="s">
        <v>2763</v>
      </c>
    </row>
    <row r="924" spans="1:2">
      <c r="A924" s="13" t="s">
        <v>2764</v>
      </c>
      <c r="B924" s="13" t="s">
        <v>2765</v>
      </c>
    </row>
    <row r="925" spans="1:2">
      <c r="A925" s="13" t="s">
        <v>2766</v>
      </c>
      <c r="B925" s="13" t="s">
        <v>2767</v>
      </c>
    </row>
    <row r="926" spans="1:2">
      <c r="A926" s="13" t="s">
        <v>2768</v>
      </c>
      <c r="B926" s="13" t="s">
        <v>2769</v>
      </c>
    </row>
    <row r="927" spans="1:2">
      <c r="A927" s="13" t="s">
        <v>2770</v>
      </c>
      <c r="B927" s="13" t="s">
        <v>2771</v>
      </c>
    </row>
    <row r="928" spans="1:2">
      <c r="A928" s="13" t="s">
        <v>2772</v>
      </c>
      <c r="B928" s="13" t="s">
        <v>2773</v>
      </c>
    </row>
    <row r="929" spans="1:2">
      <c r="A929" s="13" t="s">
        <v>2774</v>
      </c>
      <c r="B929" s="13" t="s">
        <v>2775</v>
      </c>
    </row>
    <row r="930" spans="1:2">
      <c r="A930" s="13" t="s">
        <v>2776</v>
      </c>
      <c r="B930" s="13" t="s">
        <v>2777</v>
      </c>
    </row>
    <row r="931" spans="1:2">
      <c r="A931" s="13" t="s">
        <v>2778</v>
      </c>
      <c r="B931" s="13" t="s">
        <v>2779</v>
      </c>
    </row>
    <row r="932" spans="1:2">
      <c r="A932" s="13" t="s">
        <v>2780</v>
      </c>
      <c r="B932" s="13" t="s">
        <v>2781</v>
      </c>
    </row>
    <row r="933" spans="1:2">
      <c r="A933" s="13" t="s">
        <v>2782</v>
      </c>
      <c r="B933" s="13" t="s">
        <v>2783</v>
      </c>
    </row>
    <row r="934" spans="1:2">
      <c r="A934" s="13" t="s">
        <v>2784</v>
      </c>
      <c r="B934" s="13" t="s">
        <v>2785</v>
      </c>
    </row>
    <row r="935" spans="1:2">
      <c r="A935" s="13" t="s">
        <v>2786</v>
      </c>
      <c r="B935" s="13" t="s">
        <v>2787</v>
      </c>
    </row>
    <row r="936" spans="1:2">
      <c r="A936" s="13" t="s">
        <v>2788</v>
      </c>
      <c r="B936" s="13" t="s">
        <v>2789</v>
      </c>
    </row>
    <row r="937" spans="1:2">
      <c r="A937" s="13" t="s">
        <v>2790</v>
      </c>
      <c r="B937" s="13" t="s">
        <v>2791</v>
      </c>
    </row>
    <row r="938" spans="1:2">
      <c r="A938" s="13" t="s">
        <v>2792</v>
      </c>
      <c r="B938" s="13" t="s">
        <v>2793</v>
      </c>
    </row>
    <row r="939" spans="1:2">
      <c r="A939" s="13" t="s">
        <v>2794</v>
      </c>
      <c r="B939" s="13" t="s">
        <v>2795</v>
      </c>
    </row>
    <row r="940" spans="1:2">
      <c r="A940" s="13" t="s">
        <v>2796</v>
      </c>
      <c r="B940" s="13" t="s">
        <v>2797</v>
      </c>
    </row>
    <row r="941" spans="1:2">
      <c r="A941" s="13" t="s">
        <v>2798</v>
      </c>
      <c r="B941" s="13" t="s">
        <v>1257</v>
      </c>
    </row>
    <row r="942" spans="1:2">
      <c r="A942" s="13" t="s">
        <v>2799</v>
      </c>
      <c r="B942" s="13" t="s">
        <v>2800</v>
      </c>
    </row>
    <row r="943" spans="1:2">
      <c r="A943" s="13" t="s">
        <v>2801</v>
      </c>
      <c r="B943" s="13" t="s">
        <v>2802</v>
      </c>
    </row>
    <row r="944" spans="1:2">
      <c r="A944" s="13" t="s">
        <v>2803</v>
      </c>
      <c r="B944" s="13" t="s">
        <v>2804</v>
      </c>
    </row>
    <row r="945" spans="1:2">
      <c r="A945" s="13" t="s">
        <v>2805</v>
      </c>
      <c r="B945" s="13" t="s">
        <v>2806</v>
      </c>
    </row>
    <row r="946" spans="1:2">
      <c r="A946" s="13" t="s">
        <v>2807</v>
      </c>
      <c r="B946" s="13" t="s">
        <v>2808</v>
      </c>
    </row>
    <row r="947" spans="1:2">
      <c r="A947" s="13" t="s">
        <v>2809</v>
      </c>
      <c r="B947" s="13" t="s">
        <v>2810</v>
      </c>
    </row>
    <row r="948" spans="1:2">
      <c r="A948" s="13" t="s">
        <v>2811</v>
      </c>
      <c r="B948" s="13" t="s">
        <v>2812</v>
      </c>
    </row>
    <row r="949" spans="1:2">
      <c r="A949" s="13" t="s">
        <v>2813</v>
      </c>
      <c r="B949" s="13" t="s">
        <v>2814</v>
      </c>
    </row>
    <row r="950" spans="1:2">
      <c r="A950" s="13" t="s">
        <v>2815</v>
      </c>
      <c r="B950" s="13" t="s">
        <v>2816</v>
      </c>
    </row>
    <row r="951" spans="1:2">
      <c r="A951" s="13" t="s">
        <v>2817</v>
      </c>
      <c r="B951" s="13" t="s">
        <v>2818</v>
      </c>
    </row>
    <row r="952" spans="1:2">
      <c r="A952" s="13" t="s">
        <v>2819</v>
      </c>
      <c r="B952" s="13" t="s">
        <v>2820</v>
      </c>
    </row>
    <row r="953" spans="1:2">
      <c r="A953" s="13" t="s">
        <v>2821</v>
      </c>
      <c r="B953" s="13" t="s">
        <v>2822</v>
      </c>
    </row>
    <row r="954" spans="1:2">
      <c r="A954" s="13" t="s">
        <v>2823</v>
      </c>
      <c r="B954" s="13" t="s">
        <v>2824</v>
      </c>
    </row>
    <row r="955" spans="1:2">
      <c r="A955" s="13" t="s">
        <v>2825</v>
      </c>
      <c r="B955" s="13" t="s">
        <v>2826</v>
      </c>
    </row>
    <row r="956" spans="1:2">
      <c r="A956" s="13" t="s">
        <v>2827</v>
      </c>
      <c r="B956" s="13" t="s">
        <v>2828</v>
      </c>
    </row>
    <row r="957" spans="1:2">
      <c r="A957" s="13" t="s">
        <v>2829</v>
      </c>
      <c r="B957" s="13" t="s">
        <v>2830</v>
      </c>
    </row>
    <row r="958" spans="1:2">
      <c r="A958" s="13" t="s">
        <v>2831</v>
      </c>
      <c r="B958" s="13" t="s">
        <v>2832</v>
      </c>
    </row>
    <row r="959" spans="1:2">
      <c r="A959" s="13" t="s">
        <v>2833</v>
      </c>
      <c r="B959" s="13" t="s">
        <v>2834</v>
      </c>
    </row>
    <row r="960" spans="1:2">
      <c r="A960" s="13" t="s">
        <v>2835</v>
      </c>
      <c r="B960" s="13" t="s">
        <v>2836</v>
      </c>
    </row>
    <row r="961" spans="1:2">
      <c r="A961" s="13" t="s">
        <v>2837</v>
      </c>
      <c r="B961" s="13" t="s">
        <v>2838</v>
      </c>
    </row>
    <row r="962" spans="1:2">
      <c r="A962" s="13" t="s">
        <v>2839</v>
      </c>
      <c r="B962" s="13" t="s">
        <v>2840</v>
      </c>
    </row>
    <row r="963" spans="1:2">
      <c r="A963" s="13" t="s">
        <v>2841</v>
      </c>
      <c r="B963" s="13" t="s">
        <v>2842</v>
      </c>
    </row>
    <row r="964" spans="1:2">
      <c r="A964" s="13" t="s">
        <v>2843</v>
      </c>
      <c r="B964" s="13" t="s">
        <v>2844</v>
      </c>
    </row>
    <row r="965" spans="1:2">
      <c r="A965" s="13" t="s">
        <v>2845</v>
      </c>
      <c r="B965" s="13" t="s">
        <v>2846</v>
      </c>
    </row>
    <row r="966" spans="1:2">
      <c r="A966" s="13" t="s">
        <v>2847</v>
      </c>
      <c r="B966" s="13" t="s">
        <v>2848</v>
      </c>
    </row>
    <row r="967" spans="1:2">
      <c r="A967" s="13" t="s">
        <v>2849</v>
      </c>
      <c r="B967" s="13" t="s">
        <v>2850</v>
      </c>
    </row>
    <row r="968" spans="1:2">
      <c r="A968" s="13" t="s">
        <v>2851</v>
      </c>
      <c r="B968" s="13" t="s">
        <v>2852</v>
      </c>
    </row>
    <row r="969" spans="1:2">
      <c r="A969" s="13" t="s">
        <v>2853</v>
      </c>
      <c r="B969" s="13" t="s">
        <v>2854</v>
      </c>
    </row>
    <row r="970" spans="1:2">
      <c r="A970" s="13" t="s">
        <v>2855</v>
      </c>
      <c r="B970" s="13" t="s">
        <v>2856</v>
      </c>
    </row>
    <row r="971" spans="1:2">
      <c r="A971" s="13" t="s">
        <v>2857</v>
      </c>
      <c r="B971" s="13" t="s">
        <v>2858</v>
      </c>
    </row>
    <row r="972" spans="1:2">
      <c r="A972" s="13" t="s">
        <v>2859</v>
      </c>
      <c r="B972" s="13" t="s">
        <v>2860</v>
      </c>
    </row>
    <row r="973" spans="1:2">
      <c r="A973" s="13" t="s">
        <v>2861</v>
      </c>
      <c r="B973" s="13" t="s">
        <v>2862</v>
      </c>
    </row>
    <row r="974" spans="1:2">
      <c r="A974" s="13" t="s">
        <v>2863</v>
      </c>
      <c r="B974" s="13" t="s">
        <v>2864</v>
      </c>
    </row>
    <row r="975" spans="1:2">
      <c r="A975" s="13" t="s">
        <v>2865</v>
      </c>
      <c r="B975" s="13" t="s">
        <v>2866</v>
      </c>
    </row>
    <row r="976" spans="1:2">
      <c r="A976" s="13" t="s">
        <v>2867</v>
      </c>
      <c r="B976" s="13" t="s">
        <v>2868</v>
      </c>
    </row>
    <row r="977" spans="1:2">
      <c r="A977" s="13" t="s">
        <v>2869</v>
      </c>
      <c r="B977" s="13" t="s">
        <v>2870</v>
      </c>
    </row>
    <row r="978" spans="1:2">
      <c r="A978" s="13" t="s">
        <v>2871</v>
      </c>
      <c r="B978" s="13" t="s">
        <v>2872</v>
      </c>
    </row>
    <row r="979" spans="1:2">
      <c r="A979" s="13" t="s">
        <v>2873</v>
      </c>
      <c r="B979" s="13" t="s">
        <v>2874</v>
      </c>
    </row>
    <row r="980" spans="1:2">
      <c r="A980" s="13" t="s">
        <v>2875</v>
      </c>
      <c r="B980" s="13" t="s">
        <v>2876</v>
      </c>
    </row>
    <row r="981" spans="1:2">
      <c r="A981" s="13" t="s">
        <v>2877</v>
      </c>
      <c r="B981" s="13" t="s">
        <v>1243</v>
      </c>
    </row>
    <row r="982" spans="1:2">
      <c r="A982" s="13" t="s">
        <v>2878</v>
      </c>
      <c r="B982" s="13" t="s">
        <v>2879</v>
      </c>
    </row>
    <row r="983" spans="1:2">
      <c r="A983" s="13" t="s">
        <v>2880</v>
      </c>
      <c r="B983" s="13" t="s">
        <v>2881</v>
      </c>
    </row>
    <row r="984" spans="1:2">
      <c r="A984" s="13" t="s">
        <v>2882</v>
      </c>
      <c r="B984" s="13" t="s">
        <v>2883</v>
      </c>
    </row>
    <row r="985" spans="1:2">
      <c r="A985" s="13" t="s">
        <v>2884</v>
      </c>
      <c r="B985" s="13" t="s">
        <v>2885</v>
      </c>
    </row>
    <row r="986" spans="1:2">
      <c r="A986" s="13" t="s">
        <v>2886</v>
      </c>
      <c r="B986" s="13" t="s">
        <v>1019</v>
      </c>
    </row>
    <row r="987" spans="1:2">
      <c r="A987" s="13" t="s">
        <v>2887</v>
      </c>
      <c r="B987" s="13" t="s">
        <v>2888</v>
      </c>
    </row>
    <row r="988" spans="1:2">
      <c r="A988" s="13" t="s">
        <v>2889</v>
      </c>
      <c r="B988" s="13" t="s">
        <v>2890</v>
      </c>
    </row>
    <row r="989" spans="1:2">
      <c r="A989" s="13" t="s">
        <v>2891</v>
      </c>
      <c r="B989" s="13" t="s">
        <v>2892</v>
      </c>
    </row>
    <row r="990" spans="1:2">
      <c r="A990" s="13" t="s">
        <v>2893</v>
      </c>
      <c r="B990" s="13" t="s">
        <v>2894</v>
      </c>
    </row>
    <row r="991" spans="1:2">
      <c r="A991" s="13" t="s">
        <v>2895</v>
      </c>
      <c r="B991" s="13" t="s">
        <v>2896</v>
      </c>
    </row>
    <row r="992" spans="1:2">
      <c r="A992" s="13" t="s">
        <v>2897</v>
      </c>
      <c r="B992" s="13" t="s">
        <v>2898</v>
      </c>
    </row>
    <row r="993" spans="1:2">
      <c r="A993" s="13" t="s">
        <v>2899</v>
      </c>
      <c r="B993" s="13" t="s">
        <v>2900</v>
      </c>
    </row>
    <row r="994" spans="1:2">
      <c r="A994" s="13" t="s">
        <v>2901</v>
      </c>
      <c r="B994" s="13" t="s">
        <v>2902</v>
      </c>
    </row>
    <row r="995" spans="1:2">
      <c r="A995" s="13" t="s">
        <v>2903</v>
      </c>
      <c r="B995" s="13" t="s">
        <v>2904</v>
      </c>
    </row>
    <row r="996" spans="1:2">
      <c r="A996" s="13" t="s">
        <v>2905</v>
      </c>
      <c r="B996" s="13" t="s">
        <v>2906</v>
      </c>
    </row>
    <row r="997" spans="1:2">
      <c r="A997" s="13" t="s">
        <v>2907</v>
      </c>
      <c r="B997" s="13" t="s">
        <v>2908</v>
      </c>
    </row>
    <row r="998" spans="1:2">
      <c r="A998" s="13" t="s">
        <v>2909</v>
      </c>
      <c r="B998" s="13" t="s">
        <v>2910</v>
      </c>
    </row>
    <row r="999" spans="1:2">
      <c r="A999" s="13" t="s">
        <v>2911</v>
      </c>
      <c r="B999" s="13" t="s">
        <v>2912</v>
      </c>
    </row>
    <row r="1000" spans="1:2">
      <c r="A1000" s="13" t="s">
        <v>2913</v>
      </c>
      <c r="B1000" s="13" t="s">
        <v>2914</v>
      </c>
    </row>
    <row r="1001" spans="1:2">
      <c r="A1001" s="13" t="s">
        <v>2915</v>
      </c>
      <c r="B1001" s="13" t="s">
        <v>2916</v>
      </c>
    </row>
    <row r="1002" spans="1:2">
      <c r="A1002" s="13" t="s">
        <v>2917</v>
      </c>
      <c r="B1002" s="13" t="s">
        <v>2918</v>
      </c>
    </row>
    <row r="1003" spans="1:2">
      <c r="A1003" s="13" t="s">
        <v>2919</v>
      </c>
      <c r="B1003" s="13" t="s">
        <v>2920</v>
      </c>
    </row>
    <row r="1004" spans="1:2">
      <c r="A1004" s="13" t="s">
        <v>2921</v>
      </c>
      <c r="B1004" s="13" t="s">
        <v>2922</v>
      </c>
    </row>
    <row r="1005" spans="1:2">
      <c r="A1005" s="13" t="s">
        <v>2923</v>
      </c>
      <c r="B1005" s="13" t="s">
        <v>2924</v>
      </c>
    </row>
    <row r="1006" spans="1:2">
      <c r="A1006" s="13" t="s">
        <v>2925</v>
      </c>
      <c r="B1006" s="13" t="s">
        <v>2926</v>
      </c>
    </row>
    <row r="1007" spans="1:2">
      <c r="A1007" s="13" t="s">
        <v>2927</v>
      </c>
      <c r="B1007" s="13" t="s">
        <v>2928</v>
      </c>
    </row>
    <row r="1008" spans="1:2">
      <c r="A1008" s="13" t="s">
        <v>2929</v>
      </c>
      <c r="B1008" s="13" t="s">
        <v>2930</v>
      </c>
    </row>
    <row r="1009" spans="1:2">
      <c r="A1009" s="13" t="s">
        <v>2931</v>
      </c>
      <c r="B1009" s="13" t="s">
        <v>2932</v>
      </c>
    </row>
    <row r="1010" spans="1:2">
      <c r="A1010" s="13" t="s">
        <v>2933</v>
      </c>
      <c r="B1010" s="13" t="s">
        <v>2934</v>
      </c>
    </row>
    <row r="1011" spans="1:2">
      <c r="A1011" s="13" t="s">
        <v>2935</v>
      </c>
      <c r="B1011" s="13" t="s">
        <v>2936</v>
      </c>
    </row>
    <row r="1012" spans="1:2">
      <c r="A1012" s="13" t="s">
        <v>2937</v>
      </c>
      <c r="B1012" s="13" t="s">
        <v>2938</v>
      </c>
    </row>
    <row r="1013" spans="1:2">
      <c r="A1013" s="13" t="s">
        <v>2939</v>
      </c>
      <c r="B1013" s="13" t="s">
        <v>2940</v>
      </c>
    </row>
    <row r="1014" spans="1:2">
      <c r="A1014" s="13" t="s">
        <v>2941</v>
      </c>
      <c r="B1014" s="13" t="s">
        <v>2942</v>
      </c>
    </row>
    <row r="1015" spans="1:2">
      <c r="A1015" s="13" t="s">
        <v>2943</v>
      </c>
      <c r="B1015" s="13" t="s">
        <v>2944</v>
      </c>
    </row>
    <row r="1016" spans="1:2">
      <c r="A1016" s="13" t="s">
        <v>2945</v>
      </c>
      <c r="B1016" s="13" t="s">
        <v>2946</v>
      </c>
    </row>
    <row r="1017" spans="1:2">
      <c r="A1017" s="13" t="s">
        <v>2947</v>
      </c>
      <c r="B1017" s="13" t="s">
        <v>2948</v>
      </c>
    </row>
    <row r="1018" spans="1:2">
      <c r="A1018" s="13" t="s">
        <v>2949</v>
      </c>
      <c r="B1018" s="13" t="s">
        <v>2950</v>
      </c>
    </row>
    <row r="1019" spans="1:2">
      <c r="A1019" s="13" t="s">
        <v>2951</v>
      </c>
      <c r="B1019" s="13" t="s">
        <v>2952</v>
      </c>
    </row>
    <row r="1020" spans="1:2">
      <c r="A1020" s="13" t="s">
        <v>2953</v>
      </c>
      <c r="B1020" s="13" t="s">
        <v>2954</v>
      </c>
    </row>
    <row r="1021" spans="1:2">
      <c r="A1021" s="13" t="s">
        <v>2955</v>
      </c>
      <c r="B1021" s="13" t="s">
        <v>2956</v>
      </c>
    </row>
    <row r="1022" spans="1:2">
      <c r="A1022" s="13" t="s">
        <v>2957</v>
      </c>
      <c r="B1022" s="13" t="s">
        <v>2958</v>
      </c>
    </row>
    <row r="1023" spans="1:2">
      <c r="A1023" s="13" t="s">
        <v>2959</v>
      </c>
      <c r="B1023" s="13" t="s">
        <v>2960</v>
      </c>
    </row>
    <row r="1024" spans="1:2">
      <c r="A1024" s="13" t="s">
        <v>2961</v>
      </c>
      <c r="B1024" s="13" t="s">
        <v>2962</v>
      </c>
    </row>
    <row r="1025" spans="1:2">
      <c r="A1025" s="13" t="s">
        <v>2963</v>
      </c>
      <c r="B1025" s="13" t="s">
        <v>2964</v>
      </c>
    </row>
    <row r="1026" spans="1:2">
      <c r="A1026" s="13" t="s">
        <v>2965</v>
      </c>
      <c r="B1026" s="13" t="s">
        <v>2966</v>
      </c>
    </row>
    <row r="1027" spans="1:2">
      <c r="A1027" s="13" t="s">
        <v>2967</v>
      </c>
      <c r="B1027" s="13" t="s">
        <v>2968</v>
      </c>
    </row>
    <row r="1028" spans="1:2">
      <c r="A1028" s="13" t="s">
        <v>2969</v>
      </c>
      <c r="B1028" s="13" t="s">
        <v>2970</v>
      </c>
    </row>
    <row r="1029" spans="1:2">
      <c r="A1029" s="13" t="s">
        <v>2971</v>
      </c>
      <c r="B1029" s="13" t="s">
        <v>2972</v>
      </c>
    </row>
    <row r="1030" spans="1:2">
      <c r="A1030" s="13" t="s">
        <v>2973</v>
      </c>
      <c r="B1030" s="13" t="s">
        <v>2974</v>
      </c>
    </row>
    <row r="1031" spans="1:2">
      <c r="A1031" s="13" t="s">
        <v>2975</v>
      </c>
      <c r="B1031" s="13" t="s">
        <v>2976</v>
      </c>
    </row>
    <row r="1032" spans="1:2">
      <c r="A1032" s="13" t="s">
        <v>2977</v>
      </c>
      <c r="B1032" s="13" t="s">
        <v>2978</v>
      </c>
    </row>
    <row r="1033" spans="1:2">
      <c r="A1033" s="13" t="s">
        <v>2979</v>
      </c>
      <c r="B1033" s="13" t="s">
        <v>2980</v>
      </c>
    </row>
    <row r="1034" spans="1:2">
      <c r="A1034" s="13" t="s">
        <v>2981</v>
      </c>
      <c r="B1034" s="13" t="s">
        <v>2982</v>
      </c>
    </row>
    <row r="1035" spans="1:2">
      <c r="A1035" s="13" t="s">
        <v>2983</v>
      </c>
      <c r="B1035" s="13" t="s">
        <v>2525</v>
      </c>
    </row>
    <row r="1036" spans="1:2">
      <c r="A1036" s="13" t="s">
        <v>2984</v>
      </c>
      <c r="B1036" s="13" t="s">
        <v>2985</v>
      </c>
    </row>
    <row r="1037" spans="1:2">
      <c r="A1037" s="13" t="s">
        <v>2986</v>
      </c>
      <c r="B1037" s="13" t="s">
        <v>2987</v>
      </c>
    </row>
    <row r="1038" spans="1:2">
      <c r="A1038" s="13" t="s">
        <v>2988</v>
      </c>
      <c r="B1038" s="13" t="s">
        <v>2989</v>
      </c>
    </row>
    <row r="1039" spans="1:2">
      <c r="A1039" s="13" t="s">
        <v>2990</v>
      </c>
      <c r="B1039" s="13" t="s">
        <v>2991</v>
      </c>
    </row>
    <row r="1040" spans="1:2">
      <c r="A1040" s="13" t="s">
        <v>2992</v>
      </c>
      <c r="B1040" s="13" t="s">
        <v>2993</v>
      </c>
    </row>
    <row r="1041" spans="1:2">
      <c r="A1041" s="13" t="s">
        <v>2994</v>
      </c>
      <c r="B1041" s="13" t="s">
        <v>2995</v>
      </c>
    </row>
    <row r="1042" spans="1:2">
      <c r="A1042" s="13" t="s">
        <v>2996</v>
      </c>
      <c r="B1042" s="13" t="s">
        <v>2997</v>
      </c>
    </row>
    <row r="1043" spans="1:2">
      <c r="A1043" s="13" t="s">
        <v>2998</v>
      </c>
      <c r="B1043" s="13" t="s">
        <v>2999</v>
      </c>
    </row>
    <row r="1044" spans="1:2">
      <c r="A1044" s="13" t="s">
        <v>3000</v>
      </c>
      <c r="B1044" s="13" t="s">
        <v>3001</v>
      </c>
    </row>
    <row r="1045" spans="1:2">
      <c r="A1045" s="13" t="s">
        <v>3002</v>
      </c>
      <c r="B1045" s="13" t="s">
        <v>3003</v>
      </c>
    </row>
    <row r="1046" spans="1:2">
      <c r="A1046" s="13" t="s">
        <v>3004</v>
      </c>
      <c r="B1046" s="13" t="s">
        <v>3005</v>
      </c>
    </row>
    <row r="1047" spans="1:2">
      <c r="A1047" s="13" t="s">
        <v>3006</v>
      </c>
      <c r="B1047" s="13" t="s">
        <v>3007</v>
      </c>
    </row>
    <row r="1048" spans="1:2">
      <c r="A1048" s="13" t="s">
        <v>3008</v>
      </c>
      <c r="B1048" s="13" t="s">
        <v>3009</v>
      </c>
    </row>
    <row r="1049" spans="1:2">
      <c r="A1049" s="13" t="s">
        <v>3010</v>
      </c>
      <c r="B1049" s="13" t="s">
        <v>3011</v>
      </c>
    </row>
    <row r="1050" spans="1:2">
      <c r="A1050" s="13" t="s">
        <v>3012</v>
      </c>
      <c r="B1050" s="13" t="s">
        <v>3013</v>
      </c>
    </row>
    <row r="1051" spans="1:2">
      <c r="A1051" s="13" t="s">
        <v>3014</v>
      </c>
      <c r="B1051" s="13" t="s">
        <v>3015</v>
      </c>
    </row>
    <row r="1052" spans="1:2">
      <c r="A1052" s="13" t="s">
        <v>3016</v>
      </c>
      <c r="B1052" s="13" t="s">
        <v>3017</v>
      </c>
    </row>
    <row r="1053" spans="1:2">
      <c r="A1053" s="13" t="s">
        <v>3018</v>
      </c>
      <c r="B1053" s="13" t="s">
        <v>3019</v>
      </c>
    </row>
    <row r="1054" spans="1:2">
      <c r="A1054" s="13" t="s">
        <v>3020</v>
      </c>
      <c r="B1054" s="13" t="s">
        <v>3021</v>
      </c>
    </row>
    <row r="1055" spans="1:2">
      <c r="A1055" s="13" t="s">
        <v>3022</v>
      </c>
      <c r="B1055" s="13" t="s">
        <v>3023</v>
      </c>
    </row>
    <row r="1056" spans="1:2">
      <c r="A1056" s="13" t="s">
        <v>3024</v>
      </c>
      <c r="B1056" s="13" t="s">
        <v>3025</v>
      </c>
    </row>
    <row r="1057" spans="1:2">
      <c r="A1057" s="13" t="s">
        <v>3026</v>
      </c>
      <c r="B1057" s="13" t="s">
        <v>3027</v>
      </c>
    </row>
    <row r="1058" spans="1:2">
      <c r="A1058" s="13" t="s">
        <v>3028</v>
      </c>
      <c r="B1058" s="13" t="s">
        <v>1591</v>
      </c>
    </row>
    <row r="1059" spans="1:2">
      <c r="A1059" s="13" t="s">
        <v>3029</v>
      </c>
      <c r="B1059" s="13" t="s">
        <v>3030</v>
      </c>
    </row>
    <row r="1060" spans="1:2">
      <c r="A1060" s="13" t="s">
        <v>3031</v>
      </c>
      <c r="B1060" s="13" t="s">
        <v>3032</v>
      </c>
    </row>
    <row r="1061" spans="1:2">
      <c r="A1061" s="13" t="s">
        <v>3033</v>
      </c>
      <c r="B1061" s="13" t="s">
        <v>1942</v>
      </c>
    </row>
    <row r="1062" spans="1:2">
      <c r="A1062" s="13" t="s">
        <v>3034</v>
      </c>
      <c r="B1062" s="13" t="s">
        <v>3035</v>
      </c>
    </row>
    <row r="1063" spans="1:2">
      <c r="A1063" s="13" t="s">
        <v>3036</v>
      </c>
      <c r="B1063" s="13" t="s">
        <v>3037</v>
      </c>
    </row>
    <row r="1064" spans="1:2">
      <c r="A1064" s="13" t="s">
        <v>3038</v>
      </c>
      <c r="B1064" s="13" t="s">
        <v>3039</v>
      </c>
    </row>
    <row r="1065" spans="1:2">
      <c r="A1065" s="13" t="s">
        <v>3040</v>
      </c>
      <c r="B1065" s="13" t="s">
        <v>3041</v>
      </c>
    </row>
    <row r="1066" spans="1:2">
      <c r="A1066" s="13" t="s">
        <v>3042</v>
      </c>
      <c r="B1066" s="13" t="s">
        <v>3043</v>
      </c>
    </row>
    <row r="1067" spans="1:2">
      <c r="A1067" s="13" t="s">
        <v>3044</v>
      </c>
      <c r="B1067" s="13" t="s">
        <v>3045</v>
      </c>
    </row>
    <row r="1068" spans="1:2">
      <c r="A1068" s="13" t="s">
        <v>3046</v>
      </c>
      <c r="B1068" s="13" t="s">
        <v>3047</v>
      </c>
    </row>
    <row r="1069" spans="1:2">
      <c r="A1069" s="13" t="s">
        <v>3048</v>
      </c>
      <c r="B1069" s="13" t="s">
        <v>3049</v>
      </c>
    </row>
    <row r="1070" spans="1:2">
      <c r="A1070" s="13" t="s">
        <v>3050</v>
      </c>
      <c r="B1070" s="13" t="s">
        <v>3051</v>
      </c>
    </row>
    <row r="1071" spans="1:2">
      <c r="A1071" s="13" t="s">
        <v>3052</v>
      </c>
      <c r="B1071" s="13" t="s">
        <v>3053</v>
      </c>
    </row>
    <row r="1072" spans="1:2">
      <c r="A1072" s="13" t="s">
        <v>3054</v>
      </c>
      <c r="B1072" s="13" t="s">
        <v>3055</v>
      </c>
    </row>
    <row r="1073" spans="1:2">
      <c r="A1073" s="13" t="s">
        <v>3056</v>
      </c>
      <c r="B1073" s="13" t="s">
        <v>3057</v>
      </c>
    </row>
    <row r="1074" spans="1:2">
      <c r="A1074" s="13" t="s">
        <v>3058</v>
      </c>
      <c r="B1074" s="13" t="s">
        <v>3059</v>
      </c>
    </row>
    <row r="1075" spans="1:2">
      <c r="A1075" s="13" t="s">
        <v>3060</v>
      </c>
      <c r="B1075" s="13" t="s">
        <v>3061</v>
      </c>
    </row>
    <row r="1076" spans="1:2">
      <c r="A1076" s="13" t="s">
        <v>3062</v>
      </c>
      <c r="B1076" s="13" t="s">
        <v>3063</v>
      </c>
    </row>
    <row r="1077" spans="1:2">
      <c r="A1077" s="13" t="s">
        <v>3064</v>
      </c>
      <c r="B1077" s="13" t="s">
        <v>3065</v>
      </c>
    </row>
    <row r="1078" spans="1:2">
      <c r="A1078" s="13" t="s">
        <v>3066</v>
      </c>
      <c r="B1078" s="13" t="s">
        <v>3067</v>
      </c>
    </row>
    <row r="1079" spans="1:2">
      <c r="A1079" s="13" t="s">
        <v>3068</v>
      </c>
      <c r="B1079" s="13" t="s">
        <v>3069</v>
      </c>
    </row>
    <row r="1080" spans="1:2">
      <c r="A1080" s="13" t="s">
        <v>3070</v>
      </c>
      <c r="B1080" s="13" t="s">
        <v>3071</v>
      </c>
    </row>
    <row r="1081" spans="1:2">
      <c r="A1081" s="13" t="s">
        <v>3072</v>
      </c>
      <c r="B1081" s="13" t="s">
        <v>3073</v>
      </c>
    </row>
    <row r="1082" spans="1:2">
      <c r="A1082" s="13" t="s">
        <v>3074</v>
      </c>
      <c r="B1082" s="13" t="s">
        <v>3075</v>
      </c>
    </row>
    <row r="1083" spans="1:2">
      <c r="A1083" s="13" t="s">
        <v>3076</v>
      </c>
      <c r="B1083" s="13" t="s">
        <v>3077</v>
      </c>
    </row>
    <row r="1084" spans="1:2">
      <c r="A1084" s="13" t="s">
        <v>3078</v>
      </c>
      <c r="B1084" s="13" t="s">
        <v>3079</v>
      </c>
    </row>
    <row r="1085" spans="1:2">
      <c r="A1085" s="13" t="s">
        <v>3080</v>
      </c>
      <c r="B1085" s="13" t="s">
        <v>3081</v>
      </c>
    </row>
    <row r="1086" spans="1:2">
      <c r="A1086" s="13" t="s">
        <v>3082</v>
      </c>
      <c r="B1086" s="13" t="s">
        <v>3083</v>
      </c>
    </row>
    <row r="1087" spans="1:2">
      <c r="A1087" s="13" t="s">
        <v>3084</v>
      </c>
      <c r="B1087" s="13" t="s">
        <v>3085</v>
      </c>
    </row>
    <row r="1088" spans="1:2">
      <c r="A1088" s="13" t="s">
        <v>3086</v>
      </c>
      <c r="B1088" s="13" t="s">
        <v>3087</v>
      </c>
    </row>
    <row r="1089" spans="1:2">
      <c r="A1089" s="13" t="s">
        <v>3088</v>
      </c>
      <c r="B1089" s="13" t="s">
        <v>3089</v>
      </c>
    </row>
    <row r="1090" spans="1:2">
      <c r="A1090" s="13" t="s">
        <v>3090</v>
      </c>
      <c r="B1090" s="13" t="s">
        <v>3091</v>
      </c>
    </row>
    <row r="1091" spans="1:2">
      <c r="A1091" s="13" t="s">
        <v>3092</v>
      </c>
      <c r="B1091" s="13" t="s">
        <v>3093</v>
      </c>
    </row>
    <row r="1092" spans="1:2">
      <c r="A1092" s="13" t="s">
        <v>3094</v>
      </c>
      <c r="B1092" s="13" t="s">
        <v>3095</v>
      </c>
    </row>
    <row r="1093" spans="1:2">
      <c r="A1093" s="13" t="s">
        <v>3096</v>
      </c>
      <c r="B1093" s="13" t="s">
        <v>3097</v>
      </c>
    </row>
    <row r="1094" spans="1:2">
      <c r="A1094" s="13" t="s">
        <v>3098</v>
      </c>
      <c r="B1094" s="13" t="s">
        <v>3099</v>
      </c>
    </row>
    <row r="1095" spans="1:2">
      <c r="A1095" s="13" t="s">
        <v>3100</v>
      </c>
      <c r="B1095" s="13" t="s">
        <v>3101</v>
      </c>
    </row>
    <row r="1096" spans="1:2">
      <c r="A1096" s="13" t="s">
        <v>3102</v>
      </c>
      <c r="B1096" s="13" t="s">
        <v>3103</v>
      </c>
    </row>
    <row r="1097" spans="1:2">
      <c r="A1097" s="13" t="s">
        <v>3104</v>
      </c>
      <c r="B1097" s="13" t="s">
        <v>3105</v>
      </c>
    </row>
    <row r="1098" spans="1:2">
      <c r="A1098" s="13" t="s">
        <v>3106</v>
      </c>
      <c r="B1098" s="13" t="s">
        <v>3107</v>
      </c>
    </row>
    <row r="1099" spans="1:2">
      <c r="A1099" s="13" t="s">
        <v>3108</v>
      </c>
      <c r="B1099" s="13" t="s">
        <v>3109</v>
      </c>
    </row>
    <row r="1100" spans="1:2">
      <c r="A1100" s="13" t="s">
        <v>3110</v>
      </c>
      <c r="B1100" s="13" t="s">
        <v>3111</v>
      </c>
    </row>
    <row r="1101" spans="1:2">
      <c r="A1101" s="13" t="s">
        <v>3112</v>
      </c>
      <c r="B1101" s="13" t="s">
        <v>3113</v>
      </c>
    </row>
    <row r="1102" spans="1:2">
      <c r="A1102" s="13" t="s">
        <v>3114</v>
      </c>
      <c r="B1102" s="13" t="s">
        <v>3115</v>
      </c>
    </row>
    <row r="1103" spans="1:2">
      <c r="A1103" s="13" t="s">
        <v>3116</v>
      </c>
      <c r="B1103" s="13" t="s">
        <v>3117</v>
      </c>
    </row>
    <row r="1104" spans="1:2">
      <c r="A1104" s="13" t="s">
        <v>3118</v>
      </c>
      <c r="B1104" s="13" t="s">
        <v>3119</v>
      </c>
    </row>
    <row r="1105" spans="1:2">
      <c r="A1105" s="13" t="s">
        <v>3120</v>
      </c>
      <c r="B1105" s="13" t="s">
        <v>3121</v>
      </c>
    </row>
    <row r="1106" spans="1:2">
      <c r="A1106" s="13" t="s">
        <v>3122</v>
      </c>
      <c r="B1106" s="13" t="s">
        <v>3123</v>
      </c>
    </row>
    <row r="1107" spans="1:2">
      <c r="A1107" s="13" t="s">
        <v>3124</v>
      </c>
      <c r="B1107" s="13" t="s">
        <v>3125</v>
      </c>
    </row>
    <row r="1108" spans="1:2">
      <c r="A1108" s="13" t="s">
        <v>3126</v>
      </c>
      <c r="B1108" s="13" t="s">
        <v>3127</v>
      </c>
    </row>
    <row r="1109" spans="1:2">
      <c r="A1109" s="13" t="s">
        <v>3128</v>
      </c>
      <c r="B1109" s="13" t="s">
        <v>3129</v>
      </c>
    </row>
    <row r="1110" spans="1:2">
      <c r="A1110" s="13" t="s">
        <v>3130</v>
      </c>
      <c r="B1110" s="13" t="s">
        <v>3131</v>
      </c>
    </row>
    <row r="1111" spans="1:2">
      <c r="A1111" s="13" t="s">
        <v>3132</v>
      </c>
      <c r="B1111" s="13" t="s">
        <v>3133</v>
      </c>
    </row>
    <row r="1112" spans="1:2">
      <c r="A1112" s="13" t="s">
        <v>3134</v>
      </c>
      <c r="B1112" s="13" t="s">
        <v>3135</v>
      </c>
    </row>
    <row r="1113" spans="1:2">
      <c r="A1113" s="13" t="s">
        <v>3136</v>
      </c>
      <c r="B1113" s="13" t="s">
        <v>3137</v>
      </c>
    </row>
    <row r="1114" spans="1:2">
      <c r="A1114" s="13" t="s">
        <v>3138</v>
      </c>
      <c r="B1114" s="13" t="s">
        <v>3139</v>
      </c>
    </row>
    <row r="1115" spans="1:2">
      <c r="A1115" s="13" t="s">
        <v>3140</v>
      </c>
      <c r="B1115" s="13" t="s">
        <v>3141</v>
      </c>
    </row>
    <row r="1116" spans="1:2">
      <c r="A1116" s="13" t="s">
        <v>3142</v>
      </c>
      <c r="B1116" s="13" t="s">
        <v>3143</v>
      </c>
    </row>
    <row r="1117" spans="1:2">
      <c r="A1117" s="13" t="s">
        <v>3144</v>
      </c>
      <c r="B1117" s="13" t="s">
        <v>3145</v>
      </c>
    </row>
    <row r="1118" spans="1:2">
      <c r="A1118" s="13" t="s">
        <v>3146</v>
      </c>
      <c r="B1118" s="13" t="s">
        <v>3147</v>
      </c>
    </row>
    <row r="1119" spans="1:2">
      <c r="A1119" s="13" t="s">
        <v>3148</v>
      </c>
      <c r="B1119" s="13" t="s">
        <v>3149</v>
      </c>
    </row>
    <row r="1120" spans="1:2">
      <c r="A1120" s="13" t="s">
        <v>3150</v>
      </c>
      <c r="B1120" s="13" t="s">
        <v>3151</v>
      </c>
    </row>
    <row r="1121" spans="1:2">
      <c r="A1121" s="13" t="s">
        <v>3152</v>
      </c>
      <c r="B1121" s="13" t="s">
        <v>3153</v>
      </c>
    </row>
    <row r="1122" spans="1:2">
      <c r="A1122" s="13" t="s">
        <v>3154</v>
      </c>
      <c r="B1122" s="13" t="s">
        <v>3155</v>
      </c>
    </row>
    <row r="1123" spans="1:2">
      <c r="A1123" s="13" t="s">
        <v>3156</v>
      </c>
      <c r="B1123" s="13" t="s">
        <v>3157</v>
      </c>
    </row>
    <row r="1124" spans="1:2">
      <c r="A1124" s="13" t="s">
        <v>3158</v>
      </c>
      <c r="B1124" s="13" t="s">
        <v>3159</v>
      </c>
    </row>
    <row r="1125" spans="1:2">
      <c r="A1125" s="13" t="s">
        <v>3160</v>
      </c>
      <c r="B1125" s="13" t="s">
        <v>3161</v>
      </c>
    </row>
    <row r="1126" spans="1:2">
      <c r="A1126" s="13" t="s">
        <v>3162</v>
      </c>
      <c r="B1126" s="13" t="s">
        <v>3163</v>
      </c>
    </row>
    <row r="1127" spans="1:2">
      <c r="A1127" s="13" t="s">
        <v>3164</v>
      </c>
      <c r="B1127" s="13" t="s">
        <v>3165</v>
      </c>
    </row>
    <row r="1128" spans="1:2">
      <c r="A1128" s="13" t="s">
        <v>3166</v>
      </c>
      <c r="B1128" s="13" t="s">
        <v>3167</v>
      </c>
    </row>
    <row r="1129" spans="1:2">
      <c r="A1129" s="13" t="s">
        <v>3168</v>
      </c>
      <c r="B1129" s="13" t="s">
        <v>3169</v>
      </c>
    </row>
    <row r="1130" spans="1:2">
      <c r="A1130" s="13" t="s">
        <v>3170</v>
      </c>
      <c r="B1130" s="13" t="s">
        <v>3171</v>
      </c>
    </row>
    <row r="1131" spans="1:2">
      <c r="A1131" s="13" t="s">
        <v>3172</v>
      </c>
      <c r="B1131" s="13" t="s">
        <v>3173</v>
      </c>
    </row>
    <row r="1132" spans="1:2">
      <c r="A1132" s="13" t="s">
        <v>3174</v>
      </c>
      <c r="B1132" s="13" t="s">
        <v>3175</v>
      </c>
    </row>
    <row r="1133" spans="1:2">
      <c r="A1133" s="13" t="s">
        <v>3176</v>
      </c>
      <c r="B1133" s="13" t="s">
        <v>3177</v>
      </c>
    </row>
    <row r="1134" spans="1:2">
      <c r="A1134" s="13" t="s">
        <v>3178</v>
      </c>
      <c r="B1134" s="13" t="s">
        <v>3179</v>
      </c>
    </row>
    <row r="1135" spans="1:2">
      <c r="A1135" s="13" t="s">
        <v>3180</v>
      </c>
      <c r="B1135" s="13" t="s">
        <v>3181</v>
      </c>
    </row>
    <row r="1136" spans="1:2">
      <c r="A1136" s="13" t="s">
        <v>3182</v>
      </c>
      <c r="B1136" s="13" t="s">
        <v>3183</v>
      </c>
    </row>
    <row r="1137" spans="1:2">
      <c r="A1137" s="13" t="s">
        <v>3184</v>
      </c>
      <c r="B1137" s="13" t="s">
        <v>3185</v>
      </c>
    </row>
    <row r="1138" spans="1:2">
      <c r="A1138" s="13" t="s">
        <v>3186</v>
      </c>
      <c r="B1138" s="13" t="s">
        <v>3187</v>
      </c>
    </row>
    <row r="1139" spans="1:2">
      <c r="A1139" s="13" t="s">
        <v>3188</v>
      </c>
      <c r="B1139" s="13" t="s">
        <v>3189</v>
      </c>
    </row>
    <row r="1140" spans="1:2">
      <c r="A1140" s="13" t="s">
        <v>3190</v>
      </c>
      <c r="B1140" s="13" t="s">
        <v>3191</v>
      </c>
    </row>
    <row r="1141" spans="1:2">
      <c r="A1141" s="13" t="s">
        <v>3192</v>
      </c>
      <c r="B1141" s="13" t="s">
        <v>3193</v>
      </c>
    </row>
    <row r="1142" spans="1:2">
      <c r="A1142" s="13" t="s">
        <v>3194</v>
      </c>
      <c r="B1142" s="13" t="s">
        <v>3195</v>
      </c>
    </row>
    <row r="1143" spans="1:2">
      <c r="A1143" s="13" t="s">
        <v>3196</v>
      </c>
      <c r="B1143" s="13" t="s">
        <v>3197</v>
      </c>
    </row>
    <row r="1144" spans="1:2">
      <c r="A1144" s="13" t="s">
        <v>3198</v>
      </c>
      <c r="B1144" s="13" t="s">
        <v>3199</v>
      </c>
    </row>
    <row r="1145" spans="1:2">
      <c r="A1145" s="13" t="s">
        <v>3200</v>
      </c>
      <c r="B1145" s="13" t="s">
        <v>3201</v>
      </c>
    </row>
    <row r="1146" spans="1:2">
      <c r="A1146" s="13" t="s">
        <v>3202</v>
      </c>
      <c r="B1146" s="13" t="s">
        <v>3203</v>
      </c>
    </row>
    <row r="1147" spans="1:2">
      <c r="A1147" s="13" t="s">
        <v>3204</v>
      </c>
      <c r="B1147" s="13" t="s">
        <v>3205</v>
      </c>
    </row>
    <row r="1148" spans="1:2">
      <c r="A1148" s="13" t="s">
        <v>3206</v>
      </c>
      <c r="B1148" s="13" t="s">
        <v>3207</v>
      </c>
    </row>
    <row r="1149" spans="1:2">
      <c r="A1149" s="13" t="s">
        <v>3208</v>
      </c>
      <c r="B1149" s="13" t="s">
        <v>3209</v>
      </c>
    </row>
    <row r="1150" spans="1:2">
      <c r="A1150" s="13" t="s">
        <v>3210</v>
      </c>
      <c r="B1150" s="13" t="s">
        <v>3211</v>
      </c>
    </row>
    <row r="1151" spans="1:2">
      <c r="A1151" s="13" t="s">
        <v>3212</v>
      </c>
      <c r="B1151" s="13" t="s">
        <v>3213</v>
      </c>
    </row>
    <row r="1152" spans="1:2">
      <c r="A1152" s="13" t="s">
        <v>3214</v>
      </c>
      <c r="B1152" s="13" t="s">
        <v>3215</v>
      </c>
    </row>
    <row r="1153" spans="1:2">
      <c r="A1153" s="13" t="s">
        <v>3216</v>
      </c>
      <c r="B1153" s="13" t="s">
        <v>3217</v>
      </c>
    </row>
    <row r="1154" spans="1:2">
      <c r="A1154" s="13" t="s">
        <v>3218</v>
      </c>
      <c r="B1154" s="13" t="s">
        <v>3219</v>
      </c>
    </row>
    <row r="1155" spans="1:2">
      <c r="A1155" s="13" t="s">
        <v>3220</v>
      </c>
      <c r="B1155" s="13" t="s">
        <v>3221</v>
      </c>
    </row>
    <row r="1156" spans="1:2">
      <c r="A1156" s="13" t="s">
        <v>3222</v>
      </c>
      <c r="B1156" s="13" t="s">
        <v>3223</v>
      </c>
    </row>
    <row r="1157" spans="1:2">
      <c r="A1157" s="13" t="s">
        <v>3224</v>
      </c>
      <c r="B1157" s="13" t="s">
        <v>3225</v>
      </c>
    </row>
    <row r="1158" spans="1:2">
      <c r="A1158" s="13" t="s">
        <v>3226</v>
      </c>
      <c r="B1158" s="13" t="s">
        <v>3227</v>
      </c>
    </row>
    <row r="1159" spans="1:2">
      <c r="A1159" s="13" t="s">
        <v>3228</v>
      </c>
      <c r="B1159" s="13" t="s">
        <v>3229</v>
      </c>
    </row>
    <row r="1160" spans="1:2">
      <c r="A1160" s="13" t="s">
        <v>3230</v>
      </c>
      <c r="B1160" s="13" t="s">
        <v>3231</v>
      </c>
    </row>
    <row r="1161" spans="1:2">
      <c r="A1161" s="13" t="s">
        <v>3232</v>
      </c>
      <c r="B1161" s="13" t="s">
        <v>3233</v>
      </c>
    </row>
    <row r="1162" spans="1:2">
      <c r="A1162" s="13" t="s">
        <v>3234</v>
      </c>
      <c r="B1162" s="13" t="s">
        <v>3235</v>
      </c>
    </row>
    <row r="1163" spans="1:2">
      <c r="A1163" s="13" t="s">
        <v>3236</v>
      </c>
      <c r="B1163" s="13" t="s">
        <v>3237</v>
      </c>
    </row>
    <row r="1164" spans="1:2">
      <c r="A1164" s="13" t="s">
        <v>3238</v>
      </c>
      <c r="B1164" s="13" t="s">
        <v>3239</v>
      </c>
    </row>
    <row r="1165" spans="1:2">
      <c r="A1165" s="13" t="s">
        <v>3240</v>
      </c>
      <c r="B1165" s="13" t="s">
        <v>3241</v>
      </c>
    </row>
    <row r="1166" spans="1:2">
      <c r="A1166" s="13" t="s">
        <v>3242</v>
      </c>
      <c r="B1166" s="13" t="s">
        <v>3243</v>
      </c>
    </row>
    <row r="1167" spans="1:2">
      <c r="A1167" s="13" t="s">
        <v>3244</v>
      </c>
      <c r="B1167" s="13" t="s">
        <v>3245</v>
      </c>
    </row>
    <row r="1168" spans="1:2">
      <c r="A1168" s="13" t="s">
        <v>3246</v>
      </c>
      <c r="B1168" s="13" t="s">
        <v>3247</v>
      </c>
    </row>
    <row r="1169" spans="1:2">
      <c r="A1169" s="13" t="s">
        <v>3248</v>
      </c>
      <c r="B1169" s="13" t="s">
        <v>3249</v>
      </c>
    </row>
    <row r="1170" spans="1:2">
      <c r="A1170" s="13" t="s">
        <v>3250</v>
      </c>
      <c r="B1170" s="13" t="s">
        <v>3251</v>
      </c>
    </row>
    <row r="1171" spans="1:2">
      <c r="A1171" s="13" t="s">
        <v>3252</v>
      </c>
      <c r="B1171" s="13" t="s">
        <v>3253</v>
      </c>
    </row>
    <row r="1172" spans="1:2">
      <c r="A1172" s="13" t="s">
        <v>3254</v>
      </c>
      <c r="B1172" s="13" t="s">
        <v>3255</v>
      </c>
    </row>
    <row r="1173" spans="1:2">
      <c r="A1173" s="13" t="s">
        <v>3256</v>
      </c>
      <c r="B1173" s="13" t="s">
        <v>3257</v>
      </c>
    </row>
    <row r="1174" spans="1:2">
      <c r="A1174" s="13" t="s">
        <v>3258</v>
      </c>
      <c r="B1174" s="13" t="s">
        <v>3259</v>
      </c>
    </row>
    <row r="1175" spans="1:2">
      <c r="A1175" s="13" t="s">
        <v>3260</v>
      </c>
      <c r="B1175" s="13" t="s">
        <v>3261</v>
      </c>
    </row>
    <row r="1176" spans="1:2">
      <c r="A1176" s="13" t="s">
        <v>3262</v>
      </c>
      <c r="B1176" s="13" t="s">
        <v>3263</v>
      </c>
    </row>
    <row r="1177" spans="1:2">
      <c r="A1177" s="13" t="s">
        <v>3264</v>
      </c>
      <c r="B1177" s="13" t="s">
        <v>3265</v>
      </c>
    </row>
    <row r="1178" spans="1:2">
      <c r="A1178" s="13" t="s">
        <v>3266</v>
      </c>
      <c r="B1178" s="13" t="s">
        <v>4396</v>
      </c>
    </row>
    <row r="1179" spans="1:2">
      <c r="A1179" s="13" t="s">
        <v>3267</v>
      </c>
      <c r="B1179" s="13" t="s">
        <v>3268</v>
      </c>
    </row>
    <row r="1180" spans="1:2">
      <c r="A1180" s="13" t="s">
        <v>3269</v>
      </c>
      <c r="B1180" s="13" t="s">
        <v>3270</v>
      </c>
    </row>
    <row r="1181" spans="1:2">
      <c r="A1181" s="13" t="s">
        <v>3271</v>
      </c>
      <c r="B1181" s="13" t="s">
        <v>3272</v>
      </c>
    </row>
    <row r="1182" spans="1:2">
      <c r="A1182" s="13" t="s">
        <v>3273</v>
      </c>
      <c r="B1182" s="13" t="s">
        <v>3274</v>
      </c>
    </row>
    <row r="1183" spans="1:2">
      <c r="A1183" s="13" t="s">
        <v>3275</v>
      </c>
      <c r="B1183" s="13" t="s">
        <v>3276</v>
      </c>
    </row>
    <row r="1184" spans="1:2">
      <c r="A1184" s="13" t="s">
        <v>3277</v>
      </c>
      <c r="B1184" s="13" t="s">
        <v>3278</v>
      </c>
    </row>
    <row r="1185" spans="1:2">
      <c r="A1185" s="13" t="s">
        <v>3279</v>
      </c>
      <c r="B1185" s="13" t="s">
        <v>3280</v>
      </c>
    </row>
    <row r="1186" spans="1:2">
      <c r="A1186" s="13" t="s">
        <v>3281</v>
      </c>
      <c r="B1186" s="13" t="s">
        <v>3282</v>
      </c>
    </row>
    <row r="1187" spans="1:2">
      <c r="A1187" s="13" t="s">
        <v>3283</v>
      </c>
      <c r="B1187" s="13" t="s">
        <v>3284</v>
      </c>
    </row>
    <row r="1188" spans="1:2">
      <c r="A1188" s="13" t="s">
        <v>3285</v>
      </c>
      <c r="B1188" s="13" t="s">
        <v>3286</v>
      </c>
    </row>
    <row r="1189" spans="1:2">
      <c r="A1189" s="13" t="s">
        <v>3287</v>
      </c>
      <c r="B1189" s="13" t="s">
        <v>3288</v>
      </c>
    </row>
    <row r="1190" spans="1:2">
      <c r="A1190" s="13" t="s">
        <v>3289</v>
      </c>
      <c r="B1190" s="13" t="s">
        <v>3290</v>
      </c>
    </row>
    <row r="1191" spans="1:2">
      <c r="A1191" s="13" t="s">
        <v>3291</v>
      </c>
      <c r="B1191" s="13" t="s">
        <v>3292</v>
      </c>
    </row>
    <row r="1192" spans="1:2">
      <c r="A1192" s="13" t="s">
        <v>3293</v>
      </c>
      <c r="B1192" s="13" t="s">
        <v>3294</v>
      </c>
    </row>
    <row r="1193" spans="1:2">
      <c r="A1193" s="13" t="s">
        <v>3295</v>
      </c>
      <c r="B1193" s="13" t="s">
        <v>3296</v>
      </c>
    </row>
    <row r="1194" spans="1:2">
      <c r="A1194" s="13" t="s">
        <v>3297</v>
      </c>
      <c r="B1194" s="13" t="s">
        <v>3221</v>
      </c>
    </row>
    <row r="1195" spans="1:2">
      <c r="A1195" s="13" t="s">
        <v>3298</v>
      </c>
      <c r="B1195" s="13" t="s">
        <v>3299</v>
      </c>
    </row>
    <row r="1196" spans="1:2">
      <c r="A1196" s="13" t="s">
        <v>3300</v>
      </c>
      <c r="B1196" s="13" t="s">
        <v>3301</v>
      </c>
    </row>
    <row r="1197" spans="1:2">
      <c r="A1197" s="13" t="s">
        <v>3302</v>
      </c>
      <c r="B1197" s="13" t="s">
        <v>3303</v>
      </c>
    </row>
    <row r="1198" spans="1:2">
      <c r="A1198" s="13" t="s">
        <v>3304</v>
      </c>
      <c r="B1198" s="13" t="s">
        <v>3305</v>
      </c>
    </row>
    <row r="1199" spans="1:2">
      <c r="A1199" s="13" t="s">
        <v>3306</v>
      </c>
      <c r="B1199" s="13" t="s">
        <v>3307</v>
      </c>
    </row>
    <row r="1200" spans="1:2">
      <c r="A1200" s="13" t="s">
        <v>3308</v>
      </c>
      <c r="B1200" s="13" t="s">
        <v>3309</v>
      </c>
    </row>
    <row r="1201" spans="1:2">
      <c r="A1201" s="13" t="s">
        <v>3310</v>
      </c>
      <c r="B1201" s="13" t="s">
        <v>3311</v>
      </c>
    </row>
    <row r="1202" spans="1:2">
      <c r="A1202" s="13" t="s">
        <v>3312</v>
      </c>
      <c r="B1202" s="13" t="s">
        <v>3313</v>
      </c>
    </row>
    <row r="1203" spans="1:2">
      <c r="A1203" s="13" t="s">
        <v>3314</v>
      </c>
      <c r="B1203" s="13" t="s">
        <v>3315</v>
      </c>
    </row>
    <row r="1204" spans="1:2">
      <c r="A1204" s="13" t="s">
        <v>3316</v>
      </c>
      <c r="B1204" s="13" t="s">
        <v>3317</v>
      </c>
    </row>
    <row r="1205" spans="1:2">
      <c r="A1205" s="13" t="s">
        <v>3318</v>
      </c>
      <c r="B1205" s="13" t="s">
        <v>3319</v>
      </c>
    </row>
    <row r="1206" spans="1:2">
      <c r="A1206" s="13" t="s">
        <v>3320</v>
      </c>
      <c r="B1206" s="13" t="s">
        <v>3321</v>
      </c>
    </row>
    <row r="1207" spans="1:2">
      <c r="A1207" s="13" t="s">
        <v>3322</v>
      </c>
      <c r="B1207" s="13" t="s">
        <v>3323</v>
      </c>
    </row>
    <row r="1208" spans="1:2">
      <c r="A1208" s="13" t="s">
        <v>3324</v>
      </c>
      <c r="B1208" s="13" t="s">
        <v>3325</v>
      </c>
    </row>
    <row r="1209" spans="1:2">
      <c r="A1209" s="13" t="s">
        <v>3326</v>
      </c>
      <c r="B1209" s="13" t="s">
        <v>3327</v>
      </c>
    </row>
    <row r="1210" spans="1:2">
      <c r="A1210" s="13" t="s">
        <v>3328</v>
      </c>
      <c r="B1210" s="13" t="s">
        <v>3329</v>
      </c>
    </row>
    <row r="1211" spans="1:2">
      <c r="A1211" s="13" t="s">
        <v>3330</v>
      </c>
      <c r="B1211" s="13" t="s">
        <v>3331</v>
      </c>
    </row>
    <row r="1212" spans="1:2">
      <c r="A1212" s="13" t="s">
        <v>3332</v>
      </c>
      <c r="B1212" s="13" t="s">
        <v>3333</v>
      </c>
    </row>
    <row r="1213" spans="1:2">
      <c r="A1213" s="13" t="s">
        <v>3334</v>
      </c>
      <c r="B1213" s="13" t="s">
        <v>3335</v>
      </c>
    </row>
    <row r="1214" spans="1:2">
      <c r="A1214" s="13" t="s">
        <v>3336</v>
      </c>
      <c r="B1214" s="13" t="s">
        <v>3337</v>
      </c>
    </row>
    <row r="1215" spans="1:2">
      <c r="A1215" s="13" t="s">
        <v>3338</v>
      </c>
      <c r="B1215" s="13" t="s">
        <v>3339</v>
      </c>
    </row>
    <row r="1216" spans="1:2">
      <c r="A1216" s="13" t="s">
        <v>3340</v>
      </c>
      <c r="B1216" s="13" t="s">
        <v>1613</v>
      </c>
    </row>
    <row r="1217" spans="1:2">
      <c r="A1217" s="13" t="s">
        <v>3341</v>
      </c>
      <c r="B1217" s="13" t="s">
        <v>3342</v>
      </c>
    </row>
    <row r="1218" spans="1:2">
      <c r="A1218" s="13" t="s">
        <v>3343</v>
      </c>
      <c r="B1218" s="13" t="s">
        <v>3344</v>
      </c>
    </row>
    <row r="1219" spans="1:2">
      <c r="A1219" s="13" t="s">
        <v>3345</v>
      </c>
      <c r="B1219" s="13" t="s">
        <v>3346</v>
      </c>
    </row>
    <row r="1220" spans="1:2">
      <c r="A1220" s="13" t="s">
        <v>3347</v>
      </c>
      <c r="B1220" s="13" t="s">
        <v>3348</v>
      </c>
    </row>
    <row r="1221" spans="1:2">
      <c r="A1221" s="13" t="s">
        <v>3349</v>
      </c>
      <c r="B1221" s="13" t="s">
        <v>3350</v>
      </c>
    </row>
    <row r="1222" spans="1:2">
      <c r="A1222" s="13" t="s">
        <v>3351</v>
      </c>
      <c r="B1222" s="13" t="s">
        <v>3352</v>
      </c>
    </row>
    <row r="1223" spans="1:2">
      <c r="A1223" s="13" t="s">
        <v>3353</v>
      </c>
      <c r="B1223" s="13" t="s">
        <v>3354</v>
      </c>
    </row>
    <row r="1224" spans="1:2">
      <c r="A1224" s="13" t="s">
        <v>3355</v>
      </c>
      <c r="B1224" s="13" t="s">
        <v>3356</v>
      </c>
    </row>
    <row r="1225" spans="1:2">
      <c r="A1225" s="13" t="s">
        <v>3357</v>
      </c>
      <c r="B1225" s="13" t="s">
        <v>3358</v>
      </c>
    </row>
    <row r="1226" spans="1:2">
      <c r="A1226" s="13" t="s">
        <v>3359</v>
      </c>
      <c r="B1226" s="13" t="s">
        <v>3360</v>
      </c>
    </row>
    <row r="1227" spans="1:2">
      <c r="A1227" s="13" t="s">
        <v>3361</v>
      </c>
      <c r="B1227" s="13" t="s">
        <v>3362</v>
      </c>
    </row>
    <row r="1228" spans="1:2">
      <c r="A1228" s="13" t="s">
        <v>3363</v>
      </c>
      <c r="B1228" s="13" t="s">
        <v>3364</v>
      </c>
    </row>
    <row r="1229" spans="1:2">
      <c r="A1229" s="13" t="s">
        <v>3365</v>
      </c>
      <c r="B1229" s="13" t="s">
        <v>3366</v>
      </c>
    </row>
    <row r="1230" spans="1:2">
      <c r="A1230" s="13" t="s">
        <v>3367</v>
      </c>
      <c r="B1230" s="13" t="s">
        <v>3368</v>
      </c>
    </row>
    <row r="1231" spans="1:2">
      <c r="A1231" s="13" t="s">
        <v>3369</v>
      </c>
      <c r="B1231" s="13" t="s">
        <v>3370</v>
      </c>
    </row>
    <row r="1232" spans="1:2">
      <c r="A1232" s="13" t="s">
        <v>3371</v>
      </c>
      <c r="B1232" s="13" t="s">
        <v>3372</v>
      </c>
    </row>
    <row r="1233" spans="1:2">
      <c r="A1233" s="13" t="s">
        <v>3373</v>
      </c>
      <c r="B1233" s="13" t="s">
        <v>3374</v>
      </c>
    </row>
    <row r="1234" spans="1:2">
      <c r="A1234" s="13" t="s">
        <v>3375</v>
      </c>
      <c r="B1234" s="13" t="s">
        <v>3376</v>
      </c>
    </row>
    <row r="1235" spans="1:2">
      <c r="A1235" s="13" t="s">
        <v>3377</v>
      </c>
      <c r="B1235" s="13" t="s">
        <v>3378</v>
      </c>
    </row>
    <row r="1236" spans="1:2">
      <c r="A1236" s="13" t="s">
        <v>3379</v>
      </c>
      <c r="B1236" s="13" t="s">
        <v>2626</v>
      </c>
    </row>
    <row r="1237" spans="1:2">
      <c r="A1237" s="13" t="s">
        <v>3380</v>
      </c>
      <c r="B1237" s="13" t="s">
        <v>3381</v>
      </c>
    </row>
    <row r="1238" spans="1:2">
      <c r="A1238" s="13" t="s">
        <v>3382</v>
      </c>
      <c r="B1238" s="13" t="s">
        <v>3383</v>
      </c>
    </row>
    <row r="1239" spans="1:2">
      <c r="A1239" s="13" t="s">
        <v>3384</v>
      </c>
      <c r="B1239" s="13" t="s">
        <v>3385</v>
      </c>
    </row>
    <row r="1240" spans="1:2">
      <c r="A1240" s="13" t="s">
        <v>3386</v>
      </c>
      <c r="B1240" s="13" t="s">
        <v>3387</v>
      </c>
    </row>
    <row r="1241" spans="1:2">
      <c r="A1241" s="13" t="s">
        <v>3388</v>
      </c>
      <c r="B1241" s="13" t="s">
        <v>3389</v>
      </c>
    </row>
    <row r="1242" spans="1:2">
      <c r="A1242" s="13" t="s">
        <v>3390</v>
      </c>
      <c r="B1242" s="13" t="s">
        <v>3391</v>
      </c>
    </row>
    <row r="1243" spans="1:2">
      <c r="A1243" s="13" t="s">
        <v>3392</v>
      </c>
      <c r="B1243" s="13" t="s">
        <v>3393</v>
      </c>
    </row>
    <row r="1244" spans="1:2">
      <c r="A1244" s="13" t="s">
        <v>3394</v>
      </c>
      <c r="B1244" s="13" t="s">
        <v>3395</v>
      </c>
    </row>
    <row r="1245" spans="1:2">
      <c r="A1245" s="13" t="s">
        <v>3396</v>
      </c>
      <c r="B1245" s="13" t="s">
        <v>3397</v>
      </c>
    </row>
    <row r="1246" spans="1:2">
      <c r="A1246" s="13" t="s">
        <v>3398</v>
      </c>
      <c r="B1246" s="13" t="s">
        <v>3399</v>
      </c>
    </row>
    <row r="1247" spans="1:2">
      <c r="A1247" s="13" t="s">
        <v>3400</v>
      </c>
      <c r="B1247" s="13" t="s">
        <v>3401</v>
      </c>
    </row>
    <row r="1248" spans="1:2">
      <c r="A1248" s="13" t="s">
        <v>3402</v>
      </c>
      <c r="B1248" s="13" t="s">
        <v>3403</v>
      </c>
    </row>
    <row r="1249" spans="1:2">
      <c r="A1249" s="13" t="s">
        <v>3404</v>
      </c>
      <c r="B1249" s="13" t="s">
        <v>3405</v>
      </c>
    </row>
    <row r="1250" spans="1:2">
      <c r="A1250" s="13" t="s">
        <v>3406</v>
      </c>
      <c r="B1250" s="13" t="s">
        <v>3407</v>
      </c>
    </row>
    <row r="1251" spans="1:2">
      <c r="A1251" s="13" t="s">
        <v>3408</v>
      </c>
      <c r="B1251" s="13" t="s">
        <v>3409</v>
      </c>
    </row>
    <row r="1252" spans="1:2">
      <c r="A1252" s="13" t="s">
        <v>3410</v>
      </c>
      <c r="B1252" s="13" t="s">
        <v>3411</v>
      </c>
    </row>
    <row r="1253" spans="1:2">
      <c r="A1253" s="13" t="s">
        <v>3412</v>
      </c>
      <c r="B1253" s="13" t="s">
        <v>3413</v>
      </c>
    </row>
    <row r="1254" spans="1:2">
      <c r="A1254" s="13" t="s">
        <v>3414</v>
      </c>
      <c r="B1254" s="13" t="s">
        <v>2525</v>
      </c>
    </row>
    <row r="1255" spans="1:2">
      <c r="A1255" s="13" t="s">
        <v>3415</v>
      </c>
      <c r="B1255" s="13" t="s">
        <v>1219</v>
      </c>
    </row>
    <row r="1256" spans="1:2">
      <c r="A1256" s="13" t="s">
        <v>3416</v>
      </c>
      <c r="B1256" s="13" t="s">
        <v>3417</v>
      </c>
    </row>
    <row r="1257" spans="1:2">
      <c r="A1257" s="13" t="s">
        <v>3418</v>
      </c>
      <c r="B1257" s="13" t="s">
        <v>3419</v>
      </c>
    </row>
    <row r="1258" spans="1:2">
      <c r="A1258" s="13" t="s">
        <v>3420</v>
      </c>
      <c r="B1258" s="13" t="s">
        <v>3421</v>
      </c>
    </row>
    <row r="1259" spans="1:2">
      <c r="A1259" s="13" t="s">
        <v>3422</v>
      </c>
      <c r="B1259" s="13" t="s">
        <v>3423</v>
      </c>
    </row>
    <row r="1260" spans="1:2">
      <c r="A1260" s="13" t="s">
        <v>3424</v>
      </c>
      <c r="B1260" s="13" t="s">
        <v>3425</v>
      </c>
    </row>
    <row r="1261" spans="1:2">
      <c r="A1261" s="13" t="s">
        <v>3426</v>
      </c>
      <c r="B1261" s="13" t="s">
        <v>3427</v>
      </c>
    </row>
    <row r="1262" spans="1:2">
      <c r="A1262" s="13" t="s">
        <v>3428</v>
      </c>
      <c r="B1262" s="13" t="s">
        <v>3429</v>
      </c>
    </row>
    <row r="1263" spans="1:2">
      <c r="A1263" s="13" t="s">
        <v>3430</v>
      </c>
      <c r="B1263" s="13" t="s">
        <v>3431</v>
      </c>
    </row>
    <row r="1264" spans="1:2">
      <c r="A1264" s="13" t="s">
        <v>3432</v>
      </c>
      <c r="B1264" s="13" t="s">
        <v>3433</v>
      </c>
    </row>
    <row r="1265" spans="1:2">
      <c r="A1265" s="13" t="s">
        <v>3434</v>
      </c>
      <c r="B1265" s="13" t="s">
        <v>3435</v>
      </c>
    </row>
    <row r="1266" spans="1:2">
      <c r="A1266" s="13" t="s">
        <v>3436</v>
      </c>
      <c r="B1266" s="13" t="s">
        <v>3437</v>
      </c>
    </row>
    <row r="1267" spans="1:2">
      <c r="A1267" s="13" t="s">
        <v>3438</v>
      </c>
      <c r="B1267" s="13" t="s">
        <v>3439</v>
      </c>
    </row>
    <row r="1268" spans="1:2">
      <c r="A1268" s="13" t="s">
        <v>3440</v>
      </c>
      <c r="B1268" s="13" t="s">
        <v>3441</v>
      </c>
    </row>
    <row r="1269" spans="1:2">
      <c r="A1269" s="13" t="s">
        <v>3442</v>
      </c>
      <c r="B1269" s="13" t="s">
        <v>3443</v>
      </c>
    </row>
    <row r="1270" spans="1:2">
      <c r="A1270" s="13" t="s">
        <v>3444</v>
      </c>
      <c r="B1270" s="13" t="s">
        <v>3445</v>
      </c>
    </row>
    <row r="1271" spans="1:2">
      <c r="A1271" s="13" t="s">
        <v>3446</v>
      </c>
      <c r="B1271" s="13" t="s">
        <v>3447</v>
      </c>
    </row>
    <row r="1272" spans="1:2">
      <c r="A1272" s="13" t="s">
        <v>3448</v>
      </c>
      <c r="B1272" s="13" t="s">
        <v>3449</v>
      </c>
    </row>
    <row r="1273" spans="1:2">
      <c r="A1273" s="13" t="s">
        <v>3450</v>
      </c>
      <c r="B1273" s="13" t="s">
        <v>3451</v>
      </c>
    </row>
    <row r="1274" spans="1:2">
      <c r="A1274" s="13" t="s">
        <v>3452</v>
      </c>
      <c r="B1274" s="13" t="s">
        <v>3453</v>
      </c>
    </row>
    <row r="1275" spans="1:2">
      <c r="A1275" s="13" t="s">
        <v>3454</v>
      </c>
      <c r="B1275" s="13" t="s">
        <v>3455</v>
      </c>
    </row>
    <row r="1276" spans="1:2">
      <c r="A1276" s="13" t="s">
        <v>3456</v>
      </c>
      <c r="B1276" s="13" t="s">
        <v>3457</v>
      </c>
    </row>
    <row r="1277" spans="1:2">
      <c r="A1277" s="13" t="s">
        <v>3458</v>
      </c>
      <c r="B1277" s="13" t="s">
        <v>3459</v>
      </c>
    </row>
    <row r="1278" spans="1:2">
      <c r="A1278" s="13" t="s">
        <v>3460</v>
      </c>
      <c r="B1278" s="13" t="s">
        <v>3461</v>
      </c>
    </row>
    <row r="1279" spans="1:2">
      <c r="A1279" s="13" t="s">
        <v>3462</v>
      </c>
      <c r="B1279" s="13" t="s">
        <v>3463</v>
      </c>
    </row>
    <row r="1280" spans="1:2">
      <c r="A1280" s="13" t="s">
        <v>3464</v>
      </c>
      <c r="B1280" s="13" t="s">
        <v>3465</v>
      </c>
    </row>
    <row r="1281" spans="1:2">
      <c r="A1281" s="13" t="s">
        <v>3466</v>
      </c>
      <c r="B1281" s="13" t="s">
        <v>3467</v>
      </c>
    </row>
    <row r="1282" spans="1:2">
      <c r="A1282" s="13" t="s">
        <v>3468</v>
      </c>
      <c r="B1282" s="13" t="s">
        <v>1365</v>
      </c>
    </row>
    <row r="1283" spans="1:2">
      <c r="A1283" s="13" t="s">
        <v>3469</v>
      </c>
      <c r="B1283" s="13" t="s">
        <v>3470</v>
      </c>
    </row>
    <row r="1284" spans="1:2">
      <c r="A1284" s="13" t="s">
        <v>3471</v>
      </c>
      <c r="B1284" s="13" t="s">
        <v>3472</v>
      </c>
    </row>
    <row r="1285" spans="1:2">
      <c r="A1285" s="13" t="s">
        <v>3473</v>
      </c>
      <c r="B1285" s="13" t="s">
        <v>3077</v>
      </c>
    </row>
    <row r="1286" spans="1:2">
      <c r="A1286" s="13" t="s">
        <v>3474</v>
      </c>
      <c r="B1286" s="13" t="s">
        <v>3475</v>
      </c>
    </row>
    <row r="1287" spans="1:2">
      <c r="A1287" s="13" t="s">
        <v>3476</v>
      </c>
      <c r="B1287" s="13" t="s">
        <v>3477</v>
      </c>
    </row>
    <row r="1288" spans="1:2">
      <c r="A1288" s="13" t="s">
        <v>3478</v>
      </c>
      <c r="B1288" s="13" t="s">
        <v>3479</v>
      </c>
    </row>
    <row r="1289" spans="1:2">
      <c r="A1289" s="13" t="s">
        <v>3480</v>
      </c>
      <c r="B1289" s="13" t="s">
        <v>3481</v>
      </c>
    </row>
    <row r="1290" spans="1:2">
      <c r="A1290" s="13" t="s">
        <v>3482</v>
      </c>
      <c r="B1290" s="13" t="s">
        <v>3483</v>
      </c>
    </row>
    <row r="1291" spans="1:2">
      <c r="A1291" s="13" t="s">
        <v>3484</v>
      </c>
      <c r="B1291" s="13" t="s">
        <v>3485</v>
      </c>
    </row>
    <row r="1292" spans="1:2">
      <c r="A1292" s="13" t="s">
        <v>3486</v>
      </c>
      <c r="B1292" s="13" t="s">
        <v>3487</v>
      </c>
    </row>
    <row r="1293" spans="1:2">
      <c r="A1293" s="13" t="s">
        <v>3488</v>
      </c>
      <c r="B1293" s="13" t="s">
        <v>3489</v>
      </c>
    </row>
    <row r="1294" spans="1:2">
      <c r="A1294" s="13" t="s">
        <v>3490</v>
      </c>
      <c r="B1294" s="13" t="s">
        <v>3491</v>
      </c>
    </row>
    <row r="1295" spans="1:2">
      <c r="A1295" s="13" t="s">
        <v>3492</v>
      </c>
      <c r="B1295" s="13" t="s">
        <v>3493</v>
      </c>
    </row>
    <row r="1296" spans="1:2">
      <c r="A1296" s="13" t="s">
        <v>3494</v>
      </c>
      <c r="B1296" s="13" t="s">
        <v>3495</v>
      </c>
    </row>
    <row r="1297" spans="1:2">
      <c r="A1297" s="13" t="s">
        <v>3496</v>
      </c>
      <c r="B1297" s="13" t="s">
        <v>3497</v>
      </c>
    </row>
    <row r="1298" spans="1:2">
      <c r="A1298" s="13" t="s">
        <v>3498</v>
      </c>
      <c r="B1298" s="13" t="s">
        <v>1551</v>
      </c>
    </row>
    <row r="1299" spans="1:2">
      <c r="A1299" s="13" t="s">
        <v>3499</v>
      </c>
      <c r="B1299" s="13" t="s">
        <v>3500</v>
      </c>
    </row>
    <row r="1300" spans="1:2">
      <c r="A1300" s="13" t="s">
        <v>3501</v>
      </c>
      <c r="B1300" s="13" t="s">
        <v>3502</v>
      </c>
    </row>
    <row r="1301" spans="1:2">
      <c r="A1301" s="13" t="s">
        <v>3503</v>
      </c>
      <c r="B1301" s="13" t="s">
        <v>3504</v>
      </c>
    </row>
    <row r="1302" spans="1:2">
      <c r="A1302" s="13" t="s">
        <v>3505</v>
      </c>
      <c r="B1302" s="13" t="s">
        <v>3506</v>
      </c>
    </row>
    <row r="1303" spans="1:2">
      <c r="A1303" s="13" t="s">
        <v>3507</v>
      </c>
      <c r="B1303" s="13" t="s">
        <v>3508</v>
      </c>
    </row>
    <row r="1304" spans="1:2">
      <c r="A1304" s="13" t="s">
        <v>3509</v>
      </c>
      <c r="B1304" s="13" t="s">
        <v>3510</v>
      </c>
    </row>
    <row r="1305" spans="1:2">
      <c r="A1305" s="13" t="s">
        <v>3511</v>
      </c>
      <c r="B1305" s="13" t="s">
        <v>3512</v>
      </c>
    </row>
    <row r="1306" spans="1:2">
      <c r="A1306" s="13" t="s">
        <v>3513</v>
      </c>
      <c r="B1306" s="13" t="s">
        <v>3514</v>
      </c>
    </row>
    <row r="1307" spans="1:2">
      <c r="A1307" s="13" t="s">
        <v>3515</v>
      </c>
      <c r="B1307" s="13" t="s">
        <v>3516</v>
      </c>
    </row>
    <row r="1308" spans="1:2">
      <c r="A1308" s="13" t="s">
        <v>3517</v>
      </c>
      <c r="B1308" s="13" t="s">
        <v>3518</v>
      </c>
    </row>
    <row r="1309" spans="1:2">
      <c r="A1309" s="13" t="s">
        <v>3519</v>
      </c>
      <c r="B1309" s="13" t="s">
        <v>3520</v>
      </c>
    </row>
    <row r="1310" spans="1:2">
      <c r="A1310" s="13" t="s">
        <v>3521</v>
      </c>
      <c r="B1310" s="13" t="s">
        <v>3522</v>
      </c>
    </row>
    <row r="1311" spans="1:2">
      <c r="A1311" s="13" t="s">
        <v>3523</v>
      </c>
      <c r="B1311" s="13" t="s">
        <v>3524</v>
      </c>
    </row>
    <row r="1312" spans="1:2">
      <c r="A1312" s="13" t="s">
        <v>3525</v>
      </c>
      <c r="B1312" s="13" t="s">
        <v>3526</v>
      </c>
    </row>
    <row r="1313" spans="1:2">
      <c r="A1313" s="13" t="s">
        <v>3527</v>
      </c>
      <c r="B1313" s="13" t="s">
        <v>3528</v>
      </c>
    </row>
    <row r="1314" spans="1:2">
      <c r="A1314" s="13" t="s">
        <v>3529</v>
      </c>
      <c r="B1314" s="13" t="s">
        <v>3530</v>
      </c>
    </row>
    <row r="1315" spans="1:2">
      <c r="A1315" s="13" t="s">
        <v>3531</v>
      </c>
      <c r="B1315" s="13" t="s">
        <v>3532</v>
      </c>
    </row>
    <row r="1316" spans="1:2">
      <c r="A1316" s="13" t="s">
        <v>3533</v>
      </c>
      <c r="B1316" s="13" t="s">
        <v>3534</v>
      </c>
    </row>
    <row r="1317" spans="1:2">
      <c r="A1317" s="13" t="s">
        <v>3535</v>
      </c>
      <c r="B1317" s="13" t="s">
        <v>3536</v>
      </c>
    </row>
    <row r="1318" spans="1:2">
      <c r="A1318" s="13" t="s">
        <v>3537</v>
      </c>
      <c r="B1318" s="13" t="s">
        <v>3538</v>
      </c>
    </row>
    <row r="1319" spans="1:2">
      <c r="A1319" s="13" t="s">
        <v>3539</v>
      </c>
      <c r="B1319" s="13" t="s">
        <v>3540</v>
      </c>
    </row>
    <row r="1320" spans="1:2">
      <c r="A1320" s="13" t="s">
        <v>3541</v>
      </c>
      <c r="B1320" s="13" t="s">
        <v>3542</v>
      </c>
    </row>
    <row r="1321" spans="1:2">
      <c r="A1321" s="13" t="s">
        <v>3543</v>
      </c>
      <c r="B1321" s="13" t="s">
        <v>3544</v>
      </c>
    </row>
    <row r="1322" spans="1:2">
      <c r="A1322" s="13" t="s">
        <v>3545</v>
      </c>
      <c r="B1322" s="13" t="s">
        <v>3546</v>
      </c>
    </row>
    <row r="1323" spans="1:2">
      <c r="A1323" s="13" t="s">
        <v>3547</v>
      </c>
      <c r="B1323" s="13" t="s">
        <v>3548</v>
      </c>
    </row>
    <row r="1324" spans="1:2">
      <c r="A1324" s="13" t="s">
        <v>3549</v>
      </c>
      <c r="B1324" s="13" t="s">
        <v>3550</v>
      </c>
    </row>
    <row r="1325" spans="1:2">
      <c r="A1325" s="13" t="s">
        <v>3551</v>
      </c>
      <c r="B1325" s="13" t="s">
        <v>3552</v>
      </c>
    </row>
    <row r="1326" spans="1:2">
      <c r="A1326" s="13" t="s">
        <v>3553</v>
      </c>
      <c r="B1326" s="13" t="s">
        <v>3554</v>
      </c>
    </row>
    <row r="1327" spans="1:2">
      <c r="A1327" s="13" t="s">
        <v>3555</v>
      </c>
      <c r="B1327" s="13" t="s">
        <v>3556</v>
      </c>
    </row>
    <row r="1328" spans="1:2">
      <c r="A1328" s="13" t="s">
        <v>3557</v>
      </c>
      <c r="B1328" s="13" t="s">
        <v>3558</v>
      </c>
    </row>
    <row r="1329" spans="1:2">
      <c r="A1329" s="13" t="s">
        <v>3559</v>
      </c>
      <c r="B1329" s="13" t="s">
        <v>3560</v>
      </c>
    </row>
    <row r="1330" spans="1:2">
      <c r="A1330" s="13" t="s">
        <v>3561</v>
      </c>
      <c r="B1330" s="13" t="s">
        <v>3562</v>
      </c>
    </row>
    <row r="1331" spans="1:2">
      <c r="A1331" s="13" t="s">
        <v>3563</v>
      </c>
      <c r="B1331" s="13" t="s">
        <v>3564</v>
      </c>
    </row>
    <row r="1332" spans="1:2">
      <c r="A1332" s="13" t="s">
        <v>3565</v>
      </c>
      <c r="B1332" s="13" t="s">
        <v>3566</v>
      </c>
    </row>
    <row r="1333" spans="1:2">
      <c r="A1333" s="13" t="s">
        <v>3567</v>
      </c>
      <c r="B1333" s="13" t="s">
        <v>3568</v>
      </c>
    </row>
    <row r="1334" spans="1:2">
      <c r="A1334" s="13" t="s">
        <v>3569</v>
      </c>
      <c r="B1334" s="13" t="s">
        <v>3570</v>
      </c>
    </row>
    <row r="1335" spans="1:2">
      <c r="A1335" s="13" t="s">
        <v>3571</v>
      </c>
      <c r="B1335" s="13" t="s">
        <v>3572</v>
      </c>
    </row>
    <row r="1336" spans="1:2">
      <c r="A1336" s="13" t="s">
        <v>3573</v>
      </c>
      <c r="B1336" s="13" t="s">
        <v>3574</v>
      </c>
    </row>
    <row r="1337" spans="1:2">
      <c r="A1337" s="13" t="s">
        <v>3575</v>
      </c>
      <c r="B1337" s="13" t="s">
        <v>3576</v>
      </c>
    </row>
    <row r="1338" spans="1:2">
      <c r="A1338" s="13" t="s">
        <v>3577</v>
      </c>
      <c r="B1338" s="13" t="s">
        <v>3578</v>
      </c>
    </row>
    <row r="1339" spans="1:2">
      <c r="A1339" s="13" t="s">
        <v>3579</v>
      </c>
      <c r="B1339" s="13" t="s">
        <v>2239</v>
      </c>
    </row>
    <row r="1340" spans="1:2">
      <c r="A1340" s="13" t="s">
        <v>3580</v>
      </c>
      <c r="B1340" s="13" t="s">
        <v>3581</v>
      </c>
    </row>
    <row r="1341" spans="1:2">
      <c r="A1341" s="13" t="s">
        <v>3582</v>
      </c>
      <c r="B1341" s="13" t="s">
        <v>3583</v>
      </c>
    </row>
    <row r="1342" spans="1:2">
      <c r="A1342" s="13" t="s">
        <v>3584</v>
      </c>
      <c r="B1342" s="13" t="s">
        <v>3585</v>
      </c>
    </row>
    <row r="1343" spans="1:2">
      <c r="A1343" s="13" t="s">
        <v>3586</v>
      </c>
      <c r="B1343" s="13" t="s">
        <v>3587</v>
      </c>
    </row>
    <row r="1344" spans="1:2">
      <c r="A1344" s="13" t="s">
        <v>3588</v>
      </c>
      <c r="B1344" s="13" t="s">
        <v>3589</v>
      </c>
    </row>
    <row r="1345" spans="1:2">
      <c r="A1345" s="13" t="s">
        <v>3590</v>
      </c>
      <c r="B1345" s="13" t="s">
        <v>3591</v>
      </c>
    </row>
    <row r="1346" spans="1:2">
      <c r="A1346" s="13" t="s">
        <v>3592</v>
      </c>
      <c r="B1346" s="13" t="s">
        <v>3593</v>
      </c>
    </row>
    <row r="1347" spans="1:2">
      <c r="A1347" s="13" t="s">
        <v>3594</v>
      </c>
      <c r="B1347" s="13" t="s">
        <v>3595</v>
      </c>
    </row>
    <row r="1348" spans="1:2">
      <c r="A1348" s="13" t="s">
        <v>3596</v>
      </c>
      <c r="B1348" s="13" t="s">
        <v>3597</v>
      </c>
    </row>
    <row r="1349" spans="1:2">
      <c r="A1349" s="13" t="s">
        <v>3598</v>
      </c>
      <c r="B1349" s="13" t="s">
        <v>3599</v>
      </c>
    </row>
    <row r="1350" spans="1:2">
      <c r="A1350" s="13" t="s">
        <v>3600</v>
      </c>
      <c r="B1350" s="13" t="s">
        <v>3601</v>
      </c>
    </row>
    <row r="1351" spans="1:2">
      <c r="A1351" s="13" t="s">
        <v>3602</v>
      </c>
      <c r="B1351" s="13" t="s">
        <v>3603</v>
      </c>
    </row>
    <row r="1352" spans="1:2">
      <c r="A1352" s="13" t="s">
        <v>3604</v>
      </c>
      <c r="B1352" s="13" t="s">
        <v>3605</v>
      </c>
    </row>
    <row r="1353" spans="1:2">
      <c r="A1353" s="13" t="s">
        <v>3606</v>
      </c>
      <c r="B1353" s="13" t="s">
        <v>3607</v>
      </c>
    </row>
    <row r="1354" spans="1:2">
      <c r="A1354" s="13" t="s">
        <v>3608</v>
      </c>
      <c r="B1354" s="13" t="s">
        <v>3609</v>
      </c>
    </row>
    <row r="1355" spans="1:2">
      <c r="A1355" s="13" t="s">
        <v>3610</v>
      </c>
      <c r="B1355" s="13" t="s">
        <v>3611</v>
      </c>
    </row>
    <row r="1356" spans="1:2">
      <c r="A1356" s="13" t="s">
        <v>3612</v>
      </c>
      <c r="B1356" s="13" t="s">
        <v>3613</v>
      </c>
    </row>
    <row r="1357" spans="1:2">
      <c r="A1357" s="13" t="s">
        <v>3614</v>
      </c>
      <c r="B1357" s="13" t="s">
        <v>3615</v>
      </c>
    </row>
    <row r="1358" spans="1:2">
      <c r="A1358" s="13" t="s">
        <v>3616</v>
      </c>
      <c r="B1358" s="13" t="s">
        <v>3617</v>
      </c>
    </row>
    <row r="1359" spans="1:2">
      <c r="A1359" s="13" t="s">
        <v>3618</v>
      </c>
      <c r="B1359" s="13" t="s">
        <v>3619</v>
      </c>
    </row>
    <row r="1360" spans="1:2">
      <c r="A1360" s="13" t="s">
        <v>3620</v>
      </c>
      <c r="B1360" s="13" t="s">
        <v>3621</v>
      </c>
    </row>
    <row r="1361" spans="1:2">
      <c r="A1361" s="13" t="s">
        <v>3622</v>
      </c>
      <c r="B1361" s="13" t="s">
        <v>3623</v>
      </c>
    </row>
    <row r="1362" spans="1:2">
      <c r="A1362" s="13" t="s">
        <v>3624</v>
      </c>
      <c r="B1362" s="13" t="s">
        <v>3625</v>
      </c>
    </row>
    <row r="1363" spans="1:2">
      <c r="A1363" s="13" t="s">
        <v>3626</v>
      </c>
      <c r="B1363" s="13" t="s">
        <v>3627</v>
      </c>
    </row>
    <row r="1364" spans="1:2">
      <c r="A1364" s="13" t="s">
        <v>3628</v>
      </c>
      <c r="B1364" s="13" t="s">
        <v>3629</v>
      </c>
    </row>
    <row r="1365" spans="1:2">
      <c r="A1365" s="13" t="s">
        <v>3630</v>
      </c>
      <c r="B1365" s="13" t="s">
        <v>3631</v>
      </c>
    </row>
    <row r="1366" spans="1:2">
      <c r="A1366" s="13" t="s">
        <v>3632</v>
      </c>
      <c r="B1366" s="13" t="s">
        <v>3633</v>
      </c>
    </row>
    <row r="1367" spans="1:2">
      <c r="A1367" s="13" t="s">
        <v>3634</v>
      </c>
      <c r="B1367" s="13" t="s">
        <v>3635</v>
      </c>
    </row>
    <row r="1368" spans="1:2">
      <c r="A1368" s="13" t="s">
        <v>3636</v>
      </c>
      <c r="B1368" s="13" t="s">
        <v>3637</v>
      </c>
    </row>
    <row r="1369" spans="1:2">
      <c r="A1369" s="13" t="s">
        <v>3638</v>
      </c>
      <c r="B1369" s="13" t="s">
        <v>3639</v>
      </c>
    </row>
    <row r="1370" spans="1:2">
      <c r="A1370" s="13" t="s">
        <v>3640</v>
      </c>
      <c r="B1370" s="13" t="s">
        <v>3641</v>
      </c>
    </row>
    <row r="1371" spans="1:2">
      <c r="A1371" s="13" t="s">
        <v>3642</v>
      </c>
      <c r="B1371" s="13" t="s">
        <v>3643</v>
      </c>
    </row>
    <row r="1372" spans="1:2">
      <c r="A1372" s="13" t="s">
        <v>3644</v>
      </c>
      <c r="B1372" s="13" t="s">
        <v>3645</v>
      </c>
    </row>
    <row r="1373" spans="1:2">
      <c r="A1373" s="13" t="s">
        <v>3646</v>
      </c>
      <c r="B1373" s="13" t="s">
        <v>3647</v>
      </c>
    </row>
    <row r="1374" spans="1:2">
      <c r="A1374" s="13" t="s">
        <v>3648</v>
      </c>
      <c r="B1374" s="13" t="s">
        <v>3649</v>
      </c>
    </row>
    <row r="1375" spans="1:2">
      <c r="A1375" s="13" t="s">
        <v>3650</v>
      </c>
      <c r="B1375" s="13" t="s">
        <v>3651</v>
      </c>
    </row>
    <row r="1376" spans="1:2">
      <c r="A1376" s="13" t="s">
        <v>3652</v>
      </c>
      <c r="B1376" s="13" t="s">
        <v>3653</v>
      </c>
    </row>
    <row r="1377" spans="1:2">
      <c r="A1377" s="13" t="s">
        <v>3654</v>
      </c>
      <c r="B1377" s="13" t="s">
        <v>3655</v>
      </c>
    </row>
    <row r="1378" spans="1:2">
      <c r="A1378" s="13" t="s">
        <v>3656</v>
      </c>
      <c r="B1378" s="13" t="s">
        <v>3657</v>
      </c>
    </row>
    <row r="1379" spans="1:2">
      <c r="A1379" s="13" t="s">
        <v>3658</v>
      </c>
      <c r="B1379" s="13" t="s">
        <v>3659</v>
      </c>
    </row>
    <row r="1380" spans="1:2">
      <c r="A1380" s="13" t="s">
        <v>3660</v>
      </c>
      <c r="B1380" s="13" t="s">
        <v>3661</v>
      </c>
    </row>
    <row r="1381" spans="1:2">
      <c r="A1381" s="13" t="s">
        <v>3662</v>
      </c>
      <c r="B1381" s="13" t="s">
        <v>3663</v>
      </c>
    </row>
    <row r="1382" spans="1:2">
      <c r="A1382" s="13" t="s">
        <v>3664</v>
      </c>
      <c r="B1382" s="13" t="s">
        <v>3665</v>
      </c>
    </row>
    <row r="1383" spans="1:2">
      <c r="A1383" s="13" t="s">
        <v>3666</v>
      </c>
      <c r="B1383" s="13" t="s">
        <v>3667</v>
      </c>
    </row>
    <row r="1384" spans="1:2">
      <c r="A1384" s="13" t="s">
        <v>3668</v>
      </c>
      <c r="B1384" s="13" t="s">
        <v>3669</v>
      </c>
    </row>
    <row r="1385" spans="1:2">
      <c r="A1385" s="13" t="s">
        <v>3670</v>
      </c>
      <c r="B1385" s="13" t="s">
        <v>3671</v>
      </c>
    </row>
    <row r="1386" spans="1:2">
      <c r="A1386" s="13" t="s">
        <v>3672</v>
      </c>
      <c r="B1386" s="13" t="s">
        <v>3673</v>
      </c>
    </row>
    <row r="1387" spans="1:2">
      <c r="A1387" s="13" t="s">
        <v>3674</v>
      </c>
      <c r="B1387" s="13" t="s">
        <v>3675</v>
      </c>
    </row>
    <row r="1388" spans="1:2">
      <c r="A1388" s="13" t="s">
        <v>3676</v>
      </c>
      <c r="B1388" s="13" t="s">
        <v>3677</v>
      </c>
    </row>
    <row r="1389" spans="1:2">
      <c r="A1389" s="13" t="s">
        <v>3678</v>
      </c>
      <c r="B1389" s="13" t="s">
        <v>3679</v>
      </c>
    </row>
    <row r="1390" spans="1:2">
      <c r="A1390" s="13" t="s">
        <v>3680</v>
      </c>
      <c r="B1390" s="13" t="s">
        <v>3681</v>
      </c>
    </row>
    <row r="1391" spans="1:2">
      <c r="A1391" s="13" t="s">
        <v>3682</v>
      </c>
      <c r="B1391" s="13" t="s">
        <v>3683</v>
      </c>
    </row>
    <row r="1392" spans="1:2">
      <c r="A1392" s="13" t="s">
        <v>3684</v>
      </c>
      <c r="B1392" s="13" t="s">
        <v>3685</v>
      </c>
    </row>
    <row r="1393" spans="1:2">
      <c r="A1393" s="13" t="s">
        <v>3686</v>
      </c>
      <c r="B1393" s="13" t="s">
        <v>3687</v>
      </c>
    </row>
    <row r="1394" spans="1:2">
      <c r="A1394" s="13" t="s">
        <v>3688</v>
      </c>
      <c r="B1394" s="13" t="s">
        <v>3689</v>
      </c>
    </row>
    <row r="1395" spans="1:2">
      <c r="A1395" s="13" t="s">
        <v>3690</v>
      </c>
      <c r="B1395" s="13" t="s">
        <v>3691</v>
      </c>
    </row>
    <row r="1396" spans="1:2">
      <c r="A1396" s="13" t="s">
        <v>3692</v>
      </c>
      <c r="B1396" s="13" t="s">
        <v>3693</v>
      </c>
    </row>
    <row r="1397" spans="1:2">
      <c r="A1397" s="13" t="s">
        <v>3694</v>
      </c>
      <c r="B1397" s="13" t="s">
        <v>3695</v>
      </c>
    </row>
    <row r="1398" spans="1:2">
      <c r="A1398" s="13" t="s">
        <v>3696</v>
      </c>
      <c r="B1398" s="13" t="s">
        <v>3697</v>
      </c>
    </row>
    <row r="1399" spans="1:2">
      <c r="A1399" s="13" t="s">
        <v>3698</v>
      </c>
      <c r="B1399" s="13" t="s">
        <v>3699</v>
      </c>
    </row>
    <row r="1400" spans="1:2">
      <c r="A1400" s="13" t="s">
        <v>3700</v>
      </c>
      <c r="B1400" s="13" t="s">
        <v>3701</v>
      </c>
    </row>
    <row r="1401" spans="1:2">
      <c r="A1401" s="13" t="s">
        <v>3702</v>
      </c>
      <c r="B1401" s="13" t="s">
        <v>3703</v>
      </c>
    </row>
    <row r="1402" spans="1:2">
      <c r="A1402" s="13" t="s">
        <v>3704</v>
      </c>
      <c r="B1402" s="13" t="s">
        <v>3705</v>
      </c>
    </row>
    <row r="1403" spans="1:2">
      <c r="A1403" s="13" t="s">
        <v>3706</v>
      </c>
      <c r="B1403" s="13" t="s">
        <v>3707</v>
      </c>
    </row>
    <row r="1404" spans="1:2">
      <c r="A1404" s="13" t="s">
        <v>3708</v>
      </c>
      <c r="B1404" s="13" t="s">
        <v>3709</v>
      </c>
    </row>
    <row r="1405" spans="1:2">
      <c r="A1405" s="13" t="s">
        <v>3710</v>
      </c>
      <c r="B1405" s="13" t="s">
        <v>3711</v>
      </c>
    </row>
    <row r="1406" spans="1:2">
      <c r="A1406" s="13" t="s">
        <v>3712</v>
      </c>
      <c r="B1406" s="13" t="s">
        <v>3713</v>
      </c>
    </row>
    <row r="1407" spans="1:2">
      <c r="A1407" s="13" t="s">
        <v>3714</v>
      </c>
      <c r="B1407" s="13" t="s">
        <v>3715</v>
      </c>
    </row>
    <row r="1408" spans="1:2">
      <c r="A1408" s="13" t="s">
        <v>3716</v>
      </c>
      <c r="B1408" s="13" t="s">
        <v>3717</v>
      </c>
    </row>
    <row r="1409" spans="1:2">
      <c r="A1409" s="13" t="s">
        <v>3718</v>
      </c>
      <c r="B1409" s="13" t="s">
        <v>3719</v>
      </c>
    </row>
    <row r="1410" spans="1:2">
      <c r="A1410" s="13" t="s">
        <v>3720</v>
      </c>
      <c r="B1410" s="13" t="s">
        <v>3721</v>
      </c>
    </row>
    <row r="1411" spans="1:2">
      <c r="A1411" s="13" t="s">
        <v>3722</v>
      </c>
      <c r="B1411" s="13" t="s">
        <v>3723</v>
      </c>
    </row>
    <row r="1412" spans="1:2">
      <c r="A1412" s="13" t="s">
        <v>3724</v>
      </c>
      <c r="B1412" s="13" t="s">
        <v>3725</v>
      </c>
    </row>
    <row r="1413" spans="1:2">
      <c r="A1413" s="13" t="s">
        <v>3726</v>
      </c>
      <c r="B1413" s="13" t="s">
        <v>3727</v>
      </c>
    </row>
    <row r="1414" spans="1:2">
      <c r="A1414" s="13" t="s">
        <v>3728</v>
      </c>
      <c r="B1414" s="13" t="s">
        <v>3729</v>
      </c>
    </row>
    <row r="1415" spans="1:2">
      <c r="A1415" s="13" t="s">
        <v>3730</v>
      </c>
      <c r="B1415" s="13" t="s">
        <v>3731</v>
      </c>
    </row>
    <row r="1416" spans="1:2">
      <c r="A1416" s="13" t="s">
        <v>3732</v>
      </c>
      <c r="B1416" s="13" t="s">
        <v>3733</v>
      </c>
    </row>
    <row r="1417" spans="1:2">
      <c r="A1417" s="13" t="s">
        <v>3734</v>
      </c>
      <c r="B1417" s="13" t="s">
        <v>3735</v>
      </c>
    </row>
    <row r="1418" spans="1:2">
      <c r="A1418" s="13" t="s">
        <v>3736</v>
      </c>
      <c r="B1418" s="13" t="s">
        <v>3737</v>
      </c>
    </row>
    <row r="1419" spans="1:2">
      <c r="A1419" s="13" t="s">
        <v>3738</v>
      </c>
      <c r="B1419" s="13" t="s">
        <v>3739</v>
      </c>
    </row>
    <row r="1420" spans="1:2">
      <c r="A1420" s="13" t="s">
        <v>3740</v>
      </c>
      <c r="B1420" s="13" t="s">
        <v>3741</v>
      </c>
    </row>
    <row r="1421" spans="1:2">
      <c r="A1421" s="13" t="s">
        <v>3742</v>
      </c>
      <c r="B1421" s="13" t="s">
        <v>3743</v>
      </c>
    </row>
    <row r="1422" spans="1:2">
      <c r="A1422" s="13" t="s">
        <v>3744</v>
      </c>
      <c r="B1422" s="13" t="s">
        <v>3745</v>
      </c>
    </row>
    <row r="1423" spans="1:2">
      <c r="A1423" s="13" t="s">
        <v>3746</v>
      </c>
      <c r="B1423" s="13" t="s">
        <v>3747</v>
      </c>
    </row>
    <row r="1424" spans="1:2">
      <c r="A1424" s="13" t="s">
        <v>3748</v>
      </c>
      <c r="B1424" s="13" t="s">
        <v>3749</v>
      </c>
    </row>
    <row r="1425" spans="1:2">
      <c r="A1425" s="13" t="s">
        <v>3750</v>
      </c>
      <c r="B1425" s="13" t="s">
        <v>3751</v>
      </c>
    </row>
    <row r="1426" spans="1:2">
      <c r="A1426" s="13" t="s">
        <v>3752</v>
      </c>
      <c r="B1426" s="13" t="s">
        <v>3753</v>
      </c>
    </row>
    <row r="1427" spans="1:2">
      <c r="A1427" s="13" t="s">
        <v>3754</v>
      </c>
      <c r="B1427" s="13" t="s">
        <v>3755</v>
      </c>
    </row>
    <row r="1428" spans="1:2">
      <c r="A1428" s="13" t="s">
        <v>3756</v>
      </c>
      <c r="B1428" s="13" t="s">
        <v>3757</v>
      </c>
    </row>
    <row r="1429" spans="1:2">
      <c r="A1429" s="13" t="s">
        <v>3758</v>
      </c>
      <c r="B1429" s="13" t="s">
        <v>1007</v>
      </c>
    </row>
    <row r="1430" spans="1:2">
      <c r="A1430" s="13" t="s">
        <v>3759</v>
      </c>
      <c r="B1430" s="13" t="s">
        <v>3760</v>
      </c>
    </row>
    <row r="1431" spans="1:2">
      <c r="A1431" s="13" t="s">
        <v>3761</v>
      </c>
      <c r="B1431" s="13" t="s">
        <v>3762</v>
      </c>
    </row>
    <row r="1432" spans="1:2">
      <c r="A1432" s="13" t="s">
        <v>3763</v>
      </c>
      <c r="B1432" s="13" t="s">
        <v>3764</v>
      </c>
    </row>
    <row r="1433" spans="1:2">
      <c r="A1433" s="13" t="s">
        <v>3765</v>
      </c>
      <c r="B1433" s="13" t="s">
        <v>3766</v>
      </c>
    </row>
    <row r="1434" spans="1:2">
      <c r="A1434" s="13" t="s">
        <v>3767</v>
      </c>
      <c r="B1434" s="13" t="s">
        <v>3768</v>
      </c>
    </row>
    <row r="1435" spans="1:2">
      <c r="A1435" s="13" t="s">
        <v>3769</v>
      </c>
      <c r="B1435" s="13" t="s">
        <v>3770</v>
      </c>
    </row>
    <row r="1436" spans="1:2">
      <c r="A1436" s="13" t="s">
        <v>3771</v>
      </c>
      <c r="B1436" s="13" t="s">
        <v>3772</v>
      </c>
    </row>
    <row r="1437" spans="1:2">
      <c r="A1437" s="13" t="s">
        <v>3773</v>
      </c>
      <c r="B1437" s="13" t="s">
        <v>3774</v>
      </c>
    </row>
    <row r="1438" spans="1:2">
      <c r="A1438" s="13" t="s">
        <v>3775</v>
      </c>
      <c r="B1438" s="13" t="s">
        <v>3776</v>
      </c>
    </row>
    <row r="1439" spans="1:2">
      <c r="A1439" s="13" t="s">
        <v>3777</v>
      </c>
      <c r="B1439" s="13" t="s">
        <v>3778</v>
      </c>
    </row>
    <row r="1440" spans="1:2">
      <c r="A1440" s="13" t="s">
        <v>3779</v>
      </c>
      <c r="B1440" s="13" t="s">
        <v>3780</v>
      </c>
    </row>
    <row r="1441" spans="1:2">
      <c r="A1441" s="13" t="s">
        <v>3781</v>
      </c>
      <c r="B1441" s="13" t="s">
        <v>3782</v>
      </c>
    </row>
    <row r="1442" spans="1:2">
      <c r="A1442" s="13" t="s">
        <v>3783</v>
      </c>
      <c r="B1442" s="13" t="s">
        <v>3784</v>
      </c>
    </row>
    <row r="1443" spans="1:2">
      <c r="A1443" s="13" t="s">
        <v>3785</v>
      </c>
      <c r="B1443" s="13" t="s">
        <v>3786</v>
      </c>
    </row>
    <row r="1444" spans="1:2">
      <c r="A1444" s="13" t="s">
        <v>3787</v>
      </c>
      <c r="B1444" s="13" t="s">
        <v>3788</v>
      </c>
    </row>
    <row r="1445" spans="1:2">
      <c r="A1445" s="13" t="s">
        <v>3789</v>
      </c>
      <c r="B1445" s="13" t="s">
        <v>3790</v>
      </c>
    </row>
    <row r="1446" spans="1:2">
      <c r="A1446" s="13" t="s">
        <v>3791</v>
      </c>
      <c r="B1446" s="13" t="s">
        <v>3792</v>
      </c>
    </row>
    <row r="1447" spans="1:2">
      <c r="A1447" s="13" t="s">
        <v>3793</v>
      </c>
      <c r="B1447" s="13" t="s">
        <v>3794</v>
      </c>
    </row>
    <row r="1448" spans="1:2">
      <c r="A1448" s="13" t="s">
        <v>3795</v>
      </c>
      <c r="B1448" s="13" t="s">
        <v>3796</v>
      </c>
    </row>
    <row r="1449" spans="1:2">
      <c r="A1449" s="13" t="s">
        <v>3797</v>
      </c>
      <c r="B1449" s="13" t="s">
        <v>3798</v>
      </c>
    </row>
    <row r="1450" spans="1:2">
      <c r="A1450" s="13" t="s">
        <v>3799</v>
      </c>
      <c r="B1450" s="13" t="s">
        <v>3800</v>
      </c>
    </row>
    <row r="1451" spans="1:2">
      <c r="A1451" s="13" t="s">
        <v>3801</v>
      </c>
      <c r="B1451" s="13" t="s">
        <v>3802</v>
      </c>
    </row>
    <row r="1452" spans="1:2">
      <c r="A1452" s="13" t="s">
        <v>3803</v>
      </c>
      <c r="B1452" s="13" t="s">
        <v>3804</v>
      </c>
    </row>
    <row r="1453" spans="1:2">
      <c r="A1453" s="13" t="s">
        <v>3805</v>
      </c>
      <c r="B1453" s="13" t="s">
        <v>3806</v>
      </c>
    </row>
    <row r="1454" spans="1:2">
      <c r="A1454" s="13" t="s">
        <v>3807</v>
      </c>
      <c r="B1454" s="13" t="s">
        <v>3808</v>
      </c>
    </row>
    <row r="1455" spans="1:2">
      <c r="A1455" s="13" t="s">
        <v>3809</v>
      </c>
      <c r="B1455" s="13" t="s">
        <v>3810</v>
      </c>
    </row>
    <row r="1456" spans="1:2">
      <c r="A1456" s="13" t="s">
        <v>3811</v>
      </c>
      <c r="B1456" s="13" t="s">
        <v>3812</v>
      </c>
    </row>
    <row r="1457" spans="1:2">
      <c r="A1457" s="13" t="s">
        <v>3813</v>
      </c>
      <c r="B1457" s="13" t="s">
        <v>3814</v>
      </c>
    </row>
    <row r="1458" spans="1:2">
      <c r="A1458" s="13" t="s">
        <v>3815</v>
      </c>
      <c r="B1458" s="13" t="s">
        <v>3816</v>
      </c>
    </row>
    <row r="1459" spans="1:2">
      <c r="A1459" s="13" t="s">
        <v>3817</v>
      </c>
      <c r="B1459" s="13" t="s">
        <v>3818</v>
      </c>
    </row>
    <row r="1460" spans="1:2">
      <c r="A1460" s="13" t="s">
        <v>3819</v>
      </c>
      <c r="B1460" s="13" t="s">
        <v>3820</v>
      </c>
    </row>
    <row r="1461" spans="1:2">
      <c r="A1461" s="13" t="s">
        <v>3821</v>
      </c>
      <c r="B1461" s="13" t="s">
        <v>3822</v>
      </c>
    </row>
    <row r="1462" spans="1:2">
      <c r="A1462" s="13" t="s">
        <v>3823</v>
      </c>
      <c r="B1462" s="13" t="s">
        <v>3824</v>
      </c>
    </row>
    <row r="1463" spans="1:2">
      <c r="A1463" s="13" t="s">
        <v>3825</v>
      </c>
      <c r="B1463" s="13" t="s">
        <v>3826</v>
      </c>
    </row>
    <row r="1464" spans="1:2">
      <c r="A1464" s="13" t="s">
        <v>3827</v>
      </c>
      <c r="B1464" s="13" t="s">
        <v>3828</v>
      </c>
    </row>
    <row r="1465" spans="1:2">
      <c r="A1465" s="13" t="s">
        <v>3829</v>
      </c>
      <c r="B1465" s="13" t="s">
        <v>3830</v>
      </c>
    </row>
    <row r="1466" spans="1:2">
      <c r="A1466" s="13" t="s">
        <v>3831</v>
      </c>
      <c r="B1466" s="13" t="s">
        <v>3832</v>
      </c>
    </row>
    <row r="1467" spans="1:2">
      <c r="A1467" s="13" t="s">
        <v>3833</v>
      </c>
      <c r="B1467" s="13" t="s">
        <v>3834</v>
      </c>
    </row>
    <row r="1468" spans="1:2">
      <c r="A1468" s="13" t="s">
        <v>3835</v>
      </c>
      <c r="B1468" s="13" t="s">
        <v>3836</v>
      </c>
    </row>
    <row r="1469" spans="1:2">
      <c r="A1469" s="13" t="s">
        <v>3837</v>
      </c>
      <c r="B1469" s="13" t="s">
        <v>3838</v>
      </c>
    </row>
    <row r="1470" spans="1:2">
      <c r="A1470" s="13" t="s">
        <v>3839</v>
      </c>
      <c r="B1470" s="13" t="s">
        <v>3840</v>
      </c>
    </row>
    <row r="1471" spans="1:2">
      <c r="A1471" s="13" t="s">
        <v>3841</v>
      </c>
      <c r="B1471" s="13" t="s">
        <v>3842</v>
      </c>
    </row>
    <row r="1472" spans="1:2">
      <c r="A1472" s="13" t="s">
        <v>3843</v>
      </c>
      <c r="B1472" s="13" t="s">
        <v>3844</v>
      </c>
    </row>
    <row r="1473" spans="1:2">
      <c r="A1473" s="13" t="s">
        <v>3845</v>
      </c>
      <c r="B1473" s="13" t="s">
        <v>3846</v>
      </c>
    </row>
    <row r="1474" spans="1:2">
      <c r="A1474" s="13" t="s">
        <v>3847</v>
      </c>
      <c r="B1474" s="13" t="s">
        <v>3848</v>
      </c>
    </row>
    <row r="1475" spans="1:2">
      <c r="A1475" s="13" t="s">
        <v>3849</v>
      </c>
      <c r="B1475" s="13" t="s">
        <v>3850</v>
      </c>
    </row>
    <row r="1476" spans="1:2">
      <c r="A1476" s="13" t="s">
        <v>3851</v>
      </c>
      <c r="B1476" s="13" t="s">
        <v>3852</v>
      </c>
    </row>
    <row r="1477" spans="1:2">
      <c r="A1477" s="13" t="s">
        <v>3853</v>
      </c>
      <c r="B1477" s="13" t="s">
        <v>3854</v>
      </c>
    </row>
    <row r="1478" spans="1:2">
      <c r="A1478" s="13" t="s">
        <v>3855</v>
      </c>
      <c r="B1478" s="13" t="s">
        <v>3856</v>
      </c>
    </row>
    <row r="1479" spans="1:2">
      <c r="A1479" s="13" t="s">
        <v>3857</v>
      </c>
      <c r="B1479" s="13" t="s">
        <v>3858</v>
      </c>
    </row>
    <row r="1480" spans="1:2">
      <c r="A1480" s="13" t="s">
        <v>3859</v>
      </c>
      <c r="B1480" s="13" t="s">
        <v>3860</v>
      </c>
    </row>
    <row r="1481" spans="1:2">
      <c r="A1481" s="13" t="s">
        <v>3861</v>
      </c>
      <c r="B1481" s="13" t="s">
        <v>3862</v>
      </c>
    </row>
    <row r="1482" spans="1:2">
      <c r="A1482" s="13" t="s">
        <v>3863</v>
      </c>
      <c r="B1482" s="13" t="s">
        <v>3864</v>
      </c>
    </row>
    <row r="1483" spans="1:2">
      <c r="A1483" s="13" t="s">
        <v>3865</v>
      </c>
      <c r="B1483" s="13" t="s">
        <v>3866</v>
      </c>
    </row>
    <row r="1484" spans="1:2">
      <c r="A1484" s="13" t="s">
        <v>3867</v>
      </c>
      <c r="B1484" s="13" t="s">
        <v>3868</v>
      </c>
    </row>
    <row r="1485" spans="1:2">
      <c r="A1485" s="13" t="s">
        <v>3869</v>
      </c>
      <c r="B1485" s="13" t="s">
        <v>3870</v>
      </c>
    </row>
    <row r="1486" spans="1:2">
      <c r="A1486" s="13" t="s">
        <v>3871</v>
      </c>
      <c r="B1486" s="13" t="s">
        <v>3872</v>
      </c>
    </row>
    <row r="1487" spans="1:2">
      <c r="A1487" s="13" t="s">
        <v>3873</v>
      </c>
      <c r="B1487" s="13" t="s">
        <v>3874</v>
      </c>
    </row>
    <row r="1488" spans="1:2">
      <c r="A1488" s="13" t="s">
        <v>3875</v>
      </c>
      <c r="B1488" s="13" t="s">
        <v>3876</v>
      </c>
    </row>
    <row r="1489" spans="1:2">
      <c r="A1489" s="13" t="s">
        <v>3877</v>
      </c>
      <c r="B1489" s="13" t="s">
        <v>3878</v>
      </c>
    </row>
    <row r="1490" spans="1:2">
      <c r="A1490" s="13" t="s">
        <v>3879</v>
      </c>
      <c r="B1490" s="13" t="s">
        <v>3880</v>
      </c>
    </row>
    <row r="1491" spans="1:2">
      <c r="A1491" s="13" t="s">
        <v>3881</v>
      </c>
      <c r="B1491" s="13" t="s">
        <v>3882</v>
      </c>
    </row>
    <row r="1492" spans="1:2">
      <c r="A1492" s="13" t="s">
        <v>3883</v>
      </c>
      <c r="B1492" s="13" t="s">
        <v>3884</v>
      </c>
    </row>
    <row r="1493" spans="1:2">
      <c r="A1493" s="13" t="s">
        <v>3885</v>
      </c>
      <c r="B1493" s="13" t="s">
        <v>3886</v>
      </c>
    </row>
    <row r="1494" spans="1:2">
      <c r="A1494" s="13" t="s">
        <v>3887</v>
      </c>
      <c r="B1494" s="13" t="s">
        <v>3888</v>
      </c>
    </row>
    <row r="1495" spans="1:2">
      <c r="A1495" s="13" t="s">
        <v>3889</v>
      </c>
      <c r="B1495" s="13" t="s">
        <v>3890</v>
      </c>
    </row>
    <row r="1496" spans="1:2">
      <c r="A1496" s="13" t="s">
        <v>3891</v>
      </c>
      <c r="B1496" s="13" t="s">
        <v>3892</v>
      </c>
    </row>
    <row r="1497" spans="1:2">
      <c r="A1497" s="13" t="s">
        <v>3893</v>
      </c>
      <c r="B1497" s="13" t="s">
        <v>3894</v>
      </c>
    </row>
    <row r="1498" spans="1:2">
      <c r="A1498" s="13" t="s">
        <v>4397</v>
      </c>
      <c r="B1498" s="13" t="s">
        <v>4398</v>
      </c>
    </row>
    <row r="1499" spans="1:2">
      <c r="A1499" s="13" t="s">
        <v>3895</v>
      </c>
      <c r="B1499" s="13" t="s">
        <v>3896</v>
      </c>
    </row>
    <row r="1500" spans="1:2">
      <c r="A1500" s="13" t="s">
        <v>3897</v>
      </c>
      <c r="B1500" s="13" t="s">
        <v>3898</v>
      </c>
    </row>
    <row r="1501" spans="1:2">
      <c r="A1501" s="13" t="s">
        <v>3899</v>
      </c>
      <c r="B1501" s="13" t="s">
        <v>3900</v>
      </c>
    </row>
    <row r="1502" spans="1:2">
      <c r="A1502" s="13" t="s">
        <v>3901</v>
      </c>
      <c r="B1502" s="13" t="s">
        <v>3902</v>
      </c>
    </row>
    <row r="1503" spans="1:2">
      <c r="A1503" s="13" t="s">
        <v>3903</v>
      </c>
      <c r="B1503" s="13" t="s">
        <v>3904</v>
      </c>
    </row>
    <row r="1504" spans="1:2">
      <c r="A1504" s="13" t="s">
        <v>3905</v>
      </c>
      <c r="B1504" s="13" t="s">
        <v>3906</v>
      </c>
    </row>
    <row r="1505" spans="1:2">
      <c r="A1505" s="13" t="s">
        <v>3907</v>
      </c>
      <c r="B1505" s="13" t="s">
        <v>3908</v>
      </c>
    </row>
    <row r="1506" spans="1:2">
      <c r="A1506" s="13" t="s">
        <v>3909</v>
      </c>
      <c r="B1506" s="13" t="s">
        <v>3910</v>
      </c>
    </row>
    <row r="1507" spans="1:2">
      <c r="A1507" s="13" t="s">
        <v>3911</v>
      </c>
      <c r="B1507" s="13" t="s">
        <v>3912</v>
      </c>
    </row>
    <row r="1508" spans="1:2">
      <c r="A1508" s="13" t="s">
        <v>3913</v>
      </c>
      <c r="B1508" s="13" t="s">
        <v>3914</v>
      </c>
    </row>
    <row r="1509" spans="1:2">
      <c r="A1509" s="13" t="s">
        <v>3915</v>
      </c>
      <c r="B1509" s="13" t="s">
        <v>3916</v>
      </c>
    </row>
    <row r="1510" spans="1:2">
      <c r="A1510" s="13" t="s">
        <v>3917</v>
      </c>
      <c r="B1510" s="13" t="s">
        <v>3918</v>
      </c>
    </row>
    <row r="1511" spans="1:2">
      <c r="A1511" s="13" t="s">
        <v>3919</v>
      </c>
      <c r="B1511" s="13" t="s">
        <v>3920</v>
      </c>
    </row>
    <row r="1512" spans="1:2">
      <c r="A1512" s="13" t="s">
        <v>3921</v>
      </c>
      <c r="B1512" s="13" t="s">
        <v>3922</v>
      </c>
    </row>
    <row r="1513" spans="1:2">
      <c r="A1513" s="13" t="s">
        <v>3923</v>
      </c>
      <c r="B1513" s="13" t="s">
        <v>3924</v>
      </c>
    </row>
    <row r="1514" spans="1:2">
      <c r="A1514" s="13" t="s">
        <v>3925</v>
      </c>
      <c r="B1514" s="13" t="s">
        <v>3926</v>
      </c>
    </row>
    <row r="1515" spans="1:2">
      <c r="A1515" s="13" t="s">
        <v>3927</v>
      </c>
      <c r="B1515" s="13" t="s">
        <v>3928</v>
      </c>
    </row>
    <row r="1516" spans="1:2">
      <c r="A1516" s="13" t="s">
        <v>3929</v>
      </c>
      <c r="B1516" s="13" t="s">
        <v>3930</v>
      </c>
    </row>
    <row r="1517" spans="1:2">
      <c r="A1517" s="13" t="s">
        <v>3931</v>
      </c>
      <c r="B1517" s="13" t="s">
        <v>3411</v>
      </c>
    </row>
    <row r="1518" spans="1:2">
      <c r="A1518" s="13" t="s">
        <v>3932</v>
      </c>
      <c r="B1518" s="13" t="s">
        <v>3933</v>
      </c>
    </row>
    <row r="1519" spans="1:2">
      <c r="A1519" s="13" t="s">
        <v>3934</v>
      </c>
      <c r="B1519" s="13" t="s">
        <v>3935</v>
      </c>
    </row>
    <row r="1520" spans="1:2">
      <c r="A1520" s="13" t="s">
        <v>3936</v>
      </c>
      <c r="B1520" s="13" t="s">
        <v>3937</v>
      </c>
    </row>
    <row r="1521" spans="1:2">
      <c r="A1521" s="13" t="s">
        <v>3938</v>
      </c>
      <c r="B1521" s="13" t="s">
        <v>1475</v>
      </c>
    </row>
    <row r="1522" spans="1:2">
      <c r="A1522" s="13" t="s">
        <v>3939</v>
      </c>
      <c r="B1522" s="13" t="s">
        <v>3940</v>
      </c>
    </row>
    <row r="1523" spans="1:2">
      <c r="A1523" s="13" t="s">
        <v>3941</v>
      </c>
      <c r="B1523" s="13" t="s">
        <v>3942</v>
      </c>
    </row>
    <row r="1524" spans="1:2">
      <c r="A1524" s="13" t="s">
        <v>3943</v>
      </c>
      <c r="B1524" s="13" t="s">
        <v>3944</v>
      </c>
    </row>
    <row r="1525" spans="1:2">
      <c r="A1525" s="13" t="s">
        <v>3945</v>
      </c>
      <c r="B1525" s="13" t="s">
        <v>3946</v>
      </c>
    </row>
    <row r="1526" spans="1:2">
      <c r="A1526" s="13" t="s">
        <v>3947</v>
      </c>
      <c r="B1526" s="13" t="s">
        <v>3948</v>
      </c>
    </row>
    <row r="1527" spans="1:2">
      <c r="A1527" s="13" t="s">
        <v>3949</v>
      </c>
      <c r="B1527" s="13" t="s">
        <v>3950</v>
      </c>
    </row>
    <row r="1528" spans="1:2">
      <c r="A1528" s="13" t="s">
        <v>3951</v>
      </c>
      <c r="B1528" s="13" t="s">
        <v>3952</v>
      </c>
    </row>
    <row r="1529" spans="1:2">
      <c r="A1529" s="13" t="s">
        <v>3953</v>
      </c>
      <c r="B1529" s="13" t="s">
        <v>3954</v>
      </c>
    </row>
    <row r="1530" spans="1:2">
      <c r="A1530" s="13" t="s">
        <v>3955</v>
      </c>
      <c r="B1530" s="13" t="s">
        <v>3956</v>
      </c>
    </row>
    <row r="1531" spans="1:2">
      <c r="A1531" s="13" t="s">
        <v>3957</v>
      </c>
      <c r="B1531" s="13" t="s">
        <v>3958</v>
      </c>
    </row>
    <row r="1532" spans="1:2">
      <c r="A1532" s="13" t="s">
        <v>3959</v>
      </c>
      <c r="B1532" s="13" t="s">
        <v>3960</v>
      </c>
    </row>
    <row r="1533" spans="1:2">
      <c r="A1533" s="13" t="s">
        <v>3961</v>
      </c>
      <c r="B1533" s="13" t="s">
        <v>3962</v>
      </c>
    </row>
    <row r="1534" spans="1:2">
      <c r="A1534" s="13" t="s">
        <v>3963</v>
      </c>
      <c r="B1534" s="13" t="s">
        <v>3964</v>
      </c>
    </row>
    <row r="1535" spans="1:2">
      <c r="A1535" s="13" t="s">
        <v>3965</v>
      </c>
      <c r="B1535" s="13" t="s">
        <v>3966</v>
      </c>
    </row>
    <row r="1536" spans="1:2">
      <c r="A1536" s="13" t="s">
        <v>3967</v>
      </c>
      <c r="B1536" s="13" t="s">
        <v>3968</v>
      </c>
    </row>
    <row r="1537" spans="1:2">
      <c r="A1537" s="13" t="s">
        <v>3969</v>
      </c>
      <c r="B1537" s="13" t="s">
        <v>3970</v>
      </c>
    </row>
    <row r="1538" spans="1:2">
      <c r="A1538" s="13" t="s">
        <v>3971</v>
      </c>
      <c r="B1538" s="13" t="s">
        <v>3972</v>
      </c>
    </row>
    <row r="1539" spans="1:2">
      <c r="A1539" s="13" t="s">
        <v>3973</v>
      </c>
      <c r="B1539" s="13" t="s">
        <v>3974</v>
      </c>
    </row>
    <row r="1540" spans="1:2">
      <c r="A1540" s="13" t="s">
        <v>3975</v>
      </c>
      <c r="B1540" s="13" t="s">
        <v>3976</v>
      </c>
    </row>
    <row r="1541" spans="1:2">
      <c r="A1541" s="13" t="s">
        <v>3977</v>
      </c>
      <c r="B1541" s="13" t="s">
        <v>3978</v>
      </c>
    </row>
    <row r="1542" spans="1:2">
      <c r="A1542" s="13" t="s">
        <v>3979</v>
      </c>
      <c r="B1542" s="13" t="s">
        <v>3980</v>
      </c>
    </row>
    <row r="1543" spans="1:2">
      <c r="A1543" s="13" t="s">
        <v>3981</v>
      </c>
      <c r="B1543" s="13" t="s">
        <v>3982</v>
      </c>
    </row>
    <row r="1544" spans="1:2">
      <c r="A1544" s="13" t="s">
        <v>3983</v>
      </c>
      <c r="B1544" s="13" t="s">
        <v>3984</v>
      </c>
    </row>
    <row r="1545" spans="1:2">
      <c r="A1545" s="13" t="s">
        <v>3985</v>
      </c>
      <c r="B1545" s="13" t="s">
        <v>3986</v>
      </c>
    </row>
    <row r="1546" spans="1:2">
      <c r="A1546" s="13" t="s">
        <v>3987</v>
      </c>
      <c r="B1546" s="13" t="s">
        <v>3988</v>
      </c>
    </row>
    <row r="1547" spans="1:2">
      <c r="A1547" s="13" t="s">
        <v>3989</v>
      </c>
      <c r="B1547" s="13" t="s">
        <v>3990</v>
      </c>
    </row>
    <row r="1548" spans="1:2">
      <c r="A1548" s="13" t="s">
        <v>3991</v>
      </c>
      <c r="B1548" s="13" t="s">
        <v>3992</v>
      </c>
    </row>
    <row r="1549" spans="1:2">
      <c r="A1549" s="13" t="s">
        <v>3993</v>
      </c>
      <c r="B1549" s="13" t="s">
        <v>3994</v>
      </c>
    </row>
    <row r="1550" spans="1:2">
      <c r="A1550" s="13" t="s">
        <v>3995</v>
      </c>
      <c r="B1550" s="13" t="s">
        <v>3996</v>
      </c>
    </row>
    <row r="1551" spans="1:2">
      <c r="A1551" s="13" t="s">
        <v>3997</v>
      </c>
      <c r="B1551" s="13" t="s">
        <v>3998</v>
      </c>
    </row>
    <row r="1552" spans="1:2">
      <c r="A1552" s="13" t="s">
        <v>3999</v>
      </c>
      <c r="B1552" s="13" t="s">
        <v>4000</v>
      </c>
    </row>
    <row r="1553" spans="1:2">
      <c r="A1553" s="13" t="s">
        <v>4001</v>
      </c>
      <c r="B1553" s="13" t="s">
        <v>4002</v>
      </c>
    </row>
    <row r="1554" spans="1:2">
      <c r="A1554" s="13" t="s">
        <v>4003</v>
      </c>
      <c r="B1554" s="13" t="s">
        <v>4004</v>
      </c>
    </row>
    <row r="1555" spans="1:2">
      <c r="A1555" s="13" t="s">
        <v>4005</v>
      </c>
      <c r="B1555" s="13" t="s">
        <v>4006</v>
      </c>
    </row>
    <row r="1556" spans="1:2">
      <c r="A1556" s="13" t="s">
        <v>4007</v>
      </c>
      <c r="B1556" s="13" t="s">
        <v>4008</v>
      </c>
    </row>
    <row r="1557" spans="1:2">
      <c r="A1557" s="13" t="s">
        <v>4009</v>
      </c>
      <c r="B1557" s="13" t="s">
        <v>4010</v>
      </c>
    </row>
    <row r="1558" spans="1:2">
      <c r="A1558" s="13" t="s">
        <v>4011</v>
      </c>
      <c r="B1558" s="13" t="s">
        <v>4012</v>
      </c>
    </row>
    <row r="1559" spans="1:2">
      <c r="A1559" s="13" t="s">
        <v>4013</v>
      </c>
      <c r="B1559" s="13" t="s">
        <v>4014</v>
      </c>
    </row>
    <row r="1560" spans="1:2">
      <c r="A1560" s="13" t="s">
        <v>4015</v>
      </c>
      <c r="B1560" s="13" t="s">
        <v>4016</v>
      </c>
    </row>
    <row r="1561" spans="1:2">
      <c r="A1561" s="13" t="s">
        <v>4017</v>
      </c>
      <c r="B1561" s="13" t="s">
        <v>4018</v>
      </c>
    </row>
    <row r="1562" spans="1:2">
      <c r="A1562" s="13" t="s">
        <v>4019</v>
      </c>
      <c r="B1562" s="13" t="s">
        <v>4020</v>
      </c>
    </row>
    <row r="1563" spans="1:2">
      <c r="A1563" s="13" t="s">
        <v>4021</v>
      </c>
      <c r="B1563" s="13" t="s">
        <v>4022</v>
      </c>
    </row>
    <row r="1564" spans="1:2">
      <c r="A1564" s="13" t="s">
        <v>4023</v>
      </c>
      <c r="B1564" s="13" t="s">
        <v>4024</v>
      </c>
    </row>
    <row r="1565" spans="1:2">
      <c r="A1565" s="13" t="s">
        <v>4025</v>
      </c>
      <c r="B1565" s="13" t="s">
        <v>4026</v>
      </c>
    </row>
    <row r="1566" spans="1:2">
      <c r="A1566" s="13" t="s">
        <v>4027</v>
      </c>
      <c r="B1566" s="13" t="s">
        <v>4028</v>
      </c>
    </row>
    <row r="1567" spans="1:2">
      <c r="A1567" s="13" t="s">
        <v>4029</v>
      </c>
      <c r="B1567" s="13" t="s">
        <v>4030</v>
      </c>
    </row>
    <row r="1568" spans="1:2">
      <c r="A1568" s="13" t="s">
        <v>4031</v>
      </c>
      <c r="B1568" s="13" t="s">
        <v>4032</v>
      </c>
    </row>
    <row r="1569" spans="1:2">
      <c r="A1569" s="13" t="s">
        <v>4033</v>
      </c>
      <c r="B1569" s="13" t="s">
        <v>4034</v>
      </c>
    </row>
    <row r="1570" spans="1:2">
      <c r="A1570" s="13" t="s">
        <v>4035</v>
      </c>
      <c r="B1570" s="13" t="s">
        <v>4036</v>
      </c>
    </row>
    <row r="1571" spans="1:2">
      <c r="A1571" s="13" t="s">
        <v>4037</v>
      </c>
      <c r="B1571" s="13" t="s">
        <v>4038</v>
      </c>
    </row>
    <row r="1572" spans="1:2">
      <c r="A1572" s="13" t="s">
        <v>4039</v>
      </c>
      <c r="B1572" s="13" t="s">
        <v>4040</v>
      </c>
    </row>
    <row r="1573" spans="1:2">
      <c r="A1573" s="13" t="s">
        <v>4041</v>
      </c>
      <c r="B1573" s="13" t="s">
        <v>4042</v>
      </c>
    </row>
    <row r="1574" spans="1:2">
      <c r="A1574" s="13" t="s">
        <v>4043</v>
      </c>
      <c r="B1574" s="13" t="s">
        <v>4044</v>
      </c>
    </row>
    <row r="1575" spans="1:2">
      <c r="A1575" s="13" t="s">
        <v>4045</v>
      </c>
      <c r="B1575" s="13" t="s">
        <v>4046</v>
      </c>
    </row>
    <row r="1576" spans="1:2">
      <c r="A1576" s="13" t="s">
        <v>4047</v>
      </c>
      <c r="B1576" s="13" t="s">
        <v>4048</v>
      </c>
    </row>
    <row r="1577" spans="1:2">
      <c r="A1577" s="13" t="s">
        <v>4049</v>
      </c>
      <c r="B1577" s="13" t="s">
        <v>4050</v>
      </c>
    </row>
    <row r="1578" spans="1:2">
      <c r="A1578" s="13" t="s">
        <v>4051</v>
      </c>
      <c r="B1578" s="13" t="s">
        <v>4052</v>
      </c>
    </row>
    <row r="1579" spans="1:2">
      <c r="A1579" s="13" t="s">
        <v>4053</v>
      </c>
      <c r="B1579" s="13" t="s">
        <v>4054</v>
      </c>
    </row>
    <row r="1580" spans="1:2">
      <c r="A1580" s="13" t="s">
        <v>4055</v>
      </c>
      <c r="B1580" s="13" t="s">
        <v>4056</v>
      </c>
    </row>
    <row r="1581" spans="1:2">
      <c r="A1581" s="13" t="s">
        <v>4057</v>
      </c>
      <c r="B1581" s="13" t="s">
        <v>4058</v>
      </c>
    </row>
    <row r="1582" spans="1:2">
      <c r="A1582" s="13" t="s">
        <v>4059</v>
      </c>
      <c r="B1582" s="13" t="s">
        <v>4060</v>
      </c>
    </row>
    <row r="1583" spans="1:2">
      <c r="A1583" s="13" t="s">
        <v>4061</v>
      </c>
      <c r="B1583" s="13" t="s">
        <v>4062</v>
      </c>
    </row>
    <row r="1584" spans="1:2">
      <c r="A1584" s="13" t="s">
        <v>4063</v>
      </c>
      <c r="B1584" s="13" t="s">
        <v>4064</v>
      </c>
    </row>
    <row r="1585" spans="1:2">
      <c r="A1585" s="13" t="s">
        <v>4065</v>
      </c>
      <c r="B1585" s="13" t="s">
        <v>1501</v>
      </c>
    </row>
    <row r="1586" spans="1:2">
      <c r="A1586" s="13" t="s">
        <v>4066</v>
      </c>
      <c r="B1586" s="13" t="s">
        <v>4067</v>
      </c>
    </row>
    <row r="1587" spans="1:2">
      <c r="A1587" s="13" t="s">
        <v>4068</v>
      </c>
      <c r="B1587" s="13" t="s">
        <v>4069</v>
      </c>
    </row>
    <row r="1588" spans="1:2">
      <c r="A1588" s="13" t="s">
        <v>4070</v>
      </c>
      <c r="B1588" s="13" t="s">
        <v>4071</v>
      </c>
    </row>
    <row r="1589" spans="1:2">
      <c r="A1589" s="13" t="s">
        <v>4072</v>
      </c>
      <c r="B1589" s="13" t="s">
        <v>4073</v>
      </c>
    </row>
    <row r="1590" spans="1:2">
      <c r="A1590" s="13" t="s">
        <v>4074</v>
      </c>
      <c r="B1590" s="13" t="s">
        <v>4075</v>
      </c>
    </row>
    <row r="1591" spans="1:2">
      <c r="A1591" s="13" t="s">
        <v>4076</v>
      </c>
      <c r="B1591" s="13" t="s">
        <v>4077</v>
      </c>
    </row>
    <row r="1592" spans="1:2">
      <c r="A1592" s="13" t="s">
        <v>4078</v>
      </c>
      <c r="B1592" s="13" t="s">
        <v>4079</v>
      </c>
    </row>
    <row r="1593" spans="1:2">
      <c r="A1593" s="13" t="s">
        <v>4080</v>
      </c>
      <c r="B1593" s="13" t="s">
        <v>1615</v>
      </c>
    </row>
    <row r="1594" spans="1:2">
      <c r="A1594" s="13" t="s">
        <v>4081</v>
      </c>
      <c r="B1594" s="13" t="s">
        <v>4082</v>
      </c>
    </row>
    <row r="1595" spans="1:2">
      <c r="A1595" s="13" t="s">
        <v>4083</v>
      </c>
      <c r="B1595" s="13" t="s">
        <v>2665</v>
      </c>
    </row>
    <row r="1596" spans="1:2">
      <c r="A1596" s="13" t="s">
        <v>4084</v>
      </c>
      <c r="B1596" s="13" t="s">
        <v>4085</v>
      </c>
    </row>
    <row r="1597" spans="1:2">
      <c r="A1597" s="13" t="s">
        <v>4086</v>
      </c>
      <c r="B1597" s="13" t="s">
        <v>4087</v>
      </c>
    </row>
    <row r="1598" spans="1:2">
      <c r="A1598" s="13" t="s">
        <v>4088</v>
      </c>
      <c r="B1598" s="13" t="s">
        <v>4089</v>
      </c>
    </row>
    <row r="1599" spans="1:2">
      <c r="A1599" s="13" t="s">
        <v>4090</v>
      </c>
      <c r="B1599" s="13" t="s">
        <v>4091</v>
      </c>
    </row>
    <row r="1600" spans="1:2">
      <c r="A1600" s="13" t="s">
        <v>4092</v>
      </c>
      <c r="B1600" s="13" t="s">
        <v>4093</v>
      </c>
    </row>
    <row r="1601" spans="1:2">
      <c r="A1601" s="13" t="s">
        <v>4094</v>
      </c>
      <c r="B1601" s="13" t="s">
        <v>4095</v>
      </c>
    </row>
    <row r="1602" spans="1:2">
      <c r="A1602" s="13" t="s">
        <v>4096</v>
      </c>
      <c r="B1602" s="13" t="s">
        <v>4097</v>
      </c>
    </row>
    <row r="1603" spans="1:2">
      <c r="A1603" s="13" t="s">
        <v>4098</v>
      </c>
      <c r="B1603" s="13" t="s">
        <v>4099</v>
      </c>
    </row>
    <row r="1604" spans="1:2">
      <c r="A1604" s="13" t="s">
        <v>4100</v>
      </c>
      <c r="B1604" s="13" t="s">
        <v>4101</v>
      </c>
    </row>
    <row r="1605" spans="1:2">
      <c r="A1605" s="13" t="s">
        <v>4102</v>
      </c>
      <c r="B1605" s="13" t="s">
        <v>4103</v>
      </c>
    </row>
    <row r="1606" spans="1:2">
      <c r="A1606" s="13" t="s">
        <v>4104</v>
      </c>
      <c r="B1606" s="13" t="s">
        <v>4105</v>
      </c>
    </row>
    <row r="1607" spans="1:2">
      <c r="A1607" s="13" t="s">
        <v>4106</v>
      </c>
      <c r="B1607" s="13" t="s">
        <v>4107</v>
      </c>
    </row>
    <row r="1608" spans="1:2">
      <c r="A1608" s="13" t="s">
        <v>4108</v>
      </c>
      <c r="B1608" s="13" t="s">
        <v>4109</v>
      </c>
    </row>
    <row r="1609" spans="1:2">
      <c r="A1609" s="13" t="s">
        <v>4110</v>
      </c>
      <c r="B1609" s="13" t="s">
        <v>4111</v>
      </c>
    </row>
    <row r="1610" spans="1:2">
      <c r="A1610" s="13" t="s">
        <v>4112</v>
      </c>
      <c r="B1610" s="13" t="s">
        <v>4113</v>
      </c>
    </row>
    <row r="1611" spans="1:2">
      <c r="A1611" s="13" t="s">
        <v>4114</v>
      </c>
      <c r="B1611" s="13" t="s">
        <v>4115</v>
      </c>
    </row>
    <row r="1612" spans="1:2">
      <c r="A1612" s="13" t="s">
        <v>4116</v>
      </c>
      <c r="B1612" s="13" t="s">
        <v>4117</v>
      </c>
    </row>
    <row r="1613" spans="1:2">
      <c r="A1613" s="13" t="s">
        <v>4118</v>
      </c>
      <c r="B1613" s="13" t="s">
        <v>4119</v>
      </c>
    </row>
    <row r="1614" spans="1:2">
      <c r="A1614" s="13" t="s">
        <v>4120</v>
      </c>
      <c r="B1614" s="13" t="s">
        <v>4121</v>
      </c>
    </row>
    <row r="1615" spans="1:2">
      <c r="A1615" s="13" t="s">
        <v>4122</v>
      </c>
      <c r="B1615" s="13" t="s">
        <v>4123</v>
      </c>
    </row>
    <row r="1616" spans="1:2">
      <c r="A1616" s="13" t="s">
        <v>4124</v>
      </c>
      <c r="B1616" s="13" t="s">
        <v>4125</v>
      </c>
    </row>
    <row r="1617" spans="1:2">
      <c r="A1617" s="13" t="s">
        <v>4126</v>
      </c>
      <c r="B1617" s="13" t="s">
        <v>4127</v>
      </c>
    </row>
    <row r="1618" spans="1:2">
      <c r="A1618" s="13" t="s">
        <v>4128</v>
      </c>
      <c r="B1618" s="13" t="s">
        <v>4129</v>
      </c>
    </row>
    <row r="1619" spans="1:2">
      <c r="A1619" s="13" t="s">
        <v>4130</v>
      </c>
      <c r="B1619" s="13" t="s">
        <v>4131</v>
      </c>
    </row>
    <row r="1620" spans="1:2">
      <c r="A1620" s="13" t="s">
        <v>4132</v>
      </c>
      <c r="B1620" s="13" t="s">
        <v>4133</v>
      </c>
    </row>
    <row r="1621" spans="1:2">
      <c r="A1621" s="13" t="s">
        <v>4134</v>
      </c>
      <c r="B1621" s="13" t="s">
        <v>4135</v>
      </c>
    </row>
    <row r="1622" spans="1:2">
      <c r="A1622" s="13" t="s">
        <v>4136</v>
      </c>
      <c r="B1622" s="13" t="s">
        <v>4137</v>
      </c>
    </row>
    <row r="1623" spans="1:2">
      <c r="A1623" s="13" t="s">
        <v>4138</v>
      </c>
      <c r="B1623" s="13" t="s">
        <v>4139</v>
      </c>
    </row>
    <row r="1624" spans="1:2">
      <c r="A1624" s="13" t="s">
        <v>4140</v>
      </c>
      <c r="B1624" s="13" t="s">
        <v>4141</v>
      </c>
    </row>
    <row r="1625" spans="1:2">
      <c r="A1625" s="13" t="s">
        <v>4142</v>
      </c>
      <c r="B1625" s="13" t="s">
        <v>4143</v>
      </c>
    </row>
    <row r="1626" spans="1:2">
      <c r="A1626" s="13" t="s">
        <v>4144</v>
      </c>
      <c r="B1626" s="13" t="s">
        <v>4145</v>
      </c>
    </row>
    <row r="1627" spans="1:2">
      <c r="A1627" s="13" t="s">
        <v>4146</v>
      </c>
      <c r="B1627" s="13" t="s">
        <v>4147</v>
      </c>
    </row>
    <row r="1628" spans="1:2">
      <c r="A1628" s="13" t="s">
        <v>4148</v>
      </c>
      <c r="B1628" s="13" t="s">
        <v>4149</v>
      </c>
    </row>
    <row r="1629" spans="1:2">
      <c r="A1629" s="13" t="s">
        <v>4150</v>
      </c>
      <c r="B1629" s="13" t="s">
        <v>4151</v>
      </c>
    </row>
    <row r="1630" spans="1:2">
      <c r="A1630" s="13" t="s">
        <v>4152</v>
      </c>
      <c r="B1630" s="13" t="s">
        <v>4153</v>
      </c>
    </row>
    <row r="1631" spans="1:2">
      <c r="A1631" s="13" t="s">
        <v>4154</v>
      </c>
      <c r="B1631" s="13" t="s">
        <v>4155</v>
      </c>
    </row>
    <row r="1632" spans="1:2">
      <c r="A1632" s="13" t="s">
        <v>4156</v>
      </c>
      <c r="B1632" s="13" t="s">
        <v>4157</v>
      </c>
    </row>
    <row r="1633" spans="1:2">
      <c r="A1633" s="13" t="s">
        <v>4158</v>
      </c>
      <c r="B1633" s="13" t="s">
        <v>4159</v>
      </c>
    </row>
    <row r="1634" spans="1:2">
      <c r="A1634" s="13" t="s">
        <v>4160</v>
      </c>
      <c r="B1634" s="13" t="s">
        <v>4161</v>
      </c>
    </row>
    <row r="1635" spans="1:2">
      <c r="A1635" s="13" t="s">
        <v>4162</v>
      </c>
      <c r="B1635" s="13" t="s">
        <v>4163</v>
      </c>
    </row>
    <row r="1636" spans="1:2">
      <c r="A1636" s="13" t="s">
        <v>4164</v>
      </c>
      <c r="B1636" s="13" t="s">
        <v>4165</v>
      </c>
    </row>
    <row r="1637" spans="1:2">
      <c r="A1637" s="13" t="s">
        <v>4166</v>
      </c>
      <c r="B1637" s="13" t="s">
        <v>4167</v>
      </c>
    </row>
    <row r="1638" spans="1:2">
      <c r="A1638" s="13" t="s">
        <v>4168</v>
      </c>
      <c r="B1638" s="13" t="s">
        <v>4169</v>
      </c>
    </row>
    <row r="1639" spans="1:2">
      <c r="A1639" s="13" t="s">
        <v>4170</v>
      </c>
      <c r="B1639" s="13" t="s">
        <v>4171</v>
      </c>
    </row>
    <row r="1640" spans="1:2">
      <c r="A1640" s="13" t="s">
        <v>4172</v>
      </c>
      <c r="B1640" s="13" t="s">
        <v>4173</v>
      </c>
    </row>
    <row r="1641" spans="1:2">
      <c r="A1641" s="13" t="s">
        <v>4174</v>
      </c>
      <c r="B1641" s="13" t="s">
        <v>4175</v>
      </c>
    </row>
    <row r="1642" spans="1:2">
      <c r="A1642" s="13" t="s">
        <v>4176</v>
      </c>
      <c r="B1642" s="13" t="s">
        <v>4177</v>
      </c>
    </row>
    <row r="1643" spans="1:2">
      <c r="A1643" s="13" t="s">
        <v>4178</v>
      </c>
      <c r="B1643" s="13" t="s">
        <v>4179</v>
      </c>
    </row>
    <row r="1644" spans="1:2">
      <c r="A1644" s="13" t="s">
        <v>4180</v>
      </c>
      <c r="B1644" s="13" t="s">
        <v>4181</v>
      </c>
    </row>
    <row r="1645" spans="1:2">
      <c r="A1645" s="13" t="s">
        <v>4182</v>
      </c>
      <c r="B1645" s="13" t="s">
        <v>4183</v>
      </c>
    </row>
    <row r="1646" spans="1:2">
      <c r="A1646" s="13" t="s">
        <v>4184</v>
      </c>
      <c r="B1646" s="13" t="s">
        <v>4185</v>
      </c>
    </row>
    <row r="1647" spans="1:2">
      <c r="A1647" s="13" t="s">
        <v>4186</v>
      </c>
      <c r="B1647" s="13" t="s">
        <v>4187</v>
      </c>
    </row>
    <row r="1648" spans="1:2">
      <c r="A1648" s="13" t="s">
        <v>4188</v>
      </c>
      <c r="B1648" s="13" t="s">
        <v>4189</v>
      </c>
    </row>
    <row r="1649" spans="1:2">
      <c r="A1649" s="13" t="s">
        <v>4190</v>
      </c>
      <c r="B1649" s="13" t="s">
        <v>4191</v>
      </c>
    </row>
    <row r="1650" spans="1:2">
      <c r="A1650" s="13" t="s">
        <v>4192</v>
      </c>
      <c r="B1650" s="13" t="s">
        <v>4193</v>
      </c>
    </row>
    <row r="1651" spans="1:2">
      <c r="A1651" s="13" t="s">
        <v>4194</v>
      </c>
      <c r="B1651" s="13" t="s">
        <v>4195</v>
      </c>
    </row>
    <row r="1652" spans="1:2">
      <c r="A1652" s="13" t="s">
        <v>4196</v>
      </c>
      <c r="B1652" s="13" t="s">
        <v>4197</v>
      </c>
    </row>
    <row r="1653" spans="1:2">
      <c r="A1653" s="13" t="s">
        <v>4198</v>
      </c>
      <c r="B1653" s="13" t="s">
        <v>4199</v>
      </c>
    </row>
    <row r="1654" spans="1:2">
      <c r="A1654" s="13" t="s">
        <v>4200</v>
      </c>
      <c r="B1654" s="13" t="s">
        <v>4201</v>
      </c>
    </row>
    <row r="1655" spans="1:2">
      <c r="A1655" s="13" t="s">
        <v>4202</v>
      </c>
      <c r="B1655" s="13" t="s">
        <v>4203</v>
      </c>
    </row>
    <row r="1656" spans="1:2">
      <c r="A1656" s="13" t="s">
        <v>4204</v>
      </c>
      <c r="B1656" s="13" t="s">
        <v>1551</v>
      </c>
    </row>
    <row r="1657" spans="1:2">
      <c r="A1657" s="13" t="s">
        <v>4205</v>
      </c>
      <c r="B1657" s="13" t="s">
        <v>4206</v>
      </c>
    </row>
    <row r="1658" spans="1:2">
      <c r="A1658" s="13" t="s">
        <v>4207</v>
      </c>
      <c r="B1658" s="13" t="s">
        <v>4208</v>
      </c>
    </row>
    <row r="1659" spans="1:2">
      <c r="A1659" s="13" t="s">
        <v>4209</v>
      </c>
      <c r="B1659" s="13" t="s">
        <v>4210</v>
      </c>
    </row>
    <row r="1660" spans="1:2">
      <c r="A1660" s="13" t="s">
        <v>4211</v>
      </c>
      <c r="B1660" s="13" t="s">
        <v>4212</v>
      </c>
    </row>
    <row r="1661" spans="1:2">
      <c r="A1661" s="13" t="s">
        <v>4213</v>
      </c>
      <c r="B1661" s="13" t="s">
        <v>4214</v>
      </c>
    </row>
    <row r="1662" spans="1:2">
      <c r="A1662" s="13" t="s">
        <v>4215</v>
      </c>
      <c r="B1662" s="13" t="s">
        <v>4216</v>
      </c>
    </row>
    <row r="1663" spans="1:2">
      <c r="A1663" s="13" t="s">
        <v>4217</v>
      </c>
      <c r="B1663" s="13" t="s">
        <v>4218</v>
      </c>
    </row>
    <row r="1664" spans="1:2">
      <c r="A1664" s="13" t="s">
        <v>4219</v>
      </c>
      <c r="B1664" s="13" t="s">
        <v>4220</v>
      </c>
    </row>
    <row r="1665" spans="1:2">
      <c r="A1665" s="13" t="s">
        <v>4221</v>
      </c>
      <c r="B1665" s="13" t="s">
        <v>4222</v>
      </c>
    </row>
    <row r="1666" spans="1:2">
      <c r="A1666" s="13" t="s">
        <v>4223</v>
      </c>
      <c r="B1666" s="13" t="s">
        <v>4224</v>
      </c>
    </row>
    <row r="1667" spans="1:2">
      <c r="A1667" s="13" t="s">
        <v>4225</v>
      </c>
      <c r="B1667" s="13" t="s">
        <v>4226</v>
      </c>
    </row>
    <row r="1668" spans="1:2">
      <c r="A1668" s="13" t="s">
        <v>4227</v>
      </c>
      <c r="B1668" s="13" t="s">
        <v>4228</v>
      </c>
    </row>
    <row r="1669" spans="1:2">
      <c r="A1669" s="13" t="s">
        <v>4229</v>
      </c>
      <c r="B1669" s="13" t="s">
        <v>4230</v>
      </c>
    </row>
    <row r="1670" spans="1:2">
      <c r="A1670" s="13" t="s">
        <v>4231</v>
      </c>
      <c r="B1670" s="13" t="s">
        <v>4232</v>
      </c>
    </row>
    <row r="1671" spans="1:2">
      <c r="A1671" s="13" t="s">
        <v>4233</v>
      </c>
      <c r="B1671" s="13" t="s">
        <v>4234</v>
      </c>
    </row>
    <row r="1672" spans="1:2">
      <c r="A1672" s="13" t="s">
        <v>4235</v>
      </c>
      <c r="B1672" s="13" t="s">
        <v>4236</v>
      </c>
    </row>
    <row r="1673" spans="1:2">
      <c r="A1673" s="13" t="s">
        <v>4237</v>
      </c>
      <c r="B1673" s="13" t="s">
        <v>4238</v>
      </c>
    </row>
    <row r="1674" spans="1:2">
      <c r="A1674" s="13" t="s">
        <v>4239</v>
      </c>
      <c r="B1674" s="13" t="s">
        <v>4240</v>
      </c>
    </row>
    <row r="1675" spans="1:2">
      <c r="A1675" s="13" t="s">
        <v>4241</v>
      </c>
      <c r="B1675" s="13" t="s">
        <v>4242</v>
      </c>
    </row>
    <row r="1676" spans="1:2">
      <c r="A1676" s="13" t="s">
        <v>4243</v>
      </c>
      <c r="B1676" s="13" t="s">
        <v>4244</v>
      </c>
    </row>
    <row r="1677" spans="1:2">
      <c r="A1677" s="13" t="s">
        <v>4245</v>
      </c>
      <c r="B1677" s="13" t="s">
        <v>4246</v>
      </c>
    </row>
    <row r="1678" spans="1:2">
      <c r="A1678" s="13" t="s">
        <v>4247</v>
      </c>
      <c r="B1678" s="13" t="s">
        <v>4248</v>
      </c>
    </row>
    <row r="1679" spans="1:2">
      <c r="A1679" s="13" t="s">
        <v>4249</v>
      </c>
      <c r="B1679" s="13" t="s">
        <v>4250</v>
      </c>
    </row>
    <row r="1680" spans="1:2">
      <c r="A1680" s="13" t="s">
        <v>4251</v>
      </c>
      <c r="B1680" s="13" t="s">
        <v>4252</v>
      </c>
    </row>
    <row r="1681" spans="1:2">
      <c r="A1681" s="13" t="s">
        <v>4253</v>
      </c>
      <c r="B1681" s="13" t="s">
        <v>4254</v>
      </c>
    </row>
    <row r="1682" spans="1:2">
      <c r="A1682" s="13" t="s">
        <v>4255</v>
      </c>
      <c r="B1682" s="13" t="s">
        <v>4256</v>
      </c>
    </row>
    <row r="1683" spans="1:2">
      <c r="A1683" s="13" t="s">
        <v>4257</v>
      </c>
      <c r="B1683" s="13" t="s">
        <v>4258</v>
      </c>
    </row>
    <row r="1684" spans="1:2">
      <c r="A1684" s="13" t="s">
        <v>4259</v>
      </c>
      <c r="B1684" s="13" t="s">
        <v>4260</v>
      </c>
    </row>
    <row r="1685" spans="1:2">
      <c r="A1685" s="13" t="s">
        <v>4261</v>
      </c>
      <c r="B1685" s="13" t="s">
        <v>4262</v>
      </c>
    </row>
    <row r="1686" spans="1:2">
      <c r="A1686" s="13" t="s">
        <v>4263</v>
      </c>
      <c r="B1686" s="13" t="s">
        <v>4264</v>
      </c>
    </row>
    <row r="1687" spans="1:2">
      <c r="A1687" s="13" t="s">
        <v>4265</v>
      </c>
      <c r="B1687" s="13" t="s">
        <v>4266</v>
      </c>
    </row>
    <row r="1688" spans="1:2">
      <c r="A1688" s="13" t="s">
        <v>4267</v>
      </c>
      <c r="B1688" s="13" t="s">
        <v>4268</v>
      </c>
    </row>
    <row r="1689" spans="1:2">
      <c r="A1689" s="13" t="s">
        <v>4269</v>
      </c>
      <c r="B1689" s="13" t="s">
        <v>4270</v>
      </c>
    </row>
    <row r="1690" spans="1:2">
      <c r="A1690" s="13" t="s">
        <v>4271</v>
      </c>
      <c r="B1690" s="13" t="s">
        <v>4272</v>
      </c>
    </row>
    <row r="1691" spans="1:2">
      <c r="A1691" s="13" t="s">
        <v>4273</v>
      </c>
      <c r="B1691" s="13" t="s">
        <v>4274</v>
      </c>
    </row>
    <row r="1692" spans="1:2">
      <c r="A1692" s="13" t="s">
        <v>4275</v>
      </c>
      <c r="B1692" s="13" t="s">
        <v>4276</v>
      </c>
    </row>
    <row r="1693" spans="1:2">
      <c r="A1693" s="13" t="s">
        <v>4277</v>
      </c>
      <c r="B1693" s="13" t="s">
        <v>4278</v>
      </c>
    </row>
    <row r="1694" spans="1:2">
      <c r="A1694" s="13" t="s">
        <v>4279</v>
      </c>
      <c r="B1694" s="13" t="s">
        <v>4280</v>
      </c>
    </row>
    <row r="1695" spans="1:2">
      <c r="A1695" s="13" t="s">
        <v>4281</v>
      </c>
      <c r="B1695" s="13" t="s">
        <v>4282</v>
      </c>
    </row>
    <row r="1696" spans="1:2">
      <c r="A1696" s="13" t="s">
        <v>4283</v>
      </c>
      <c r="B1696" s="13" t="s">
        <v>4284</v>
      </c>
    </row>
    <row r="1697" spans="1:2">
      <c r="A1697" s="13" t="s">
        <v>4285</v>
      </c>
      <c r="B1697" s="13" t="s">
        <v>4286</v>
      </c>
    </row>
    <row r="1698" spans="1:2">
      <c r="A1698" s="13" t="s">
        <v>4287</v>
      </c>
      <c r="B1698" s="13" t="s">
        <v>4288</v>
      </c>
    </row>
    <row r="1699" spans="1:2">
      <c r="A1699" s="13" t="s">
        <v>4289</v>
      </c>
      <c r="B1699" s="13" t="s">
        <v>4290</v>
      </c>
    </row>
    <row r="1700" spans="1:2">
      <c r="A1700" s="13" t="s">
        <v>4291</v>
      </c>
      <c r="B1700" s="13" t="s">
        <v>4292</v>
      </c>
    </row>
    <row r="1701" spans="1:2">
      <c r="A1701" s="13" t="s">
        <v>4293</v>
      </c>
      <c r="B1701" s="13" t="s">
        <v>4294</v>
      </c>
    </row>
    <row r="1702" spans="1:2">
      <c r="A1702" s="13" t="s">
        <v>4295</v>
      </c>
      <c r="B1702" s="13" t="s">
        <v>4296</v>
      </c>
    </row>
    <row r="1703" spans="1:2">
      <c r="A1703" s="13" t="s">
        <v>4297</v>
      </c>
      <c r="B1703" s="13" t="s">
        <v>4298</v>
      </c>
    </row>
    <row r="1704" spans="1:2">
      <c r="A1704" s="13" t="s">
        <v>4299</v>
      </c>
      <c r="B1704" s="13" t="s">
        <v>4300</v>
      </c>
    </row>
    <row r="1705" spans="1:2">
      <c r="A1705" s="13" t="s">
        <v>4301</v>
      </c>
      <c r="B1705" s="13" t="s">
        <v>4302</v>
      </c>
    </row>
    <row r="1706" spans="1:2">
      <c r="A1706" s="13" t="s">
        <v>4303</v>
      </c>
      <c r="B1706" s="13" t="s">
        <v>4304</v>
      </c>
    </row>
    <row r="1707" spans="1:2">
      <c r="A1707" s="13" t="s">
        <v>4305</v>
      </c>
      <c r="B1707" s="13" t="s">
        <v>4306</v>
      </c>
    </row>
    <row r="1708" spans="1:2">
      <c r="A1708" s="13" t="s">
        <v>4307</v>
      </c>
      <c r="B1708" s="13" t="s">
        <v>4308</v>
      </c>
    </row>
    <row r="1709" spans="1:2">
      <c r="A1709" s="13" t="s">
        <v>4309</v>
      </c>
      <c r="B1709" s="13" t="s">
        <v>4310</v>
      </c>
    </row>
    <row r="1710" spans="1:2">
      <c r="A1710" s="13" t="s">
        <v>4311</v>
      </c>
      <c r="B1710" s="13" t="s">
        <v>4312</v>
      </c>
    </row>
    <row r="1711" spans="1:2">
      <c r="A1711" s="13" t="s">
        <v>4313</v>
      </c>
      <c r="B1711" s="13" t="s">
        <v>4314</v>
      </c>
    </row>
    <row r="1712" spans="1:2">
      <c r="A1712" s="13" t="s">
        <v>4315</v>
      </c>
      <c r="B1712" s="13" t="s">
        <v>4316</v>
      </c>
    </row>
    <row r="1713" spans="1:2">
      <c r="A1713" s="13" t="s">
        <v>4317</v>
      </c>
      <c r="B1713" s="13" t="s">
        <v>4318</v>
      </c>
    </row>
    <row r="1714" spans="1:2">
      <c r="A1714" s="13" t="s">
        <v>4319</v>
      </c>
      <c r="B1714" s="13" t="s">
        <v>4320</v>
      </c>
    </row>
    <row r="1715" spans="1:2">
      <c r="A1715" s="13" t="s">
        <v>4321</v>
      </c>
      <c r="B1715" s="13" t="s">
        <v>4322</v>
      </c>
    </row>
    <row r="1716" spans="1:2">
      <c r="A1716" s="13" t="s">
        <v>4323</v>
      </c>
      <c r="B1716" s="13" t="s">
        <v>4324</v>
      </c>
    </row>
    <row r="1717" spans="1:2">
      <c r="A1717" s="13" t="s">
        <v>4325</v>
      </c>
      <c r="B1717" s="13" t="s">
        <v>4326</v>
      </c>
    </row>
    <row r="1718" spans="1:2">
      <c r="A1718" s="13" t="s">
        <v>4327</v>
      </c>
      <c r="B1718" s="13" t="s">
        <v>4328</v>
      </c>
    </row>
    <row r="1719" spans="1:2">
      <c r="A1719" s="13" t="s">
        <v>4329</v>
      </c>
      <c r="B1719" s="13" t="s">
        <v>4330</v>
      </c>
    </row>
    <row r="1720" spans="1:2">
      <c r="A1720" s="13" t="s">
        <v>4331</v>
      </c>
      <c r="B1720" s="13" t="s">
        <v>4332</v>
      </c>
    </row>
    <row r="1721" spans="1:2">
      <c r="A1721" s="13" t="s">
        <v>4333</v>
      </c>
      <c r="B1721" s="13" t="s">
        <v>4334</v>
      </c>
    </row>
    <row r="1722" spans="1:2">
      <c r="A1722" s="13" t="s">
        <v>4335</v>
      </c>
      <c r="B1722" s="13" t="s">
        <v>4336</v>
      </c>
    </row>
    <row r="1723" spans="1:2">
      <c r="A1723" s="13" t="s">
        <v>4337</v>
      </c>
      <c r="B1723" s="13" t="s">
        <v>4338</v>
      </c>
    </row>
    <row r="1724" spans="1:2">
      <c r="A1724" s="13" t="s">
        <v>4339</v>
      </c>
      <c r="B1724" s="13" t="s">
        <v>4340</v>
      </c>
    </row>
    <row r="1725" spans="1:2">
      <c r="A1725" s="13" t="s">
        <v>4341</v>
      </c>
      <c r="B1725" s="13" t="s">
        <v>4342</v>
      </c>
    </row>
    <row r="1726" spans="1:2">
      <c r="A1726" s="13" t="s">
        <v>4343</v>
      </c>
      <c r="B1726" s="13" t="s">
        <v>4344</v>
      </c>
    </row>
    <row r="1727" spans="1:2">
      <c r="A1727" s="13" t="s">
        <v>4345</v>
      </c>
      <c r="B1727" s="13" t="s">
        <v>4346</v>
      </c>
    </row>
    <row r="1728" spans="1:2">
      <c r="A1728" s="13" t="s">
        <v>4347</v>
      </c>
      <c r="B1728" s="13" t="s">
        <v>4348</v>
      </c>
    </row>
    <row r="1729" spans="1:2">
      <c r="A1729" s="13" t="s">
        <v>4349</v>
      </c>
      <c r="B1729" s="13" t="s">
        <v>4350</v>
      </c>
    </row>
    <row r="1730" spans="1:2">
      <c r="A1730" s="13" t="s">
        <v>4351</v>
      </c>
      <c r="B1730" s="13" t="s">
        <v>4352</v>
      </c>
    </row>
    <row r="1731" spans="1:2">
      <c r="A1731" s="13" t="s">
        <v>4353</v>
      </c>
      <c r="B1731" s="13" t="s">
        <v>4354</v>
      </c>
    </row>
    <row r="1732" spans="1:2">
      <c r="A1732" s="13" t="s">
        <v>4355</v>
      </c>
      <c r="B1732" s="13" t="s">
        <v>4356</v>
      </c>
    </row>
    <row r="1733" spans="1:2">
      <c r="A1733" s="13" t="s">
        <v>4357</v>
      </c>
      <c r="B1733" s="13" t="s">
        <v>4358</v>
      </c>
    </row>
    <row r="1734" spans="1:2">
      <c r="A1734" s="13" t="s">
        <v>4359</v>
      </c>
      <c r="B1734" s="13" t="s">
        <v>4360</v>
      </c>
    </row>
    <row r="1735" spans="1:2">
      <c r="A1735" s="13" t="s">
        <v>4361</v>
      </c>
      <c r="B1735" s="13" t="s">
        <v>4362</v>
      </c>
    </row>
    <row r="1736" spans="1:2">
      <c r="A1736" s="13" t="s">
        <v>4363</v>
      </c>
      <c r="B1736" s="13" t="s">
        <v>4364</v>
      </c>
    </row>
    <row r="1737" spans="1:2">
      <c r="A1737" s="13" t="s">
        <v>4365</v>
      </c>
      <c r="B1737" s="13" t="s">
        <v>4366</v>
      </c>
    </row>
    <row r="1738" spans="1:2">
      <c r="A1738" s="13" t="s">
        <v>4367</v>
      </c>
      <c r="B1738" s="13" t="s">
        <v>4368</v>
      </c>
    </row>
    <row r="1739" spans="1:2">
      <c r="A1739" s="13" t="s">
        <v>4369</v>
      </c>
      <c r="B1739" s="13" t="s">
        <v>4370</v>
      </c>
    </row>
    <row r="1740" spans="1:2">
      <c r="A1740" s="13" t="s">
        <v>4371</v>
      </c>
      <c r="B1740" s="13" t="s">
        <v>4372</v>
      </c>
    </row>
    <row r="1741" spans="1:2">
      <c r="A1741" s="13" t="s">
        <v>4373</v>
      </c>
      <c r="B1741" s="13" t="s">
        <v>4374</v>
      </c>
    </row>
    <row r="1742" spans="1:2">
      <c r="A1742" s="13" t="s">
        <v>4375</v>
      </c>
      <c r="B1742" s="13" t="s">
        <v>4376</v>
      </c>
    </row>
    <row r="1743" spans="1:2">
      <c r="A1743" s="14" t="s">
        <v>4377</v>
      </c>
      <c r="B1743" s="14" t="s">
        <v>4378</v>
      </c>
    </row>
  </sheetData>
  <sheetProtection password="98CF" sheet="1" objects="1" scenarios="1" selectLockedCells="1"/>
  <mergeCells count="2">
    <mergeCell ref="A1:A2"/>
    <mergeCell ref="B1:B2"/>
  </mergeCells>
  <phoneticPr fontId="3"/>
  <pageMargins left="0.75" right="0.75" top="1" bottom="1" header="0.51200000000000001" footer="0.51200000000000001"/>
  <pageSetup paperSize="9" orientation="portrait" r:id="rId1"/>
  <headerFooter alignWithMargins="0"/>
  <picture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you38"/>
  <dimension ref="A1:HJ99"/>
  <sheetViews>
    <sheetView showGridLines="0" zoomScale="85" zoomScaleNormal="85" workbookViewId="0">
      <selection activeCell="W14" sqref="W14:AG14"/>
    </sheetView>
  </sheetViews>
  <sheetFormatPr defaultColWidth="1" defaultRowHeight="13.5"/>
  <cols>
    <col min="1" max="114" width="1" style="109" customWidth="1"/>
    <col min="115" max="16384" width="1" style="109"/>
  </cols>
  <sheetData>
    <row r="1" spans="1:218" s="61" customFormat="1" ht="15.95" customHeight="1">
      <c r="H1" s="1004" t="s">
        <v>810</v>
      </c>
      <c r="I1" s="1005"/>
      <c r="J1" s="1005"/>
      <c r="K1" s="1005"/>
      <c r="L1" s="1005"/>
      <c r="M1" s="1005"/>
      <c r="N1" s="1005"/>
      <c r="O1" s="1005"/>
      <c r="P1" s="1005"/>
      <c r="Q1" s="1005"/>
      <c r="R1" s="1005"/>
      <c r="S1" s="1005"/>
      <c r="T1" s="1005"/>
      <c r="U1" s="1005"/>
      <c r="V1" s="1005"/>
      <c r="W1" s="1005"/>
      <c r="X1" s="1005"/>
      <c r="Y1" s="1006"/>
      <c r="Z1" s="1004" t="s">
        <v>756</v>
      </c>
      <c r="AA1" s="1005"/>
      <c r="AB1" s="1005"/>
      <c r="AC1" s="1005"/>
      <c r="AD1" s="1005"/>
      <c r="AE1" s="1006"/>
      <c r="CM1" s="1007" t="s">
        <v>750</v>
      </c>
      <c r="CN1" s="1007"/>
      <c r="CO1" s="1007"/>
      <c r="CP1" s="1007"/>
      <c r="CQ1" s="1007"/>
      <c r="CR1" s="1007"/>
      <c r="CS1" s="1007"/>
      <c r="CT1" s="1007"/>
      <c r="CU1" s="1007"/>
      <c r="CV1" s="1007"/>
      <c r="CW1" s="1007"/>
      <c r="CX1" s="1008" t="str">
        <f>IF(表00!DG1="","",表00!DG1)</f>
        <v>三重県</v>
      </c>
      <c r="CY1" s="1008"/>
      <c r="CZ1" s="1008"/>
      <c r="DA1" s="1008"/>
      <c r="DB1" s="1008"/>
      <c r="DC1" s="1008"/>
      <c r="DD1" s="1008"/>
      <c r="DE1" s="1008"/>
      <c r="DF1" s="1008"/>
      <c r="DG1" s="1008"/>
      <c r="DH1" s="1008"/>
      <c r="DI1" s="1008"/>
      <c r="DJ1" s="1008"/>
      <c r="DK1" s="1008"/>
      <c r="DL1" s="1008"/>
      <c r="DM1" s="1008"/>
      <c r="DN1" s="1008"/>
      <c r="DO1" s="1008"/>
      <c r="DP1" s="1008"/>
      <c r="DQ1" s="1008"/>
      <c r="DR1" s="1008"/>
      <c r="DS1" s="1008"/>
      <c r="DT1" s="1008"/>
      <c r="DU1" s="1008"/>
      <c r="DV1" s="1008"/>
      <c r="DW1" s="1008"/>
      <c r="DX1" s="1008"/>
      <c r="DY1" s="510"/>
      <c r="DZ1" s="510"/>
      <c r="EA1" s="510"/>
      <c r="EB1" s="510"/>
      <c r="EC1" s="510"/>
      <c r="ED1" s="510"/>
    </row>
    <row r="2" spans="1:218" s="61" customFormat="1" ht="15.95" customHeight="1" thickBot="1">
      <c r="H2" s="1009"/>
      <c r="I2" s="1010"/>
      <c r="J2" s="1010"/>
      <c r="K2" s="1010"/>
      <c r="L2" s="1010"/>
      <c r="M2" s="1010"/>
      <c r="N2" s="1010"/>
      <c r="O2" s="1010"/>
      <c r="P2" s="1010"/>
      <c r="Q2" s="1010"/>
      <c r="R2" s="1010"/>
      <c r="S2" s="1010"/>
      <c r="T2" s="1010"/>
      <c r="U2" s="1010"/>
      <c r="V2" s="1010"/>
      <c r="W2" s="1010"/>
      <c r="X2" s="1010"/>
      <c r="Y2" s="1011"/>
      <c r="Z2" s="1009"/>
      <c r="AA2" s="1010"/>
      <c r="AB2" s="1010"/>
      <c r="AC2" s="1010"/>
      <c r="AD2" s="1010"/>
      <c r="AE2" s="1011"/>
      <c r="AG2" s="53" t="str">
        <f>"第38表　"&amp; 表00!CY6&amp;表00!DC6 &amp;"年度事業所税に関する調 "</f>
        <v xml:space="preserve">第38表　令和5年度事業所税に関する調 </v>
      </c>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1012"/>
      <c r="CN2" s="1012"/>
      <c r="CO2" s="1012"/>
      <c r="CP2" s="1012"/>
      <c r="CQ2" s="1012"/>
      <c r="CR2" s="1012"/>
      <c r="CS2" s="1012"/>
      <c r="CT2" s="1012"/>
      <c r="CU2" s="1012"/>
      <c r="CV2" s="1012"/>
      <c r="CW2" s="1012"/>
      <c r="CX2" s="1013"/>
      <c r="CY2" s="1013"/>
      <c r="CZ2" s="1013"/>
      <c r="DA2" s="1013"/>
      <c r="DB2" s="1013"/>
      <c r="DC2" s="1013"/>
      <c r="DD2" s="1013"/>
      <c r="DE2" s="1013"/>
      <c r="DF2" s="1013"/>
      <c r="DG2" s="1013"/>
      <c r="DH2" s="1013"/>
      <c r="DI2" s="1013"/>
      <c r="DJ2" s="1013"/>
      <c r="DK2" s="1013"/>
      <c r="DL2" s="1013"/>
      <c r="DM2" s="1013"/>
      <c r="DN2" s="1013"/>
      <c r="DO2" s="1013"/>
      <c r="DP2" s="1013"/>
      <c r="DQ2" s="1013"/>
      <c r="DR2" s="1013"/>
      <c r="DS2" s="1013"/>
      <c r="DT2" s="1013"/>
      <c r="DU2" s="1013"/>
      <c r="DV2" s="1013"/>
      <c r="DW2" s="1013"/>
      <c r="DX2" s="1013"/>
      <c r="DY2" s="510"/>
      <c r="DZ2" s="510"/>
      <c r="EA2" s="510"/>
      <c r="EB2" s="510"/>
      <c r="EC2" s="510"/>
      <c r="ED2" s="510"/>
    </row>
    <row r="3" spans="1:218" s="61" customFormat="1" ht="25.5" customHeight="1" thickBot="1">
      <c r="H3" s="223">
        <f>IF(表00!A8="","",表00!A8)</f>
        <v>2</v>
      </c>
      <c r="I3" s="224"/>
      <c r="J3" s="224"/>
      <c r="K3" s="224">
        <f>IF(表00!D8="","",表00!D8)</f>
        <v>4</v>
      </c>
      <c r="L3" s="224"/>
      <c r="M3" s="224"/>
      <c r="N3" s="224">
        <f>IF(表00!G8="","",表00!G8)</f>
        <v>2</v>
      </c>
      <c r="O3" s="224"/>
      <c r="P3" s="224"/>
      <c r="Q3" s="224">
        <f>IF(表00!J8="","",表00!J8)</f>
        <v>0</v>
      </c>
      <c r="R3" s="224"/>
      <c r="S3" s="224"/>
      <c r="T3" s="224">
        <f>IF(表00!M8="","",表00!M8)</f>
        <v>2</v>
      </c>
      <c r="U3" s="224"/>
      <c r="V3" s="224"/>
      <c r="W3" s="224">
        <f>IF(表00!P8="","",表00!P8)</f>
        <v>1</v>
      </c>
      <c r="X3" s="224"/>
      <c r="Y3" s="1014"/>
      <c r="Z3" s="1015">
        <v>3</v>
      </c>
      <c r="AA3" s="1016"/>
      <c r="AB3" s="1017"/>
      <c r="AC3" s="1018">
        <v>8</v>
      </c>
      <c r="AD3" s="1019"/>
      <c r="AE3" s="1020"/>
      <c r="AG3" s="1082"/>
      <c r="AH3" s="1082"/>
      <c r="AI3" s="1082"/>
      <c r="AJ3" s="1082"/>
      <c r="AK3" s="1082"/>
      <c r="AL3" s="1082"/>
      <c r="AM3" s="1082"/>
      <c r="AN3" s="1082"/>
      <c r="AO3" s="1082"/>
      <c r="AP3" s="1082"/>
      <c r="AQ3" s="1083"/>
      <c r="AR3" s="1083"/>
      <c r="AS3" s="1083"/>
      <c r="AT3" s="1083"/>
      <c r="AU3" s="1083"/>
      <c r="AV3" s="1083"/>
      <c r="AW3" s="1083"/>
      <c r="AX3" s="1083"/>
      <c r="AY3" s="1083"/>
      <c r="AZ3" s="1083"/>
      <c r="BA3" s="1083"/>
      <c r="BB3" s="1083"/>
      <c r="BC3" s="1083"/>
      <c r="BD3" s="1083"/>
      <c r="BE3" s="1083"/>
      <c r="BF3" s="1082"/>
      <c r="BG3" s="1082"/>
      <c r="BH3" s="1082"/>
      <c r="BI3" s="1082"/>
      <c r="BJ3" s="1082"/>
      <c r="BK3" s="1082"/>
      <c r="BL3" s="1082"/>
      <c r="BM3" s="1082"/>
      <c r="BN3" s="1082"/>
      <c r="BO3" s="1082"/>
      <c r="BP3" s="1082"/>
      <c r="BQ3" s="1082"/>
      <c r="BR3" s="1082"/>
      <c r="BS3" s="1082"/>
      <c r="BT3" s="1082"/>
      <c r="BU3" s="1082"/>
      <c r="BV3" s="1082"/>
      <c r="BW3" s="1082"/>
      <c r="BX3" s="1082"/>
      <c r="BY3" s="1082"/>
      <c r="BZ3" s="1082"/>
      <c r="CA3" s="1082"/>
      <c r="CB3" s="1082"/>
      <c r="CC3" s="1082"/>
      <c r="CD3" s="1082"/>
      <c r="CE3" s="1082"/>
      <c r="CF3" s="1082"/>
      <c r="CG3" s="1082"/>
      <c r="CH3" s="1082"/>
      <c r="CI3" s="1082"/>
      <c r="CJ3" s="1082"/>
      <c r="CK3" s="1082"/>
      <c r="CL3" s="1082"/>
      <c r="CM3" s="1012" t="s">
        <v>752</v>
      </c>
      <c r="CN3" s="1012"/>
      <c r="CO3" s="1012"/>
      <c r="CP3" s="1012"/>
      <c r="CQ3" s="1012"/>
      <c r="CR3" s="1012"/>
      <c r="CS3" s="1012"/>
      <c r="CT3" s="1012"/>
      <c r="CU3" s="1012"/>
      <c r="CV3" s="1012"/>
      <c r="CW3" s="1012"/>
      <c r="CX3" s="1021" t="str">
        <f>IF(表00!DG3="","",表00!DG3)</f>
        <v>四日市市</v>
      </c>
      <c r="CY3" s="1021"/>
      <c r="CZ3" s="1021"/>
      <c r="DA3" s="1021"/>
      <c r="DB3" s="1021"/>
      <c r="DC3" s="1021"/>
      <c r="DD3" s="1021"/>
      <c r="DE3" s="1021"/>
      <c r="DF3" s="1021"/>
      <c r="DG3" s="1021"/>
      <c r="DH3" s="1021"/>
      <c r="DI3" s="1021"/>
      <c r="DJ3" s="1021"/>
      <c r="DK3" s="1021"/>
      <c r="DL3" s="1021"/>
      <c r="DM3" s="1021"/>
      <c r="DN3" s="1021"/>
      <c r="DO3" s="1021"/>
      <c r="DP3" s="1021"/>
      <c r="DQ3" s="1021"/>
      <c r="DR3" s="1021"/>
      <c r="DS3" s="1021"/>
      <c r="DT3" s="1021"/>
      <c r="DU3" s="1021"/>
      <c r="DV3" s="1021"/>
      <c r="DW3" s="1021"/>
      <c r="DX3" s="1021"/>
      <c r="DY3" s="510"/>
      <c r="DZ3" s="510"/>
      <c r="EA3" s="510"/>
      <c r="EB3" s="510"/>
      <c r="EC3" s="510"/>
      <c r="ED3" s="510"/>
    </row>
    <row r="4" spans="1:218" s="61" customFormat="1" ht="36.75" customHeight="1">
      <c r="A4" s="1022"/>
      <c r="B4" s="1022"/>
      <c r="C4" s="1022"/>
      <c r="D4" s="1022"/>
      <c r="E4" s="1022"/>
      <c r="F4" s="1022"/>
      <c r="G4" s="1022"/>
      <c r="H4" s="1023"/>
      <c r="I4" s="1023"/>
      <c r="J4" s="1023"/>
      <c r="K4" s="1023"/>
      <c r="L4" s="1023"/>
      <c r="M4" s="1023"/>
      <c r="N4" s="1023"/>
      <c r="O4" s="1023"/>
      <c r="P4" s="1023"/>
      <c r="Q4" s="1023"/>
      <c r="R4" s="1023"/>
      <c r="S4" s="1023"/>
      <c r="T4" s="1023"/>
      <c r="U4" s="1023"/>
      <c r="V4" s="1023"/>
      <c r="W4" s="1023"/>
      <c r="X4" s="1023"/>
      <c r="Y4" s="1023"/>
      <c r="Z4" s="1023"/>
      <c r="AA4" s="1023"/>
      <c r="AB4" s="1023"/>
      <c r="AC4" s="1023"/>
      <c r="AD4" s="1022"/>
      <c r="AE4" s="1022"/>
      <c r="AH4" s="1084" t="s">
        <v>430</v>
      </c>
      <c r="AI4" s="1084"/>
      <c r="AJ4" s="1084"/>
      <c r="AK4" s="1084"/>
      <c r="AL4" s="1084"/>
      <c r="AM4" s="1084"/>
      <c r="AN4" s="1084"/>
      <c r="AO4" s="1084"/>
      <c r="AP4" s="1084"/>
      <c r="AQ4" s="1084"/>
      <c r="AR4" s="1084"/>
      <c r="AS4" s="1084"/>
      <c r="AT4" s="1084"/>
      <c r="AU4" s="1084"/>
      <c r="AV4" s="1084"/>
      <c r="AW4" s="1084"/>
      <c r="AX4" s="1084"/>
      <c r="AY4" s="1084"/>
      <c r="AZ4" s="1084"/>
      <c r="BA4" s="1084"/>
      <c r="BB4" s="1084"/>
      <c r="BC4" s="1084"/>
      <c r="BD4" s="1084"/>
      <c r="BE4" s="1084"/>
      <c r="BF4" s="1084"/>
      <c r="BG4" s="1084"/>
      <c r="BH4" s="1084"/>
      <c r="BI4" s="1084"/>
      <c r="BJ4" s="1084"/>
      <c r="BK4" s="1084"/>
      <c r="BL4" s="1084"/>
      <c r="BM4" s="1084"/>
      <c r="BN4" s="1084"/>
      <c r="BO4" s="1084"/>
      <c r="BP4" s="1084"/>
      <c r="BQ4" s="1084"/>
      <c r="BR4" s="1084"/>
      <c r="BS4" s="1084"/>
      <c r="BT4" s="1084"/>
      <c r="BU4" s="1084"/>
      <c r="BV4" s="1084"/>
      <c r="BW4" s="1084"/>
      <c r="BX4" s="1084"/>
      <c r="BY4" s="1084"/>
      <c r="BZ4" s="1084"/>
      <c r="CA4" s="1084"/>
      <c r="CB4" s="1084"/>
      <c r="CC4" s="1084"/>
      <c r="CD4" s="1084"/>
      <c r="CE4" s="1084"/>
      <c r="CF4" s="1084"/>
      <c r="CG4" s="1084"/>
      <c r="CH4" s="1084"/>
      <c r="CI4" s="1084"/>
      <c r="CJ4" s="1084"/>
      <c r="CK4" s="1084"/>
      <c r="CL4" s="1084"/>
      <c r="CM4" s="1084"/>
      <c r="CO4" s="1022"/>
      <c r="CP4" s="1022"/>
      <c r="CQ4" s="1022"/>
      <c r="CR4" s="1022"/>
      <c r="CS4" s="1022"/>
      <c r="CT4" s="1022"/>
      <c r="CU4" s="1022"/>
      <c r="CV4" s="1022"/>
      <c r="CW4" s="1022"/>
      <c r="CX4" s="1022"/>
      <c r="CY4" s="1022"/>
      <c r="CZ4" s="1022"/>
      <c r="DA4" s="1022"/>
      <c r="DB4" s="1022"/>
      <c r="DC4" s="1022"/>
      <c r="DD4" s="1022"/>
      <c r="DE4" s="1022"/>
      <c r="DF4" s="1022"/>
      <c r="DG4" s="1022"/>
      <c r="DH4" s="1022"/>
      <c r="DI4" s="1022"/>
      <c r="DJ4" s="1022"/>
      <c r="DK4" s="1022"/>
      <c r="DL4" s="1022"/>
      <c r="DM4" s="1022"/>
      <c r="DN4" s="1022"/>
      <c r="DO4" s="1022"/>
      <c r="DP4" s="1022"/>
      <c r="DQ4" s="1022"/>
      <c r="DR4" s="1022"/>
      <c r="DS4" s="1022"/>
      <c r="DT4" s="1022"/>
      <c r="DU4" s="1022"/>
      <c r="DV4" s="1022"/>
      <c r="DW4" s="1022"/>
      <c r="DX4" s="1022"/>
      <c r="DY4" s="1022"/>
      <c r="DZ4" s="1022"/>
    </row>
    <row r="5" spans="1:218" s="61" customFormat="1" ht="15" customHeight="1">
      <c r="A5" s="1022"/>
      <c r="B5" s="1022"/>
      <c r="C5" s="1022"/>
      <c r="D5" s="1022"/>
      <c r="E5" s="1022"/>
      <c r="F5" s="1022"/>
      <c r="G5" s="1022"/>
      <c r="H5" s="1023"/>
      <c r="I5" s="1023"/>
      <c r="J5" s="1023"/>
      <c r="K5" s="1023"/>
      <c r="L5" s="1023"/>
      <c r="M5" s="1023"/>
      <c r="N5" s="1023"/>
      <c r="O5" s="1023"/>
      <c r="P5" s="1023"/>
      <c r="Q5" s="1023"/>
      <c r="R5" s="1023"/>
      <c r="S5" s="1023"/>
      <c r="T5" s="1023"/>
      <c r="U5" s="1023"/>
      <c r="V5" s="1023"/>
      <c r="W5" s="1023"/>
      <c r="X5" s="1023"/>
      <c r="Y5" s="1023"/>
      <c r="Z5" s="1023"/>
      <c r="AA5" s="1023"/>
      <c r="AB5" s="1023"/>
      <c r="AC5" s="1023"/>
      <c r="AD5" s="1022"/>
      <c r="AE5" s="1022"/>
      <c r="AH5" s="1085"/>
      <c r="AI5" s="1085"/>
      <c r="AJ5" s="1085"/>
      <c r="AK5" s="1085"/>
      <c r="AL5" s="1085"/>
      <c r="AM5" s="1085"/>
      <c r="AN5" s="1085"/>
      <c r="AO5" s="1085"/>
      <c r="AP5" s="1085"/>
      <c r="AQ5" s="1085"/>
      <c r="AR5" s="1085"/>
      <c r="AS5" s="1085"/>
      <c r="AT5" s="1085"/>
      <c r="AU5" s="1085"/>
      <c r="AV5" s="1085"/>
      <c r="AW5" s="1085"/>
      <c r="AX5" s="1085"/>
      <c r="AY5" s="1085"/>
      <c r="AZ5" s="1085"/>
      <c r="BA5" s="1085"/>
      <c r="BB5" s="1085"/>
      <c r="BC5" s="1085"/>
      <c r="BD5" s="1085"/>
      <c r="BE5" s="1085"/>
      <c r="BF5" s="1085"/>
      <c r="BG5" s="1085"/>
      <c r="BH5" s="1085"/>
      <c r="BI5" s="1085"/>
      <c r="BJ5" s="1085"/>
      <c r="BK5" s="1085"/>
      <c r="BL5" s="1085"/>
      <c r="BM5" s="1085"/>
      <c r="BN5" s="1085"/>
      <c r="BO5" s="1085"/>
      <c r="BP5" s="1085"/>
      <c r="BQ5" s="1085"/>
      <c r="BR5" s="1085"/>
      <c r="BS5" s="1085"/>
      <c r="BT5" s="1085"/>
      <c r="BU5" s="1085"/>
      <c r="BV5" s="1085"/>
      <c r="BW5" s="1085"/>
      <c r="BX5" s="1085"/>
      <c r="BY5" s="1085"/>
      <c r="BZ5" s="1085"/>
      <c r="CA5" s="1085"/>
      <c r="CB5" s="1085"/>
      <c r="CC5" s="1085"/>
      <c r="CD5" s="1085"/>
      <c r="CE5" s="1085"/>
      <c r="CF5" s="1085"/>
      <c r="CG5" s="1085"/>
      <c r="CH5" s="1085"/>
      <c r="CI5" s="1085"/>
      <c r="CJ5" s="1085"/>
      <c r="CK5" s="1085"/>
      <c r="CL5" s="1085"/>
      <c r="CM5" s="1085"/>
      <c r="CO5" s="1022"/>
      <c r="CP5" s="1022"/>
      <c r="CQ5" s="1022"/>
      <c r="CR5" s="1022"/>
      <c r="CS5" s="1022"/>
      <c r="CT5" s="1022"/>
      <c r="CU5" s="1022"/>
      <c r="CV5" s="1022"/>
      <c r="CW5" s="1022"/>
      <c r="CX5" s="1022"/>
      <c r="CY5" s="1022"/>
      <c r="CZ5" s="1022"/>
      <c r="DA5" s="1022"/>
      <c r="DB5" s="1022"/>
      <c r="DC5" s="1022"/>
      <c r="DD5" s="1022"/>
      <c r="DE5" s="1022"/>
      <c r="DF5" s="1022"/>
      <c r="DG5" s="1022"/>
      <c r="DH5" s="1022"/>
      <c r="DI5" s="1022"/>
      <c r="DJ5" s="1022"/>
      <c r="DK5" s="1022"/>
      <c r="DL5" s="1022"/>
      <c r="DM5" s="1022"/>
      <c r="DN5" s="1022"/>
      <c r="DO5" s="1022"/>
      <c r="DP5" s="1022"/>
      <c r="DQ5" s="1022"/>
      <c r="DR5" s="1022"/>
      <c r="DS5" s="1022"/>
      <c r="DT5" s="1022"/>
      <c r="DU5" s="1022"/>
      <c r="DV5" s="1022"/>
      <c r="DW5" s="1022"/>
      <c r="DX5" s="1022"/>
      <c r="DY5" s="1022"/>
      <c r="DZ5" s="1022"/>
    </row>
    <row r="6" spans="1:218" s="61" customFormat="1" ht="15" customHeight="1">
      <c r="B6" s="1022"/>
      <c r="C6" s="1022"/>
      <c r="D6" s="1022"/>
      <c r="E6" s="1022"/>
      <c r="F6" s="1022"/>
      <c r="G6" s="1022"/>
      <c r="H6" s="1022"/>
      <c r="I6" s="1023"/>
      <c r="J6" s="1023"/>
      <c r="K6" s="1023"/>
      <c r="L6" s="1023"/>
      <c r="M6" s="1023"/>
      <c r="N6" s="1023"/>
      <c r="O6" s="1023"/>
      <c r="P6" s="1023"/>
      <c r="Q6" s="1023"/>
      <c r="R6" s="1023"/>
      <c r="S6" s="1023"/>
      <c r="T6" s="1023"/>
      <c r="U6" s="1023"/>
      <c r="V6" s="1023"/>
      <c r="W6" s="380" t="s">
        <v>14</v>
      </c>
      <c r="X6" s="380"/>
      <c r="Y6" s="380"/>
      <c r="Z6" s="380"/>
      <c r="AA6" s="380"/>
      <c r="AB6" s="380"/>
      <c r="AC6" s="380"/>
      <c r="AD6" s="380"/>
      <c r="AE6" s="380"/>
      <c r="AF6" s="380"/>
      <c r="AG6" s="380"/>
      <c r="AH6" s="380" t="s">
        <v>458</v>
      </c>
      <c r="AI6" s="380"/>
      <c r="AJ6" s="380"/>
      <c r="AK6" s="380"/>
      <c r="AL6" s="380"/>
      <c r="AM6" s="380"/>
      <c r="AN6" s="380"/>
      <c r="AO6" s="380"/>
      <c r="AP6" s="380"/>
      <c r="AQ6" s="380"/>
      <c r="AR6" s="380"/>
      <c r="AS6" s="380"/>
      <c r="AT6" s="380"/>
      <c r="AU6" s="380"/>
      <c r="AV6" s="380"/>
      <c r="AW6" s="380" t="s">
        <v>459</v>
      </c>
      <c r="AX6" s="380"/>
      <c r="AY6" s="380"/>
      <c r="AZ6" s="380"/>
      <c r="BA6" s="380"/>
      <c r="BB6" s="380"/>
      <c r="BC6" s="380"/>
      <c r="BD6" s="380"/>
      <c r="BE6" s="380"/>
      <c r="BF6" s="380"/>
      <c r="BG6" s="380"/>
      <c r="BH6" s="380" t="s">
        <v>460</v>
      </c>
      <c r="BI6" s="380"/>
      <c r="BJ6" s="380"/>
      <c r="BK6" s="380"/>
      <c r="BL6" s="380"/>
      <c r="BM6" s="380"/>
      <c r="BN6" s="380"/>
      <c r="BO6" s="380"/>
      <c r="BP6" s="380"/>
      <c r="BQ6" s="380"/>
      <c r="BR6" s="380"/>
      <c r="BS6" s="380"/>
      <c r="BT6" s="380"/>
      <c r="BU6" s="380"/>
      <c r="BV6" s="380"/>
      <c r="BW6" s="380" t="s">
        <v>461</v>
      </c>
      <c r="BX6" s="380"/>
      <c r="BY6" s="380"/>
      <c r="BZ6" s="380"/>
      <c r="CA6" s="380"/>
      <c r="CB6" s="380"/>
      <c r="CC6" s="380"/>
      <c r="CD6" s="380"/>
      <c r="CE6" s="380"/>
      <c r="CF6" s="380"/>
      <c r="CG6" s="380"/>
      <c r="CH6" s="380" t="s">
        <v>462</v>
      </c>
      <c r="CI6" s="380"/>
      <c r="CJ6" s="380"/>
      <c r="CK6" s="380"/>
      <c r="CL6" s="380"/>
      <c r="CM6" s="380"/>
      <c r="CN6" s="380"/>
      <c r="CO6" s="380"/>
      <c r="CP6" s="380"/>
      <c r="CQ6" s="380"/>
      <c r="CR6" s="380"/>
      <c r="CS6" s="380"/>
      <c r="CT6" s="380"/>
      <c r="CU6" s="380"/>
      <c r="CV6" s="380"/>
      <c r="CW6" s="380" t="s">
        <v>463</v>
      </c>
      <c r="CX6" s="380"/>
      <c r="CY6" s="380"/>
      <c r="CZ6" s="380"/>
      <c r="DA6" s="380"/>
      <c r="DB6" s="380"/>
      <c r="DC6" s="380"/>
      <c r="DD6" s="380"/>
      <c r="DE6" s="380"/>
      <c r="DF6" s="380"/>
      <c r="DG6" s="380"/>
      <c r="DH6" s="380" t="s">
        <v>464</v>
      </c>
      <c r="DI6" s="380"/>
      <c r="DJ6" s="380"/>
      <c r="DK6" s="380"/>
      <c r="DL6" s="380"/>
      <c r="DM6" s="380"/>
      <c r="DN6" s="380"/>
      <c r="DO6" s="380"/>
      <c r="DP6" s="380"/>
      <c r="DQ6" s="380"/>
      <c r="DR6" s="380"/>
      <c r="DS6" s="380"/>
      <c r="DT6" s="380"/>
      <c r="DU6" s="380"/>
      <c r="DV6" s="38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c r="FA6" s="10"/>
      <c r="FB6" s="10"/>
      <c r="FC6" s="10"/>
      <c r="FD6" s="10"/>
      <c r="FE6" s="10"/>
      <c r="FF6" s="10"/>
      <c r="FG6" s="10"/>
      <c r="FH6" s="10"/>
      <c r="FI6" s="10"/>
      <c r="FJ6" s="10"/>
    </row>
    <row r="7" spans="1:218" ht="12.95" customHeight="1">
      <c r="A7" s="114" t="s">
        <v>10</v>
      </c>
      <c r="B7" s="115"/>
      <c r="C7" s="115"/>
      <c r="D7" s="115"/>
      <c r="E7" s="115"/>
      <c r="F7" s="115"/>
      <c r="G7" s="115"/>
      <c r="H7" s="115"/>
      <c r="I7" s="115"/>
      <c r="J7" s="115"/>
      <c r="K7" s="115"/>
      <c r="L7" s="115"/>
      <c r="M7" s="118"/>
      <c r="N7" s="114" t="s">
        <v>286</v>
      </c>
      <c r="O7" s="115"/>
      <c r="P7" s="115"/>
      <c r="Q7" s="115"/>
      <c r="R7" s="115"/>
      <c r="S7" s="115"/>
      <c r="T7" s="115"/>
      <c r="U7" s="115"/>
      <c r="V7" s="118"/>
      <c r="W7" s="797" t="s">
        <v>16</v>
      </c>
      <c r="X7" s="798"/>
      <c r="Y7" s="798"/>
      <c r="Z7" s="798"/>
      <c r="AA7" s="798"/>
      <c r="AB7" s="798"/>
      <c r="AC7" s="798"/>
      <c r="AD7" s="798"/>
      <c r="AE7" s="798"/>
      <c r="AF7" s="798"/>
      <c r="AG7" s="798"/>
      <c r="AH7" s="798"/>
      <c r="AI7" s="798"/>
      <c r="AJ7" s="798"/>
      <c r="AK7" s="798"/>
      <c r="AL7" s="798"/>
      <c r="AM7" s="798"/>
      <c r="AN7" s="798"/>
      <c r="AO7" s="798"/>
      <c r="AP7" s="798"/>
      <c r="AQ7" s="798"/>
      <c r="AR7" s="798"/>
      <c r="AS7" s="798"/>
      <c r="AT7" s="798"/>
      <c r="AU7" s="798"/>
      <c r="AV7" s="799"/>
      <c r="AW7" s="797" t="s">
        <v>17</v>
      </c>
      <c r="AX7" s="798"/>
      <c r="AY7" s="798"/>
      <c r="AZ7" s="798"/>
      <c r="BA7" s="798"/>
      <c r="BB7" s="798"/>
      <c r="BC7" s="798"/>
      <c r="BD7" s="798"/>
      <c r="BE7" s="798"/>
      <c r="BF7" s="798"/>
      <c r="BG7" s="798"/>
      <c r="BH7" s="798"/>
      <c r="BI7" s="798"/>
      <c r="BJ7" s="798"/>
      <c r="BK7" s="798"/>
      <c r="BL7" s="798"/>
      <c r="BM7" s="798"/>
      <c r="BN7" s="798"/>
      <c r="BO7" s="798"/>
      <c r="BP7" s="798"/>
      <c r="BQ7" s="798"/>
      <c r="BR7" s="798"/>
      <c r="BS7" s="798"/>
      <c r="BT7" s="798"/>
      <c r="BU7" s="798"/>
      <c r="BV7" s="798"/>
      <c r="BW7" s="797" t="s">
        <v>18</v>
      </c>
      <c r="BX7" s="798"/>
      <c r="BY7" s="798"/>
      <c r="BZ7" s="798"/>
      <c r="CA7" s="798"/>
      <c r="CB7" s="798"/>
      <c r="CC7" s="798"/>
      <c r="CD7" s="798"/>
      <c r="CE7" s="798"/>
      <c r="CF7" s="798"/>
      <c r="CG7" s="798"/>
      <c r="CH7" s="798"/>
      <c r="CI7" s="798"/>
      <c r="CJ7" s="798"/>
      <c r="CK7" s="798"/>
      <c r="CL7" s="798"/>
      <c r="CM7" s="798"/>
      <c r="CN7" s="798"/>
      <c r="CO7" s="798"/>
      <c r="CP7" s="798"/>
      <c r="CQ7" s="798"/>
      <c r="CR7" s="798"/>
      <c r="CS7" s="798"/>
      <c r="CT7" s="798"/>
      <c r="CU7" s="798"/>
      <c r="CV7" s="798"/>
      <c r="CW7" s="797" t="s">
        <v>19</v>
      </c>
      <c r="CX7" s="798"/>
      <c r="CY7" s="798"/>
      <c r="CZ7" s="798"/>
      <c r="DA7" s="798"/>
      <c r="DB7" s="798"/>
      <c r="DC7" s="798"/>
      <c r="DD7" s="798"/>
      <c r="DE7" s="798"/>
      <c r="DF7" s="798"/>
      <c r="DG7" s="798"/>
      <c r="DH7" s="798"/>
      <c r="DI7" s="798"/>
      <c r="DJ7" s="798"/>
      <c r="DK7" s="798"/>
      <c r="DL7" s="798"/>
      <c r="DM7" s="798"/>
      <c r="DN7" s="798"/>
      <c r="DO7" s="798"/>
      <c r="DP7" s="798"/>
      <c r="DQ7" s="798"/>
      <c r="DR7" s="798"/>
      <c r="DS7" s="798"/>
      <c r="DT7" s="798"/>
      <c r="DU7" s="798"/>
      <c r="DV7" s="799"/>
      <c r="EU7" s="10"/>
      <c r="EV7" s="10"/>
      <c r="EW7" s="10"/>
      <c r="EX7" s="10"/>
      <c r="EY7" s="10"/>
      <c r="GE7" s="10"/>
      <c r="GF7" s="10"/>
      <c r="GG7" s="10"/>
      <c r="GH7" s="10"/>
      <c r="GI7" s="10"/>
      <c r="GJ7" s="10"/>
      <c r="GK7" s="10"/>
      <c r="GL7" s="10"/>
      <c r="GM7" s="10"/>
      <c r="GN7" s="10"/>
      <c r="GO7" s="10"/>
      <c r="GP7" s="10"/>
      <c r="GQ7" s="10"/>
      <c r="GR7" s="10"/>
      <c r="GS7" s="10"/>
      <c r="GT7" s="10"/>
      <c r="GU7" s="10"/>
      <c r="GV7" s="10"/>
      <c r="GW7" s="10"/>
      <c r="GX7" s="10"/>
      <c r="GY7" s="10"/>
      <c r="GZ7" s="10"/>
      <c r="HA7" s="10"/>
      <c r="HB7" s="10"/>
    </row>
    <row r="8" spans="1:218" ht="12.95" customHeight="1">
      <c r="A8" s="194"/>
      <c r="B8" s="195"/>
      <c r="C8" s="195"/>
      <c r="D8" s="195"/>
      <c r="E8" s="195"/>
      <c r="F8" s="195"/>
      <c r="G8" s="195"/>
      <c r="H8" s="195"/>
      <c r="I8" s="195"/>
      <c r="J8" s="195"/>
      <c r="K8" s="195"/>
      <c r="L8" s="195"/>
      <c r="M8" s="196"/>
      <c r="N8" s="194"/>
      <c r="O8" s="195"/>
      <c r="P8" s="195"/>
      <c r="Q8" s="195"/>
      <c r="R8" s="195"/>
      <c r="S8" s="195"/>
      <c r="T8" s="195"/>
      <c r="U8" s="195"/>
      <c r="V8" s="196"/>
      <c r="W8" s="800"/>
      <c r="X8" s="801"/>
      <c r="Y8" s="801"/>
      <c r="Z8" s="801"/>
      <c r="AA8" s="801"/>
      <c r="AB8" s="801"/>
      <c r="AC8" s="801"/>
      <c r="AD8" s="801"/>
      <c r="AE8" s="801"/>
      <c r="AF8" s="801"/>
      <c r="AG8" s="801"/>
      <c r="AH8" s="801"/>
      <c r="AI8" s="801"/>
      <c r="AJ8" s="801"/>
      <c r="AK8" s="801"/>
      <c r="AL8" s="801"/>
      <c r="AM8" s="801"/>
      <c r="AN8" s="801"/>
      <c r="AO8" s="801"/>
      <c r="AP8" s="801"/>
      <c r="AQ8" s="801"/>
      <c r="AR8" s="801"/>
      <c r="AS8" s="801"/>
      <c r="AT8" s="801"/>
      <c r="AU8" s="801"/>
      <c r="AV8" s="802"/>
      <c r="AW8" s="800"/>
      <c r="AX8" s="801"/>
      <c r="AY8" s="801"/>
      <c r="AZ8" s="801"/>
      <c r="BA8" s="801"/>
      <c r="BB8" s="801"/>
      <c r="BC8" s="801"/>
      <c r="BD8" s="801"/>
      <c r="BE8" s="801"/>
      <c r="BF8" s="801"/>
      <c r="BG8" s="801"/>
      <c r="BH8" s="801"/>
      <c r="BI8" s="801"/>
      <c r="BJ8" s="801"/>
      <c r="BK8" s="801"/>
      <c r="BL8" s="801"/>
      <c r="BM8" s="801"/>
      <c r="BN8" s="801"/>
      <c r="BO8" s="801"/>
      <c r="BP8" s="801"/>
      <c r="BQ8" s="801"/>
      <c r="BR8" s="801"/>
      <c r="BS8" s="801"/>
      <c r="BT8" s="801"/>
      <c r="BU8" s="801"/>
      <c r="BV8" s="801"/>
      <c r="BW8" s="800"/>
      <c r="BX8" s="801"/>
      <c r="BY8" s="801"/>
      <c r="BZ8" s="801"/>
      <c r="CA8" s="801"/>
      <c r="CB8" s="801"/>
      <c r="CC8" s="801"/>
      <c r="CD8" s="801"/>
      <c r="CE8" s="801"/>
      <c r="CF8" s="801"/>
      <c r="CG8" s="801"/>
      <c r="CH8" s="801"/>
      <c r="CI8" s="801"/>
      <c r="CJ8" s="801"/>
      <c r="CK8" s="801"/>
      <c r="CL8" s="801"/>
      <c r="CM8" s="801"/>
      <c r="CN8" s="801"/>
      <c r="CO8" s="801"/>
      <c r="CP8" s="801"/>
      <c r="CQ8" s="801"/>
      <c r="CR8" s="801"/>
      <c r="CS8" s="801"/>
      <c r="CT8" s="801"/>
      <c r="CU8" s="801"/>
      <c r="CV8" s="801"/>
      <c r="CW8" s="800"/>
      <c r="CX8" s="801"/>
      <c r="CY8" s="801"/>
      <c r="CZ8" s="801"/>
      <c r="DA8" s="801"/>
      <c r="DB8" s="801"/>
      <c r="DC8" s="801"/>
      <c r="DD8" s="801"/>
      <c r="DE8" s="801"/>
      <c r="DF8" s="801"/>
      <c r="DG8" s="801"/>
      <c r="DH8" s="801"/>
      <c r="DI8" s="801"/>
      <c r="DJ8" s="801"/>
      <c r="DK8" s="801"/>
      <c r="DL8" s="801"/>
      <c r="DM8" s="801"/>
      <c r="DN8" s="801"/>
      <c r="DO8" s="801"/>
      <c r="DP8" s="801"/>
      <c r="DQ8" s="801"/>
      <c r="DR8" s="801"/>
      <c r="DS8" s="801"/>
      <c r="DT8" s="801"/>
      <c r="DU8" s="801"/>
      <c r="DV8" s="802"/>
      <c r="GE8" s="10"/>
      <c r="GF8" s="10"/>
      <c r="GG8" s="10"/>
      <c r="GH8" s="10"/>
      <c r="GI8" s="10"/>
      <c r="GJ8" s="10"/>
      <c r="GK8" s="10"/>
      <c r="GL8" s="10"/>
      <c r="GM8" s="10"/>
      <c r="GN8" s="10"/>
      <c r="GO8" s="10"/>
      <c r="GP8" s="10"/>
      <c r="GQ8" s="10"/>
      <c r="GR8" s="10"/>
      <c r="GS8" s="10"/>
      <c r="GT8" s="10"/>
      <c r="GU8" s="10"/>
      <c r="GV8" s="10"/>
      <c r="GW8" s="10"/>
      <c r="GX8" s="10"/>
      <c r="GY8" s="10"/>
      <c r="GZ8" s="10"/>
      <c r="HA8" s="10"/>
      <c r="HB8" s="10"/>
    </row>
    <row r="9" spans="1:218" ht="12.95" customHeight="1">
      <c r="A9" s="194"/>
      <c r="B9" s="195"/>
      <c r="C9" s="195"/>
      <c r="D9" s="195"/>
      <c r="E9" s="195"/>
      <c r="F9" s="195"/>
      <c r="G9" s="195"/>
      <c r="H9" s="195"/>
      <c r="I9" s="195"/>
      <c r="J9" s="195"/>
      <c r="K9" s="195"/>
      <c r="L9" s="195"/>
      <c r="M9" s="196"/>
      <c r="N9" s="194"/>
      <c r="O9" s="195"/>
      <c r="P9" s="195"/>
      <c r="Q9" s="195"/>
      <c r="R9" s="195"/>
      <c r="S9" s="195"/>
      <c r="T9" s="195"/>
      <c r="U9" s="195"/>
      <c r="V9" s="196"/>
      <c r="W9" s="1086"/>
      <c r="X9" s="1087"/>
      <c r="Y9" s="1087"/>
      <c r="Z9" s="1087"/>
      <c r="AA9" s="1087"/>
      <c r="AB9" s="1087"/>
      <c r="AC9" s="1087"/>
      <c r="AD9" s="1087"/>
      <c r="AE9" s="1087"/>
      <c r="AF9" s="1087"/>
      <c r="AG9" s="1087"/>
      <c r="AH9" s="1087"/>
      <c r="AI9" s="1087"/>
      <c r="AJ9" s="1087"/>
      <c r="AK9" s="1087"/>
      <c r="AL9" s="1087"/>
      <c r="AM9" s="1087"/>
      <c r="AN9" s="1087"/>
      <c r="AO9" s="1087"/>
      <c r="AP9" s="1087"/>
      <c r="AQ9" s="1087"/>
      <c r="AR9" s="1087"/>
      <c r="AS9" s="1087"/>
      <c r="AT9" s="1087"/>
      <c r="AU9" s="1087"/>
      <c r="AV9" s="1088"/>
      <c r="AW9" s="1086"/>
      <c r="AX9" s="1087"/>
      <c r="AY9" s="1087"/>
      <c r="AZ9" s="1087"/>
      <c r="BA9" s="1087"/>
      <c r="BB9" s="1087"/>
      <c r="BC9" s="1087"/>
      <c r="BD9" s="1087"/>
      <c r="BE9" s="1087"/>
      <c r="BF9" s="1087"/>
      <c r="BG9" s="1087"/>
      <c r="BH9" s="1087"/>
      <c r="BI9" s="1087"/>
      <c r="BJ9" s="1087"/>
      <c r="BK9" s="1087"/>
      <c r="BL9" s="1087"/>
      <c r="BM9" s="1087"/>
      <c r="BN9" s="1087"/>
      <c r="BO9" s="1087"/>
      <c r="BP9" s="1087"/>
      <c r="BQ9" s="1087"/>
      <c r="BR9" s="1087"/>
      <c r="BS9" s="1087"/>
      <c r="BT9" s="1087"/>
      <c r="BU9" s="1087"/>
      <c r="BV9" s="1087"/>
      <c r="BW9" s="1086"/>
      <c r="BX9" s="1087"/>
      <c r="BY9" s="1087"/>
      <c r="BZ9" s="1087"/>
      <c r="CA9" s="1087"/>
      <c r="CB9" s="1087"/>
      <c r="CC9" s="1087"/>
      <c r="CD9" s="1087"/>
      <c r="CE9" s="1087"/>
      <c r="CF9" s="1087"/>
      <c r="CG9" s="1087"/>
      <c r="CH9" s="1087"/>
      <c r="CI9" s="1087"/>
      <c r="CJ9" s="1087"/>
      <c r="CK9" s="1087"/>
      <c r="CL9" s="1087"/>
      <c r="CM9" s="1087"/>
      <c r="CN9" s="1087"/>
      <c r="CO9" s="1087"/>
      <c r="CP9" s="1087"/>
      <c r="CQ9" s="1087"/>
      <c r="CR9" s="1087"/>
      <c r="CS9" s="1087"/>
      <c r="CT9" s="1087"/>
      <c r="CU9" s="1087"/>
      <c r="CV9" s="1087"/>
      <c r="CW9" s="1086"/>
      <c r="CX9" s="1087"/>
      <c r="CY9" s="1087"/>
      <c r="CZ9" s="1087"/>
      <c r="DA9" s="1087"/>
      <c r="DB9" s="1087"/>
      <c r="DC9" s="1087"/>
      <c r="DD9" s="1087"/>
      <c r="DE9" s="1087"/>
      <c r="DF9" s="1087"/>
      <c r="DG9" s="1087"/>
      <c r="DH9" s="1087"/>
      <c r="DI9" s="1087"/>
      <c r="DJ9" s="1087"/>
      <c r="DK9" s="1087"/>
      <c r="DL9" s="1087"/>
      <c r="DM9" s="1087"/>
      <c r="DN9" s="1087"/>
      <c r="DO9" s="1087"/>
      <c r="DP9" s="1087"/>
      <c r="DQ9" s="1087"/>
      <c r="DR9" s="1087"/>
      <c r="DS9" s="1087"/>
      <c r="DT9" s="1087"/>
      <c r="DU9" s="1087"/>
      <c r="DV9" s="1088"/>
      <c r="GE9" s="10"/>
      <c r="GF9" s="10"/>
      <c r="GG9" s="10"/>
      <c r="GH9" s="10"/>
      <c r="GI9" s="10"/>
      <c r="GJ9" s="10"/>
      <c r="GK9" s="10"/>
      <c r="GL9" s="10"/>
      <c r="GM9" s="10"/>
      <c r="GN9" s="10"/>
      <c r="GO9" s="10"/>
      <c r="GP9" s="10"/>
      <c r="GQ9" s="10"/>
      <c r="GR9" s="10"/>
      <c r="GS9" s="10"/>
      <c r="GT9" s="10"/>
      <c r="GU9" s="10"/>
      <c r="GV9" s="10"/>
      <c r="GW9" s="10"/>
      <c r="GX9" s="10"/>
      <c r="GY9" s="10"/>
      <c r="GZ9" s="10"/>
      <c r="HA9" s="10"/>
      <c r="HB9" s="10"/>
    </row>
    <row r="10" spans="1:218" ht="12.95" customHeight="1">
      <c r="A10" s="194"/>
      <c r="B10" s="195"/>
      <c r="C10" s="195"/>
      <c r="D10" s="195"/>
      <c r="E10" s="195"/>
      <c r="F10" s="195"/>
      <c r="G10" s="195"/>
      <c r="H10" s="195"/>
      <c r="I10" s="195"/>
      <c r="J10" s="195"/>
      <c r="K10" s="195"/>
      <c r="L10" s="195"/>
      <c r="M10" s="196"/>
      <c r="N10" s="194"/>
      <c r="O10" s="195"/>
      <c r="P10" s="195"/>
      <c r="Q10" s="195"/>
      <c r="R10" s="195"/>
      <c r="S10" s="195"/>
      <c r="T10" s="195"/>
      <c r="U10" s="195"/>
      <c r="V10" s="196"/>
      <c r="W10" s="114" t="s">
        <v>12</v>
      </c>
      <c r="X10" s="115"/>
      <c r="Y10" s="115"/>
      <c r="Z10" s="115"/>
      <c r="AA10" s="115"/>
      <c r="AB10" s="115"/>
      <c r="AC10" s="115"/>
      <c r="AD10" s="115"/>
      <c r="AE10" s="115"/>
      <c r="AF10" s="115"/>
      <c r="AG10" s="115"/>
      <c r="AH10" s="114" t="s">
        <v>20</v>
      </c>
      <c r="AI10" s="115"/>
      <c r="AJ10" s="115"/>
      <c r="AK10" s="115"/>
      <c r="AL10" s="115"/>
      <c r="AM10" s="115"/>
      <c r="AN10" s="115"/>
      <c r="AO10" s="115"/>
      <c r="AP10" s="115"/>
      <c r="AQ10" s="115"/>
      <c r="AR10" s="115"/>
      <c r="AS10" s="115"/>
      <c r="AT10" s="115"/>
      <c r="AU10" s="115"/>
      <c r="AV10" s="118"/>
      <c r="AW10" s="114" t="s">
        <v>12</v>
      </c>
      <c r="AX10" s="115"/>
      <c r="AY10" s="115"/>
      <c r="AZ10" s="115"/>
      <c r="BA10" s="115"/>
      <c r="BB10" s="115"/>
      <c r="BC10" s="115"/>
      <c r="BD10" s="115"/>
      <c r="BE10" s="115"/>
      <c r="BF10" s="115"/>
      <c r="BG10" s="115"/>
      <c r="BH10" s="114" t="s">
        <v>20</v>
      </c>
      <c r="BI10" s="115"/>
      <c r="BJ10" s="115"/>
      <c r="BK10" s="115"/>
      <c r="BL10" s="115"/>
      <c r="BM10" s="115"/>
      <c r="BN10" s="115"/>
      <c r="BO10" s="115"/>
      <c r="BP10" s="115"/>
      <c r="BQ10" s="115"/>
      <c r="BR10" s="115"/>
      <c r="BS10" s="115"/>
      <c r="BT10" s="115"/>
      <c r="BU10" s="115"/>
      <c r="BV10" s="118"/>
      <c r="BW10" s="114" t="s">
        <v>12</v>
      </c>
      <c r="BX10" s="115"/>
      <c r="BY10" s="115"/>
      <c r="BZ10" s="115"/>
      <c r="CA10" s="115"/>
      <c r="CB10" s="115"/>
      <c r="CC10" s="115"/>
      <c r="CD10" s="115"/>
      <c r="CE10" s="115"/>
      <c r="CF10" s="115"/>
      <c r="CG10" s="115"/>
      <c r="CH10" s="114" t="s">
        <v>20</v>
      </c>
      <c r="CI10" s="115"/>
      <c r="CJ10" s="115"/>
      <c r="CK10" s="115"/>
      <c r="CL10" s="115"/>
      <c r="CM10" s="115"/>
      <c r="CN10" s="115"/>
      <c r="CO10" s="115"/>
      <c r="CP10" s="115"/>
      <c r="CQ10" s="115"/>
      <c r="CR10" s="115"/>
      <c r="CS10" s="115"/>
      <c r="CT10" s="115"/>
      <c r="CU10" s="115"/>
      <c r="CV10" s="118"/>
      <c r="CW10" s="114" t="s">
        <v>12</v>
      </c>
      <c r="CX10" s="115"/>
      <c r="CY10" s="115"/>
      <c r="CZ10" s="115"/>
      <c r="DA10" s="115"/>
      <c r="DB10" s="115"/>
      <c r="DC10" s="115"/>
      <c r="DD10" s="115"/>
      <c r="DE10" s="115"/>
      <c r="DF10" s="115"/>
      <c r="DG10" s="115"/>
      <c r="DH10" s="114" t="s">
        <v>20</v>
      </c>
      <c r="DI10" s="115"/>
      <c r="DJ10" s="115"/>
      <c r="DK10" s="115"/>
      <c r="DL10" s="115"/>
      <c r="DM10" s="115"/>
      <c r="DN10" s="115"/>
      <c r="DO10" s="115"/>
      <c r="DP10" s="115"/>
      <c r="DQ10" s="115"/>
      <c r="DR10" s="115"/>
      <c r="DS10" s="115"/>
      <c r="DT10" s="115"/>
      <c r="DU10" s="115"/>
      <c r="DV10" s="118"/>
      <c r="DW10" s="10"/>
      <c r="DX10" s="10"/>
      <c r="DY10" s="10"/>
      <c r="DZ10" s="10"/>
      <c r="EA10" s="10"/>
      <c r="EB10" s="10"/>
      <c r="EC10" s="10"/>
      <c r="ED10" s="10"/>
      <c r="EE10" s="10"/>
      <c r="EF10" s="10"/>
      <c r="EG10" s="10"/>
      <c r="EH10" s="10"/>
      <c r="EI10" s="10"/>
      <c r="EJ10" s="10"/>
      <c r="EK10" s="10"/>
      <c r="EL10" s="10"/>
      <c r="EM10" s="10"/>
      <c r="EN10" s="10"/>
      <c r="EO10" s="10"/>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c r="FN10" s="10"/>
      <c r="FO10" s="10"/>
      <c r="FP10" s="10"/>
      <c r="FQ10" s="10"/>
      <c r="FR10" s="10"/>
      <c r="FS10" s="10"/>
      <c r="FT10" s="10"/>
      <c r="FU10" s="10"/>
      <c r="FV10" s="10"/>
      <c r="FW10" s="10"/>
      <c r="FX10" s="10"/>
      <c r="FY10" s="10"/>
      <c r="FZ10" s="10"/>
      <c r="GA10" s="10"/>
      <c r="GB10" s="10"/>
      <c r="GC10" s="10"/>
      <c r="GD10" s="10"/>
      <c r="GE10" s="10"/>
      <c r="GF10" s="10"/>
      <c r="GG10" s="10"/>
      <c r="GH10" s="10"/>
      <c r="GI10" s="10"/>
      <c r="GJ10" s="10"/>
      <c r="GK10" s="10"/>
      <c r="GL10" s="10"/>
      <c r="GM10" s="10"/>
      <c r="GN10" s="10"/>
      <c r="GO10" s="10"/>
      <c r="GP10" s="10"/>
      <c r="GQ10" s="10"/>
      <c r="GR10" s="10"/>
      <c r="GS10" s="10"/>
      <c r="GT10" s="10"/>
      <c r="GU10" s="10"/>
      <c r="GV10" s="10"/>
      <c r="GW10" s="10"/>
      <c r="GX10" s="10"/>
      <c r="GY10" s="10"/>
      <c r="GZ10" s="10"/>
      <c r="HA10" s="10"/>
      <c r="HB10" s="10"/>
      <c r="HC10" s="10"/>
      <c r="HD10" s="10"/>
      <c r="HE10" s="10"/>
      <c r="HF10" s="10"/>
      <c r="HG10" s="10"/>
      <c r="HH10" s="10"/>
      <c r="HI10" s="10"/>
      <c r="HJ10" s="10"/>
    </row>
    <row r="11" spans="1:218" ht="12.95" customHeight="1">
      <c r="A11" s="194"/>
      <c r="B11" s="195"/>
      <c r="C11" s="195"/>
      <c r="D11" s="195"/>
      <c r="E11" s="195"/>
      <c r="F11" s="195"/>
      <c r="G11" s="195"/>
      <c r="H11" s="195"/>
      <c r="I11" s="195"/>
      <c r="J11" s="195"/>
      <c r="K11" s="195"/>
      <c r="L11" s="195"/>
      <c r="M11" s="196"/>
      <c r="N11" s="194"/>
      <c r="O11" s="195"/>
      <c r="P11" s="195"/>
      <c r="Q11" s="195"/>
      <c r="R11" s="195"/>
      <c r="S11" s="195"/>
      <c r="T11" s="195"/>
      <c r="U11" s="195"/>
      <c r="V11" s="196"/>
      <c r="W11" s="194"/>
      <c r="X11" s="195"/>
      <c r="Y11" s="195"/>
      <c r="Z11" s="195"/>
      <c r="AA11" s="195"/>
      <c r="AB11" s="195"/>
      <c r="AC11" s="195"/>
      <c r="AD11" s="195"/>
      <c r="AE11" s="195"/>
      <c r="AF11" s="195"/>
      <c r="AG11" s="195"/>
      <c r="AH11" s="194"/>
      <c r="AI11" s="195"/>
      <c r="AJ11" s="195"/>
      <c r="AK11" s="195"/>
      <c r="AL11" s="195"/>
      <c r="AM11" s="195"/>
      <c r="AN11" s="195"/>
      <c r="AO11" s="195"/>
      <c r="AP11" s="195"/>
      <c r="AQ11" s="195"/>
      <c r="AR11" s="195"/>
      <c r="AS11" s="195"/>
      <c r="AT11" s="195"/>
      <c r="AU11" s="195"/>
      <c r="AV11" s="196"/>
      <c r="AW11" s="194"/>
      <c r="AX11" s="195"/>
      <c r="AY11" s="195"/>
      <c r="AZ11" s="195"/>
      <c r="BA11" s="195"/>
      <c r="BB11" s="195"/>
      <c r="BC11" s="195"/>
      <c r="BD11" s="195"/>
      <c r="BE11" s="195"/>
      <c r="BF11" s="195"/>
      <c r="BG11" s="195"/>
      <c r="BH11" s="194"/>
      <c r="BI11" s="195"/>
      <c r="BJ11" s="195"/>
      <c r="BK11" s="195"/>
      <c r="BL11" s="195"/>
      <c r="BM11" s="195"/>
      <c r="BN11" s="195"/>
      <c r="BO11" s="195"/>
      <c r="BP11" s="195"/>
      <c r="BQ11" s="195"/>
      <c r="BR11" s="195"/>
      <c r="BS11" s="195"/>
      <c r="BT11" s="195"/>
      <c r="BU11" s="195"/>
      <c r="BV11" s="196"/>
      <c r="BW11" s="194"/>
      <c r="BX11" s="195"/>
      <c r="BY11" s="195"/>
      <c r="BZ11" s="195"/>
      <c r="CA11" s="195"/>
      <c r="CB11" s="195"/>
      <c r="CC11" s="195"/>
      <c r="CD11" s="195"/>
      <c r="CE11" s="195"/>
      <c r="CF11" s="195"/>
      <c r="CG11" s="195"/>
      <c r="CH11" s="194"/>
      <c r="CI11" s="195"/>
      <c r="CJ11" s="195"/>
      <c r="CK11" s="195"/>
      <c r="CL11" s="195"/>
      <c r="CM11" s="195"/>
      <c r="CN11" s="195"/>
      <c r="CO11" s="195"/>
      <c r="CP11" s="195"/>
      <c r="CQ11" s="195"/>
      <c r="CR11" s="195"/>
      <c r="CS11" s="195"/>
      <c r="CT11" s="195"/>
      <c r="CU11" s="195"/>
      <c r="CV11" s="196"/>
      <c r="CW11" s="194"/>
      <c r="CX11" s="195"/>
      <c r="CY11" s="195"/>
      <c r="CZ11" s="195"/>
      <c r="DA11" s="195"/>
      <c r="DB11" s="195"/>
      <c r="DC11" s="195"/>
      <c r="DD11" s="195"/>
      <c r="DE11" s="195"/>
      <c r="DF11" s="195"/>
      <c r="DG11" s="195"/>
      <c r="DH11" s="194"/>
      <c r="DI11" s="195"/>
      <c r="DJ11" s="195"/>
      <c r="DK11" s="195"/>
      <c r="DL11" s="195"/>
      <c r="DM11" s="195"/>
      <c r="DN11" s="195"/>
      <c r="DO11" s="195"/>
      <c r="DP11" s="195"/>
      <c r="DQ11" s="195"/>
      <c r="DR11" s="195"/>
      <c r="DS11" s="195"/>
      <c r="DT11" s="195"/>
      <c r="DU11" s="195"/>
      <c r="DV11" s="196"/>
      <c r="DW11" s="10"/>
      <c r="DX11" s="10"/>
      <c r="DY11" s="10"/>
      <c r="DZ11" s="10"/>
      <c r="EA11" s="10"/>
      <c r="EB11" s="10"/>
      <c r="EC11" s="10"/>
      <c r="ED11" s="10"/>
      <c r="EE11" s="10"/>
      <c r="EF11" s="10"/>
      <c r="EG11" s="10"/>
      <c r="EH11" s="10"/>
      <c r="EI11" s="10"/>
      <c r="EJ11" s="10"/>
      <c r="EK11" s="10"/>
      <c r="EL11" s="10"/>
      <c r="EM11" s="10"/>
      <c r="EN11" s="10"/>
      <c r="EO11" s="10"/>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c r="FN11" s="10"/>
      <c r="FO11" s="10"/>
      <c r="FP11" s="10"/>
      <c r="FQ11" s="10"/>
      <c r="FR11" s="10"/>
      <c r="FS11" s="10"/>
      <c r="FT11" s="10"/>
      <c r="FU11" s="10"/>
      <c r="FV11" s="10"/>
      <c r="FW11" s="10"/>
      <c r="FX11" s="10"/>
      <c r="FY11" s="10"/>
      <c r="FZ11" s="10"/>
      <c r="GA11" s="10"/>
      <c r="GB11" s="10"/>
      <c r="GC11" s="10"/>
      <c r="GD11" s="10"/>
      <c r="GE11" s="10"/>
      <c r="GF11" s="10"/>
      <c r="GG11" s="10"/>
      <c r="GH11" s="10"/>
      <c r="GI11" s="10"/>
      <c r="GJ11" s="10"/>
      <c r="GK11" s="10"/>
      <c r="GL11" s="10"/>
      <c r="GM11" s="10"/>
      <c r="GN11" s="10"/>
      <c r="GO11" s="10"/>
      <c r="GP11" s="10"/>
      <c r="GQ11" s="10"/>
      <c r="GR11" s="10"/>
      <c r="GS11" s="10"/>
      <c r="GT11" s="10"/>
      <c r="GU11" s="10"/>
      <c r="GV11" s="10"/>
      <c r="GW11" s="10"/>
      <c r="GX11" s="10"/>
      <c r="GY11" s="10"/>
      <c r="GZ11" s="10"/>
      <c r="HA11" s="10"/>
      <c r="HB11" s="10"/>
      <c r="HC11" s="10"/>
      <c r="HD11" s="10"/>
      <c r="HE11" s="10"/>
      <c r="HF11" s="10"/>
      <c r="HG11" s="10"/>
      <c r="HH11" s="10"/>
      <c r="HI11" s="10"/>
      <c r="HJ11" s="10"/>
    </row>
    <row r="12" spans="1:218" ht="12.95" customHeight="1">
      <c r="A12" s="194"/>
      <c r="B12" s="195"/>
      <c r="C12" s="195"/>
      <c r="D12" s="195"/>
      <c r="E12" s="195"/>
      <c r="F12" s="195"/>
      <c r="G12" s="195"/>
      <c r="H12" s="195"/>
      <c r="I12" s="195"/>
      <c r="J12" s="195"/>
      <c r="K12" s="195"/>
      <c r="L12" s="195"/>
      <c r="M12" s="196"/>
      <c r="N12" s="194"/>
      <c r="O12" s="195"/>
      <c r="P12" s="195"/>
      <c r="Q12" s="195"/>
      <c r="R12" s="195"/>
      <c r="S12" s="195"/>
      <c r="T12" s="195"/>
      <c r="U12" s="195"/>
      <c r="V12" s="196"/>
      <c r="W12" s="194"/>
      <c r="X12" s="195"/>
      <c r="Y12" s="195"/>
      <c r="Z12" s="195"/>
      <c r="AA12" s="195"/>
      <c r="AB12" s="195"/>
      <c r="AC12" s="195"/>
      <c r="AD12" s="195"/>
      <c r="AE12" s="195"/>
      <c r="AF12" s="195"/>
      <c r="AG12" s="195"/>
      <c r="AH12" s="194"/>
      <c r="AI12" s="195"/>
      <c r="AJ12" s="195"/>
      <c r="AK12" s="195"/>
      <c r="AL12" s="195"/>
      <c r="AM12" s="195"/>
      <c r="AN12" s="195"/>
      <c r="AO12" s="195"/>
      <c r="AP12" s="195"/>
      <c r="AQ12" s="195"/>
      <c r="AR12" s="195"/>
      <c r="AS12" s="195"/>
      <c r="AT12" s="195"/>
      <c r="AU12" s="195"/>
      <c r="AV12" s="196"/>
      <c r="AW12" s="194"/>
      <c r="AX12" s="195"/>
      <c r="AY12" s="195"/>
      <c r="AZ12" s="195"/>
      <c r="BA12" s="195"/>
      <c r="BB12" s="195"/>
      <c r="BC12" s="195"/>
      <c r="BD12" s="195"/>
      <c r="BE12" s="195"/>
      <c r="BF12" s="195"/>
      <c r="BG12" s="195"/>
      <c r="BH12" s="194"/>
      <c r="BI12" s="195"/>
      <c r="BJ12" s="195"/>
      <c r="BK12" s="195"/>
      <c r="BL12" s="195"/>
      <c r="BM12" s="195"/>
      <c r="BN12" s="195"/>
      <c r="BO12" s="195"/>
      <c r="BP12" s="195"/>
      <c r="BQ12" s="195"/>
      <c r="BR12" s="195"/>
      <c r="BS12" s="195"/>
      <c r="BT12" s="195"/>
      <c r="BU12" s="195"/>
      <c r="BV12" s="196"/>
      <c r="BW12" s="194"/>
      <c r="BX12" s="195"/>
      <c r="BY12" s="195"/>
      <c r="BZ12" s="195"/>
      <c r="CA12" s="195"/>
      <c r="CB12" s="195"/>
      <c r="CC12" s="195"/>
      <c r="CD12" s="195"/>
      <c r="CE12" s="195"/>
      <c r="CF12" s="195"/>
      <c r="CG12" s="195"/>
      <c r="CH12" s="194"/>
      <c r="CI12" s="195"/>
      <c r="CJ12" s="195"/>
      <c r="CK12" s="195"/>
      <c r="CL12" s="195"/>
      <c r="CM12" s="195"/>
      <c r="CN12" s="195"/>
      <c r="CO12" s="195"/>
      <c r="CP12" s="195"/>
      <c r="CQ12" s="195"/>
      <c r="CR12" s="195"/>
      <c r="CS12" s="195"/>
      <c r="CT12" s="195"/>
      <c r="CU12" s="195"/>
      <c r="CV12" s="196"/>
      <c r="CW12" s="194"/>
      <c r="CX12" s="195"/>
      <c r="CY12" s="195"/>
      <c r="CZ12" s="195"/>
      <c r="DA12" s="195"/>
      <c r="DB12" s="195"/>
      <c r="DC12" s="195"/>
      <c r="DD12" s="195"/>
      <c r="DE12" s="195"/>
      <c r="DF12" s="195"/>
      <c r="DG12" s="195"/>
      <c r="DH12" s="194"/>
      <c r="DI12" s="195"/>
      <c r="DJ12" s="195"/>
      <c r="DK12" s="195"/>
      <c r="DL12" s="195"/>
      <c r="DM12" s="195"/>
      <c r="DN12" s="195"/>
      <c r="DO12" s="195"/>
      <c r="DP12" s="195"/>
      <c r="DQ12" s="195"/>
      <c r="DR12" s="195"/>
      <c r="DS12" s="195"/>
      <c r="DT12" s="195"/>
      <c r="DU12" s="195"/>
      <c r="DV12" s="196"/>
      <c r="DW12" s="10"/>
      <c r="DX12" s="10"/>
      <c r="DY12" s="10"/>
      <c r="DZ12" s="10"/>
      <c r="EA12" s="10"/>
      <c r="EB12" s="10"/>
      <c r="EC12" s="10"/>
      <c r="ED12" s="10"/>
      <c r="EE12" s="10"/>
      <c r="EF12" s="10"/>
      <c r="EG12" s="10"/>
      <c r="EH12" s="10"/>
      <c r="EI12" s="10"/>
      <c r="EJ12" s="10"/>
      <c r="EK12" s="10"/>
      <c r="EL12" s="10"/>
      <c r="EM12" s="10"/>
      <c r="EN12" s="10"/>
      <c r="EO12" s="10"/>
      <c r="EP12" s="10"/>
      <c r="EQ12" s="10"/>
      <c r="ER12" s="10"/>
      <c r="ES12" s="10"/>
      <c r="ET12" s="10"/>
      <c r="EU12" s="10"/>
      <c r="EV12" s="10"/>
      <c r="EW12" s="10"/>
      <c r="EX12" s="10"/>
      <c r="EY12" s="10"/>
      <c r="EZ12" s="10"/>
      <c r="FA12" s="10"/>
      <c r="FB12" s="10"/>
      <c r="FC12" s="10"/>
      <c r="FD12" s="10"/>
      <c r="FE12" s="10"/>
      <c r="FF12" s="10"/>
      <c r="FG12" s="10"/>
      <c r="FH12" s="10"/>
      <c r="FI12" s="10"/>
      <c r="FJ12" s="10"/>
      <c r="FK12" s="10"/>
      <c r="FL12" s="10"/>
      <c r="FM12" s="10"/>
      <c r="FN12" s="10"/>
      <c r="FO12" s="10"/>
      <c r="FP12" s="10"/>
      <c r="FQ12" s="10"/>
      <c r="FR12" s="10"/>
      <c r="FS12" s="10"/>
      <c r="FT12" s="10"/>
      <c r="FU12" s="10"/>
      <c r="FV12" s="10"/>
      <c r="FW12" s="10"/>
      <c r="FX12" s="10"/>
      <c r="FY12" s="10"/>
      <c r="FZ12" s="10"/>
      <c r="GA12" s="10"/>
      <c r="GB12" s="10"/>
      <c r="GC12" s="10"/>
      <c r="GD12" s="10"/>
      <c r="GE12" s="10"/>
      <c r="GF12" s="10"/>
      <c r="GG12" s="10"/>
      <c r="GH12" s="10"/>
      <c r="GI12" s="10"/>
      <c r="GJ12" s="10"/>
      <c r="GK12" s="10"/>
      <c r="GL12" s="10"/>
      <c r="GM12" s="10"/>
      <c r="GN12" s="10"/>
      <c r="GO12" s="10"/>
      <c r="GP12" s="10"/>
      <c r="GQ12" s="10"/>
      <c r="GR12" s="10"/>
      <c r="GS12" s="10"/>
      <c r="GT12" s="10"/>
      <c r="GU12" s="10"/>
      <c r="GV12" s="10"/>
      <c r="GW12" s="10"/>
      <c r="GX12" s="10"/>
      <c r="GY12" s="10"/>
      <c r="GZ12" s="10"/>
      <c r="HA12" s="10"/>
      <c r="HB12" s="10"/>
      <c r="HC12" s="10"/>
      <c r="HD12" s="10"/>
      <c r="HE12" s="10"/>
      <c r="HF12" s="10"/>
      <c r="HG12" s="10"/>
      <c r="HH12" s="10"/>
      <c r="HI12" s="10"/>
      <c r="HJ12" s="10"/>
    </row>
    <row r="13" spans="1:218" ht="12.95" customHeight="1" thickBot="1">
      <c r="A13" s="591"/>
      <c r="B13" s="592"/>
      <c r="C13" s="592"/>
      <c r="D13" s="592"/>
      <c r="E13" s="592"/>
      <c r="F13" s="592"/>
      <c r="G13" s="592"/>
      <c r="H13" s="592"/>
      <c r="I13" s="592"/>
      <c r="J13" s="592"/>
      <c r="K13" s="592"/>
      <c r="L13" s="592"/>
      <c r="M13" s="593"/>
      <c r="N13" s="194"/>
      <c r="O13" s="195"/>
      <c r="P13" s="195"/>
      <c r="Q13" s="195"/>
      <c r="R13" s="195"/>
      <c r="S13" s="195"/>
      <c r="T13" s="195"/>
      <c r="U13" s="195"/>
      <c r="V13" s="196"/>
      <c r="W13" s="194"/>
      <c r="X13" s="195"/>
      <c r="Y13" s="195"/>
      <c r="Z13" s="195"/>
      <c r="AA13" s="195"/>
      <c r="AB13" s="195"/>
      <c r="AC13" s="195"/>
      <c r="AD13" s="195"/>
      <c r="AE13" s="195"/>
      <c r="AF13" s="195"/>
      <c r="AG13" s="195"/>
      <c r="AH13" s="131" t="s">
        <v>13</v>
      </c>
      <c r="AI13" s="132"/>
      <c r="AJ13" s="132"/>
      <c r="AK13" s="132"/>
      <c r="AL13" s="132"/>
      <c r="AM13" s="132"/>
      <c r="AN13" s="132"/>
      <c r="AO13" s="132"/>
      <c r="AP13" s="132"/>
      <c r="AQ13" s="132"/>
      <c r="AR13" s="132"/>
      <c r="AS13" s="132"/>
      <c r="AT13" s="132"/>
      <c r="AU13" s="132"/>
      <c r="AV13" s="133"/>
      <c r="AW13" s="194"/>
      <c r="AX13" s="195"/>
      <c r="AY13" s="195"/>
      <c r="AZ13" s="195"/>
      <c r="BA13" s="195"/>
      <c r="BB13" s="195"/>
      <c r="BC13" s="195"/>
      <c r="BD13" s="195"/>
      <c r="BE13" s="195"/>
      <c r="BF13" s="195"/>
      <c r="BG13" s="195"/>
      <c r="BH13" s="131" t="s">
        <v>13</v>
      </c>
      <c r="BI13" s="132"/>
      <c r="BJ13" s="132"/>
      <c r="BK13" s="132"/>
      <c r="BL13" s="132"/>
      <c r="BM13" s="132"/>
      <c r="BN13" s="132"/>
      <c r="BO13" s="132"/>
      <c r="BP13" s="132"/>
      <c r="BQ13" s="132"/>
      <c r="BR13" s="132"/>
      <c r="BS13" s="132"/>
      <c r="BT13" s="132"/>
      <c r="BU13" s="132"/>
      <c r="BV13" s="133"/>
      <c r="BW13" s="194"/>
      <c r="BX13" s="195"/>
      <c r="BY13" s="195"/>
      <c r="BZ13" s="195"/>
      <c r="CA13" s="195"/>
      <c r="CB13" s="195"/>
      <c r="CC13" s="195"/>
      <c r="CD13" s="195"/>
      <c r="CE13" s="195"/>
      <c r="CF13" s="195"/>
      <c r="CG13" s="195"/>
      <c r="CH13" s="131" t="s">
        <v>13</v>
      </c>
      <c r="CI13" s="132"/>
      <c r="CJ13" s="132"/>
      <c r="CK13" s="132"/>
      <c r="CL13" s="132"/>
      <c r="CM13" s="132"/>
      <c r="CN13" s="132"/>
      <c r="CO13" s="132"/>
      <c r="CP13" s="132"/>
      <c r="CQ13" s="132"/>
      <c r="CR13" s="132"/>
      <c r="CS13" s="132"/>
      <c r="CT13" s="132"/>
      <c r="CU13" s="132"/>
      <c r="CV13" s="133"/>
      <c r="CW13" s="194"/>
      <c r="CX13" s="195"/>
      <c r="CY13" s="195"/>
      <c r="CZ13" s="195"/>
      <c r="DA13" s="195"/>
      <c r="DB13" s="195"/>
      <c r="DC13" s="195"/>
      <c r="DD13" s="195"/>
      <c r="DE13" s="195"/>
      <c r="DF13" s="195"/>
      <c r="DG13" s="195"/>
      <c r="DH13" s="131" t="s">
        <v>13</v>
      </c>
      <c r="DI13" s="132"/>
      <c r="DJ13" s="132"/>
      <c r="DK13" s="132"/>
      <c r="DL13" s="132"/>
      <c r="DM13" s="132"/>
      <c r="DN13" s="132"/>
      <c r="DO13" s="132"/>
      <c r="DP13" s="132"/>
      <c r="DQ13" s="132"/>
      <c r="DR13" s="132"/>
      <c r="DS13" s="132"/>
      <c r="DT13" s="132"/>
      <c r="DU13" s="132"/>
      <c r="DV13" s="133"/>
      <c r="DW13" s="10"/>
      <c r="DX13" s="10"/>
      <c r="DY13" s="10"/>
      <c r="DZ13" s="10"/>
      <c r="EA13" s="10"/>
      <c r="EB13" s="10"/>
      <c r="EC13" s="10"/>
      <c r="ED13" s="10"/>
      <c r="EE13" s="10"/>
      <c r="EF13" s="10"/>
      <c r="EG13" s="10"/>
      <c r="EH13" s="10"/>
      <c r="EI13" s="10"/>
      <c r="EJ13" s="10"/>
      <c r="EK13" s="10"/>
      <c r="EL13" s="10"/>
      <c r="EM13" s="10"/>
      <c r="EN13" s="10"/>
      <c r="EO13" s="10"/>
      <c r="EP13" s="10"/>
      <c r="EQ13" s="10"/>
      <c r="ER13" s="10"/>
      <c r="ES13" s="10"/>
      <c r="ET13" s="10"/>
      <c r="EU13" s="10"/>
      <c r="EV13" s="10"/>
      <c r="EW13" s="10"/>
      <c r="EX13" s="10"/>
      <c r="EY13" s="10"/>
      <c r="EZ13" s="10"/>
      <c r="FA13" s="10"/>
      <c r="FB13" s="10"/>
      <c r="FC13" s="10"/>
      <c r="FD13" s="10"/>
      <c r="FE13" s="10"/>
      <c r="FF13" s="10"/>
      <c r="FG13" s="10"/>
      <c r="FH13" s="10"/>
      <c r="FI13" s="10"/>
      <c r="FJ13" s="10"/>
      <c r="FK13" s="10"/>
      <c r="FL13" s="10"/>
      <c r="FM13" s="10"/>
      <c r="FN13" s="10"/>
      <c r="FO13" s="10"/>
      <c r="FP13" s="10"/>
      <c r="FQ13" s="10"/>
      <c r="FR13" s="10"/>
      <c r="FS13" s="10"/>
      <c r="FT13" s="10"/>
      <c r="FU13" s="10"/>
      <c r="FV13" s="10"/>
      <c r="FW13" s="10"/>
      <c r="FX13" s="10"/>
      <c r="FY13" s="10"/>
      <c r="FZ13" s="10"/>
      <c r="GA13" s="10"/>
      <c r="GB13" s="10"/>
      <c r="GC13" s="10"/>
      <c r="GD13" s="10"/>
      <c r="GE13" s="10"/>
      <c r="GF13" s="10"/>
      <c r="GG13" s="10"/>
      <c r="GH13" s="10"/>
      <c r="GI13" s="10"/>
      <c r="GJ13" s="10"/>
      <c r="GK13" s="10"/>
      <c r="GL13" s="10"/>
      <c r="GM13" s="10"/>
      <c r="GN13" s="10"/>
      <c r="GO13" s="10"/>
      <c r="GP13" s="10"/>
      <c r="GQ13" s="10"/>
      <c r="GR13" s="10"/>
      <c r="GS13" s="10"/>
      <c r="GT13" s="10"/>
      <c r="GU13" s="10"/>
      <c r="GV13" s="10"/>
      <c r="GW13" s="10"/>
      <c r="GX13" s="10"/>
      <c r="GY13" s="10"/>
      <c r="GZ13" s="10"/>
      <c r="HA13" s="10"/>
      <c r="HB13" s="10"/>
      <c r="HC13" s="10"/>
      <c r="HD13" s="10"/>
      <c r="HE13" s="10"/>
      <c r="HF13" s="10"/>
      <c r="HG13" s="10"/>
      <c r="HH13" s="10"/>
      <c r="HI13" s="10"/>
      <c r="HJ13" s="10"/>
    </row>
    <row r="14" spans="1:218" ht="35.1" customHeight="1">
      <c r="A14" s="591" t="s">
        <v>545</v>
      </c>
      <c r="B14" s="592"/>
      <c r="C14" s="592"/>
      <c r="D14" s="592"/>
      <c r="E14" s="592"/>
      <c r="F14" s="592"/>
      <c r="G14" s="592"/>
      <c r="H14" s="592"/>
      <c r="I14" s="592"/>
      <c r="J14" s="592"/>
      <c r="K14" s="592"/>
      <c r="L14" s="592"/>
      <c r="M14" s="592"/>
      <c r="N14" s="478" t="s">
        <v>11</v>
      </c>
      <c r="O14" s="479"/>
      <c r="P14" s="1089"/>
      <c r="Q14" s="479" t="s">
        <v>288</v>
      </c>
      <c r="R14" s="479"/>
      <c r="S14" s="625"/>
      <c r="T14" s="545" t="s">
        <v>11</v>
      </c>
      <c r="U14" s="479"/>
      <c r="V14" s="626"/>
      <c r="W14" s="419">
        <v>71</v>
      </c>
      <c r="X14" s="419"/>
      <c r="Y14" s="419"/>
      <c r="Z14" s="419"/>
      <c r="AA14" s="419"/>
      <c r="AB14" s="419"/>
      <c r="AC14" s="419"/>
      <c r="AD14" s="419"/>
      <c r="AE14" s="419"/>
      <c r="AF14" s="419"/>
      <c r="AG14" s="419"/>
      <c r="AH14" s="419">
        <v>19644</v>
      </c>
      <c r="AI14" s="419"/>
      <c r="AJ14" s="419"/>
      <c r="AK14" s="419"/>
      <c r="AL14" s="419"/>
      <c r="AM14" s="419"/>
      <c r="AN14" s="419"/>
      <c r="AO14" s="419"/>
      <c r="AP14" s="419"/>
      <c r="AQ14" s="419"/>
      <c r="AR14" s="419"/>
      <c r="AS14" s="419"/>
      <c r="AT14" s="419"/>
      <c r="AU14" s="419"/>
      <c r="AV14" s="419"/>
      <c r="AW14" s="419">
        <v>0</v>
      </c>
      <c r="AX14" s="419"/>
      <c r="AY14" s="419"/>
      <c r="AZ14" s="419"/>
      <c r="BA14" s="419"/>
      <c r="BB14" s="419"/>
      <c r="BC14" s="419"/>
      <c r="BD14" s="419"/>
      <c r="BE14" s="419"/>
      <c r="BF14" s="419"/>
      <c r="BG14" s="419"/>
      <c r="BH14" s="419">
        <v>0</v>
      </c>
      <c r="BI14" s="419"/>
      <c r="BJ14" s="419"/>
      <c r="BK14" s="419"/>
      <c r="BL14" s="419"/>
      <c r="BM14" s="419"/>
      <c r="BN14" s="419"/>
      <c r="BO14" s="419"/>
      <c r="BP14" s="419"/>
      <c r="BQ14" s="419"/>
      <c r="BR14" s="419"/>
      <c r="BS14" s="419"/>
      <c r="BT14" s="419"/>
      <c r="BU14" s="419"/>
      <c r="BV14" s="419"/>
      <c r="BW14" s="419">
        <v>19</v>
      </c>
      <c r="BX14" s="419"/>
      <c r="BY14" s="419"/>
      <c r="BZ14" s="419"/>
      <c r="CA14" s="419"/>
      <c r="CB14" s="419"/>
      <c r="CC14" s="419"/>
      <c r="CD14" s="419"/>
      <c r="CE14" s="419"/>
      <c r="CF14" s="419"/>
      <c r="CG14" s="419"/>
      <c r="CH14" s="419">
        <v>7419</v>
      </c>
      <c r="CI14" s="419"/>
      <c r="CJ14" s="419"/>
      <c r="CK14" s="419"/>
      <c r="CL14" s="419"/>
      <c r="CM14" s="419"/>
      <c r="CN14" s="419"/>
      <c r="CO14" s="419"/>
      <c r="CP14" s="419"/>
      <c r="CQ14" s="419"/>
      <c r="CR14" s="419"/>
      <c r="CS14" s="419"/>
      <c r="CT14" s="419"/>
      <c r="CU14" s="419"/>
      <c r="CV14" s="419"/>
      <c r="CW14" s="419">
        <v>11</v>
      </c>
      <c r="CX14" s="419"/>
      <c r="CY14" s="419"/>
      <c r="CZ14" s="419"/>
      <c r="DA14" s="419"/>
      <c r="DB14" s="419"/>
      <c r="DC14" s="419"/>
      <c r="DD14" s="419"/>
      <c r="DE14" s="419"/>
      <c r="DF14" s="419"/>
      <c r="DG14" s="419"/>
      <c r="DH14" s="419">
        <v>19059</v>
      </c>
      <c r="DI14" s="419"/>
      <c r="DJ14" s="419"/>
      <c r="DK14" s="419"/>
      <c r="DL14" s="419"/>
      <c r="DM14" s="419"/>
      <c r="DN14" s="419"/>
      <c r="DO14" s="419"/>
      <c r="DP14" s="419"/>
      <c r="DQ14" s="419"/>
      <c r="DR14" s="419"/>
      <c r="DS14" s="419"/>
      <c r="DT14" s="419"/>
      <c r="DU14" s="419"/>
      <c r="DV14" s="420"/>
      <c r="DW14" s="10"/>
      <c r="DX14" s="10"/>
      <c r="DY14" s="10"/>
      <c r="DZ14" s="10"/>
      <c r="EA14" s="10"/>
      <c r="EB14" s="10"/>
      <c r="EC14" s="10"/>
      <c r="ED14" s="10"/>
      <c r="EE14" s="10"/>
      <c r="EF14" s="10"/>
      <c r="EG14" s="10"/>
      <c r="EH14" s="10"/>
      <c r="EI14" s="10"/>
      <c r="EJ14" s="10"/>
      <c r="EK14" s="10"/>
      <c r="EL14" s="10"/>
      <c r="EM14" s="10"/>
      <c r="EN14" s="10"/>
      <c r="EO14" s="10"/>
      <c r="EP14" s="10"/>
      <c r="EQ14" s="10"/>
      <c r="ER14" s="10"/>
      <c r="ES14" s="10"/>
      <c r="ET14" s="10"/>
      <c r="EU14" s="10"/>
      <c r="EV14" s="10"/>
      <c r="EW14" s="10"/>
      <c r="EX14" s="10"/>
      <c r="EY14" s="10"/>
      <c r="EZ14" s="10"/>
      <c r="FA14" s="10"/>
      <c r="FB14" s="10"/>
      <c r="FC14" s="10"/>
      <c r="FD14" s="10"/>
      <c r="FE14" s="10"/>
      <c r="FF14" s="10"/>
      <c r="FG14" s="10"/>
      <c r="FH14" s="10"/>
      <c r="FI14" s="10"/>
      <c r="FJ14" s="10"/>
      <c r="FK14" s="10"/>
      <c r="FL14" s="10"/>
      <c r="FM14" s="10"/>
      <c r="FN14" s="10"/>
      <c r="FO14" s="10"/>
      <c r="FP14" s="10"/>
      <c r="FQ14" s="10"/>
      <c r="FR14" s="10"/>
      <c r="FS14" s="10"/>
      <c r="FT14" s="10"/>
      <c r="FU14" s="10"/>
      <c r="FV14" s="10"/>
    </row>
    <row r="15" spans="1:218" ht="35.1" customHeight="1" thickBot="1">
      <c r="A15" s="119" t="s">
        <v>15</v>
      </c>
      <c r="B15" s="120"/>
      <c r="C15" s="120"/>
      <c r="D15" s="120"/>
      <c r="E15" s="120"/>
      <c r="F15" s="120"/>
      <c r="G15" s="120"/>
      <c r="H15" s="120"/>
      <c r="I15" s="120"/>
      <c r="J15" s="120"/>
      <c r="K15" s="120"/>
      <c r="L15" s="120"/>
      <c r="M15" s="120"/>
      <c r="N15" s="553" t="s">
        <v>11</v>
      </c>
      <c r="O15" s="554"/>
      <c r="P15" s="1090"/>
      <c r="Q15" s="554" t="s">
        <v>848</v>
      </c>
      <c r="R15" s="554"/>
      <c r="S15" s="634"/>
      <c r="T15" s="497" t="s">
        <v>11</v>
      </c>
      <c r="U15" s="554"/>
      <c r="V15" s="635"/>
      <c r="W15" s="502">
        <v>45</v>
      </c>
      <c r="X15" s="502"/>
      <c r="Y15" s="502"/>
      <c r="Z15" s="502"/>
      <c r="AA15" s="502"/>
      <c r="AB15" s="502"/>
      <c r="AC15" s="502"/>
      <c r="AD15" s="502"/>
      <c r="AE15" s="502"/>
      <c r="AF15" s="502"/>
      <c r="AG15" s="502"/>
      <c r="AH15" s="502">
        <v>1386378</v>
      </c>
      <c r="AI15" s="502"/>
      <c r="AJ15" s="502"/>
      <c r="AK15" s="502"/>
      <c r="AL15" s="502"/>
      <c r="AM15" s="502"/>
      <c r="AN15" s="502"/>
      <c r="AO15" s="502"/>
      <c r="AP15" s="502"/>
      <c r="AQ15" s="502"/>
      <c r="AR15" s="502"/>
      <c r="AS15" s="502"/>
      <c r="AT15" s="502"/>
      <c r="AU15" s="502"/>
      <c r="AV15" s="502"/>
      <c r="AW15" s="502">
        <v>0</v>
      </c>
      <c r="AX15" s="502"/>
      <c r="AY15" s="502"/>
      <c r="AZ15" s="502"/>
      <c r="BA15" s="502"/>
      <c r="BB15" s="502"/>
      <c r="BC15" s="502"/>
      <c r="BD15" s="502"/>
      <c r="BE15" s="502"/>
      <c r="BF15" s="502"/>
      <c r="BG15" s="502"/>
      <c r="BH15" s="502">
        <v>0</v>
      </c>
      <c r="BI15" s="502"/>
      <c r="BJ15" s="502"/>
      <c r="BK15" s="502"/>
      <c r="BL15" s="502"/>
      <c r="BM15" s="502"/>
      <c r="BN15" s="502"/>
      <c r="BO15" s="502"/>
      <c r="BP15" s="502"/>
      <c r="BQ15" s="502"/>
      <c r="BR15" s="502"/>
      <c r="BS15" s="502"/>
      <c r="BT15" s="502"/>
      <c r="BU15" s="502"/>
      <c r="BV15" s="502"/>
      <c r="BW15" s="1066"/>
      <c r="BX15" s="1066"/>
      <c r="BY15" s="1066"/>
      <c r="BZ15" s="1066"/>
      <c r="CA15" s="1066"/>
      <c r="CB15" s="1066"/>
      <c r="CC15" s="1066"/>
      <c r="CD15" s="1066"/>
      <c r="CE15" s="1066"/>
      <c r="CF15" s="1066"/>
      <c r="CG15" s="1066"/>
      <c r="CH15" s="1066"/>
      <c r="CI15" s="1066"/>
      <c r="CJ15" s="1066"/>
      <c r="CK15" s="1066"/>
      <c r="CL15" s="1066"/>
      <c r="CM15" s="1066"/>
      <c r="CN15" s="1066"/>
      <c r="CO15" s="1066"/>
      <c r="CP15" s="1066"/>
      <c r="CQ15" s="1066"/>
      <c r="CR15" s="1066"/>
      <c r="CS15" s="1066"/>
      <c r="CT15" s="1066"/>
      <c r="CU15" s="1066"/>
      <c r="CV15" s="1066"/>
      <c r="CW15" s="502">
        <v>2</v>
      </c>
      <c r="CX15" s="502"/>
      <c r="CY15" s="502"/>
      <c r="CZ15" s="502"/>
      <c r="DA15" s="502"/>
      <c r="DB15" s="502"/>
      <c r="DC15" s="502"/>
      <c r="DD15" s="502"/>
      <c r="DE15" s="502"/>
      <c r="DF15" s="502"/>
      <c r="DG15" s="502"/>
      <c r="DH15" s="502">
        <v>476903</v>
      </c>
      <c r="DI15" s="502"/>
      <c r="DJ15" s="502"/>
      <c r="DK15" s="502"/>
      <c r="DL15" s="502"/>
      <c r="DM15" s="502"/>
      <c r="DN15" s="502"/>
      <c r="DO15" s="502"/>
      <c r="DP15" s="502"/>
      <c r="DQ15" s="502"/>
      <c r="DR15" s="502"/>
      <c r="DS15" s="502"/>
      <c r="DT15" s="502"/>
      <c r="DU15" s="502"/>
      <c r="DV15" s="503"/>
      <c r="DW15" s="10"/>
      <c r="DX15" s="10"/>
      <c r="DY15" s="10"/>
      <c r="DZ15" s="10"/>
      <c r="EA15" s="10"/>
      <c r="EB15" s="10"/>
      <c r="EC15" s="10"/>
      <c r="ED15" s="10"/>
      <c r="EE15" s="10"/>
      <c r="EF15" s="10"/>
      <c r="EG15" s="10"/>
      <c r="EH15" s="10"/>
      <c r="EI15" s="10"/>
      <c r="EJ15" s="10"/>
      <c r="EK15" s="10"/>
      <c r="EL15" s="10"/>
      <c r="EM15" s="10"/>
      <c r="EN15" s="10"/>
      <c r="EO15" s="10"/>
      <c r="EP15" s="10"/>
      <c r="EQ15" s="10"/>
      <c r="ER15" s="10"/>
      <c r="ES15" s="10"/>
      <c r="ET15" s="10"/>
      <c r="EU15" s="10"/>
      <c r="EV15" s="10"/>
      <c r="EW15" s="10"/>
      <c r="EX15" s="10"/>
      <c r="EY15" s="10"/>
      <c r="EZ15" s="10"/>
      <c r="FA15" s="10"/>
      <c r="FB15" s="10"/>
      <c r="FC15" s="10"/>
      <c r="FD15" s="10"/>
      <c r="FE15" s="10"/>
      <c r="FF15" s="10"/>
      <c r="FG15" s="10"/>
      <c r="FH15" s="10"/>
      <c r="FI15" s="10"/>
      <c r="FJ15" s="10"/>
      <c r="FK15" s="10"/>
      <c r="FL15" s="10"/>
      <c r="FM15" s="10"/>
      <c r="FN15" s="10"/>
      <c r="FO15" s="10"/>
      <c r="FP15" s="10"/>
      <c r="FQ15" s="10"/>
      <c r="FR15" s="10"/>
      <c r="FS15" s="10"/>
      <c r="FT15" s="10"/>
      <c r="FU15" s="10"/>
      <c r="FV15" s="10"/>
      <c r="FW15" s="10"/>
      <c r="FX15" s="10"/>
      <c r="FY15" s="10"/>
      <c r="FZ15" s="10"/>
      <c r="GA15" s="10"/>
      <c r="GB15" s="10"/>
      <c r="GC15" s="10"/>
      <c r="GD15" s="10"/>
    </row>
    <row r="17" spans="1:134" s="61" customFormat="1" ht="15" customHeight="1">
      <c r="B17" s="1022"/>
      <c r="C17" s="1022"/>
      <c r="D17" s="1022"/>
      <c r="E17" s="1022"/>
      <c r="F17" s="1022"/>
      <c r="G17" s="1022"/>
      <c r="H17" s="1022"/>
      <c r="I17" s="1023"/>
      <c r="J17" s="1023"/>
      <c r="K17" s="1023"/>
      <c r="L17" s="1023"/>
      <c r="M17" s="1023"/>
      <c r="N17" s="1023"/>
      <c r="O17" s="1023"/>
      <c r="P17" s="1023"/>
      <c r="Q17" s="1023"/>
      <c r="R17" s="1023"/>
      <c r="S17" s="1023"/>
      <c r="T17" s="1023"/>
      <c r="U17" s="1023"/>
      <c r="V17" s="1023"/>
      <c r="W17" s="380" t="s">
        <v>153</v>
      </c>
      <c r="X17" s="380"/>
      <c r="Y17" s="380"/>
      <c r="Z17" s="380"/>
      <c r="AA17" s="380"/>
      <c r="AB17" s="380"/>
      <c r="AC17" s="380"/>
      <c r="AD17" s="380"/>
      <c r="AE17" s="380"/>
      <c r="AF17" s="380"/>
      <c r="AG17" s="380"/>
      <c r="AH17" s="380" t="s">
        <v>154</v>
      </c>
      <c r="AI17" s="380"/>
      <c r="AJ17" s="380"/>
      <c r="AK17" s="380"/>
      <c r="AL17" s="380"/>
      <c r="AM17" s="380"/>
      <c r="AN17" s="380"/>
      <c r="AO17" s="380"/>
      <c r="AP17" s="380"/>
      <c r="AQ17" s="380"/>
      <c r="AR17" s="380"/>
      <c r="AS17" s="380"/>
      <c r="AT17" s="380"/>
      <c r="AU17" s="380"/>
      <c r="AV17" s="380"/>
      <c r="AW17" s="380" t="s">
        <v>466</v>
      </c>
      <c r="AX17" s="380"/>
      <c r="AY17" s="380"/>
      <c r="AZ17" s="380"/>
      <c r="BA17" s="380"/>
      <c r="BB17" s="380"/>
      <c r="BC17" s="380"/>
      <c r="BD17" s="380"/>
      <c r="BE17" s="380"/>
      <c r="BF17" s="380"/>
      <c r="BG17" s="380"/>
      <c r="BH17" s="380" t="s">
        <v>467</v>
      </c>
      <c r="BI17" s="380"/>
      <c r="BJ17" s="380"/>
      <c r="BK17" s="380"/>
      <c r="BL17" s="380"/>
      <c r="BM17" s="380"/>
      <c r="BN17" s="380"/>
      <c r="BO17" s="380"/>
      <c r="BP17" s="380"/>
      <c r="BQ17" s="380"/>
      <c r="BR17" s="380"/>
      <c r="BS17" s="380"/>
      <c r="BT17" s="380"/>
      <c r="BU17" s="380"/>
      <c r="BV17" s="380"/>
      <c r="BW17" s="380" t="s">
        <v>114</v>
      </c>
      <c r="BX17" s="380"/>
      <c r="BY17" s="380"/>
      <c r="BZ17" s="380"/>
      <c r="CA17" s="380"/>
      <c r="CB17" s="380"/>
      <c r="CC17" s="380"/>
      <c r="CD17" s="380"/>
      <c r="CE17" s="380"/>
      <c r="CF17" s="380"/>
      <c r="CG17" s="380"/>
      <c r="CH17" s="380" t="s">
        <v>468</v>
      </c>
      <c r="CI17" s="380"/>
      <c r="CJ17" s="380"/>
      <c r="CK17" s="380"/>
      <c r="CL17" s="380"/>
      <c r="CM17" s="380"/>
      <c r="CN17" s="380"/>
      <c r="CO17" s="380"/>
      <c r="CP17" s="380"/>
      <c r="CQ17" s="380"/>
      <c r="CR17" s="380"/>
      <c r="CS17" s="380"/>
      <c r="CT17" s="380"/>
      <c r="CU17" s="380"/>
      <c r="CV17" s="380"/>
      <c r="CW17" s="380" t="s">
        <v>469</v>
      </c>
      <c r="CX17" s="380"/>
      <c r="CY17" s="380"/>
      <c r="CZ17" s="380"/>
      <c r="DA17" s="380"/>
      <c r="DB17" s="380"/>
      <c r="DC17" s="380"/>
      <c r="DD17" s="380"/>
      <c r="DE17" s="380"/>
      <c r="DF17" s="380"/>
      <c r="DG17" s="380"/>
      <c r="DH17" s="380" t="s">
        <v>707</v>
      </c>
      <c r="DI17" s="380"/>
      <c r="DJ17" s="380"/>
      <c r="DK17" s="380"/>
      <c r="DL17" s="380"/>
      <c r="DM17" s="380"/>
      <c r="DN17" s="380"/>
      <c r="DO17" s="380"/>
      <c r="DP17" s="380"/>
      <c r="DQ17" s="380"/>
      <c r="DR17" s="380"/>
      <c r="DS17" s="380"/>
      <c r="DT17" s="380"/>
      <c r="DU17" s="380"/>
      <c r="DV17" s="380"/>
    </row>
    <row r="18" spans="1:134" ht="12.95" customHeight="1">
      <c r="A18" s="114" t="s">
        <v>10</v>
      </c>
      <c r="B18" s="115"/>
      <c r="C18" s="115"/>
      <c r="D18" s="115"/>
      <c r="E18" s="115"/>
      <c r="F18" s="115"/>
      <c r="G18" s="115"/>
      <c r="H18" s="115"/>
      <c r="I18" s="115"/>
      <c r="J18" s="115"/>
      <c r="K18" s="115"/>
      <c r="L18" s="115"/>
      <c r="M18" s="118"/>
      <c r="N18" s="114" t="s">
        <v>286</v>
      </c>
      <c r="O18" s="115"/>
      <c r="P18" s="115"/>
      <c r="Q18" s="115"/>
      <c r="R18" s="115"/>
      <c r="S18" s="115"/>
      <c r="T18" s="115"/>
      <c r="U18" s="115"/>
      <c r="V18" s="118"/>
      <c r="W18" s="797" t="s">
        <v>21</v>
      </c>
      <c r="X18" s="798"/>
      <c r="Y18" s="798"/>
      <c r="Z18" s="798"/>
      <c r="AA18" s="798"/>
      <c r="AB18" s="798"/>
      <c r="AC18" s="798"/>
      <c r="AD18" s="798"/>
      <c r="AE18" s="798"/>
      <c r="AF18" s="798"/>
      <c r="AG18" s="798"/>
      <c r="AH18" s="798"/>
      <c r="AI18" s="798"/>
      <c r="AJ18" s="798"/>
      <c r="AK18" s="798"/>
      <c r="AL18" s="798"/>
      <c r="AM18" s="798"/>
      <c r="AN18" s="798"/>
      <c r="AO18" s="798"/>
      <c r="AP18" s="798"/>
      <c r="AQ18" s="798"/>
      <c r="AR18" s="798"/>
      <c r="AS18" s="798"/>
      <c r="AT18" s="798"/>
      <c r="AU18" s="798"/>
      <c r="AV18" s="799"/>
      <c r="AW18" s="797" t="s">
        <v>22</v>
      </c>
      <c r="AX18" s="798"/>
      <c r="AY18" s="798"/>
      <c r="AZ18" s="798"/>
      <c r="BA18" s="798"/>
      <c r="BB18" s="798"/>
      <c r="BC18" s="798"/>
      <c r="BD18" s="798"/>
      <c r="BE18" s="798"/>
      <c r="BF18" s="798"/>
      <c r="BG18" s="798"/>
      <c r="BH18" s="798"/>
      <c r="BI18" s="798"/>
      <c r="BJ18" s="798"/>
      <c r="BK18" s="798"/>
      <c r="BL18" s="798"/>
      <c r="BM18" s="798"/>
      <c r="BN18" s="798"/>
      <c r="BO18" s="798"/>
      <c r="BP18" s="798"/>
      <c r="BQ18" s="798"/>
      <c r="BR18" s="798"/>
      <c r="BS18" s="798"/>
      <c r="BT18" s="798"/>
      <c r="BU18" s="798"/>
      <c r="BV18" s="798"/>
      <c r="BW18" s="797" t="s">
        <v>556</v>
      </c>
      <c r="BX18" s="798"/>
      <c r="BY18" s="798"/>
      <c r="BZ18" s="798"/>
      <c r="CA18" s="798"/>
      <c r="CB18" s="798"/>
      <c r="CC18" s="798"/>
      <c r="CD18" s="798"/>
      <c r="CE18" s="798"/>
      <c r="CF18" s="798"/>
      <c r="CG18" s="798"/>
      <c r="CH18" s="798"/>
      <c r="CI18" s="798"/>
      <c r="CJ18" s="798"/>
      <c r="CK18" s="798"/>
      <c r="CL18" s="798"/>
      <c r="CM18" s="798"/>
      <c r="CN18" s="798"/>
      <c r="CO18" s="798"/>
      <c r="CP18" s="798"/>
      <c r="CQ18" s="798"/>
      <c r="CR18" s="798"/>
      <c r="CS18" s="798"/>
      <c r="CT18" s="798"/>
      <c r="CU18" s="798"/>
      <c r="CV18" s="798"/>
      <c r="CW18" s="797" t="s">
        <v>557</v>
      </c>
      <c r="CX18" s="798"/>
      <c r="CY18" s="798"/>
      <c r="CZ18" s="798"/>
      <c r="DA18" s="798"/>
      <c r="DB18" s="798"/>
      <c r="DC18" s="798"/>
      <c r="DD18" s="798"/>
      <c r="DE18" s="798"/>
      <c r="DF18" s="798"/>
      <c r="DG18" s="798"/>
      <c r="DH18" s="798"/>
      <c r="DI18" s="798"/>
      <c r="DJ18" s="798"/>
      <c r="DK18" s="798"/>
      <c r="DL18" s="798"/>
      <c r="DM18" s="798"/>
      <c r="DN18" s="798"/>
      <c r="DO18" s="798"/>
      <c r="DP18" s="798"/>
      <c r="DQ18" s="798"/>
      <c r="DR18" s="798"/>
      <c r="DS18" s="798"/>
      <c r="DT18" s="798"/>
      <c r="DU18" s="798"/>
      <c r="DV18" s="799"/>
    </row>
    <row r="19" spans="1:134" ht="12.95" customHeight="1">
      <c r="A19" s="194"/>
      <c r="B19" s="195"/>
      <c r="C19" s="195"/>
      <c r="D19" s="195"/>
      <c r="E19" s="195"/>
      <c r="F19" s="195"/>
      <c r="G19" s="195"/>
      <c r="H19" s="195"/>
      <c r="I19" s="195"/>
      <c r="J19" s="195"/>
      <c r="K19" s="195"/>
      <c r="L19" s="195"/>
      <c r="M19" s="196"/>
      <c r="N19" s="194"/>
      <c r="O19" s="195"/>
      <c r="P19" s="195"/>
      <c r="Q19" s="195"/>
      <c r="R19" s="195"/>
      <c r="S19" s="195"/>
      <c r="T19" s="195"/>
      <c r="U19" s="195"/>
      <c r="V19" s="196"/>
      <c r="W19" s="800"/>
      <c r="X19" s="801"/>
      <c r="Y19" s="801"/>
      <c r="Z19" s="801"/>
      <c r="AA19" s="801"/>
      <c r="AB19" s="801"/>
      <c r="AC19" s="801"/>
      <c r="AD19" s="801"/>
      <c r="AE19" s="801"/>
      <c r="AF19" s="801"/>
      <c r="AG19" s="801"/>
      <c r="AH19" s="801"/>
      <c r="AI19" s="801"/>
      <c r="AJ19" s="801"/>
      <c r="AK19" s="801"/>
      <c r="AL19" s="801"/>
      <c r="AM19" s="801"/>
      <c r="AN19" s="801"/>
      <c r="AO19" s="801"/>
      <c r="AP19" s="801"/>
      <c r="AQ19" s="801"/>
      <c r="AR19" s="801"/>
      <c r="AS19" s="801"/>
      <c r="AT19" s="801"/>
      <c r="AU19" s="801"/>
      <c r="AV19" s="802"/>
      <c r="AW19" s="800"/>
      <c r="AX19" s="801"/>
      <c r="AY19" s="801"/>
      <c r="AZ19" s="801"/>
      <c r="BA19" s="801"/>
      <c r="BB19" s="801"/>
      <c r="BC19" s="801"/>
      <c r="BD19" s="801"/>
      <c r="BE19" s="801"/>
      <c r="BF19" s="801"/>
      <c r="BG19" s="801"/>
      <c r="BH19" s="801"/>
      <c r="BI19" s="801"/>
      <c r="BJ19" s="801"/>
      <c r="BK19" s="801"/>
      <c r="BL19" s="801"/>
      <c r="BM19" s="801"/>
      <c r="BN19" s="801"/>
      <c r="BO19" s="801"/>
      <c r="BP19" s="801"/>
      <c r="BQ19" s="801"/>
      <c r="BR19" s="801"/>
      <c r="BS19" s="801"/>
      <c r="BT19" s="801"/>
      <c r="BU19" s="801"/>
      <c r="BV19" s="801"/>
      <c r="BW19" s="800"/>
      <c r="BX19" s="801"/>
      <c r="BY19" s="801"/>
      <c r="BZ19" s="801"/>
      <c r="CA19" s="801"/>
      <c r="CB19" s="801"/>
      <c r="CC19" s="801"/>
      <c r="CD19" s="801"/>
      <c r="CE19" s="801"/>
      <c r="CF19" s="801"/>
      <c r="CG19" s="801"/>
      <c r="CH19" s="801"/>
      <c r="CI19" s="801"/>
      <c r="CJ19" s="801"/>
      <c r="CK19" s="801"/>
      <c r="CL19" s="801"/>
      <c r="CM19" s="801"/>
      <c r="CN19" s="801"/>
      <c r="CO19" s="801"/>
      <c r="CP19" s="801"/>
      <c r="CQ19" s="801"/>
      <c r="CR19" s="801"/>
      <c r="CS19" s="801"/>
      <c r="CT19" s="801"/>
      <c r="CU19" s="801"/>
      <c r="CV19" s="801"/>
      <c r="CW19" s="800"/>
      <c r="CX19" s="801"/>
      <c r="CY19" s="801"/>
      <c r="CZ19" s="801"/>
      <c r="DA19" s="801"/>
      <c r="DB19" s="801"/>
      <c r="DC19" s="801"/>
      <c r="DD19" s="801"/>
      <c r="DE19" s="801"/>
      <c r="DF19" s="801"/>
      <c r="DG19" s="801"/>
      <c r="DH19" s="801"/>
      <c r="DI19" s="801"/>
      <c r="DJ19" s="801"/>
      <c r="DK19" s="801"/>
      <c r="DL19" s="801"/>
      <c r="DM19" s="801"/>
      <c r="DN19" s="801"/>
      <c r="DO19" s="801"/>
      <c r="DP19" s="801"/>
      <c r="DQ19" s="801"/>
      <c r="DR19" s="801"/>
      <c r="DS19" s="801"/>
      <c r="DT19" s="801"/>
      <c r="DU19" s="801"/>
      <c r="DV19" s="802"/>
    </row>
    <row r="20" spans="1:134" ht="12.95" customHeight="1">
      <c r="A20" s="194"/>
      <c r="B20" s="195"/>
      <c r="C20" s="195"/>
      <c r="D20" s="195"/>
      <c r="E20" s="195"/>
      <c r="F20" s="195"/>
      <c r="G20" s="195"/>
      <c r="H20" s="195"/>
      <c r="I20" s="195"/>
      <c r="J20" s="195"/>
      <c r="K20" s="195"/>
      <c r="L20" s="195"/>
      <c r="M20" s="196"/>
      <c r="N20" s="194"/>
      <c r="O20" s="195"/>
      <c r="P20" s="195"/>
      <c r="Q20" s="195"/>
      <c r="R20" s="195"/>
      <c r="S20" s="195"/>
      <c r="T20" s="195"/>
      <c r="U20" s="195"/>
      <c r="V20" s="196"/>
      <c r="W20" s="1086"/>
      <c r="X20" s="1087"/>
      <c r="Y20" s="1087"/>
      <c r="Z20" s="1087"/>
      <c r="AA20" s="1087"/>
      <c r="AB20" s="1087"/>
      <c r="AC20" s="1087"/>
      <c r="AD20" s="1087"/>
      <c r="AE20" s="1087"/>
      <c r="AF20" s="1087"/>
      <c r="AG20" s="1087"/>
      <c r="AH20" s="1087"/>
      <c r="AI20" s="1087"/>
      <c r="AJ20" s="1087"/>
      <c r="AK20" s="1087"/>
      <c r="AL20" s="1087"/>
      <c r="AM20" s="1087"/>
      <c r="AN20" s="1087"/>
      <c r="AO20" s="1087"/>
      <c r="AP20" s="1087"/>
      <c r="AQ20" s="1087"/>
      <c r="AR20" s="1087"/>
      <c r="AS20" s="1087"/>
      <c r="AT20" s="1087"/>
      <c r="AU20" s="1087"/>
      <c r="AV20" s="1088"/>
      <c r="AW20" s="1086"/>
      <c r="AX20" s="1087"/>
      <c r="AY20" s="1087"/>
      <c r="AZ20" s="1087"/>
      <c r="BA20" s="1087"/>
      <c r="BB20" s="1087"/>
      <c r="BC20" s="1087"/>
      <c r="BD20" s="1087"/>
      <c r="BE20" s="1087"/>
      <c r="BF20" s="1087"/>
      <c r="BG20" s="1087"/>
      <c r="BH20" s="1087"/>
      <c r="BI20" s="1087"/>
      <c r="BJ20" s="1087"/>
      <c r="BK20" s="1087"/>
      <c r="BL20" s="1087"/>
      <c r="BM20" s="1087"/>
      <c r="BN20" s="1087"/>
      <c r="BO20" s="1087"/>
      <c r="BP20" s="1087"/>
      <c r="BQ20" s="1087"/>
      <c r="BR20" s="1087"/>
      <c r="BS20" s="1087"/>
      <c r="BT20" s="1087"/>
      <c r="BU20" s="1087"/>
      <c r="BV20" s="1087"/>
      <c r="BW20" s="1086"/>
      <c r="BX20" s="1087"/>
      <c r="BY20" s="1087"/>
      <c r="BZ20" s="1087"/>
      <c r="CA20" s="1087"/>
      <c r="CB20" s="1087"/>
      <c r="CC20" s="1087"/>
      <c r="CD20" s="1087"/>
      <c r="CE20" s="1087"/>
      <c r="CF20" s="1087"/>
      <c r="CG20" s="1087"/>
      <c r="CH20" s="1087"/>
      <c r="CI20" s="1087"/>
      <c r="CJ20" s="1087"/>
      <c r="CK20" s="1087"/>
      <c r="CL20" s="1087"/>
      <c r="CM20" s="1087"/>
      <c r="CN20" s="1087"/>
      <c r="CO20" s="1087"/>
      <c r="CP20" s="1087"/>
      <c r="CQ20" s="1087"/>
      <c r="CR20" s="1087"/>
      <c r="CS20" s="1087"/>
      <c r="CT20" s="1087"/>
      <c r="CU20" s="1087"/>
      <c r="CV20" s="1087"/>
      <c r="CW20" s="1086"/>
      <c r="CX20" s="1087"/>
      <c r="CY20" s="1087"/>
      <c r="CZ20" s="1087"/>
      <c r="DA20" s="1087"/>
      <c r="DB20" s="1087"/>
      <c r="DC20" s="1087"/>
      <c r="DD20" s="1087"/>
      <c r="DE20" s="1087"/>
      <c r="DF20" s="1087"/>
      <c r="DG20" s="1087"/>
      <c r="DH20" s="1087"/>
      <c r="DI20" s="1087"/>
      <c r="DJ20" s="1087"/>
      <c r="DK20" s="1087"/>
      <c r="DL20" s="1087"/>
      <c r="DM20" s="1087"/>
      <c r="DN20" s="1087"/>
      <c r="DO20" s="1087"/>
      <c r="DP20" s="1087"/>
      <c r="DQ20" s="1087"/>
      <c r="DR20" s="1087"/>
      <c r="DS20" s="1087"/>
      <c r="DT20" s="1087"/>
      <c r="DU20" s="1087"/>
      <c r="DV20" s="1088"/>
    </row>
    <row r="21" spans="1:134" ht="12.95" customHeight="1">
      <c r="A21" s="194"/>
      <c r="B21" s="195"/>
      <c r="C21" s="195"/>
      <c r="D21" s="195"/>
      <c r="E21" s="195"/>
      <c r="F21" s="195"/>
      <c r="G21" s="195"/>
      <c r="H21" s="195"/>
      <c r="I21" s="195"/>
      <c r="J21" s="195"/>
      <c r="K21" s="195"/>
      <c r="L21" s="195"/>
      <c r="M21" s="196"/>
      <c r="N21" s="194"/>
      <c r="O21" s="195"/>
      <c r="P21" s="195"/>
      <c r="Q21" s="195"/>
      <c r="R21" s="195"/>
      <c r="S21" s="195"/>
      <c r="T21" s="195"/>
      <c r="U21" s="195"/>
      <c r="V21" s="196"/>
      <c r="W21" s="114" t="s">
        <v>12</v>
      </c>
      <c r="X21" s="115"/>
      <c r="Y21" s="115"/>
      <c r="Z21" s="115"/>
      <c r="AA21" s="115"/>
      <c r="AB21" s="115"/>
      <c r="AC21" s="115"/>
      <c r="AD21" s="115"/>
      <c r="AE21" s="115"/>
      <c r="AF21" s="115"/>
      <c r="AG21" s="115"/>
      <c r="AH21" s="114" t="s">
        <v>20</v>
      </c>
      <c r="AI21" s="115"/>
      <c r="AJ21" s="115"/>
      <c r="AK21" s="115"/>
      <c r="AL21" s="115"/>
      <c r="AM21" s="115"/>
      <c r="AN21" s="115"/>
      <c r="AO21" s="115"/>
      <c r="AP21" s="115"/>
      <c r="AQ21" s="115"/>
      <c r="AR21" s="115"/>
      <c r="AS21" s="115"/>
      <c r="AT21" s="115"/>
      <c r="AU21" s="115"/>
      <c r="AV21" s="118"/>
      <c r="AW21" s="114" t="s">
        <v>12</v>
      </c>
      <c r="AX21" s="115"/>
      <c r="AY21" s="115"/>
      <c r="AZ21" s="115"/>
      <c r="BA21" s="115"/>
      <c r="BB21" s="115"/>
      <c r="BC21" s="115"/>
      <c r="BD21" s="115"/>
      <c r="BE21" s="115"/>
      <c r="BF21" s="115"/>
      <c r="BG21" s="115"/>
      <c r="BH21" s="114" t="s">
        <v>20</v>
      </c>
      <c r="BI21" s="115"/>
      <c r="BJ21" s="115"/>
      <c r="BK21" s="115"/>
      <c r="BL21" s="115"/>
      <c r="BM21" s="115"/>
      <c r="BN21" s="115"/>
      <c r="BO21" s="115"/>
      <c r="BP21" s="115"/>
      <c r="BQ21" s="115"/>
      <c r="BR21" s="115"/>
      <c r="BS21" s="115"/>
      <c r="BT21" s="115"/>
      <c r="BU21" s="115"/>
      <c r="BV21" s="118"/>
      <c r="BW21" s="114" t="s">
        <v>12</v>
      </c>
      <c r="BX21" s="115"/>
      <c r="BY21" s="115"/>
      <c r="BZ21" s="115"/>
      <c r="CA21" s="115"/>
      <c r="CB21" s="115"/>
      <c r="CC21" s="115"/>
      <c r="CD21" s="115"/>
      <c r="CE21" s="115"/>
      <c r="CF21" s="115"/>
      <c r="CG21" s="115"/>
      <c r="CH21" s="114" t="s">
        <v>20</v>
      </c>
      <c r="CI21" s="115"/>
      <c r="CJ21" s="115"/>
      <c r="CK21" s="115"/>
      <c r="CL21" s="115"/>
      <c r="CM21" s="115"/>
      <c r="CN21" s="115"/>
      <c r="CO21" s="115"/>
      <c r="CP21" s="115"/>
      <c r="CQ21" s="115"/>
      <c r="CR21" s="115"/>
      <c r="CS21" s="115"/>
      <c r="CT21" s="115"/>
      <c r="CU21" s="115"/>
      <c r="CV21" s="118"/>
      <c r="CW21" s="114" t="s">
        <v>12</v>
      </c>
      <c r="CX21" s="115"/>
      <c r="CY21" s="115"/>
      <c r="CZ21" s="115"/>
      <c r="DA21" s="115"/>
      <c r="DB21" s="115"/>
      <c r="DC21" s="115"/>
      <c r="DD21" s="115"/>
      <c r="DE21" s="115"/>
      <c r="DF21" s="115"/>
      <c r="DG21" s="115"/>
      <c r="DH21" s="114" t="s">
        <v>20</v>
      </c>
      <c r="DI21" s="115"/>
      <c r="DJ21" s="115"/>
      <c r="DK21" s="115"/>
      <c r="DL21" s="115"/>
      <c r="DM21" s="115"/>
      <c r="DN21" s="115"/>
      <c r="DO21" s="115"/>
      <c r="DP21" s="115"/>
      <c r="DQ21" s="115"/>
      <c r="DR21" s="115"/>
      <c r="DS21" s="115"/>
      <c r="DT21" s="115"/>
      <c r="DU21" s="115"/>
      <c r="DV21" s="118"/>
    </row>
    <row r="22" spans="1:134" ht="12.95" customHeight="1">
      <c r="A22" s="194"/>
      <c r="B22" s="195"/>
      <c r="C22" s="195"/>
      <c r="D22" s="195"/>
      <c r="E22" s="195"/>
      <c r="F22" s="195"/>
      <c r="G22" s="195"/>
      <c r="H22" s="195"/>
      <c r="I22" s="195"/>
      <c r="J22" s="195"/>
      <c r="K22" s="195"/>
      <c r="L22" s="195"/>
      <c r="M22" s="196"/>
      <c r="N22" s="194"/>
      <c r="O22" s="195"/>
      <c r="P22" s="195"/>
      <c r="Q22" s="195"/>
      <c r="R22" s="195"/>
      <c r="S22" s="195"/>
      <c r="T22" s="195"/>
      <c r="U22" s="195"/>
      <c r="V22" s="196"/>
      <c r="W22" s="194"/>
      <c r="X22" s="195"/>
      <c r="Y22" s="195"/>
      <c r="Z22" s="195"/>
      <c r="AA22" s="195"/>
      <c r="AB22" s="195"/>
      <c r="AC22" s="195"/>
      <c r="AD22" s="195"/>
      <c r="AE22" s="195"/>
      <c r="AF22" s="195"/>
      <c r="AG22" s="195"/>
      <c r="AH22" s="194"/>
      <c r="AI22" s="195"/>
      <c r="AJ22" s="195"/>
      <c r="AK22" s="195"/>
      <c r="AL22" s="195"/>
      <c r="AM22" s="195"/>
      <c r="AN22" s="195"/>
      <c r="AO22" s="195"/>
      <c r="AP22" s="195"/>
      <c r="AQ22" s="195"/>
      <c r="AR22" s="195"/>
      <c r="AS22" s="195"/>
      <c r="AT22" s="195"/>
      <c r="AU22" s="195"/>
      <c r="AV22" s="196"/>
      <c r="AW22" s="194"/>
      <c r="AX22" s="195"/>
      <c r="AY22" s="195"/>
      <c r="AZ22" s="195"/>
      <c r="BA22" s="195"/>
      <c r="BB22" s="195"/>
      <c r="BC22" s="195"/>
      <c r="BD22" s="195"/>
      <c r="BE22" s="195"/>
      <c r="BF22" s="195"/>
      <c r="BG22" s="195"/>
      <c r="BH22" s="194"/>
      <c r="BI22" s="195"/>
      <c r="BJ22" s="195"/>
      <c r="BK22" s="195"/>
      <c r="BL22" s="195"/>
      <c r="BM22" s="195"/>
      <c r="BN22" s="195"/>
      <c r="BO22" s="195"/>
      <c r="BP22" s="195"/>
      <c r="BQ22" s="195"/>
      <c r="BR22" s="195"/>
      <c r="BS22" s="195"/>
      <c r="BT22" s="195"/>
      <c r="BU22" s="195"/>
      <c r="BV22" s="196"/>
      <c r="BW22" s="194"/>
      <c r="BX22" s="195"/>
      <c r="BY22" s="195"/>
      <c r="BZ22" s="195"/>
      <c r="CA22" s="195"/>
      <c r="CB22" s="195"/>
      <c r="CC22" s="195"/>
      <c r="CD22" s="195"/>
      <c r="CE22" s="195"/>
      <c r="CF22" s="195"/>
      <c r="CG22" s="195"/>
      <c r="CH22" s="194"/>
      <c r="CI22" s="195"/>
      <c r="CJ22" s="195"/>
      <c r="CK22" s="195"/>
      <c r="CL22" s="195"/>
      <c r="CM22" s="195"/>
      <c r="CN22" s="195"/>
      <c r="CO22" s="195"/>
      <c r="CP22" s="195"/>
      <c r="CQ22" s="195"/>
      <c r="CR22" s="195"/>
      <c r="CS22" s="195"/>
      <c r="CT22" s="195"/>
      <c r="CU22" s="195"/>
      <c r="CV22" s="196"/>
      <c r="CW22" s="194"/>
      <c r="CX22" s="195"/>
      <c r="CY22" s="195"/>
      <c r="CZ22" s="195"/>
      <c r="DA22" s="195"/>
      <c r="DB22" s="195"/>
      <c r="DC22" s="195"/>
      <c r="DD22" s="195"/>
      <c r="DE22" s="195"/>
      <c r="DF22" s="195"/>
      <c r="DG22" s="195"/>
      <c r="DH22" s="194"/>
      <c r="DI22" s="195"/>
      <c r="DJ22" s="195"/>
      <c r="DK22" s="195"/>
      <c r="DL22" s="195"/>
      <c r="DM22" s="195"/>
      <c r="DN22" s="195"/>
      <c r="DO22" s="195"/>
      <c r="DP22" s="195"/>
      <c r="DQ22" s="195"/>
      <c r="DR22" s="195"/>
      <c r="DS22" s="195"/>
      <c r="DT22" s="195"/>
      <c r="DU22" s="195"/>
      <c r="DV22" s="196"/>
    </row>
    <row r="23" spans="1:134" ht="12.95" customHeight="1">
      <c r="A23" s="194"/>
      <c r="B23" s="195"/>
      <c r="C23" s="195"/>
      <c r="D23" s="195"/>
      <c r="E23" s="195"/>
      <c r="F23" s="195"/>
      <c r="G23" s="195"/>
      <c r="H23" s="195"/>
      <c r="I23" s="195"/>
      <c r="J23" s="195"/>
      <c r="K23" s="195"/>
      <c r="L23" s="195"/>
      <c r="M23" s="196"/>
      <c r="N23" s="194"/>
      <c r="O23" s="195"/>
      <c r="P23" s="195"/>
      <c r="Q23" s="195"/>
      <c r="R23" s="195"/>
      <c r="S23" s="195"/>
      <c r="T23" s="195"/>
      <c r="U23" s="195"/>
      <c r="V23" s="196"/>
      <c r="W23" s="194"/>
      <c r="X23" s="195"/>
      <c r="Y23" s="195"/>
      <c r="Z23" s="195"/>
      <c r="AA23" s="195"/>
      <c r="AB23" s="195"/>
      <c r="AC23" s="195"/>
      <c r="AD23" s="195"/>
      <c r="AE23" s="195"/>
      <c r="AF23" s="195"/>
      <c r="AG23" s="195"/>
      <c r="AH23" s="194"/>
      <c r="AI23" s="195"/>
      <c r="AJ23" s="195"/>
      <c r="AK23" s="195"/>
      <c r="AL23" s="195"/>
      <c r="AM23" s="195"/>
      <c r="AN23" s="195"/>
      <c r="AO23" s="195"/>
      <c r="AP23" s="195"/>
      <c r="AQ23" s="195"/>
      <c r="AR23" s="195"/>
      <c r="AS23" s="195"/>
      <c r="AT23" s="195"/>
      <c r="AU23" s="195"/>
      <c r="AV23" s="196"/>
      <c r="AW23" s="194"/>
      <c r="AX23" s="195"/>
      <c r="AY23" s="195"/>
      <c r="AZ23" s="195"/>
      <c r="BA23" s="195"/>
      <c r="BB23" s="195"/>
      <c r="BC23" s="195"/>
      <c r="BD23" s="195"/>
      <c r="BE23" s="195"/>
      <c r="BF23" s="195"/>
      <c r="BG23" s="195"/>
      <c r="BH23" s="194"/>
      <c r="BI23" s="195"/>
      <c r="BJ23" s="195"/>
      <c r="BK23" s="195"/>
      <c r="BL23" s="195"/>
      <c r="BM23" s="195"/>
      <c r="BN23" s="195"/>
      <c r="BO23" s="195"/>
      <c r="BP23" s="195"/>
      <c r="BQ23" s="195"/>
      <c r="BR23" s="195"/>
      <c r="BS23" s="195"/>
      <c r="BT23" s="195"/>
      <c r="BU23" s="195"/>
      <c r="BV23" s="196"/>
      <c r="BW23" s="194"/>
      <c r="BX23" s="195"/>
      <c r="BY23" s="195"/>
      <c r="BZ23" s="195"/>
      <c r="CA23" s="195"/>
      <c r="CB23" s="195"/>
      <c r="CC23" s="195"/>
      <c r="CD23" s="195"/>
      <c r="CE23" s="195"/>
      <c r="CF23" s="195"/>
      <c r="CG23" s="195"/>
      <c r="CH23" s="194"/>
      <c r="CI23" s="195"/>
      <c r="CJ23" s="195"/>
      <c r="CK23" s="195"/>
      <c r="CL23" s="195"/>
      <c r="CM23" s="195"/>
      <c r="CN23" s="195"/>
      <c r="CO23" s="195"/>
      <c r="CP23" s="195"/>
      <c r="CQ23" s="195"/>
      <c r="CR23" s="195"/>
      <c r="CS23" s="195"/>
      <c r="CT23" s="195"/>
      <c r="CU23" s="195"/>
      <c r="CV23" s="196"/>
      <c r="CW23" s="194"/>
      <c r="CX23" s="195"/>
      <c r="CY23" s="195"/>
      <c r="CZ23" s="195"/>
      <c r="DA23" s="195"/>
      <c r="DB23" s="195"/>
      <c r="DC23" s="195"/>
      <c r="DD23" s="195"/>
      <c r="DE23" s="195"/>
      <c r="DF23" s="195"/>
      <c r="DG23" s="195"/>
      <c r="DH23" s="194"/>
      <c r="DI23" s="195"/>
      <c r="DJ23" s="195"/>
      <c r="DK23" s="195"/>
      <c r="DL23" s="195"/>
      <c r="DM23" s="195"/>
      <c r="DN23" s="195"/>
      <c r="DO23" s="195"/>
      <c r="DP23" s="195"/>
      <c r="DQ23" s="195"/>
      <c r="DR23" s="195"/>
      <c r="DS23" s="195"/>
      <c r="DT23" s="195"/>
      <c r="DU23" s="195"/>
      <c r="DV23" s="196"/>
    </row>
    <row r="24" spans="1:134" ht="12.95" customHeight="1" thickBot="1">
      <c r="A24" s="591"/>
      <c r="B24" s="592"/>
      <c r="C24" s="592"/>
      <c r="D24" s="592"/>
      <c r="E24" s="592"/>
      <c r="F24" s="592"/>
      <c r="G24" s="592"/>
      <c r="H24" s="592"/>
      <c r="I24" s="592"/>
      <c r="J24" s="592"/>
      <c r="K24" s="592"/>
      <c r="L24" s="592"/>
      <c r="M24" s="593"/>
      <c r="N24" s="194"/>
      <c r="O24" s="195"/>
      <c r="P24" s="195"/>
      <c r="Q24" s="195"/>
      <c r="R24" s="195"/>
      <c r="S24" s="195"/>
      <c r="T24" s="195"/>
      <c r="U24" s="195"/>
      <c r="V24" s="196"/>
      <c r="W24" s="194"/>
      <c r="X24" s="195"/>
      <c r="Y24" s="195"/>
      <c r="Z24" s="195"/>
      <c r="AA24" s="195"/>
      <c r="AB24" s="195"/>
      <c r="AC24" s="195"/>
      <c r="AD24" s="195"/>
      <c r="AE24" s="195"/>
      <c r="AF24" s="195"/>
      <c r="AG24" s="195"/>
      <c r="AH24" s="131" t="s">
        <v>13</v>
      </c>
      <c r="AI24" s="132"/>
      <c r="AJ24" s="132"/>
      <c r="AK24" s="132"/>
      <c r="AL24" s="132"/>
      <c r="AM24" s="132"/>
      <c r="AN24" s="132"/>
      <c r="AO24" s="132"/>
      <c r="AP24" s="132"/>
      <c r="AQ24" s="132"/>
      <c r="AR24" s="132"/>
      <c r="AS24" s="132"/>
      <c r="AT24" s="132"/>
      <c r="AU24" s="132"/>
      <c r="AV24" s="133"/>
      <c r="AW24" s="194"/>
      <c r="AX24" s="195"/>
      <c r="AY24" s="195"/>
      <c r="AZ24" s="195"/>
      <c r="BA24" s="195"/>
      <c r="BB24" s="195"/>
      <c r="BC24" s="195"/>
      <c r="BD24" s="195"/>
      <c r="BE24" s="195"/>
      <c r="BF24" s="195"/>
      <c r="BG24" s="195"/>
      <c r="BH24" s="131" t="s">
        <v>13</v>
      </c>
      <c r="BI24" s="132"/>
      <c r="BJ24" s="132"/>
      <c r="BK24" s="132"/>
      <c r="BL24" s="132"/>
      <c r="BM24" s="132"/>
      <c r="BN24" s="132"/>
      <c r="BO24" s="132"/>
      <c r="BP24" s="132"/>
      <c r="BQ24" s="132"/>
      <c r="BR24" s="132"/>
      <c r="BS24" s="132"/>
      <c r="BT24" s="132"/>
      <c r="BU24" s="132"/>
      <c r="BV24" s="133"/>
      <c r="BW24" s="194"/>
      <c r="BX24" s="195"/>
      <c r="BY24" s="195"/>
      <c r="BZ24" s="195"/>
      <c r="CA24" s="195"/>
      <c r="CB24" s="195"/>
      <c r="CC24" s="195"/>
      <c r="CD24" s="195"/>
      <c r="CE24" s="195"/>
      <c r="CF24" s="195"/>
      <c r="CG24" s="195"/>
      <c r="CH24" s="131" t="s">
        <v>13</v>
      </c>
      <c r="CI24" s="132"/>
      <c r="CJ24" s="132"/>
      <c r="CK24" s="132"/>
      <c r="CL24" s="132"/>
      <c r="CM24" s="132"/>
      <c r="CN24" s="132"/>
      <c r="CO24" s="132"/>
      <c r="CP24" s="132"/>
      <c r="CQ24" s="132"/>
      <c r="CR24" s="132"/>
      <c r="CS24" s="132"/>
      <c r="CT24" s="132"/>
      <c r="CU24" s="132"/>
      <c r="CV24" s="133"/>
      <c r="CW24" s="194"/>
      <c r="CX24" s="195"/>
      <c r="CY24" s="195"/>
      <c r="CZ24" s="195"/>
      <c r="DA24" s="195"/>
      <c r="DB24" s="195"/>
      <c r="DC24" s="195"/>
      <c r="DD24" s="195"/>
      <c r="DE24" s="195"/>
      <c r="DF24" s="195"/>
      <c r="DG24" s="195"/>
      <c r="DH24" s="131" t="s">
        <v>13</v>
      </c>
      <c r="DI24" s="132"/>
      <c r="DJ24" s="132"/>
      <c r="DK24" s="132"/>
      <c r="DL24" s="132"/>
      <c r="DM24" s="132"/>
      <c r="DN24" s="132"/>
      <c r="DO24" s="132"/>
      <c r="DP24" s="132"/>
      <c r="DQ24" s="132"/>
      <c r="DR24" s="132"/>
      <c r="DS24" s="132"/>
      <c r="DT24" s="132"/>
      <c r="DU24" s="132"/>
      <c r="DV24" s="133"/>
    </row>
    <row r="25" spans="1:134" ht="35.1" customHeight="1">
      <c r="A25" s="591" t="s">
        <v>545</v>
      </c>
      <c r="B25" s="592"/>
      <c r="C25" s="592"/>
      <c r="D25" s="592"/>
      <c r="E25" s="592"/>
      <c r="F25" s="592"/>
      <c r="G25" s="592"/>
      <c r="H25" s="592"/>
      <c r="I25" s="592"/>
      <c r="J25" s="592"/>
      <c r="K25" s="592"/>
      <c r="L25" s="592"/>
      <c r="M25" s="592"/>
      <c r="N25" s="478" t="s">
        <v>11</v>
      </c>
      <c r="O25" s="479"/>
      <c r="P25" s="1089"/>
      <c r="Q25" s="479" t="s">
        <v>288</v>
      </c>
      <c r="R25" s="479"/>
      <c r="S25" s="625"/>
      <c r="T25" s="545" t="s">
        <v>288</v>
      </c>
      <c r="U25" s="479"/>
      <c r="V25" s="626"/>
      <c r="W25" s="419">
        <v>0</v>
      </c>
      <c r="X25" s="419"/>
      <c r="Y25" s="419"/>
      <c r="Z25" s="419"/>
      <c r="AA25" s="419"/>
      <c r="AB25" s="419"/>
      <c r="AC25" s="419"/>
      <c r="AD25" s="419"/>
      <c r="AE25" s="419"/>
      <c r="AF25" s="419"/>
      <c r="AG25" s="419"/>
      <c r="AH25" s="419">
        <v>0</v>
      </c>
      <c r="AI25" s="419"/>
      <c r="AJ25" s="419"/>
      <c r="AK25" s="419"/>
      <c r="AL25" s="419"/>
      <c r="AM25" s="419"/>
      <c r="AN25" s="419"/>
      <c r="AO25" s="419"/>
      <c r="AP25" s="419"/>
      <c r="AQ25" s="419"/>
      <c r="AR25" s="419"/>
      <c r="AS25" s="419"/>
      <c r="AT25" s="419"/>
      <c r="AU25" s="419"/>
      <c r="AV25" s="419"/>
      <c r="AW25" s="419">
        <v>0</v>
      </c>
      <c r="AX25" s="419"/>
      <c r="AY25" s="419"/>
      <c r="AZ25" s="419"/>
      <c r="BA25" s="419"/>
      <c r="BB25" s="419"/>
      <c r="BC25" s="419"/>
      <c r="BD25" s="419"/>
      <c r="BE25" s="419"/>
      <c r="BF25" s="419"/>
      <c r="BG25" s="419"/>
      <c r="BH25" s="419">
        <v>0</v>
      </c>
      <c r="BI25" s="419"/>
      <c r="BJ25" s="419"/>
      <c r="BK25" s="419"/>
      <c r="BL25" s="419"/>
      <c r="BM25" s="419"/>
      <c r="BN25" s="419"/>
      <c r="BO25" s="419"/>
      <c r="BP25" s="419"/>
      <c r="BQ25" s="419"/>
      <c r="BR25" s="419"/>
      <c r="BS25" s="419"/>
      <c r="BT25" s="419"/>
      <c r="BU25" s="419"/>
      <c r="BV25" s="419"/>
      <c r="BW25" s="419">
        <v>8</v>
      </c>
      <c r="BX25" s="419"/>
      <c r="BY25" s="419"/>
      <c r="BZ25" s="419"/>
      <c r="CA25" s="419"/>
      <c r="CB25" s="419"/>
      <c r="CC25" s="419"/>
      <c r="CD25" s="419"/>
      <c r="CE25" s="419"/>
      <c r="CF25" s="419"/>
      <c r="CG25" s="419"/>
      <c r="CH25" s="419">
        <v>11222</v>
      </c>
      <c r="CI25" s="419"/>
      <c r="CJ25" s="419"/>
      <c r="CK25" s="419"/>
      <c r="CL25" s="419"/>
      <c r="CM25" s="419"/>
      <c r="CN25" s="419"/>
      <c r="CO25" s="419"/>
      <c r="CP25" s="419"/>
      <c r="CQ25" s="419"/>
      <c r="CR25" s="419"/>
      <c r="CS25" s="419"/>
      <c r="CT25" s="419"/>
      <c r="CU25" s="419"/>
      <c r="CV25" s="419"/>
      <c r="CW25" s="419">
        <v>14</v>
      </c>
      <c r="CX25" s="419"/>
      <c r="CY25" s="419"/>
      <c r="CZ25" s="419"/>
      <c r="DA25" s="419"/>
      <c r="DB25" s="419"/>
      <c r="DC25" s="419"/>
      <c r="DD25" s="419"/>
      <c r="DE25" s="419"/>
      <c r="DF25" s="419"/>
      <c r="DG25" s="419"/>
      <c r="DH25" s="419">
        <v>10939</v>
      </c>
      <c r="DI25" s="419"/>
      <c r="DJ25" s="419"/>
      <c r="DK25" s="419"/>
      <c r="DL25" s="419"/>
      <c r="DM25" s="419"/>
      <c r="DN25" s="419"/>
      <c r="DO25" s="419"/>
      <c r="DP25" s="419"/>
      <c r="DQ25" s="419"/>
      <c r="DR25" s="419"/>
      <c r="DS25" s="419"/>
      <c r="DT25" s="419"/>
      <c r="DU25" s="419"/>
      <c r="DV25" s="420"/>
    </row>
    <row r="26" spans="1:134" ht="35.1" customHeight="1" thickBot="1">
      <c r="A26" s="119" t="s">
        <v>15</v>
      </c>
      <c r="B26" s="120"/>
      <c r="C26" s="120"/>
      <c r="D26" s="120"/>
      <c r="E26" s="120"/>
      <c r="F26" s="120"/>
      <c r="G26" s="120"/>
      <c r="H26" s="120"/>
      <c r="I26" s="120"/>
      <c r="J26" s="120"/>
      <c r="K26" s="120"/>
      <c r="L26" s="120"/>
      <c r="M26" s="120"/>
      <c r="N26" s="553" t="s">
        <v>11</v>
      </c>
      <c r="O26" s="554"/>
      <c r="P26" s="1090"/>
      <c r="Q26" s="554" t="s">
        <v>848</v>
      </c>
      <c r="R26" s="554"/>
      <c r="S26" s="634"/>
      <c r="T26" s="497" t="s">
        <v>288</v>
      </c>
      <c r="U26" s="554"/>
      <c r="V26" s="635"/>
      <c r="W26" s="1066"/>
      <c r="X26" s="1066"/>
      <c r="Y26" s="1066"/>
      <c r="Z26" s="1066"/>
      <c r="AA26" s="1066"/>
      <c r="AB26" s="1066"/>
      <c r="AC26" s="1066"/>
      <c r="AD26" s="1066"/>
      <c r="AE26" s="1066"/>
      <c r="AF26" s="1066"/>
      <c r="AG26" s="1066"/>
      <c r="AH26" s="1066"/>
      <c r="AI26" s="1066"/>
      <c r="AJ26" s="1066"/>
      <c r="AK26" s="1066"/>
      <c r="AL26" s="1066"/>
      <c r="AM26" s="1066"/>
      <c r="AN26" s="1066"/>
      <c r="AO26" s="1066"/>
      <c r="AP26" s="1066"/>
      <c r="AQ26" s="1066"/>
      <c r="AR26" s="1066"/>
      <c r="AS26" s="1066"/>
      <c r="AT26" s="1066"/>
      <c r="AU26" s="1066"/>
      <c r="AV26" s="1066"/>
      <c r="AW26" s="1066"/>
      <c r="AX26" s="1066"/>
      <c r="AY26" s="1066"/>
      <c r="AZ26" s="1066"/>
      <c r="BA26" s="1066"/>
      <c r="BB26" s="1066"/>
      <c r="BC26" s="1066"/>
      <c r="BD26" s="1066"/>
      <c r="BE26" s="1066"/>
      <c r="BF26" s="1066"/>
      <c r="BG26" s="1066"/>
      <c r="BH26" s="1066"/>
      <c r="BI26" s="1066"/>
      <c r="BJ26" s="1066"/>
      <c r="BK26" s="1066"/>
      <c r="BL26" s="1066"/>
      <c r="BM26" s="1066"/>
      <c r="BN26" s="1066"/>
      <c r="BO26" s="1066"/>
      <c r="BP26" s="1066"/>
      <c r="BQ26" s="1066"/>
      <c r="BR26" s="1066"/>
      <c r="BS26" s="1066"/>
      <c r="BT26" s="1066"/>
      <c r="BU26" s="1066"/>
      <c r="BV26" s="1066"/>
      <c r="BW26" s="1066"/>
      <c r="BX26" s="1066"/>
      <c r="BY26" s="1066"/>
      <c r="BZ26" s="1066"/>
      <c r="CA26" s="1066"/>
      <c r="CB26" s="1066"/>
      <c r="CC26" s="1066"/>
      <c r="CD26" s="1066"/>
      <c r="CE26" s="1066"/>
      <c r="CF26" s="1066"/>
      <c r="CG26" s="1066"/>
      <c r="CH26" s="1066"/>
      <c r="CI26" s="1066"/>
      <c r="CJ26" s="1066"/>
      <c r="CK26" s="1066"/>
      <c r="CL26" s="1066"/>
      <c r="CM26" s="1066"/>
      <c r="CN26" s="1066"/>
      <c r="CO26" s="1066"/>
      <c r="CP26" s="1066"/>
      <c r="CQ26" s="1066"/>
      <c r="CR26" s="1066"/>
      <c r="CS26" s="1066"/>
      <c r="CT26" s="1066"/>
      <c r="CU26" s="1066"/>
      <c r="CV26" s="1066"/>
      <c r="CW26" s="1066"/>
      <c r="CX26" s="1066"/>
      <c r="CY26" s="1066"/>
      <c r="CZ26" s="1066"/>
      <c r="DA26" s="1066"/>
      <c r="DB26" s="1066"/>
      <c r="DC26" s="1066"/>
      <c r="DD26" s="1066"/>
      <c r="DE26" s="1066"/>
      <c r="DF26" s="1066"/>
      <c r="DG26" s="1066"/>
      <c r="DH26" s="1066"/>
      <c r="DI26" s="1066"/>
      <c r="DJ26" s="1066"/>
      <c r="DK26" s="1066"/>
      <c r="DL26" s="1066"/>
      <c r="DM26" s="1066"/>
      <c r="DN26" s="1066"/>
      <c r="DO26" s="1066"/>
      <c r="DP26" s="1066"/>
      <c r="DQ26" s="1066"/>
      <c r="DR26" s="1066"/>
      <c r="DS26" s="1066"/>
      <c r="DT26" s="1066"/>
      <c r="DU26" s="1066"/>
      <c r="DV26" s="1067"/>
    </row>
    <row r="29" spans="1:134" s="61" customFormat="1" ht="15.95" customHeight="1">
      <c r="H29" s="1004" t="s">
        <v>810</v>
      </c>
      <c r="I29" s="1005"/>
      <c r="J29" s="1005"/>
      <c r="K29" s="1005"/>
      <c r="L29" s="1005"/>
      <c r="M29" s="1005"/>
      <c r="N29" s="1005"/>
      <c r="O29" s="1005"/>
      <c r="P29" s="1005"/>
      <c r="Q29" s="1005"/>
      <c r="R29" s="1005"/>
      <c r="S29" s="1005"/>
      <c r="T29" s="1005"/>
      <c r="U29" s="1005"/>
      <c r="V29" s="1005"/>
      <c r="W29" s="1005"/>
      <c r="X29" s="1005"/>
      <c r="Y29" s="1006"/>
      <c r="Z29" s="1004" t="s">
        <v>756</v>
      </c>
      <c r="AA29" s="1005"/>
      <c r="AB29" s="1005"/>
      <c r="AC29" s="1005"/>
      <c r="AD29" s="1005"/>
      <c r="AE29" s="1006"/>
      <c r="CM29" s="1007" t="s">
        <v>750</v>
      </c>
      <c r="CN29" s="1007"/>
      <c r="CO29" s="1007"/>
      <c r="CP29" s="1007"/>
      <c r="CQ29" s="1007"/>
      <c r="CR29" s="1007"/>
      <c r="CS29" s="1007"/>
      <c r="CT29" s="1007"/>
      <c r="CU29" s="1007"/>
      <c r="CV29" s="1007"/>
      <c r="CW29" s="1007"/>
      <c r="CX29" s="1008" t="str">
        <f>IF($CX1="","",$CX1)</f>
        <v>三重県</v>
      </c>
      <c r="CY29" s="1008"/>
      <c r="CZ29" s="1008"/>
      <c r="DA29" s="1008"/>
      <c r="DB29" s="1008"/>
      <c r="DC29" s="1008"/>
      <c r="DD29" s="1008"/>
      <c r="DE29" s="1008"/>
      <c r="DF29" s="1008"/>
      <c r="DG29" s="1008"/>
      <c r="DH29" s="1008"/>
      <c r="DI29" s="1008"/>
      <c r="DJ29" s="1008"/>
      <c r="DK29" s="1008"/>
      <c r="DL29" s="1008"/>
      <c r="DM29" s="1008"/>
      <c r="DN29" s="1008"/>
      <c r="DO29" s="1008"/>
      <c r="DP29" s="1008"/>
      <c r="DQ29" s="1008"/>
      <c r="DR29" s="1008"/>
      <c r="DS29" s="1008"/>
      <c r="DT29" s="1008"/>
      <c r="DU29" s="1008"/>
      <c r="DV29" s="1008"/>
      <c r="DW29" s="1008"/>
      <c r="DX29" s="1008"/>
      <c r="DY29" s="510"/>
      <c r="DZ29" s="510"/>
      <c r="EA29" s="510"/>
      <c r="EB29" s="510"/>
      <c r="EC29" s="510"/>
      <c r="ED29" s="510"/>
    </row>
    <row r="30" spans="1:134" s="61" customFormat="1" ht="15.95" customHeight="1" thickBot="1">
      <c r="H30" s="1009"/>
      <c r="I30" s="1010"/>
      <c r="J30" s="1010"/>
      <c r="K30" s="1010"/>
      <c r="L30" s="1010"/>
      <c r="M30" s="1010"/>
      <c r="N30" s="1010"/>
      <c r="O30" s="1010"/>
      <c r="P30" s="1010"/>
      <c r="Q30" s="1010"/>
      <c r="R30" s="1010"/>
      <c r="S30" s="1010"/>
      <c r="T30" s="1010"/>
      <c r="U30" s="1010"/>
      <c r="V30" s="1010"/>
      <c r="W30" s="1010"/>
      <c r="X30" s="1010"/>
      <c r="Y30" s="1011"/>
      <c r="Z30" s="1009"/>
      <c r="AA30" s="1010"/>
      <c r="AB30" s="1010"/>
      <c r="AC30" s="1010"/>
      <c r="AD30" s="1010"/>
      <c r="AE30" s="1011"/>
      <c r="AG30" s="53" t="str">
        <f>AG2&amp;"（つづき）"</f>
        <v>第38表　令和5年度事業所税に関する調 （つづき）</v>
      </c>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1012"/>
      <c r="CN30" s="1012"/>
      <c r="CO30" s="1012"/>
      <c r="CP30" s="1012"/>
      <c r="CQ30" s="1012"/>
      <c r="CR30" s="1012"/>
      <c r="CS30" s="1012"/>
      <c r="CT30" s="1012"/>
      <c r="CU30" s="1012"/>
      <c r="CV30" s="1012"/>
      <c r="CW30" s="1012"/>
      <c r="CX30" s="1013"/>
      <c r="CY30" s="1013"/>
      <c r="CZ30" s="1013"/>
      <c r="DA30" s="1013"/>
      <c r="DB30" s="1013"/>
      <c r="DC30" s="1013"/>
      <c r="DD30" s="1013"/>
      <c r="DE30" s="1013"/>
      <c r="DF30" s="1013"/>
      <c r="DG30" s="1013"/>
      <c r="DH30" s="1013"/>
      <c r="DI30" s="1013"/>
      <c r="DJ30" s="1013"/>
      <c r="DK30" s="1013"/>
      <c r="DL30" s="1013"/>
      <c r="DM30" s="1013"/>
      <c r="DN30" s="1013"/>
      <c r="DO30" s="1013"/>
      <c r="DP30" s="1013"/>
      <c r="DQ30" s="1013"/>
      <c r="DR30" s="1013"/>
      <c r="DS30" s="1013"/>
      <c r="DT30" s="1013"/>
      <c r="DU30" s="1013"/>
      <c r="DV30" s="1013"/>
      <c r="DW30" s="1013"/>
      <c r="DX30" s="1013"/>
      <c r="DY30" s="510"/>
      <c r="DZ30" s="510"/>
      <c r="EA30" s="510"/>
      <c r="EB30" s="510"/>
      <c r="EC30" s="510"/>
      <c r="ED30" s="510"/>
    </row>
    <row r="31" spans="1:134" s="61" customFormat="1" ht="25.5" customHeight="1" thickBot="1">
      <c r="H31" s="223">
        <f>IF($H3="","",$H3)</f>
        <v>2</v>
      </c>
      <c r="I31" s="224"/>
      <c r="J31" s="224"/>
      <c r="K31" s="224">
        <f>IF($K3="","",$K3)</f>
        <v>4</v>
      </c>
      <c r="L31" s="224"/>
      <c r="M31" s="224"/>
      <c r="N31" s="224">
        <f>IF($N3="","",$N3)</f>
        <v>2</v>
      </c>
      <c r="O31" s="224"/>
      <c r="P31" s="224"/>
      <c r="Q31" s="224">
        <f>IF($Q3="","",$Q3)</f>
        <v>0</v>
      </c>
      <c r="R31" s="224"/>
      <c r="S31" s="224"/>
      <c r="T31" s="224">
        <f>IF($T3="","",$T3)</f>
        <v>2</v>
      </c>
      <c r="U31" s="224"/>
      <c r="V31" s="224"/>
      <c r="W31" s="224">
        <f>IF($W3="","",$W3)</f>
        <v>1</v>
      </c>
      <c r="X31" s="224"/>
      <c r="Y31" s="1014"/>
      <c r="Z31" s="1015">
        <v>3</v>
      </c>
      <c r="AA31" s="1016"/>
      <c r="AB31" s="1017"/>
      <c r="AC31" s="1018">
        <v>8</v>
      </c>
      <c r="AD31" s="1019"/>
      <c r="AE31" s="1020"/>
      <c r="AG31" s="1082"/>
      <c r="AH31" s="1082"/>
      <c r="AI31" s="1082"/>
      <c r="AJ31" s="1082"/>
      <c r="AK31" s="1082"/>
      <c r="AL31" s="1082"/>
      <c r="AM31" s="1082"/>
      <c r="AN31" s="1082"/>
      <c r="AO31" s="1082"/>
      <c r="AP31" s="1082"/>
      <c r="AQ31" s="1091"/>
      <c r="AR31" s="1091"/>
      <c r="AS31" s="1091"/>
      <c r="AT31" s="1091"/>
      <c r="AU31" s="1091"/>
      <c r="AV31" s="1091"/>
      <c r="AW31" s="1091"/>
      <c r="AX31" s="1091"/>
      <c r="AY31" s="1091"/>
      <c r="AZ31" s="1091"/>
      <c r="BA31" s="1091"/>
      <c r="BB31" s="1091"/>
      <c r="BC31" s="1091"/>
      <c r="BD31" s="1091"/>
      <c r="BE31" s="1091"/>
      <c r="BF31" s="1091"/>
      <c r="BG31" s="1091"/>
      <c r="BH31" s="1091"/>
      <c r="BI31" s="1091"/>
      <c r="BJ31" s="1091"/>
      <c r="BK31" s="1091"/>
      <c r="BL31" s="1091"/>
      <c r="BM31" s="1091"/>
      <c r="BN31" s="1091"/>
      <c r="BO31" s="1091"/>
      <c r="BP31" s="1082"/>
      <c r="BQ31" s="1082"/>
      <c r="BR31" s="1082"/>
      <c r="BS31" s="1082"/>
      <c r="BT31" s="1082"/>
      <c r="BU31" s="1082"/>
      <c r="BV31" s="1082"/>
      <c r="BW31" s="1082"/>
      <c r="BX31" s="1082"/>
      <c r="BY31" s="1082"/>
      <c r="BZ31" s="1082"/>
      <c r="CA31" s="1082"/>
      <c r="CB31" s="1082"/>
      <c r="CC31" s="1082"/>
      <c r="CD31" s="1082"/>
      <c r="CE31" s="1082"/>
      <c r="CF31" s="1082"/>
      <c r="CG31" s="1082"/>
      <c r="CH31" s="1082"/>
      <c r="CI31" s="1082"/>
      <c r="CJ31" s="1082"/>
      <c r="CK31" s="1082"/>
      <c r="CL31" s="1082"/>
      <c r="CM31" s="1012" t="s">
        <v>752</v>
      </c>
      <c r="CN31" s="1012"/>
      <c r="CO31" s="1012"/>
      <c r="CP31" s="1012"/>
      <c r="CQ31" s="1012"/>
      <c r="CR31" s="1012"/>
      <c r="CS31" s="1012"/>
      <c r="CT31" s="1012"/>
      <c r="CU31" s="1012"/>
      <c r="CV31" s="1012"/>
      <c r="CW31" s="1012"/>
      <c r="CX31" s="1021" t="str">
        <f>IF($CX3="","",$CX3)</f>
        <v>四日市市</v>
      </c>
      <c r="CY31" s="1021"/>
      <c r="CZ31" s="1021"/>
      <c r="DA31" s="1021"/>
      <c r="DB31" s="1021"/>
      <c r="DC31" s="1021"/>
      <c r="DD31" s="1021"/>
      <c r="DE31" s="1021"/>
      <c r="DF31" s="1021"/>
      <c r="DG31" s="1021"/>
      <c r="DH31" s="1021"/>
      <c r="DI31" s="1021"/>
      <c r="DJ31" s="1021"/>
      <c r="DK31" s="1021"/>
      <c r="DL31" s="1021"/>
      <c r="DM31" s="1021"/>
      <c r="DN31" s="1021"/>
      <c r="DO31" s="1021"/>
      <c r="DP31" s="1021"/>
      <c r="DQ31" s="1021"/>
      <c r="DR31" s="1021"/>
      <c r="DS31" s="1021"/>
      <c r="DT31" s="1021"/>
      <c r="DU31" s="1021"/>
      <c r="DV31" s="1021"/>
      <c r="DW31" s="1021"/>
      <c r="DX31" s="1021"/>
      <c r="DY31" s="510"/>
      <c r="DZ31" s="510"/>
      <c r="EA31" s="510"/>
      <c r="EB31" s="510"/>
      <c r="EC31" s="510"/>
      <c r="ED31" s="510"/>
    </row>
    <row r="32" spans="1:134" s="61" customFormat="1" ht="36.75" customHeight="1">
      <c r="A32" s="1022"/>
      <c r="B32" s="1022"/>
      <c r="C32" s="1022"/>
      <c r="D32" s="1022"/>
      <c r="E32" s="1022"/>
      <c r="F32" s="1022"/>
      <c r="G32" s="1022"/>
      <c r="H32" s="1023"/>
      <c r="I32" s="1023"/>
      <c r="J32" s="1023"/>
      <c r="K32" s="1023"/>
      <c r="L32" s="1023"/>
      <c r="M32" s="1023"/>
      <c r="N32" s="1023"/>
      <c r="O32" s="1023"/>
      <c r="P32" s="1023"/>
      <c r="Q32" s="1023"/>
      <c r="R32" s="1023"/>
      <c r="S32" s="1023"/>
      <c r="T32" s="1023"/>
      <c r="U32" s="1023"/>
      <c r="V32" s="1023"/>
      <c r="W32" s="1023"/>
      <c r="X32" s="1023"/>
      <c r="Y32" s="1023"/>
      <c r="Z32" s="1023"/>
      <c r="AA32" s="1023"/>
      <c r="AB32" s="1023"/>
      <c r="AC32" s="1023"/>
      <c r="AD32" s="1022"/>
      <c r="AE32" s="1022"/>
      <c r="AH32" s="1084" t="s">
        <v>431</v>
      </c>
      <c r="AI32" s="1084"/>
      <c r="AJ32" s="1084"/>
      <c r="AK32" s="1084"/>
      <c r="AL32" s="1084"/>
      <c r="AM32" s="1084"/>
      <c r="AN32" s="1084"/>
      <c r="AO32" s="1084"/>
      <c r="AP32" s="1084"/>
      <c r="AQ32" s="1084"/>
      <c r="AR32" s="1084"/>
      <c r="AS32" s="1084"/>
      <c r="AT32" s="1084"/>
      <c r="AU32" s="1084"/>
      <c r="AV32" s="1084"/>
      <c r="AW32" s="1084"/>
      <c r="AX32" s="1084"/>
      <c r="AY32" s="1084"/>
      <c r="AZ32" s="1084"/>
      <c r="BA32" s="1084"/>
      <c r="BB32" s="1084"/>
      <c r="BC32" s="1084"/>
      <c r="BD32" s="1084"/>
      <c r="BE32" s="1084"/>
      <c r="BF32" s="1084"/>
      <c r="BG32" s="1084"/>
      <c r="BH32" s="1084"/>
      <c r="BI32" s="1084"/>
      <c r="BJ32" s="1084"/>
      <c r="BK32" s="1084"/>
      <c r="BL32" s="1084"/>
      <c r="BM32" s="1084"/>
      <c r="BN32" s="1084"/>
      <c r="BO32" s="1084"/>
      <c r="BP32" s="1084"/>
      <c r="BQ32" s="1084"/>
      <c r="BR32" s="1084"/>
      <c r="BS32" s="1084"/>
      <c r="BT32" s="1084"/>
      <c r="BU32" s="1084"/>
      <c r="BV32" s="1084"/>
      <c r="BW32" s="1084"/>
      <c r="BX32" s="1084"/>
      <c r="BY32" s="1084"/>
      <c r="BZ32" s="1084"/>
      <c r="CA32" s="1084"/>
      <c r="CB32" s="1084"/>
      <c r="CC32" s="1084"/>
      <c r="CD32" s="1084"/>
      <c r="CE32" s="1084"/>
      <c r="CF32" s="1084"/>
      <c r="CG32" s="1084"/>
      <c r="CH32" s="1084"/>
      <c r="CI32" s="1084"/>
      <c r="CJ32" s="1084"/>
      <c r="CK32" s="1084"/>
      <c r="CL32" s="1084"/>
      <c r="CM32" s="1084"/>
      <c r="CO32" s="1022"/>
      <c r="CP32" s="1022"/>
      <c r="CQ32" s="1022"/>
      <c r="CR32" s="1022"/>
      <c r="CS32" s="1022"/>
      <c r="CT32" s="1022"/>
      <c r="CU32" s="1022"/>
      <c r="CV32" s="1022"/>
      <c r="CW32" s="1022"/>
      <c r="CX32" s="1022"/>
      <c r="CY32" s="1022"/>
      <c r="CZ32" s="1022"/>
      <c r="DA32" s="1022"/>
      <c r="DB32" s="1022"/>
      <c r="DC32" s="1022"/>
      <c r="DD32" s="1022"/>
      <c r="DE32" s="1022"/>
      <c r="DF32" s="1022"/>
      <c r="DG32" s="1022"/>
      <c r="DH32" s="1022"/>
      <c r="DI32" s="1022"/>
      <c r="DJ32" s="1022"/>
      <c r="DK32" s="1022"/>
      <c r="DL32" s="1022"/>
      <c r="DM32" s="1022"/>
      <c r="DN32" s="1022"/>
      <c r="DO32" s="1022"/>
      <c r="DP32" s="1022"/>
      <c r="DQ32" s="1022"/>
      <c r="DR32" s="1022"/>
      <c r="DS32" s="1022"/>
      <c r="DT32" s="1022"/>
      <c r="DU32" s="1022"/>
      <c r="DV32" s="1022"/>
      <c r="DW32" s="1022"/>
      <c r="DX32" s="1022"/>
      <c r="DY32" s="1022"/>
      <c r="DZ32" s="1022"/>
    </row>
    <row r="33" spans="1:130" s="61" customFormat="1" ht="15" customHeight="1">
      <c r="A33" s="1022"/>
      <c r="B33" s="1022"/>
      <c r="C33" s="1022"/>
      <c r="D33" s="1022"/>
      <c r="E33" s="1022"/>
      <c r="F33" s="1022"/>
      <c r="G33" s="1022"/>
      <c r="H33" s="1023"/>
      <c r="I33" s="1023"/>
      <c r="J33" s="1023"/>
      <c r="K33" s="1023"/>
      <c r="L33" s="1023"/>
      <c r="M33" s="1023"/>
      <c r="N33" s="1023"/>
      <c r="O33" s="1023"/>
      <c r="P33" s="1023"/>
      <c r="Q33" s="1023"/>
      <c r="R33" s="1023"/>
      <c r="S33" s="1023"/>
      <c r="T33" s="1023"/>
      <c r="U33" s="1023"/>
      <c r="V33" s="1023"/>
      <c r="W33" s="1023"/>
      <c r="X33" s="1023"/>
      <c r="Y33" s="1023"/>
      <c r="Z33" s="1023"/>
      <c r="AA33" s="1023"/>
      <c r="AB33" s="1023"/>
      <c r="AC33" s="1023"/>
      <c r="AD33" s="1022"/>
      <c r="AE33" s="1022"/>
      <c r="AH33" s="1085"/>
      <c r="AI33" s="1085"/>
      <c r="AJ33" s="1085"/>
      <c r="AK33" s="1085"/>
      <c r="AL33" s="1085"/>
      <c r="AM33" s="1085"/>
      <c r="AN33" s="1085"/>
      <c r="AO33" s="1085"/>
      <c r="AP33" s="1085"/>
      <c r="AQ33" s="1085"/>
      <c r="AR33" s="1085"/>
      <c r="AS33" s="1085"/>
      <c r="AT33" s="1085"/>
      <c r="AU33" s="1085"/>
      <c r="AV33" s="1085"/>
      <c r="AW33" s="1085"/>
      <c r="AX33" s="1085"/>
      <c r="AY33" s="1085"/>
      <c r="AZ33" s="1085"/>
      <c r="BA33" s="1085"/>
      <c r="BB33" s="1085"/>
      <c r="BC33" s="1085"/>
      <c r="BD33" s="1085"/>
      <c r="BE33" s="1085"/>
      <c r="BF33" s="1085"/>
      <c r="BG33" s="1085"/>
      <c r="BH33" s="1085"/>
      <c r="BI33" s="1085"/>
      <c r="BJ33" s="1085"/>
      <c r="BK33" s="1085"/>
      <c r="BL33" s="1085"/>
      <c r="BM33" s="1085"/>
      <c r="BN33" s="1085"/>
      <c r="BO33" s="1085"/>
      <c r="BP33" s="1085"/>
      <c r="BQ33" s="1085"/>
      <c r="BR33" s="1085"/>
      <c r="BS33" s="1085"/>
      <c r="BT33" s="1085"/>
      <c r="BU33" s="1085"/>
      <c r="BV33" s="1085"/>
      <c r="BW33" s="1085"/>
      <c r="BX33" s="1085"/>
      <c r="BY33" s="1085"/>
      <c r="BZ33" s="1085"/>
      <c r="CA33" s="1085"/>
      <c r="CB33" s="1085"/>
      <c r="CC33" s="1085"/>
      <c r="CD33" s="1085"/>
      <c r="CE33" s="1085"/>
      <c r="CF33" s="1085"/>
      <c r="CG33" s="1085"/>
      <c r="CH33" s="1085"/>
      <c r="CI33" s="1085"/>
      <c r="CJ33" s="1085"/>
      <c r="CK33" s="1085"/>
      <c r="CL33" s="1085"/>
      <c r="CM33" s="1085"/>
      <c r="CO33" s="1022"/>
      <c r="CP33" s="1022"/>
      <c r="CQ33" s="1022"/>
      <c r="CR33" s="1022"/>
      <c r="CS33" s="1022"/>
      <c r="CT33" s="1022"/>
      <c r="CU33" s="1022"/>
      <c r="CV33" s="1022"/>
      <c r="CW33" s="1022"/>
      <c r="CX33" s="1022"/>
      <c r="CY33" s="1022"/>
      <c r="CZ33" s="1022"/>
      <c r="DA33" s="1022"/>
      <c r="DB33" s="1022"/>
      <c r="DC33" s="1022"/>
      <c r="DD33" s="1022"/>
      <c r="DE33" s="1022"/>
      <c r="DF33" s="1022"/>
      <c r="DG33" s="1022"/>
      <c r="DH33" s="1022"/>
      <c r="DI33" s="1022"/>
      <c r="DJ33" s="1022"/>
      <c r="DK33" s="1022"/>
      <c r="DL33" s="1022"/>
      <c r="DM33" s="1022"/>
      <c r="DN33" s="1022"/>
      <c r="DO33" s="1022"/>
      <c r="DP33" s="1022"/>
      <c r="DQ33" s="1022"/>
      <c r="DR33" s="1022"/>
      <c r="DS33" s="1022"/>
      <c r="DT33" s="1022"/>
      <c r="DU33" s="1022"/>
      <c r="DV33" s="1022"/>
      <c r="DW33" s="1022"/>
      <c r="DX33" s="1022"/>
      <c r="DY33" s="1022"/>
      <c r="DZ33" s="1022"/>
    </row>
    <row r="34" spans="1:130" s="61" customFormat="1" ht="15" customHeight="1">
      <c r="B34" s="1022"/>
      <c r="C34" s="1022"/>
      <c r="D34" s="1022"/>
      <c r="E34" s="1022"/>
      <c r="F34" s="1022"/>
      <c r="G34" s="1022"/>
      <c r="H34" s="1022"/>
      <c r="I34" s="1023"/>
      <c r="J34" s="1023"/>
      <c r="K34" s="1023"/>
      <c r="L34" s="1023"/>
      <c r="M34" s="1023"/>
      <c r="N34" s="1023"/>
      <c r="O34" s="1023"/>
      <c r="P34" s="1023"/>
      <c r="Q34" s="1023"/>
      <c r="R34" s="1023"/>
      <c r="S34" s="1023"/>
      <c r="T34" s="1023"/>
      <c r="U34" s="1023"/>
      <c r="V34" s="1023"/>
      <c r="W34" s="380" t="s">
        <v>666</v>
      </c>
      <c r="X34" s="380"/>
      <c r="Y34" s="380"/>
      <c r="Z34" s="380"/>
      <c r="AA34" s="380"/>
      <c r="AB34" s="380"/>
      <c r="AC34" s="380"/>
      <c r="AD34" s="380"/>
      <c r="AE34" s="380"/>
      <c r="AF34" s="380"/>
      <c r="AG34" s="380"/>
      <c r="AH34" s="380" t="s">
        <v>667</v>
      </c>
      <c r="AI34" s="380"/>
      <c r="AJ34" s="380"/>
      <c r="AK34" s="380"/>
      <c r="AL34" s="380"/>
      <c r="AM34" s="380"/>
      <c r="AN34" s="380"/>
      <c r="AO34" s="380"/>
      <c r="AP34" s="380"/>
      <c r="AQ34" s="380"/>
      <c r="AR34" s="380"/>
      <c r="AS34" s="380"/>
      <c r="AT34" s="380"/>
      <c r="AU34" s="380"/>
      <c r="AV34" s="380"/>
      <c r="AW34" s="380" t="s">
        <v>708</v>
      </c>
      <c r="AX34" s="380"/>
      <c r="AY34" s="380"/>
      <c r="AZ34" s="380"/>
      <c r="BA34" s="380"/>
      <c r="BB34" s="380"/>
      <c r="BC34" s="380"/>
      <c r="BD34" s="380"/>
      <c r="BE34" s="380"/>
      <c r="BF34" s="380"/>
      <c r="BG34" s="380"/>
      <c r="BH34" s="380" t="s">
        <v>709</v>
      </c>
      <c r="BI34" s="380"/>
      <c r="BJ34" s="380"/>
      <c r="BK34" s="380"/>
      <c r="BL34" s="380"/>
      <c r="BM34" s="380"/>
      <c r="BN34" s="380"/>
      <c r="BO34" s="380"/>
      <c r="BP34" s="380"/>
      <c r="BQ34" s="380"/>
      <c r="BR34" s="380"/>
      <c r="BS34" s="380"/>
      <c r="BT34" s="380"/>
      <c r="BU34" s="380"/>
      <c r="BV34" s="380"/>
      <c r="BW34" s="380" t="s">
        <v>710</v>
      </c>
      <c r="BX34" s="380"/>
      <c r="BY34" s="380"/>
      <c r="BZ34" s="380"/>
      <c r="CA34" s="380"/>
      <c r="CB34" s="380"/>
      <c r="CC34" s="380"/>
      <c r="CD34" s="380"/>
      <c r="CE34" s="380"/>
      <c r="CF34" s="380"/>
      <c r="CG34" s="380"/>
      <c r="CH34" s="380" t="s">
        <v>546</v>
      </c>
      <c r="CI34" s="380"/>
      <c r="CJ34" s="380"/>
      <c r="CK34" s="380"/>
      <c r="CL34" s="380"/>
      <c r="CM34" s="380"/>
      <c r="CN34" s="380"/>
      <c r="CO34" s="380"/>
      <c r="CP34" s="380"/>
      <c r="CQ34" s="380"/>
      <c r="CR34" s="380"/>
      <c r="CS34" s="380"/>
      <c r="CT34" s="380"/>
      <c r="CU34" s="380"/>
      <c r="CV34" s="380"/>
      <c r="CW34" s="380" t="s">
        <v>547</v>
      </c>
      <c r="CX34" s="380"/>
      <c r="CY34" s="380"/>
      <c r="CZ34" s="380"/>
      <c r="DA34" s="380"/>
      <c r="DB34" s="380"/>
      <c r="DC34" s="380"/>
      <c r="DD34" s="380"/>
      <c r="DE34" s="380"/>
      <c r="DF34" s="380"/>
      <c r="DG34" s="380"/>
      <c r="DH34" s="380" t="s">
        <v>548</v>
      </c>
      <c r="DI34" s="380"/>
      <c r="DJ34" s="380"/>
      <c r="DK34" s="380"/>
      <c r="DL34" s="380"/>
      <c r="DM34" s="380"/>
      <c r="DN34" s="380"/>
      <c r="DO34" s="380"/>
      <c r="DP34" s="380"/>
      <c r="DQ34" s="380"/>
      <c r="DR34" s="380"/>
      <c r="DS34" s="380"/>
      <c r="DT34" s="380"/>
      <c r="DU34" s="380"/>
      <c r="DV34" s="380"/>
    </row>
    <row r="35" spans="1:130" ht="12.95" customHeight="1">
      <c r="A35" s="114" t="s">
        <v>10</v>
      </c>
      <c r="B35" s="115"/>
      <c r="C35" s="115"/>
      <c r="D35" s="115"/>
      <c r="E35" s="115"/>
      <c r="F35" s="115"/>
      <c r="G35" s="115"/>
      <c r="H35" s="115"/>
      <c r="I35" s="115"/>
      <c r="J35" s="115"/>
      <c r="K35" s="115"/>
      <c r="L35" s="115"/>
      <c r="M35" s="118"/>
      <c r="N35" s="114" t="s">
        <v>286</v>
      </c>
      <c r="O35" s="115"/>
      <c r="P35" s="115"/>
      <c r="Q35" s="115"/>
      <c r="R35" s="115"/>
      <c r="S35" s="115"/>
      <c r="T35" s="115"/>
      <c r="U35" s="115"/>
      <c r="V35" s="118"/>
      <c r="W35" s="797" t="s">
        <v>558</v>
      </c>
      <c r="X35" s="798"/>
      <c r="Y35" s="798"/>
      <c r="Z35" s="798"/>
      <c r="AA35" s="798"/>
      <c r="AB35" s="798"/>
      <c r="AC35" s="798"/>
      <c r="AD35" s="798"/>
      <c r="AE35" s="798"/>
      <c r="AF35" s="798"/>
      <c r="AG35" s="798"/>
      <c r="AH35" s="798"/>
      <c r="AI35" s="798"/>
      <c r="AJ35" s="798"/>
      <c r="AK35" s="798"/>
      <c r="AL35" s="798"/>
      <c r="AM35" s="798"/>
      <c r="AN35" s="798"/>
      <c r="AO35" s="798"/>
      <c r="AP35" s="798"/>
      <c r="AQ35" s="798"/>
      <c r="AR35" s="798"/>
      <c r="AS35" s="798"/>
      <c r="AT35" s="798"/>
      <c r="AU35" s="798"/>
      <c r="AV35" s="799"/>
      <c r="AW35" s="797" t="s">
        <v>555</v>
      </c>
      <c r="AX35" s="798"/>
      <c r="AY35" s="798"/>
      <c r="AZ35" s="798"/>
      <c r="BA35" s="798"/>
      <c r="BB35" s="798"/>
      <c r="BC35" s="798"/>
      <c r="BD35" s="798"/>
      <c r="BE35" s="798"/>
      <c r="BF35" s="798"/>
      <c r="BG35" s="798"/>
      <c r="BH35" s="798"/>
      <c r="BI35" s="798"/>
      <c r="BJ35" s="798"/>
      <c r="BK35" s="798"/>
      <c r="BL35" s="798"/>
      <c r="BM35" s="798"/>
      <c r="BN35" s="798"/>
      <c r="BO35" s="798"/>
      <c r="BP35" s="798"/>
      <c r="BQ35" s="798"/>
      <c r="BR35" s="798"/>
      <c r="BS35" s="798"/>
      <c r="BT35" s="798"/>
      <c r="BU35" s="798"/>
      <c r="BV35" s="798"/>
      <c r="BW35" s="797" t="s">
        <v>559</v>
      </c>
      <c r="BX35" s="798"/>
      <c r="BY35" s="798"/>
      <c r="BZ35" s="798"/>
      <c r="CA35" s="798"/>
      <c r="CB35" s="798"/>
      <c r="CC35" s="798"/>
      <c r="CD35" s="798"/>
      <c r="CE35" s="798"/>
      <c r="CF35" s="798"/>
      <c r="CG35" s="798"/>
      <c r="CH35" s="798"/>
      <c r="CI35" s="798"/>
      <c r="CJ35" s="798"/>
      <c r="CK35" s="798"/>
      <c r="CL35" s="798"/>
      <c r="CM35" s="798"/>
      <c r="CN35" s="798"/>
      <c r="CO35" s="798"/>
      <c r="CP35" s="798"/>
      <c r="CQ35" s="798"/>
      <c r="CR35" s="798"/>
      <c r="CS35" s="798"/>
      <c r="CT35" s="798"/>
      <c r="CU35" s="798"/>
      <c r="CV35" s="798"/>
      <c r="CW35" s="797" t="s">
        <v>560</v>
      </c>
      <c r="CX35" s="798"/>
      <c r="CY35" s="798"/>
      <c r="CZ35" s="798"/>
      <c r="DA35" s="798"/>
      <c r="DB35" s="798"/>
      <c r="DC35" s="798"/>
      <c r="DD35" s="798"/>
      <c r="DE35" s="798"/>
      <c r="DF35" s="798"/>
      <c r="DG35" s="798"/>
      <c r="DH35" s="798"/>
      <c r="DI35" s="798"/>
      <c r="DJ35" s="798"/>
      <c r="DK35" s="798"/>
      <c r="DL35" s="798"/>
      <c r="DM35" s="798"/>
      <c r="DN35" s="798"/>
      <c r="DO35" s="798"/>
      <c r="DP35" s="798"/>
      <c r="DQ35" s="798"/>
      <c r="DR35" s="798"/>
      <c r="DS35" s="798"/>
      <c r="DT35" s="798"/>
      <c r="DU35" s="798"/>
      <c r="DV35" s="799"/>
    </row>
    <row r="36" spans="1:130" ht="12.95" customHeight="1">
      <c r="A36" s="194"/>
      <c r="B36" s="195"/>
      <c r="C36" s="195"/>
      <c r="D36" s="195"/>
      <c r="E36" s="195"/>
      <c r="F36" s="195"/>
      <c r="G36" s="195"/>
      <c r="H36" s="195"/>
      <c r="I36" s="195"/>
      <c r="J36" s="195"/>
      <c r="K36" s="195"/>
      <c r="L36" s="195"/>
      <c r="M36" s="196"/>
      <c r="N36" s="194"/>
      <c r="O36" s="195"/>
      <c r="P36" s="195"/>
      <c r="Q36" s="195"/>
      <c r="R36" s="195"/>
      <c r="S36" s="195"/>
      <c r="T36" s="195"/>
      <c r="U36" s="195"/>
      <c r="V36" s="196"/>
      <c r="W36" s="800"/>
      <c r="X36" s="801"/>
      <c r="Y36" s="801"/>
      <c r="Z36" s="801"/>
      <c r="AA36" s="801"/>
      <c r="AB36" s="801"/>
      <c r="AC36" s="801"/>
      <c r="AD36" s="801"/>
      <c r="AE36" s="801"/>
      <c r="AF36" s="801"/>
      <c r="AG36" s="801"/>
      <c r="AH36" s="801"/>
      <c r="AI36" s="801"/>
      <c r="AJ36" s="801"/>
      <c r="AK36" s="801"/>
      <c r="AL36" s="801"/>
      <c r="AM36" s="801"/>
      <c r="AN36" s="801"/>
      <c r="AO36" s="801"/>
      <c r="AP36" s="801"/>
      <c r="AQ36" s="801"/>
      <c r="AR36" s="801"/>
      <c r="AS36" s="801"/>
      <c r="AT36" s="801"/>
      <c r="AU36" s="801"/>
      <c r="AV36" s="802"/>
      <c r="AW36" s="800"/>
      <c r="AX36" s="801"/>
      <c r="AY36" s="801"/>
      <c r="AZ36" s="801"/>
      <c r="BA36" s="801"/>
      <c r="BB36" s="801"/>
      <c r="BC36" s="801"/>
      <c r="BD36" s="801"/>
      <c r="BE36" s="801"/>
      <c r="BF36" s="801"/>
      <c r="BG36" s="801"/>
      <c r="BH36" s="801"/>
      <c r="BI36" s="801"/>
      <c r="BJ36" s="801"/>
      <c r="BK36" s="801"/>
      <c r="BL36" s="801"/>
      <c r="BM36" s="801"/>
      <c r="BN36" s="801"/>
      <c r="BO36" s="801"/>
      <c r="BP36" s="801"/>
      <c r="BQ36" s="801"/>
      <c r="BR36" s="801"/>
      <c r="BS36" s="801"/>
      <c r="BT36" s="801"/>
      <c r="BU36" s="801"/>
      <c r="BV36" s="801"/>
      <c r="BW36" s="800"/>
      <c r="BX36" s="801"/>
      <c r="BY36" s="801"/>
      <c r="BZ36" s="801"/>
      <c r="CA36" s="801"/>
      <c r="CB36" s="801"/>
      <c r="CC36" s="801"/>
      <c r="CD36" s="801"/>
      <c r="CE36" s="801"/>
      <c r="CF36" s="801"/>
      <c r="CG36" s="801"/>
      <c r="CH36" s="801"/>
      <c r="CI36" s="801"/>
      <c r="CJ36" s="801"/>
      <c r="CK36" s="801"/>
      <c r="CL36" s="801"/>
      <c r="CM36" s="801"/>
      <c r="CN36" s="801"/>
      <c r="CO36" s="801"/>
      <c r="CP36" s="801"/>
      <c r="CQ36" s="801"/>
      <c r="CR36" s="801"/>
      <c r="CS36" s="801"/>
      <c r="CT36" s="801"/>
      <c r="CU36" s="801"/>
      <c r="CV36" s="801"/>
      <c r="CW36" s="800"/>
      <c r="CX36" s="801"/>
      <c r="CY36" s="801"/>
      <c r="CZ36" s="801"/>
      <c r="DA36" s="801"/>
      <c r="DB36" s="801"/>
      <c r="DC36" s="801"/>
      <c r="DD36" s="801"/>
      <c r="DE36" s="801"/>
      <c r="DF36" s="801"/>
      <c r="DG36" s="801"/>
      <c r="DH36" s="801"/>
      <c r="DI36" s="801"/>
      <c r="DJ36" s="801"/>
      <c r="DK36" s="801"/>
      <c r="DL36" s="801"/>
      <c r="DM36" s="801"/>
      <c r="DN36" s="801"/>
      <c r="DO36" s="801"/>
      <c r="DP36" s="801"/>
      <c r="DQ36" s="801"/>
      <c r="DR36" s="801"/>
      <c r="DS36" s="801"/>
      <c r="DT36" s="801"/>
      <c r="DU36" s="801"/>
      <c r="DV36" s="802"/>
    </row>
    <row r="37" spans="1:130" ht="12.95" customHeight="1">
      <c r="A37" s="194"/>
      <c r="B37" s="195"/>
      <c r="C37" s="195"/>
      <c r="D37" s="195"/>
      <c r="E37" s="195"/>
      <c r="F37" s="195"/>
      <c r="G37" s="195"/>
      <c r="H37" s="195"/>
      <c r="I37" s="195"/>
      <c r="J37" s="195"/>
      <c r="K37" s="195"/>
      <c r="L37" s="195"/>
      <c r="M37" s="196"/>
      <c r="N37" s="194"/>
      <c r="O37" s="195"/>
      <c r="P37" s="195"/>
      <c r="Q37" s="195"/>
      <c r="R37" s="195"/>
      <c r="S37" s="195"/>
      <c r="T37" s="195"/>
      <c r="U37" s="195"/>
      <c r="V37" s="196"/>
      <c r="W37" s="1086"/>
      <c r="X37" s="1087"/>
      <c r="Y37" s="1087"/>
      <c r="Z37" s="1087"/>
      <c r="AA37" s="1087"/>
      <c r="AB37" s="1087"/>
      <c r="AC37" s="1087"/>
      <c r="AD37" s="1087"/>
      <c r="AE37" s="1087"/>
      <c r="AF37" s="1087"/>
      <c r="AG37" s="1087"/>
      <c r="AH37" s="1087"/>
      <c r="AI37" s="1087"/>
      <c r="AJ37" s="1087"/>
      <c r="AK37" s="1087"/>
      <c r="AL37" s="1087"/>
      <c r="AM37" s="1087"/>
      <c r="AN37" s="1087"/>
      <c r="AO37" s="1087"/>
      <c r="AP37" s="1087"/>
      <c r="AQ37" s="1087"/>
      <c r="AR37" s="1087"/>
      <c r="AS37" s="1087"/>
      <c r="AT37" s="1087"/>
      <c r="AU37" s="1087"/>
      <c r="AV37" s="1088"/>
      <c r="AW37" s="1086"/>
      <c r="AX37" s="1087"/>
      <c r="AY37" s="1087"/>
      <c r="AZ37" s="1087"/>
      <c r="BA37" s="1087"/>
      <c r="BB37" s="1087"/>
      <c r="BC37" s="1087"/>
      <c r="BD37" s="1087"/>
      <c r="BE37" s="1087"/>
      <c r="BF37" s="1087"/>
      <c r="BG37" s="1087"/>
      <c r="BH37" s="1087"/>
      <c r="BI37" s="1087"/>
      <c r="BJ37" s="1087"/>
      <c r="BK37" s="1087"/>
      <c r="BL37" s="1087"/>
      <c r="BM37" s="1087"/>
      <c r="BN37" s="1087"/>
      <c r="BO37" s="1087"/>
      <c r="BP37" s="1087"/>
      <c r="BQ37" s="1087"/>
      <c r="BR37" s="1087"/>
      <c r="BS37" s="1087"/>
      <c r="BT37" s="1087"/>
      <c r="BU37" s="1087"/>
      <c r="BV37" s="1087"/>
      <c r="BW37" s="1086"/>
      <c r="BX37" s="1087"/>
      <c r="BY37" s="1087"/>
      <c r="BZ37" s="1087"/>
      <c r="CA37" s="1087"/>
      <c r="CB37" s="1087"/>
      <c r="CC37" s="1087"/>
      <c r="CD37" s="1087"/>
      <c r="CE37" s="1087"/>
      <c r="CF37" s="1087"/>
      <c r="CG37" s="1087"/>
      <c r="CH37" s="1087"/>
      <c r="CI37" s="1087"/>
      <c r="CJ37" s="1087"/>
      <c r="CK37" s="1087"/>
      <c r="CL37" s="1087"/>
      <c r="CM37" s="1087"/>
      <c r="CN37" s="1087"/>
      <c r="CO37" s="1087"/>
      <c r="CP37" s="1087"/>
      <c r="CQ37" s="1087"/>
      <c r="CR37" s="1087"/>
      <c r="CS37" s="1087"/>
      <c r="CT37" s="1087"/>
      <c r="CU37" s="1087"/>
      <c r="CV37" s="1087"/>
      <c r="CW37" s="1086"/>
      <c r="CX37" s="1087"/>
      <c r="CY37" s="1087"/>
      <c r="CZ37" s="1087"/>
      <c r="DA37" s="1087"/>
      <c r="DB37" s="1087"/>
      <c r="DC37" s="1087"/>
      <c r="DD37" s="1087"/>
      <c r="DE37" s="1087"/>
      <c r="DF37" s="1087"/>
      <c r="DG37" s="1087"/>
      <c r="DH37" s="1087"/>
      <c r="DI37" s="1087"/>
      <c r="DJ37" s="1087"/>
      <c r="DK37" s="1087"/>
      <c r="DL37" s="1087"/>
      <c r="DM37" s="1087"/>
      <c r="DN37" s="1087"/>
      <c r="DO37" s="1087"/>
      <c r="DP37" s="1087"/>
      <c r="DQ37" s="1087"/>
      <c r="DR37" s="1087"/>
      <c r="DS37" s="1087"/>
      <c r="DT37" s="1087"/>
      <c r="DU37" s="1087"/>
      <c r="DV37" s="1088"/>
    </row>
    <row r="38" spans="1:130" ht="12.95" customHeight="1">
      <c r="A38" s="194"/>
      <c r="B38" s="195"/>
      <c r="C38" s="195"/>
      <c r="D38" s="195"/>
      <c r="E38" s="195"/>
      <c r="F38" s="195"/>
      <c r="G38" s="195"/>
      <c r="H38" s="195"/>
      <c r="I38" s="195"/>
      <c r="J38" s="195"/>
      <c r="K38" s="195"/>
      <c r="L38" s="195"/>
      <c r="M38" s="196"/>
      <c r="N38" s="194"/>
      <c r="O38" s="195"/>
      <c r="P38" s="195"/>
      <c r="Q38" s="195"/>
      <c r="R38" s="195"/>
      <c r="S38" s="195"/>
      <c r="T38" s="195"/>
      <c r="U38" s="195"/>
      <c r="V38" s="196"/>
      <c r="W38" s="114" t="s">
        <v>12</v>
      </c>
      <c r="X38" s="115"/>
      <c r="Y38" s="115"/>
      <c r="Z38" s="115"/>
      <c r="AA38" s="115"/>
      <c r="AB38" s="115"/>
      <c r="AC38" s="115"/>
      <c r="AD38" s="115"/>
      <c r="AE38" s="115"/>
      <c r="AF38" s="115"/>
      <c r="AG38" s="115"/>
      <c r="AH38" s="114" t="s">
        <v>20</v>
      </c>
      <c r="AI38" s="115"/>
      <c r="AJ38" s="115"/>
      <c r="AK38" s="115"/>
      <c r="AL38" s="115"/>
      <c r="AM38" s="115"/>
      <c r="AN38" s="115"/>
      <c r="AO38" s="115"/>
      <c r="AP38" s="115"/>
      <c r="AQ38" s="115"/>
      <c r="AR38" s="115"/>
      <c r="AS38" s="115"/>
      <c r="AT38" s="115"/>
      <c r="AU38" s="115"/>
      <c r="AV38" s="118"/>
      <c r="AW38" s="114" t="s">
        <v>12</v>
      </c>
      <c r="AX38" s="115"/>
      <c r="AY38" s="115"/>
      <c r="AZ38" s="115"/>
      <c r="BA38" s="115"/>
      <c r="BB38" s="115"/>
      <c r="BC38" s="115"/>
      <c r="BD38" s="115"/>
      <c r="BE38" s="115"/>
      <c r="BF38" s="115"/>
      <c r="BG38" s="115"/>
      <c r="BH38" s="114" t="s">
        <v>20</v>
      </c>
      <c r="BI38" s="115"/>
      <c r="BJ38" s="115"/>
      <c r="BK38" s="115"/>
      <c r="BL38" s="115"/>
      <c r="BM38" s="115"/>
      <c r="BN38" s="115"/>
      <c r="BO38" s="115"/>
      <c r="BP38" s="115"/>
      <c r="BQ38" s="115"/>
      <c r="BR38" s="115"/>
      <c r="BS38" s="115"/>
      <c r="BT38" s="115"/>
      <c r="BU38" s="115"/>
      <c r="BV38" s="118"/>
      <c r="BW38" s="114" t="s">
        <v>12</v>
      </c>
      <c r="BX38" s="115"/>
      <c r="BY38" s="115"/>
      <c r="BZ38" s="115"/>
      <c r="CA38" s="115"/>
      <c r="CB38" s="115"/>
      <c r="CC38" s="115"/>
      <c r="CD38" s="115"/>
      <c r="CE38" s="115"/>
      <c r="CF38" s="115"/>
      <c r="CG38" s="115"/>
      <c r="CH38" s="114" t="s">
        <v>20</v>
      </c>
      <c r="CI38" s="115"/>
      <c r="CJ38" s="115"/>
      <c r="CK38" s="115"/>
      <c r="CL38" s="115"/>
      <c r="CM38" s="115"/>
      <c r="CN38" s="115"/>
      <c r="CO38" s="115"/>
      <c r="CP38" s="115"/>
      <c r="CQ38" s="115"/>
      <c r="CR38" s="115"/>
      <c r="CS38" s="115"/>
      <c r="CT38" s="115"/>
      <c r="CU38" s="115"/>
      <c r="CV38" s="118"/>
      <c r="CW38" s="114" t="s">
        <v>12</v>
      </c>
      <c r="CX38" s="115"/>
      <c r="CY38" s="115"/>
      <c r="CZ38" s="115"/>
      <c r="DA38" s="115"/>
      <c r="DB38" s="115"/>
      <c r="DC38" s="115"/>
      <c r="DD38" s="115"/>
      <c r="DE38" s="115"/>
      <c r="DF38" s="115"/>
      <c r="DG38" s="115"/>
      <c r="DH38" s="114" t="s">
        <v>20</v>
      </c>
      <c r="DI38" s="115"/>
      <c r="DJ38" s="115"/>
      <c r="DK38" s="115"/>
      <c r="DL38" s="115"/>
      <c r="DM38" s="115"/>
      <c r="DN38" s="115"/>
      <c r="DO38" s="115"/>
      <c r="DP38" s="115"/>
      <c r="DQ38" s="115"/>
      <c r="DR38" s="115"/>
      <c r="DS38" s="115"/>
      <c r="DT38" s="115"/>
      <c r="DU38" s="115"/>
      <c r="DV38" s="118"/>
    </row>
    <row r="39" spans="1:130" ht="12.95" customHeight="1">
      <c r="A39" s="194"/>
      <c r="B39" s="195"/>
      <c r="C39" s="195"/>
      <c r="D39" s="195"/>
      <c r="E39" s="195"/>
      <c r="F39" s="195"/>
      <c r="G39" s="195"/>
      <c r="H39" s="195"/>
      <c r="I39" s="195"/>
      <c r="J39" s="195"/>
      <c r="K39" s="195"/>
      <c r="L39" s="195"/>
      <c r="M39" s="196"/>
      <c r="N39" s="194"/>
      <c r="O39" s="195"/>
      <c r="P39" s="195"/>
      <c r="Q39" s="195"/>
      <c r="R39" s="195"/>
      <c r="S39" s="195"/>
      <c r="T39" s="195"/>
      <c r="U39" s="195"/>
      <c r="V39" s="196"/>
      <c r="W39" s="194"/>
      <c r="X39" s="195"/>
      <c r="Y39" s="195"/>
      <c r="Z39" s="195"/>
      <c r="AA39" s="195"/>
      <c r="AB39" s="195"/>
      <c r="AC39" s="195"/>
      <c r="AD39" s="195"/>
      <c r="AE39" s="195"/>
      <c r="AF39" s="195"/>
      <c r="AG39" s="195"/>
      <c r="AH39" s="194"/>
      <c r="AI39" s="195"/>
      <c r="AJ39" s="195"/>
      <c r="AK39" s="195"/>
      <c r="AL39" s="195"/>
      <c r="AM39" s="195"/>
      <c r="AN39" s="195"/>
      <c r="AO39" s="195"/>
      <c r="AP39" s="195"/>
      <c r="AQ39" s="195"/>
      <c r="AR39" s="195"/>
      <c r="AS39" s="195"/>
      <c r="AT39" s="195"/>
      <c r="AU39" s="195"/>
      <c r="AV39" s="196"/>
      <c r="AW39" s="194"/>
      <c r="AX39" s="195"/>
      <c r="AY39" s="195"/>
      <c r="AZ39" s="195"/>
      <c r="BA39" s="195"/>
      <c r="BB39" s="195"/>
      <c r="BC39" s="195"/>
      <c r="BD39" s="195"/>
      <c r="BE39" s="195"/>
      <c r="BF39" s="195"/>
      <c r="BG39" s="195"/>
      <c r="BH39" s="194"/>
      <c r="BI39" s="195"/>
      <c r="BJ39" s="195"/>
      <c r="BK39" s="195"/>
      <c r="BL39" s="195"/>
      <c r="BM39" s="195"/>
      <c r="BN39" s="195"/>
      <c r="BO39" s="195"/>
      <c r="BP39" s="195"/>
      <c r="BQ39" s="195"/>
      <c r="BR39" s="195"/>
      <c r="BS39" s="195"/>
      <c r="BT39" s="195"/>
      <c r="BU39" s="195"/>
      <c r="BV39" s="196"/>
      <c r="BW39" s="194"/>
      <c r="BX39" s="195"/>
      <c r="BY39" s="195"/>
      <c r="BZ39" s="195"/>
      <c r="CA39" s="195"/>
      <c r="CB39" s="195"/>
      <c r="CC39" s="195"/>
      <c r="CD39" s="195"/>
      <c r="CE39" s="195"/>
      <c r="CF39" s="195"/>
      <c r="CG39" s="195"/>
      <c r="CH39" s="194"/>
      <c r="CI39" s="195"/>
      <c r="CJ39" s="195"/>
      <c r="CK39" s="195"/>
      <c r="CL39" s="195"/>
      <c r="CM39" s="195"/>
      <c r="CN39" s="195"/>
      <c r="CO39" s="195"/>
      <c r="CP39" s="195"/>
      <c r="CQ39" s="195"/>
      <c r="CR39" s="195"/>
      <c r="CS39" s="195"/>
      <c r="CT39" s="195"/>
      <c r="CU39" s="195"/>
      <c r="CV39" s="196"/>
      <c r="CW39" s="194"/>
      <c r="CX39" s="195"/>
      <c r="CY39" s="195"/>
      <c r="CZ39" s="195"/>
      <c r="DA39" s="195"/>
      <c r="DB39" s="195"/>
      <c r="DC39" s="195"/>
      <c r="DD39" s="195"/>
      <c r="DE39" s="195"/>
      <c r="DF39" s="195"/>
      <c r="DG39" s="195"/>
      <c r="DH39" s="194"/>
      <c r="DI39" s="195"/>
      <c r="DJ39" s="195"/>
      <c r="DK39" s="195"/>
      <c r="DL39" s="195"/>
      <c r="DM39" s="195"/>
      <c r="DN39" s="195"/>
      <c r="DO39" s="195"/>
      <c r="DP39" s="195"/>
      <c r="DQ39" s="195"/>
      <c r="DR39" s="195"/>
      <c r="DS39" s="195"/>
      <c r="DT39" s="195"/>
      <c r="DU39" s="195"/>
      <c r="DV39" s="196"/>
    </row>
    <row r="40" spans="1:130" ht="12.95" customHeight="1">
      <c r="A40" s="194"/>
      <c r="B40" s="195"/>
      <c r="C40" s="195"/>
      <c r="D40" s="195"/>
      <c r="E40" s="195"/>
      <c r="F40" s="195"/>
      <c r="G40" s="195"/>
      <c r="H40" s="195"/>
      <c r="I40" s="195"/>
      <c r="J40" s="195"/>
      <c r="K40" s="195"/>
      <c r="L40" s="195"/>
      <c r="M40" s="196"/>
      <c r="N40" s="194"/>
      <c r="O40" s="195"/>
      <c r="P40" s="195"/>
      <c r="Q40" s="195"/>
      <c r="R40" s="195"/>
      <c r="S40" s="195"/>
      <c r="T40" s="195"/>
      <c r="U40" s="195"/>
      <c r="V40" s="196"/>
      <c r="W40" s="194"/>
      <c r="X40" s="195"/>
      <c r="Y40" s="195"/>
      <c r="Z40" s="195"/>
      <c r="AA40" s="195"/>
      <c r="AB40" s="195"/>
      <c r="AC40" s="195"/>
      <c r="AD40" s="195"/>
      <c r="AE40" s="195"/>
      <c r="AF40" s="195"/>
      <c r="AG40" s="195"/>
      <c r="AH40" s="194"/>
      <c r="AI40" s="195"/>
      <c r="AJ40" s="195"/>
      <c r="AK40" s="195"/>
      <c r="AL40" s="195"/>
      <c r="AM40" s="195"/>
      <c r="AN40" s="195"/>
      <c r="AO40" s="195"/>
      <c r="AP40" s="195"/>
      <c r="AQ40" s="195"/>
      <c r="AR40" s="195"/>
      <c r="AS40" s="195"/>
      <c r="AT40" s="195"/>
      <c r="AU40" s="195"/>
      <c r="AV40" s="196"/>
      <c r="AW40" s="194"/>
      <c r="AX40" s="195"/>
      <c r="AY40" s="195"/>
      <c r="AZ40" s="195"/>
      <c r="BA40" s="195"/>
      <c r="BB40" s="195"/>
      <c r="BC40" s="195"/>
      <c r="BD40" s="195"/>
      <c r="BE40" s="195"/>
      <c r="BF40" s="195"/>
      <c r="BG40" s="195"/>
      <c r="BH40" s="194"/>
      <c r="BI40" s="195"/>
      <c r="BJ40" s="195"/>
      <c r="BK40" s="195"/>
      <c r="BL40" s="195"/>
      <c r="BM40" s="195"/>
      <c r="BN40" s="195"/>
      <c r="BO40" s="195"/>
      <c r="BP40" s="195"/>
      <c r="BQ40" s="195"/>
      <c r="BR40" s="195"/>
      <c r="BS40" s="195"/>
      <c r="BT40" s="195"/>
      <c r="BU40" s="195"/>
      <c r="BV40" s="196"/>
      <c r="BW40" s="194"/>
      <c r="BX40" s="195"/>
      <c r="BY40" s="195"/>
      <c r="BZ40" s="195"/>
      <c r="CA40" s="195"/>
      <c r="CB40" s="195"/>
      <c r="CC40" s="195"/>
      <c r="CD40" s="195"/>
      <c r="CE40" s="195"/>
      <c r="CF40" s="195"/>
      <c r="CG40" s="195"/>
      <c r="CH40" s="194"/>
      <c r="CI40" s="195"/>
      <c r="CJ40" s="195"/>
      <c r="CK40" s="195"/>
      <c r="CL40" s="195"/>
      <c r="CM40" s="195"/>
      <c r="CN40" s="195"/>
      <c r="CO40" s="195"/>
      <c r="CP40" s="195"/>
      <c r="CQ40" s="195"/>
      <c r="CR40" s="195"/>
      <c r="CS40" s="195"/>
      <c r="CT40" s="195"/>
      <c r="CU40" s="195"/>
      <c r="CV40" s="196"/>
      <c r="CW40" s="194"/>
      <c r="CX40" s="195"/>
      <c r="CY40" s="195"/>
      <c r="CZ40" s="195"/>
      <c r="DA40" s="195"/>
      <c r="DB40" s="195"/>
      <c r="DC40" s="195"/>
      <c r="DD40" s="195"/>
      <c r="DE40" s="195"/>
      <c r="DF40" s="195"/>
      <c r="DG40" s="195"/>
      <c r="DH40" s="194"/>
      <c r="DI40" s="195"/>
      <c r="DJ40" s="195"/>
      <c r="DK40" s="195"/>
      <c r="DL40" s="195"/>
      <c r="DM40" s="195"/>
      <c r="DN40" s="195"/>
      <c r="DO40" s="195"/>
      <c r="DP40" s="195"/>
      <c r="DQ40" s="195"/>
      <c r="DR40" s="195"/>
      <c r="DS40" s="195"/>
      <c r="DT40" s="195"/>
      <c r="DU40" s="195"/>
      <c r="DV40" s="196"/>
    </row>
    <row r="41" spans="1:130" ht="12.95" customHeight="1" thickBot="1">
      <c r="A41" s="591"/>
      <c r="B41" s="592"/>
      <c r="C41" s="592"/>
      <c r="D41" s="592"/>
      <c r="E41" s="592"/>
      <c r="F41" s="592"/>
      <c r="G41" s="592"/>
      <c r="H41" s="592"/>
      <c r="I41" s="592"/>
      <c r="J41" s="592"/>
      <c r="K41" s="592"/>
      <c r="L41" s="592"/>
      <c r="M41" s="593"/>
      <c r="N41" s="194"/>
      <c r="O41" s="195"/>
      <c r="P41" s="195"/>
      <c r="Q41" s="195"/>
      <c r="R41" s="195"/>
      <c r="S41" s="195"/>
      <c r="T41" s="195"/>
      <c r="U41" s="195"/>
      <c r="V41" s="196"/>
      <c r="W41" s="194"/>
      <c r="X41" s="195"/>
      <c r="Y41" s="195"/>
      <c r="Z41" s="195"/>
      <c r="AA41" s="195"/>
      <c r="AB41" s="195"/>
      <c r="AC41" s="195"/>
      <c r="AD41" s="195"/>
      <c r="AE41" s="195"/>
      <c r="AF41" s="195"/>
      <c r="AG41" s="195"/>
      <c r="AH41" s="131" t="s">
        <v>13</v>
      </c>
      <c r="AI41" s="132"/>
      <c r="AJ41" s="132"/>
      <c r="AK41" s="132"/>
      <c r="AL41" s="132"/>
      <c r="AM41" s="132"/>
      <c r="AN41" s="132"/>
      <c r="AO41" s="132"/>
      <c r="AP41" s="132"/>
      <c r="AQ41" s="132"/>
      <c r="AR41" s="132"/>
      <c r="AS41" s="132"/>
      <c r="AT41" s="132"/>
      <c r="AU41" s="132"/>
      <c r="AV41" s="133"/>
      <c r="AW41" s="194"/>
      <c r="AX41" s="195"/>
      <c r="AY41" s="195"/>
      <c r="AZ41" s="195"/>
      <c r="BA41" s="195"/>
      <c r="BB41" s="195"/>
      <c r="BC41" s="195"/>
      <c r="BD41" s="195"/>
      <c r="BE41" s="195"/>
      <c r="BF41" s="195"/>
      <c r="BG41" s="195"/>
      <c r="BH41" s="131" t="s">
        <v>13</v>
      </c>
      <c r="BI41" s="132"/>
      <c r="BJ41" s="132"/>
      <c r="BK41" s="132"/>
      <c r="BL41" s="132"/>
      <c r="BM41" s="132"/>
      <c r="BN41" s="132"/>
      <c r="BO41" s="132"/>
      <c r="BP41" s="132"/>
      <c r="BQ41" s="132"/>
      <c r="BR41" s="132"/>
      <c r="BS41" s="132"/>
      <c r="BT41" s="132"/>
      <c r="BU41" s="132"/>
      <c r="BV41" s="133"/>
      <c r="BW41" s="194"/>
      <c r="BX41" s="195"/>
      <c r="BY41" s="195"/>
      <c r="BZ41" s="195"/>
      <c r="CA41" s="195"/>
      <c r="CB41" s="195"/>
      <c r="CC41" s="195"/>
      <c r="CD41" s="195"/>
      <c r="CE41" s="195"/>
      <c r="CF41" s="195"/>
      <c r="CG41" s="195"/>
      <c r="CH41" s="131" t="s">
        <v>13</v>
      </c>
      <c r="CI41" s="132"/>
      <c r="CJ41" s="132"/>
      <c r="CK41" s="132"/>
      <c r="CL41" s="132"/>
      <c r="CM41" s="132"/>
      <c r="CN41" s="132"/>
      <c r="CO41" s="132"/>
      <c r="CP41" s="132"/>
      <c r="CQ41" s="132"/>
      <c r="CR41" s="132"/>
      <c r="CS41" s="132"/>
      <c r="CT41" s="132"/>
      <c r="CU41" s="132"/>
      <c r="CV41" s="133"/>
      <c r="CW41" s="194"/>
      <c r="CX41" s="195"/>
      <c r="CY41" s="195"/>
      <c r="CZ41" s="195"/>
      <c r="DA41" s="195"/>
      <c r="DB41" s="195"/>
      <c r="DC41" s="195"/>
      <c r="DD41" s="195"/>
      <c r="DE41" s="195"/>
      <c r="DF41" s="195"/>
      <c r="DG41" s="195"/>
      <c r="DH41" s="131" t="s">
        <v>13</v>
      </c>
      <c r="DI41" s="132"/>
      <c r="DJ41" s="132"/>
      <c r="DK41" s="132"/>
      <c r="DL41" s="132"/>
      <c r="DM41" s="132"/>
      <c r="DN41" s="132"/>
      <c r="DO41" s="132"/>
      <c r="DP41" s="132"/>
      <c r="DQ41" s="132"/>
      <c r="DR41" s="132"/>
      <c r="DS41" s="132"/>
      <c r="DT41" s="132"/>
      <c r="DU41" s="132"/>
      <c r="DV41" s="133"/>
    </row>
    <row r="42" spans="1:130" ht="35.1" customHeight="1">
      <c r="A42" s="591" t="s">
        <v>545</v>
      </c>
      <c r="B42" s="592"/>
      <c r="C42" s="592"/>
      <c r="D42" s="592"/>
      <c r="E42" s="592"/>
      <c r="F42" s="592"/>
      <c r="G42" s="592"/>
      <c r="H42" s="592"/>
      <c r="I42" s="592"/>
      <c r="J42" s="592"/>
      <c r="K42" s="592"/>
      <c r="L42" s="592"/>
      <c r="M42" s="592"/>
      <c r="N42" s="478" t="s">
        <v>11</v>
      </c>
      <c r="O42" s="479"/>
      <c r="P42" s="1089"/>
      <c r="Q42" s="479" t="s">
        <v>288</v>
      </c>
      <c r="R42" s="479"/>
      <c r="S42" s="625"/>
      <c r="T42" s="545" t="s">
        <v>848</v>
      </c>
      <c r="U42" s="479"/>
      <c r="V42" s="626"/>
      <c r="W42" s="419">
        <v>27</v>
      </c>
      <c r="X42" s="419"/>
      <c r="Y42" s="419"/>
      <c r="Z42" s="419"/>
      <c r="AA42" s="419"/>
      <c r="AB42" s="419"/>
      <c r="AC42" s="419"/>
      <c r="AD42" s="419"/>
      <c r="AE42" s="419"/>
      <c r="AF42" s="419"/>
      <c r="AG42" s="419"/>
      <c r="AH42" s="419">
        <v>30326</v>
      </c>
      <c r="AI42" s="419"/>
      <c r="AJ42" s="419"/>
      <c r="AK42" s="419"/>
      <c r="AL42" s="419"/>
      <c r="AM42" s="419"/>
      <c r="AN42" s="419"/>
      <c r="AO42" s="419"/>
      <c r="AP42" s="419"/>
      <c r="AQ42" s="419"/>
      <c r="AR42" s="419"/>
      <c r="AS42" s="419"/>
      <c r="AT42" s="419"/>
      <c r="AU42" s="419"/>
      <c r="AV42" s="419"/>
      <c r="AW42" s="419">
        <v>0</v>
      </c>
      <c r="AX42" s="419"/>
      <c r="AY42" s="419"/>
      <c r="AZ42" s="419"/>
      <c r="BA42" s="419"/>
      <c r="BB42" s="419"/>
      <c r="BC42" s="419"/>
      <c r="BD42" s="419"/>
      <c r="BE42" s="419"/>
      <c r="BF42" s="419"/>
      <c r="BG42" s="419"/>
      <c r="BH42" s="419">
        <v>0</v>
      </c>
      <c r="BI42" s="419"/>
      <c r="BJ42" s="419"/>
      <c r="BK42" s="419"/>
      <c r="BL42" s="419"/>
      <c r="BM42" s="419"/>
      <c r="BN42" s="419"/>
      <c r="BO42" s="419"/>
      <c r="BP42" s="419"/>
      <c r="BQ42" s="419"/>
      <c r="BR42" s="419"/>
      <c r="BS42" s="419"/>
      <c r="BT42" s="419"/>
      <c r="BU42" s="419"/>
      <c r="BV42" s="419"/>
      <c r="BW42" s="419">
        <v>48</v>
      </c>
      <c r="BX42" s="419"/>
      <c r="BY42" s="419"/>
      <c r="BZ42" s="419"/>
      <c r="CA42" s="419"/>
      <c r="CB42" s="419"/>
      <c r="CC42" s="419"/>
      <c r="CD42" s="419"/>
      <c r="CE42" s="419"/>
      <c r="CF42" s="419"/>
      <c r="CG42" s="419"/>
      <c r="CH42" s="419">
        <v>149335</v>
      </c>
      <c r="CI42" s="419"/>
      <c r="CJ42" s="419"/>
      <c r="CK42" s="419"/>
      <c r="CL42" s="419"/>
      <c r="CM42" s="419"/>
      <c r="CN42" s="419"/>
      <c r="CO42" s="419"/>
      <c r="CP42" s="419"/>
      <c r="CQ42" s="419"/>
      <c r="CR42" s="419"/>
      <c r="CS42" s="419"/>
      <c r="CT42" s="419"/>
      <c r="CU42" s="419"/>
      <c r="CV42" s="419"/>
      <c r="CW42" s="419">
        <v>0</v>
      </c>
      <c r="CX42" s="419"/>
      <c r="CY42" s="419"/>
      <c r="CZ42" s="419"/>
      <c r="DA42" s="419"/>
      <c r="DB42" s="419"/>
      <c r="DC42" s="419"/>
      <c r="DD42" s="419"/>
      <c r="DE42" s="419"/>
      <c r="DF42" s="419"/>
      <c r="DG42" s="419"/>
      <c r="DH42" s="419">
        <v>0</v>
      </c>
      <c r="DI42" s="419"/>
      <c r="DJ42" s="419"/>
      <c r="DK42" s="419"/>
      <c r="DL42" s="419"/>
      <c r="DM42" s="419"/>
      <c r="DN42" s="419"/>
      <c r="DO42" s="419"/>
      <c r="DP42" s="419"/>
      <c r="DQ42" s="419"/>
      <c r="DR42" s="419"/>
      <c r="DS42" s="419"/>
      <c r="DT42" s="419"/>
      <c r="DU42" s="419"/>
      <c r="DV42" s="420"/>
    </row>
    <row r="43" spans="1:130" ht="35.1" customHeight="1" thickBot="1">
      <c r="A43" s="119" t="s">
        <v>15</v>
      </c>
      <c r="B43" s="120"/>
      <c r="C43" s="120"/>
      <c r="D43" s="120"/>
      <c r="E43" s="120"/>
      <c r="F43" s="120"/>
      <c r="G43" s="120"/>
      <c r="H43" s="120"/>
      <c r="I43" s="120"/>
      <c r="J43" s="120"/>
      <c r="K43" s="120"/>
      <c r="L43" s="120"/>
      <c r="M43" s="120"/>
      <c r="N43" s="553" t="s">
        <v>11</v>
      </c>
      <c r="O43" s="554"/>
      <c r="P43" s="1090"/>
      <c r="Q43" s="554" t="s">
        <v>848</v>
      </c>
      <c r="R43" s="554"/>
      <c r="S43" s="634"/>
      <c r="T43" s="554" t="s">
        <v>848</v>
      </c>
      <c r="U43" s="554"/>
      <c r="V43" s="635"/>
      <c r="W43" s="1066"/>
      <c r="X43" s="1066"/>
      <c r="Y43" s="1066"/>
      <c r="Z43" s="1066"/>
      <c r="AA43" s="1066"/>
      <c r="AB43" s="1066"/>
      <c r="AC43" s="1066"/>
      <c r="AD43" s="1066"/>
      <c r="AE43" s="1066"/>
      <c r="AF43" s="1066"/>
      <c r="AG43" s="1066"/>
      <c r="AH43" s="1066"/>
      <c r="AI43" s="1066"/>
      <c r="AJ43" s="1066"/>
      <c r="AK43" s="1066"/>
      <c r="AL43" s="1066"/>
      <c r="AM43" s="1066"/>
      <c r="AN43" s="1066"/>
      <c r="AO43" s="1066"/>
      <c r="AP43" s="1066"/>
      <c r="AQ43" s="1066"/>
      <c r="AR43" s="1066"/>
      <c r="AS43" s="1066"/>
      <c r="AT43" s="1066"/>
      <c r="AU43" s="1066"/>
      <c r="AV43" s="1066"/>
      <c r="AW43" s="502">
        <v>0</v>
      </c>
      <c r="AX43" s="502"/>
      <c r="AY43" s="502"/>
      <c r="AZ43" s="502"/>
      <c r="BA43" s="502"/>
      <c r="BB43" s="502"/>
      <c r="BC43" s="502"/>
      <c r="BD43" s="502"/>
      <c r="BE43" s="502"/>
      <c r="BF43" s="502"/>
      <c r="BG43" s="502"/>
      <c r="BH43" s="502">
        <v>0</v>
      </c>
      <c r="BI43" s="502"/>
      <c r="BJ43" s="502"/>
      <c r="BK43" s="502"/>
      <c r="BL43" s="502"/>
      <c r="BM43" s="502"/>
      <c r="BN43" s="502"/>
      <c r="BO43" s="502"/>
      <c r="BP43" s="502"/>
      <c r="BQ43" s="502"/>
      <c r="BR43" s="502"/>
      <c r="BS43" s="502"/>
      <c r="BT43" s="502"/>
      <c r="BU43" s="502"/>
      <c r="BV43" s="502"/>
      <c r="BW43" s="502">
        <v>0</v>
      </c>
      <c r="BX43" s="502"/>
      <c r="BY43" s="502"/>
      <c r="BZ43" s="502"/>
      <c r="CA43" s="502"/>
      <c r="CB43" s="502"/>
      <c r="CC43" s="502"/>
      <c r="CD43" s="502"/>
      <c r="CE43" s="502"/>
      <c r="CF43" s="502"/>
      <c r="CG43" s="502"/>
      <c r="CH43" s="502">
        <v>0</v>
      </c>
      <c r="CI43" s="502"/>
      <c r="CJ43" s="502"/>
      <c r="CK43" s="502"/>
      <c r="CL43" s="502"/>
      <c r="CM43" s="502"/>
      <c r="CN43" s="502"/>
      <c r="CO43" s="502"/>
      <c r="CP43" s="502"/>
      <c r="CQ43" s="502"/>
      <c r="CR43" s="502"/>
      <c r="CS43" s="502"/>
      <c r="CT43" s="502"/>
      <c r="CU43" s="502"/>
      <c r="CV43" s="502"/>
      <c r="CW43" s="1066"/>
      <c r="CX43" s="1066"/>
      <c r="CY43" s="1066"/>
      <c r="CZ43" s="1066"/>
      <c r="DA43" s="1066"/>
      <c r="DB43" s="1066"/>
      <c r="DC43" s="1066"/>
      <c r="DD43" s="1066"/>
      <c r="DE43" s="1066"/>
      <c r="DF43" s="1066"/>
      <c r="DG43" s="1066"/>
      <c r="DH43" s="1066"/>
      <c r="DI43" s="1066"/>
      <c r="DJ43" s="1066"/>
      <c r="DK43" s="1066"/>
      <c r="DL43" s="1066"/>
      <c r="DM43" s="1066"/>
      <c r="DN43" s="1066"/>
      <c r="DO43" s="1066"/>
      <c r="DP43" s="1066"/>
      <c r="DQ43" s="1066"/>
      <c r="DR43" s="1066"/>
      <c r="DS43" s="1066"/>
      <c r="DT43" s="1066"/>
      <c r="DU43" s="1066"/>
      <c r="DV43" s="1067"/>
    </row>
    <row r="45" spans="1:130" s="61" customFormat="1" ht="15" customHeight="1">
      <c r="B45" s="1022"/>
      <c r="C45" s="1022"/>
      <c r="D45" s="1022"/>
      <c r="E45" s="1022"/>
      <c r="F45" s="1022"/>
      <c r="G45" s="1022"/>
      <c r="H45" s="1022"/>
      <c r="I45" s="1023"/>
      <c r="J45" s="1023"/>
      <c r="K45" s="1023"/>
      <c r="L45" s="1023"/>
      <c r="M45" s="1023"/>
      <c r="N45" s="1023"/>
      <c r="O45" s="1023"/>
      <c r="P45" s="1023"/>
      <c r="Q45" s="1023"/>
      <c r="R45" s="1023"/>
      <c r="S45" s="1023"/>
      <c r="T45" s="1023"/>
      <c r="U45" s="1023"/>
      <c r="V45" s="1023"/>
      <c r="W45" s="380" t="s">
        <v>673</v>
      </c>
      <c r="X45" s="380"/>
      <c r="Y45" s="380"/>
      <c r="Z45" s="380"/>
      <c r="AA45" s="380"/>
      <c r="AB45" s="380"/>
      <c r="AC45" s="380"/>
      <c r="AD45" s="380"/>
      <c r="AE45" s="380"/>
      <c r="AF45" s="380"/>
      <c r="AG45" s="380"/>
      <c r="AH45" s="380" t="s">
        <v>674</v>
      </c>
      <c r="AI45" s="380"/>
      <c r="AJ45" s="380"/>
      <c r="AK45" s="380"/>
      <c r="AL45" s="380"/>
      <c r="AM45" s="380"/>
      <c r="AN45" s="380"/>
      <c r="AO45" s="380"/>
      <c r="AP45" s="380"/>
      <c r="AQ45" s="380"/>
      <c r="AR45" s="380"/>
      <c r="AS45" s="380"/>
      <c r="AT45" s="380"/>
      <c r="AU45" s="380"/>
      <c r="AV45" s="380"/>
      <c r="AW45" s="380" t="s">
        <v>549</v>
      </c>
      <c r="AX45" s="380"/>
      <c r="AY45" s="380"/>
      <c r="AZ45" s="380"/>
      <c r="BA45" s="380"/>
      <c r="BB45" s="380"/>
      <c r="BC45" s="380"/>
      <c r="BD45" s="380"/>
      <c r="BE45" s="380"/>
      <c r="BF45" s="380"/>
      <c r="BG45" s="380"/>
      <c r="BH45" s="380" t="s">
        <v>550</v>
      </c>
      <c r="BI45" s="380"/>
      <c r="BJ45" s="380"/>
      <c r="BK45" s="380"/>
      <c r="BL45" s="380"/>
      <c r="BM45" s="380"/>
      <c r="BN45" s="380"/>
      <c r="BO45" s="380"/>
      <c r="BP45" s="380"/>
      <c r="BQ45" s="380"/>
      <c r="BR45" s="380"/>
      <c r="BS45" s="380"/>
      <c r="BT45" s="380"/>
      <c r="BU45" s="380"/>
      <c r="BV45" s="380"/>
      <c r="BW45" s="380" t="s">
        <v>551</v>
      </c>
      <c r="BX45" s="380"/>
      <c r="BY45" s="380"/>
      <c r="BZ45" s="380"/>
      <c r="CA45" s="380"/>
      <c r="CB45" s="380"/>
      <c r="CC45" s="380"/>
      <c r="CD45" s="380"/>
      <c r="CE45" s="380"/>
      <c r="CF45" s="380"/>
      <c r="CG45" s="380"/>
      <c r="CH45" s="380" t="s">
        <v>552</v>
      </c>
      <c r="CI45" s="380"/>
      <c r="CJ45" s="380"/>
      <c r="CK45" s="380"/>
      <c r="CL45" s="380"/>
      <c r="CM45" s="380"/>
      <c r="CN45" s="380"/>
      <c r="CO45" s="380"/>
      <c r="CP45" s="380"/>
      <c r="CQ45" s="380"/>
      <c r="CR45" s="380"/>
      <c r="CS45" s="380"/>
      <c r="CT45" s="380"/>
      <c r="CU45" s="380"/>
      <c r="CV45" s="380"/>
      <c r="CW45" s="380" t="s">
        <v>553</v>
      </c>
      <c r="CX45" s="380"/>
      <c r="CY45" s="380"/>
      <c r="CZ45" s="380"/>
      <c r="DA45" s="380"/>
      <c r="DB45" s="380"/>
      <c r="DC45" s="380"/>
      <c r="DD45" s="380"/>
      <c r="DE45" s="380"/>
      <c r="DF45" s="380"/>
      <c r="DG45" s="380"/>
      <c r="DH45" s="380" t="s">
        <v>554</v>
      </c>
      <c r="DI45" s="380"/>
      <c r="DJ45" s="380"/>
      <c r="DK45" s="380"/>
      <c r="DL45" s="380"/>
      <c r="DM45" s="380"/>
      <c r="DN45" s="380"/>
      <c r="DO45" s="380"/>
      <c r="DP45" s="380"/>
      <c r="DQ45" s="380"/>
      <c r="DR45" s="380"/>
      <c r="DS45" s="380"/>
      <c r="DT45" s="380"/>
      <c r="DU45" s="380"/>
      <c r="DV45" s="380"/>
    </row>
    <row r="46" spans="1:130" ht="12.95" customHeight="1">
      <c r="A46" s="114" t="s">
        <v>10</v>
      </c>
      <c r="B46" s="115"/>
      <c r="C46" s="115"/>
      <c r="D46" s="115"/>
      <c r="E46" s="115"/>
      <c r="F46" s="115"/>
      <c r="G46" s="115"/>
      <c r="H46" s="115"/>
      <c r="I46" s="115"/>
      <c r="J46" s="115"/>
      <c r="K46" s="115"/>
      <c r="L46" s="115"/>
      <c r="M46" s="118"/>
      <c r="N46" s="114" t="s">
        <v>286</v>
      </c>
      <c r="O46" s="115"/>
      <c r="P46" s="115"/>
      <c r="Q46" s="115"/>
      <c r="R46" s="115"/>
      <c r="S46" s="115"/>
      <c r="T46" s="115"/>
      <c r="U46" s="115"/>
      <c r="V46" s="118"/>
      <c r="W46" s="797" t="s">
        <v>561</v>
      </c>
      <c r="X46" s="798"/>
      <c r="Y46" s="798"/>
      <c r="Z46" s="798"/>
      <c r="AA46" s="798"/>
      <c r="AB46" s="798"/>
      <c r="AC46" s="798"/>
      <c r="AD46" s="798"/>
      <c r="AE46" s="798"/>
      <c r="AF46" s="798"/>
      <c r="AG46" s="798"/>
      <c r="AH46" s="798"/>
      <c r="AI46" s="798"/>
      <c r="AJ46" s="798"/>
      <c r="AK46" s="798"/>
      <c r="AL46" s="798"/>
      <c r="AM46" s="798"/>
      <c r="AN46" s="798"/>
      <c r="AO46" s="798"/>
      <c r="AP46" s="798"/>
      <c r="AQ46" s="798"/>
      <c r="AR46" s="798"/>
      <c r="AS46" s="798"/>
      <c r="AT46" s="798"/>
      <c r="AU46" s="798"/>
      <c r="AV46" s="799"/>
      <c r="AW46" s="797" t="s">
        <v>562</v>
      </c>
      <c r="AX46" s="798"/>
      <c r="AY46" s="798"/>
      <c r="AZ46" s="798"/>
      <c r="BA46" s="798"/>
      <c r="BB46" s="798"/>
      <c r="BC46" s="798"/>
      <c r="BD46" s="798"/>
      <c r="BE46" s="798"/>
      <c r="BF46" s="798"/>
      <c r="BG46" s="798"/>
      <c r="BH46" s="798"/>
      <c r="BI46" s="798"/>
      <c r="BJ46" s="798"/>
      <c r="BK46" s="798"/>
      <c r="BL46" s="798"/>
      <c r="BM46" s="798"/>
      <c r="BN46" s="798"/>
      <c r="BO46" s="798"/>
      <c r="BP46" s="798"/>
      <c r="BQ46" s="798"/>
      <c r="BR46" s="798"/>
      <c r="BS46" s="798"/>
      <c r="BT46" s="798"/>
      <c r="BU46" s="798"/>
      <c r="BV46" s="798"/>
      <c r="BW46" s="797" t="s">
        <v>563</v>
      </c>
      <c r="BX46" s="798"/>
      <c r="BY46" s="798"/>
      <c r="BZ46" s="798"/>
      <c r="CA46" s="798"/>
      <c r="CB46" s="798"/>
      <c r="CC46" s="798"/>
      <c r="CD46" s="798"/>
      <c r="CE46" s="798"/>
      <c r="CF46" s="798"/>
      <c r="CG46" s="798"/>
      <c r="CH46" s="798"/>
      <c r="CI46" s="798"/>
      <c r="CJ46" s="798"/>
      <c r="CK46" s="798"/>
      <c r="CL46" s="798"/>
      <c r="CM46" s="798"/>
      <c r="CN46" s="798"/>
      <c r="CO46" s="798"/>
      <c r="CP46" s="798"/>
      <c r="CQ46" s="798"/>
      <c r="CR46" s="798"/>
      <c r="CS46" s="798"/>
      <c r="CT46" s="798"/>
      <c r="CU46" s="798"/>
      <c r="CV46" s="798"/>
      <c r="CW46" s="797" t="s">
        <v>564</v>
      </c>
      <c r="CX46" s="798"/>
      <c r="CY46" s="798"/>
      <c r="CZ46" s="798"/>
      <c r="DA46" s="798"/>
      <c r="DB46" s="798"/>
      <c r="DC46" s="798"/>
      <c r="DD46" s="798"/>
      <c r="DE46" s="798"/>
      <c r="DF46" s="798"/>
      <c r="DG46" s="798"/>
      <c r="DH46" s="798"/>
      <c r="DI46" s="798"/>
      <c r="DJ46" s="798"/>
      <c r="DK46" s="798"/>
      <c r="DL46" s="798"/>
      <c r="DM46" s="798"/>
      <c r="DN46" s="798"/>
      <c r="DO46" s="798"/>
      <c r="DP46" s="798"/>
      <c r="DQ46" s="798"/>
      <c r="DR46" s="798"/>
      <c r="DS46" s="798"/>
      <c r="DT46" s="798"/>
      <c r="DU46" s="798"/>
      <c r="DV46" s="799"/>
    </row>
    <row r="47" spans="1:130" ht="12.95" customHeight="1">
      <c r="A47" s="194"/>
      <c r="B47" s="195"/>
      <c r="C47" s="195"/>
      <c r="D47" s="195"/>
      <c r="E47" s="195"/>
      <c r="F47" s="195"/>
      <c r="G47" s="195"/>
      <c r="H47" s="195"/>
      <c r="I47" s="195"/>
      <c r="J47" s="195"/>
      <c r="K47" s="195"/>
      <c r="L47" s="195"/>
      <c r="M47" s="196"/>
      <c r="N47" s="194"/>
      <c r="O47" s="195"/>
      <c r="P47" s="195"/>
      <c r="Q47" s="195"/>
      <c r="R47" s="195"/>
      <c r="S47" s="195"/>
      <c r="T47" s="195"/>
      <c r="U47" s="195"/>
      <c r="V47" s="196"/>
      <c r="W47" s="800"/>
      <c r="X47" s="801"/>
      <c r="Y47" s="801"/>
      <c r="Z47" s="801"/>
      <c r="AA47" s="801"/>
      <c r="AB47" s="801"/>
      <c r="AC47" s="801"/>
      <c r="AD47" s="801"/>
      <c r="AE47" s="801"/>
      <c r="AF47" s="801"/>
      <c r="AG47" s="801"/>
      <c r="AH47" s="801"/>
      <c r="AI47" s="801"/>
      <c r="AJ47" s="801"/>
      <c r="AK47" s="801"/>
      <c r="AL47" s="801"/>
      <c r="AM47" s="801"/>
      <c r="AN47" s="801"/>
      <c r="AO47" s="801"/>
      <c r="AP47" s="801"/>
      <c r="AQ47" s="801"/>
      <c r="AR47" s="801"/>
      <c r="AS47" s="801"/>
      <c r="AT47" s="801"/>
      <c r="AU47" s="801"/>
      <c r="AV47" s="802"/>
      <c r="AW47" s="800"/>
      <c r="AX47" s="801"/>
      <c r="AY47" s="801"/>
      <c r="AZ47" s="801"/>
      <c r="BA47" s="801"/>
      <c r="BB47" s="801"/>
      <c r="BC47" s="801"/>
      <c r="BD47" s="801"/>
      <c r="BE47" s="801"/>
      <c r="BF47" s="801"/>
      <c r="BG47" s="801"/>
      <c r="BH47" s="801"/>
      <c r="BI47" s="801"/>
      <c r="BJ47" s="801"/>
      <c r="BK47" s="801"/>
      <c r="BL47" s="801"/>
      <c r="BM47" s="801"/>
      <c r="BN47" s="801"/>
      <c r="BO47" s="801"/>
      <c r="BP47" s="801"/>
      <c r="BQ47" s="801"/>
      <c r="BR47" s="801"/>
      <c r="BS47" s="801"/>
      <c r="BT47" s="801"/>
      <c r="BU47" s="801"/>
      <c r="BV47" s="801"/>
      <c r="BW47" s="800"/>
      <c r="BX47" s="801"/>
      <c r="BY47" s="801"/>
      <c r="BZ47" s="801"/>
      <c r="CA47" s="801"/>
      <c r="CB47" s="801"/>
      <c r="CC47" s="801"/>
      <c r="CD47" s="801"/>
      <c r="CE47" s="801"/>
      <c r="CF47" s="801"/>
      <c r="CG47" s="801"/>
      <c r="CH47" s="801"/>
      <c r="CI47" s="801"/>
      <c r="CJ47" s="801"/>
      <c r="CK47" s="801"/>
      <c r="CL47" s="801"/>
      <c r="CM47" s="801"/>
      <c r="CN47" s="801"/>
      <c r="CO47" s="801"/>
      <c r="CP47" s="801"/>
      <c r="CQ47" s="801"/>
      <c r="CR47" s="801"/>
      <c r="CS47" s="801"/>
      <c r="CT47" s="801"/>
      <c r="CU47" s="801"/>
      <c r="CV47" s="801"/>
      <c r="CW47" s="800"/>
      <c r="CX47" s="801"/>
      <c r="CY47" s="801"/>
      <c r="CZ47" s="801"/>
      <c r="DA47" s="801"/>
      <c r="DB47" s="801"/>
      <c r="DC47" s="801"/>
      <c r="DD47" s="801"/>
      <c r="DE47" s="801"/>
      <c r="DF47" s="801"/>
      <c r="DG47" s="801"/>
      <c r="DH47" s="801"/>
      <c r="DI47" s="801"/>
      <c r="DJ47" s="801"/>
      <c r="DK47" s="801"/>
      <c r="DL47" s="801"/>
      <c r="DM47" s="801"/>
      <c r="DN47" s="801"/>
      <c r="DO47" s="801"/>
      <c r="DP47" s="801"/>
      <c r="DQ47" s="801"/>
      <c r="DR47" s="801"/>
      <c r="DS47" s="801"/>
      <c r="DT47" s="801"/>
      <c r="DU47" s="801"/>
      <c r="DV47" s="802"/>
    </row>
    <row r="48" spans="1:130" ht="12.95" customHeight="1">
      <c r="A48" s="194"/>
      <c r="B48" s="195"/>
      <c r="C48" s="195"/>
      <c r="D48" s="195"/>
      <c r="E48" s="195"/>
      <c r="F48" s="195"/>
      <c r="G48" s="195"/>
      <c r="H48" s="195"/>
      <c r="I48" s="195"/>
      <c r="J48" s="195"/>
      <c r="K48" s="195"/>
      <c r="L48" s="195"/>
      <c r="M48" s="196"/>
      <c r="N48" s="194"/>
      <c r="O48" s="195"/>
      <c r="P48" s="195"/>
      <c r="Q48" s="195"/>
      <c r="R48" s="195"/>
      <c r="S48" s="195"/>
      <c r="T48" s="195"/>
      <c r="U48" s="195"/>
      <c r="V48" s="196"/>
      <c r="W48" s="1086"/>
      <c r="X48" s="1087"/>
      <c r="Y48" s="1087"/>
      <c r="Z48" s="1087"/>
      <c r="AA48" s="1087"/>
      <c r="AB48" s="1087"/>
      <c r="AC48" s="1087"/>
      <c r="AD48" s="1087"/>
      <c r="AE48" s="1087"/>
      <c r="AF48" s="1087"/>
      <c r="AG48" s="1087"/>
      <c r="AH48" s="1087"/>
      <c r="AI48" s="1087"/>
      <c r="AJ48" s="1087"/>
      <c r="AK48" s="1087"/>
      <c r="AL48" s="1087"/>
      <c r="AM48" s="1087"/>
      <c r="AN48" s="1087"/>
      <c r="AO48" s="1087"/>
      <c r="AP48" s="1087"/>
      <c r="AQ48" s="1087"/>
      <c r="AR48" s="1087"/>
      <c r="AS48" s="1087"/>
      <c r="AT48" s="1087"/>
      <c r="AU48" s="1087"/>
      <c r="AV48" s="1088"/>
      <c r="AW48" s="1086"/>
      <c r="AX48" s="1087"/>
      <c r="AY48" s="1087"/>
      <c r="AZ48" s="1087"/>
      <c r="BA48" s="1087"/>
      <c r="BB48" s="1087"/>
      <c r="BC48" s="1087"/>
      <c r="BD48" s="1087"/>
      <c r="BE48" s="1087"/>
      <c r="BF48" s="1087"/>
      <c r="BG48" s="1087"/>
      <c r="BH48" s="1087"/>
      <c r="BI48" s="1087"/>
      <c r="BJ48" s="1087"/>
      <c r="BK48" s="1087"/>
      <c r="BL48" s="1087"/>
      <c r="BM48" s="1087"/>
      <c r="BN48" s="1087"/>
      <c r="BO48" s="1087"/>
      <c r="BP48" s="1087"/>
      <c r="BQ48" s="1087"/>
      <c r="BR48" s="1087"/>
      <c r="BS48" s="1087"/>
      <c r="BT48" s="1087"/>
      <c r="BU48" s="1087"/>
      <c r="BV48" s="1087"/>
      <c r="BW48" s="1086"/>
      <c r="BX48" s="1087"/>
      <c r="BY48" s="1087"/>
      <c r="BZ48" s="1087"/>
      <c r="CA48" s="1087"/>
      <c r="CB48" s="1087"/>
      <c r="CC48" s="1087"/>
      <c r="CD48" s="1087"/>
      <c r="CE48" s="1087"/>
      <c r="CF48" s="1087"/>
      <c r="CG48" s="1087"/>
      <c r="CH48" s="1087"/>
      <c r="CI48" s="1087"/>
      <c r="CJ48" s="1087"/>
      <c r="CK48" s="1087"/>
      <c r="CL48" s="1087"/>
      <c r="CM48" s="1087"/>
      <c r="CN48" s="1087"/>
      <c r="CO48" s="1087"/>
      <c r="CP48" s="1087"/>
      <c r="CQ48" s="1087"/>
      <c r="CR48" s="1087"/>
      <c r="CS48" s="1087"/>
      <c r="CT48" s="1087"/>
      <c r="CU48" s="1087"/>
      <c r="CV48" s="1087"/>
      <c r="CW48" s="1086"/>
      <c r="CX48" s="1087"/>
      <c r="CY48" s="1087"/>
      <c r="CZ48" s="1087"/>
      <c r="DA48" s="1087"/>
      <c r="DB48" s="1087"/>
      <c r="DC48" s="1087"/>
      <c r="DD48" s="1087"/>
      <c r="DE48" s="1087"/>
      <c r="DF48" s="1087"/>
      <c r="DG48" s="1087"/>
      <c r="DH48" s="1087"/>
      <c r="DI48" s="1087"/>
      <c r="DJ48" s="1087"/>
      <c r="DK48" s="1087"/>
      <c r="DL48" s="1087"/>
      <c r="DM48" s="1087"/>
      <c r="DN48" s="1087"/>
      <c r="DO48" s="1087"/>
      <c r="DP48" s="1087"/>
      <c r="DQ48" s="1087"/>
      <c r="DR48" s="1087"/>
      <c r="DS48" s="1087"/>
      <c r="DT48" s="1087"/>
      <c r="DU48" s="1087"/>
      <c r="DV48" s="1088"/>
    </row>
    <row r="49" spans="1:134" ht="12.95" customHeight="1">
      <c r="A49" s="194"/>
      <c r="B49" s="195"/>
      <c r="C49" s="195"/>
      <c r="D49" s="195"/>
      <c r="E49" s="195"/>
      <c r="F49" s="195"/>
      <c r="G49" s="195"/>
      <c r="H49" s="195"/>
      <c r="I49" s="195"/>
      <c r="J49" s="195"/>
      <c r="K49" s="195"/>
      <c r="L49" s="195"/>
      <c r="M49" s="196"/>
      <c r="N49" s="194"/>
      <c r="O49" s="195"/>
      <c r="P49" s="195"/>
      <c r="Q49" s="195"/>
      <c r="R49" s="195"/>
      <c r="S49" s="195"/>
      <c r="T49" s="195"/>
      <c r="U49" s="195"/>
      <c r="V49" s="196"/>
      <c r="W49" s="114" t="s">
        <v>12</v>
      </c>
      <c r="X49" s="115"/>
      <c r="Y49" s="115"/>
      <c r="Z49" s="115"/>
      <c r="AA49" s="115"/>
      <c r="AB49" s="115"/>
      <c r="AC49" s="115"/>
      <c r="AD49" s="115"/>
      <c r="AE49" s="115"/>
      <c r="AF49" s="115"/>
      <c r="AG49" s="115"/>
      <c r="AH49" s="114" t="s">
        <v>20</v>
      </c>
      <c r="AI49" s="115"/>
      <c r="AJ49" s="115"/>
      <c r="AK49" s="115"/>
      <c r="AL49" s="115"/>
      <c r="AM49" s="115"/>
      <c r="AN49" s="115"/>
      <c r="AO49" s="115"/>
      <c r="AP49" s="115"/>
      <c r="AQ49" s="115"/>
      <c r="AR49" s="115"/>
      <c r="AS49" s="115"/>
      <c r="AT49" s="115"/>
      <c r="AU49" s="115"/>
      <c r="AV49" s="118"/>
      <c r="AW49" s="114" t="s">
        <v>12</v>
      </c>
      <c r="AX49" s="115"/>
      <c r="AY49" s="115"/>
      <c r="AZ49" s="115"/>
      <c r="BA49" s="115"/>
      <c r="BB49" s="115"/>
      <c r="BC49" s="115"/>
      <c r="BD49" s="115"/>
      <c r="BE49" s="115"/>
      <c r="BF49" s="115"/>
      <c r="BG49" s="115"/>
      <c r="BH49" s="114" t="s">
        <v>20</v>
      </c>
      <c r="BI49" s="115"/>
      <c r="BJ49" s="115"/>
      <c r="BK49" s="115"/>
      <c r="BL49" s="115"/>
      <c r="BM49" s="115"/>
      <c r="BN49" s="115"/>
      <c r="BO49" s="115"/>
      <c r="BP49" s="115"/>
      <c r="BQ49" s="115"/>
      <c r="BR49" s="115"/>
      <c r="BS49" s="115"/>
      <c r="BT49" s="115"/>
      <c r="BU49" s="115"/>
      <c r="BV49" s="118"/>
      <c r="BW49" s="114" t="s">
        <v>12</v>
      </c>
      <c r="BX49" s="115"/>
      <c r="BY49" s="115"/>
      <c r="BZ49" s="115"/>
      <c r="CA49" s="115"/>
      <c r="CB49" s="115"/>
      <c r="CC49" s="115"/>
      <c r="CD49" s="115"/>
      <c r="CE49" s="115"/>
      <c r="CF49" s="115"/>
      <c r="CG49" s="115"/>
      <c r="CH49" s="114" t="s">
        <v>20</v>
      </c>
      <c r="CI49" s="115"/>
      <c r="CJ49" s="115"/>
      <c r="CK49" s="115"/>
      <c r="CL49" s="115"/>
      <c r="CM49" s="115"/>
      <c r="CN49" s="115"/>
      <c r="CO49" s="115"/>
      <c r="CP49" s="115"/>
      <c r="CQ49" s="115"/>
      <c r="CR49" s="115"/>
      <c r="CS49" s="115"/>
      <c r="CT49" s="115"/>
      <c r="CU49" s="115"/>
      <c r="CV49" s="118"/>
      <c r="CW49" s="114" t="s">
        <v>12</v>
      </c>
      <c r="CX49" s="115"/>
      <c r="CY49" s="115"/>
      <c r="CZ49" s="115"/>
      <c r="DA49" s="115"/>
      <c r="DB49" s="115"/>
      <c r="DC49" s="115"/>
      <c r="DD49" s="115"/>
      <c r="DE49" s="115"/>
      <c r="DF49" s="115"/>
      <c r="DG49" s="115"/>
      <c r="DH49" s="114" t="s">
        <v>20</v>
      </c>
      <c r="DI49" s="115"/>
      <c r="DJ49" s="115"/>
      <c r="DK49" s="115"/>
      <c r="DL49" s="115"/>
      <c r="DM49" s="115"/>
      <c r="DN49" s="115"/>
      <c r="DO49" s="115"/>
      <c r="DP49" s="115"/>
      <c r="DQ49" s="115"/>
      <c r="DR49" s="115"/>
      <c r="DS49" s="115"/>
      <c r="DT49" s="115"/>
      <c r="DU49" s="115"/>
      <c r="DV49" s="118"/>
    </row>
    <row r="50" spans="1:134" ht="12.95" customHeight="1">
      <c r="A50" s="194"/>
      <c r="B50" s="195"/>
      <c r="C50" s="195"/>
      <c r="D50" s="195"/>
      <c r="E50" s="195"/>
      <c r="F50" s="195"/>
      <c r="G50" s="195"/>
      <c r="H50" s="195"/>
      <c r="I50" s="195"/>
      <c r="J50" s="195"/>
      <c r="K50" s="195"/>
      <c r="L50" s="195"/>
      <c r="M50" s="196"/>
      <c r="N50" s="194"/>
      <c r="O50" s="195"/>
      <c r="P50" s="195"/>
      <c r="Q50" s="195"/>
      <c r="R50" s="195"/>
      <c r="S50" s="195"/>
      <c r="T50" s="195"/>
      <c r="U50" s="195"/>
      <c r="V50" s="196"/>
      <c r="W50" s="194"/>
      <c r="X50" s="195"/>
      <c r="Y50" s="195"/>
      <c r="Z50" s="195"/>
      <c r="AA50" s="195"/>
      <c r="AB50" s="195"/>
      <c r="AC50" s="195"/>
      <c r="AD50" s="195"/>
      <c r="AE50" s="195"/>
      <c r="AF50" s="195"/>
      <c r="AG50" s="195"/>
      <c r="AH50" s="194"/>
      <c r="AI50" s="195"/>
      <c r="AJ50" s="195"/>
      <c r="AK50" s="195"/>
      <c r="AL50" s="195"/>
      <c r="AM50" s="195"/>
      <c r="AN50" s="195"/>
      <c r="AO50" s="195"/>
      <c r="AP50" s="195"/>
      <c r="AQ50" s="195"/>
      <c r="AR50" s="195"/>
      <c r="AS50" s="195"/>
      <c r="AT50" s="195"/>
      <c r="AU50" s="195"/>
      <c r="AV50" s="196"/>
      <c r="AW50" s="194"/>
      <c r="AX50" s="195"/>
      <c r="AY50" s="195"/>
      <c r="AZ50" s="195"/>
      <c r="BA50" s="195"/>
      <c r="BB50" s="195"/>
      <c r="BC50" s="195"/>
      <c r="BD50" s="195"/>
      <c r="BE50" s="195"/>
      <c r="BF50" s="195"/>
      <c r="BG50" s="195"/>
      <c r="BH50" s="194"/>
      <c r="BI50" s="195"/>
      <c r="BJ50" s="195"/>
      <c r="BK50" s="195"/>
      <c r="BL50" s="195"/>
      <c r="BM50" s="195"/>
      <c r="BN50" s="195"/>
      <c r="BO50" s="195"/>
      <c r="BP50" s="195"/>
      <c r="BQ50" s="195"/>
      <c r="BR50" s="195"/>
      <c r="BS50" s="195"/>
      <c r="BT50" s="195"/>
      <c r="BU50" s="195"/>
      <c r="BV50" s="196"/>
      <c r="BW50" s="194"/>
      <c r="BX50" s="195"/>
      <c r="BY50" s="195"/>
      <c r="BZ50" s="195"/>
      <c r="CA50" s="195"/>
      <c r="CB50" s="195"/>
      <c r="CC50" s="195"/>
      <c r="CD50" s="195"/>
      <c r="CE50" s="195"/>
      <c r="CF50" s="195"/>
      <c r="CG50" s="195"/>
      <c r="CH50" s="194"/>
      <c r="CI50" s="195"/>
      <c r="CJ50" s="195"/>
      <c r="CK50" s="195"/>
      <c r="CL50" s="195"/>
      <c r="CM50" s="195"/>
      <c r="CN50" s="195"/>
      <c r="CO50" s="195"/>
      <c r="CP50" s="195"/>
      <c r="CQ50" s="195"/>
      <c r="CR50" s="195"/>
      <c r="CS50" s="195"/>
      <c r="CT50" s="195"/>
      <c r="CU50" s="195"/>
      <c r="CV50" s="196"/>
      <c r="CW50" s="194"/>
      <c r="CX50" s="195"/>
      <c r="CY50" s="195"/>
      <c r="CZ50" s="195"/>
      <c r="DA50" s="195"/>
      <c r="DB50" s="195"/>
      <c r="DC50" s="195"/>
      <c r="DD50" s="195"/>
      <c r="DE50" s="195"/>
      <c r="DF50" s="195"/>
      <c r="DG50" s="195"/>
      <c r="DH50" s="194"/>
      <c r="DI50" s="195"/>
      <c r="DJ50" s="195"/>
      <c r="DK50" s="195"/>
      <c r="DL50" s="195"/>
      <c r="DM50" s="195"/>
      <c r="DN50" s="195"/>
      <c r="DO50" s="195"/>
      <c r="DP50" s="195"/>
      <c r="DQ50" s="195"/>
      <c r="DR50" s="195"/>
      <c r="DS50" s="195"/>
      <c r="DT50" s="195"/>
      <c r="DU50" s="195"/>
      <c r="DV50" s="196"/>
    </row>
    <row r="51" spans="1:134" ht="12.95" customHeight="1">
      <c r="A51" s="194"/>
      <c r="B51" s="195"/>
      <c r="C51" s="195"/>
      <c r="D51" s="195"/>
      <c r="E51" s="195"/>
      <c r="F51" s="195"/>
      <c r="G51" s="195"/>
      <c r="H51" s="195"/>
      <c r="I51" s="195"/>
      <c r="J51" s="195"/>
      <c r="K51" s="195"/>
      <c r="L51" s="195"/>
      <c r="M51" s="196"/>
      <c r="N51" s="194"/>
      <c r="O51" s="195"/>
      <c r="P51" s="195"/>
      <c r="Q51" s="195"/>
      <c r="R51" s="195"/>
      <c r="S51" s="195"/>
      <c r="T51" s="195"/>
      <c r="U51" s="195"/>
      <c r="V51" s="196"/>
      <c r="W51" s="194"/>
      <c r="X51" s="195"/>
      <c r="Y51" s="195"/>
      <c r="Z51" s="195"/>
      <c r="AA51" s="195"/>
      <c r="AB51" s="195"/>
      <c r="AC51" s="195"/>
      <c r="AD51" s="195"/>
      <c r="AE51" s="195"/>
      <c r="AF51" s="195"/>
      <c r="AG51" s="195"/>
      <c r="AH51" s="194"/>
      <c r="AI51" s="195"/>
      <c r="AJ51" s="195"/>
      <c r="AK51" s="195"/>
      <c r="AL51" s="195"/>
      <c r="AM51" s="195"/>
      <c r="AN51" s="195"/>
      <c r="AO51" s="195"/>
      <c r="AP51" s="195"/>
      <c r="AQ51" s="195"/>
      <c r="AR51" s="195"/>
      <c r="AS51" s="195"/>
      <c r="AT51" s="195"/>
      <c r="AU51" s="195"/>
      <c r="AV51" s="196"/>
      <c r="AW51" s="194"/>
      <c r="AX51" s="195"/>
      <c r="AY51" s="195"/>
      <c r="AZ51" s="195"/>
      <c r="BA51" s="195"/>
      <c r="BB51" s="195"/>
      <c r="BC51" s="195"/>
      <c r="BD51" s="195"/>
      <c r="BE51" s="195"/>
      <c r="BF51" s="195"/>
      <c r="BG51" s="195"/>
      <c r="BH51" s="194"/>
      <c r="BI51" s="195"/>
      <c r="BJ51" s="195"/>
      <c r="BK51" s="195"/>
      <c r="BL51" s="195"/>
      <c r="BM51" s="195"/>
      <c r="BN51" s="195"/>
      <c r="BO51" s="195"/>
      <c r="BP51" s="195"/>
      <c r="BQ51" s="195"/>
      <c r="BR51" s="195"/>
      <c r="BS51" s="195"/>
      <c r="BT51" s="195"/>
      <c r="BU51" s="195"/>
      <c r="BV51" s="196"/>
      <c r="BW51" s="194"/>
      <c r="BX51" s="195"/>
      <c r="BY51" s="195"/>
      <c r="BZ51" s="195"/>
      <c r="CA51" s="195"/>
      <c r="CB51" s="195"/>
      <c r="CC51" s="195"/>
      <c r="CD51" s="195"/>
      <c r="CE51" s="195"/>
      <c r="CF51" s="195"/>
      <c r="CG51" s="195"/>
      <c r="CH51" s="194"/>
      <c r="CI51" s="195"/>
      <c r="CJ51" s="195"/>
      <c r="CK51" s="195"/>
      <c r="CL51" s="195"/>
      <c r="CM51" s="195"/>
      <c r="CN51" s="195"/>
      <c r="CO51" s="195"/>
      <c r="CP51" s="195"/>
      <c r="CQ51" s="195"/>
      <c r="CR51" s="195"/>
      <c r="CS51" s="195"/>
      <c r="CT51" s="195"/>
      <c r="CU51" s="195"/>
      <c r="CV51" s="196"/>
      <c r="CW51" s="194"/>
      <c r="CX51" s="195"/>
      <c r="CY51" s="195"/>
      <c r="CZ51" s="195"/>
      <c r="DA51" s="195"/>
      <c r="DB51" s="195"/>
      <c r="DC51" s="195"/>
      <c r="DD51" s="195"/>
      <c r="DE51" s="195"/>
      <c r="DF51" s="195"/>
      <c r="DG51" s="195"/>
      <c r="DH51" s="194"/>
      <c r="DI51" s="195"/>
      <c r="DJ51" s="195"/>
      <c r="DK51" s="195"/>
      <c r="DL51" s="195"/>
      <c r="DM51" s="195"/>
      <c r="DN51" s="195"/>
      <c r="DO51" s="195"/>
      <c r="DP51" s="195"/>
      <c r="DQ51" s="195"/>
      <c r="DR51" s="195"/>
      <c r="DS51" s="195"/>
      <c r="DT51" s="195"/>
      <c r="DU51" s="195"/>
      <c r="DV51" s="196"/>
    </row>
    <row r="52" spans="1:134" ht="12.95" customHeight="1" thickBot="1">
      <c r="A52" s="591"/>
      <c r="B52" s="592"/>
      <c r="C52" s="592"/>
      <c r="D52" s="592"/>
      <c r="E52" s="592"/>
      <c r="F52" s="592"/>
      <c r="G52" s="592"/>
      <c r="H52" s="592"/>
      <c r="I52" s="592"/>
      <c r="J52" s="592"/>
      <c r="K52" s="592"/>
      <c r="L52" s="592"/>
      <c r="M52" s="593"/>
      <c r="N52" s="194"/>
      <c r="O52" s="195"/>
      <c r="P52" s="195"/>
      <c r="Q52" s="195"/>
      <c r="R52" s="195"/>
      <c r="S52" s="195"/>
      <c r="T52" s="195"/>
      <c r="U52" s="195"/>
      <c r="V52" s="196"/>
      <c r="W52" s="194"/>
      <c r="X52" s="195"/>
      <c r="Y52" s="195"/>
      <c r="Z52" s="195"/>
      <c r="AA52" s="195"/>
      <c r="AB52" s="195"/>
      <c r="AC52" s="195"/>
      <c r="AD52" s="195"/>
      <c r="AE52" s="195"/>
      <c r="AF52" s="195"/>
      <c r="AG52" s="195"/>
      <c r="AH52" s="131" t="s">
        <v>13</v>
      </c>
      <c r="AI52" s="132"/>
      <c r="AJ52" s="132"/>
      <c r="AK52" s="132"/>
      <c r="AL52" s="132"/>
      <c r="AM52" s="132"/>
      <c r="AN52" s="132"/>
      <c r="AO52" s="132"/>
      <c r="AP52" s="132"/>
      <c r="AQ52" s="132"/>
      <c r="AR52" s="132"/>
      <c r="AS52" s="132"/>
      <c r="AT52" s="132"/>
      <c r="AU52" s="132"/>
      <c r="AV52" s="133"/>
      <c r="AW52" s="194"/>
      <c r="AX52" s="195"/>
      <c r="AY52" s="195"/>
      <c r="AZ52" s="195"/>
      <c r="BA52" s="195"/>
      <c r="BB52" s="195"/>
      <c r="BC52" s="195"/>
      <c r="BD52" s="195"/>
      <c r="BE52" s="195"/>
      <c r="BF52" s="195"/>
      <c r="BG52" s="195"/>
      <c r="BH52" s="131" t="s">
        <v>13</v>
      </c>
      <c r="BI52" s="132"/>
      <c r="BJ52" s="132"/>
      <c r="BK52" s="132"/>
      <c r="BL52" s="132"/>
      <c r="BM52" s="132"/>
      <c r="BN52" s="132"/>
      <c r="BO52" s="132"/>
      <c r="BP52" s="132"/>
      <c r="BQ52" s="132"/>
      <c r="BR52" s="132"/>
      <c r="BS52" s="132"/>
      <c r="BT52" s="132"/>
      <c r="BU52" s="132"/>
      <c r="BV52" s="133"/>
      <c r="BW52" s="194"/>
      <c r="BX52" s="195"/>
      <c r="BY52" s="195"/>
      <c r="BZ52" s="195"/>
      <c r="CA52" s="195"/>
      <c r="CB52" s="195"/>
      <c r="CC52" s="195"/>
      <c r="CD52" s="195"/>
      <c r="CE52" s="195"/>
      <c r="CF52" s="195"/>
      <c r="CG52" s="195"/>
      <c r="CH52" s="131" t="s">
        <v>13</v>
      </c>
      <c r="CI52" s="132"/>
      <c r="CJ52" s="132"/>
      <c r="CK52" s="132"/>
      <c r="CL52" s="132"/>
      <c r="CM52" s="132"/>
      <c r="CN52" s="132"/>
      <c r="CO52" s="132"/>
      <c r="CP52" s="132"/>
      <c r="CQ52" s="132"/>
      <c r="CR52" s="132"/>
      <c r="CS52" s="132"/>
      <c r="CT52" s="132"/>
      <c r="CU52" s="132"/>
      <c r="CV52" s="133"/>
      <c r="CW52" s="194"/>
      <c r="CX52" s="195"/>
      <c r="CY52" s="195"/>
      <c r="CZ52" s="195"/>
      <c r="DA52" s="195"/>
      <c r="DB52" s="195"/>
      <c r="DC52" s="195"/>
      <c r="DD52" s="195"/>
      <c r="DE52" s="195"/>
      <c r="DF52" s="195"/>
      <c r="DG52" s="195"/>
      <c r="DH52" s="131" t="s">
        <v>13</v>
      </c>
      <c r="DI52" s="132"/>
      <c r="DJ52" s="132"/>
      <c r="DK52" s="132"/>
      <c r="DL52" s="132"/>
      <c r="DM52" s="132"/>
      <c r="DN52" s="132"/>
      <c r="DO52" s="132"/>
      <c r="DP52" s="132"/>
      <c r="DQ52" s="132"/>
      <c r="DR52" s="132"/>
      <c r="DS52" s="132"/>
      <c r="DT52" s="132"/>
      <c r="DU52" s="132"/>
      <c r="DV52" s="133"/>
    </row>
    <row r="53" spans="1:134" ht="35.1" customHeight="1">
      <c r="A53" s="591" t="s">
        <v>545</v>
      </c>
      <c r="B53" s="592"/>
      <c r="C53" s="592"/>
      <c r="D53" s="592"/>
      <c r="E53" s="592"/>
      <c r="F53" s="592"/>
      <c r="G53" s="592"/>
      <c r="H53" s="592"/>
      <c r="I53" s="592"/>
      <c r="J53" s="592"/>
      <c r="K53" s="592"/>
      <c r="L53" s="592"/>
      <c r="M53" s="592"/>
      <c r="N53" s="478" t="s">
        <v>11</v>
      </c>
      <c r="O53" s="479"/>
      <c r="P53" s="1089"/>
      <c r="Q53" s="479" t="s">
        <v>288</v>
      </c>
      <c r="R53" s="479"/>
      <c r="S53" s="625"/>
      <c r="T53" s="545" t="s">
        <v>369</v>
      </c>
      <c r="U53" s="479"/>
      <c r="V53" s="626"/>
      <c r="W53" s="419">
        <v>13</v>
      </c>
      <c r="X53" s="419"/>
      <c r="Y53" s="419"/>
      <c r="Z53" s="419"/>
      <c r="AA53" s="419"/>
      <c r="AB53" s="419"/>
      <c r="AC53" s="419"/>
      <c r="AD53" s="419"/>
      <c r="AE53" s="419"/>
      <c r="AF53" s="419"/>
      <c r="AG53" s="419"/>
      <c r="AH53" s="419">
        <v>23758</v>
      </c>
      <c r="AI53" s="419"/>
      <c r="AJ53" s="419"/>
      <c r="AK53" s="419"/>
      <c r="AL53" s="419"/>
      <c r="AM53" s="419"/>
      <c r="AN53" s="419"/>
      <c r="AO53" s="419"/>
      <c r="AP53" s="419"/>
      <c r="AQ53" s="419"/>
      <c r="AR53" s="419"/>
      <c r="AS53" s="419"/>
      <c r="AT53" s="419"/>
      <c r="AU53" s="419"/>
      <c r="AV53" s="419"/>
      <c r="AW53" s="419">
        <v>135</v>
      </c>
      <c r="AX53" s="419"/>
      <c r="AY53" s="419"/>
      <c r="AZ53" s="419"/>
      <c r="BA53" s="419"/>
      <c r="BB53" s="419"/>
      <c r="BC53" s="419"/>
      <c r="BD53" s="419"/>
      <c r="BE53" s="419"/>
      <c r="BF53" s="419"/>
      <c r="BG53" s="419"/>
      <c r="BH53" s="419">
        <v>405611</v>
      </c>
      <c r="BI53" s="419"/>
      <c r="BJ53" s="419"/>
      <c r="BK53" s="419"/>
      <c r="BL53" s="419"/>
      <c r="BM53" s="419"/>
      <c r="BN53" s="419"/>
      <c r="BO53" s="419"/>
      <c r="BP53" s="419"/>
      <c r="BQ53" s="419"/>
      <c r="BR53" s="419"/>
      <c r="BS53" s="419"/>
      <c r="BT53" s="419"/>
      <c r="BU53" s="419"/>
      <c r="BV53" s="419"/>
      <c r="BW53" s="419">
        <v>2</v>
      </c>
      <c r="BX53" s="419"/>
      <c r="BY53" s="419"/>
      <c r="BZ53" s="419"/>
      <c r="CA53" s="419"/>
      <c r="CB53" s="419"/>
      <c r="CC53" s="419"/>
      <c r="CD53" s="419"/>
      <c r="CE53" s="419"/>
      <c r="CF53" s="419"/>
      <c r="CG53" s="419"/>
      <c r="CH53" s="419">
        <v>895</v>
      </c>
      <c r="CI53" s="419"/>
      <c r="CJ53" s="419"/>
      <c r="CK53" s="419"/>
      <c r="CL53" s="419"/>
      <c r="CM53" s="419"/>
      <c r="CN53" s="419"/>
      <c r="CO53" s="419"/>
      <c r="CP53" s="419"/>
      <c r="CQ53" s="419"/>
      <c r="CR53" s="419"/>
      <c r="CS53" s="419"/>
      <c r="CT53" s="419"/>
      <c r="CU53" s="419"/>
      <c r="CV53" s="419"/>
      <c r="CW53" s="419">
        <v>0</v>
      </c>
      <c r="CX53" s="419"/>
      <c r="CY53" s="419"/>
      <c r="CZ53" s="419"/>
      <c r="DA53" s="419"/>
      <c r="DB53" s="419"/>
      <c r="DC53" s="419"/>
      <c r="DD53" s="419"/>
      <c r="DE53" s="419"/>
      <c r="DF53" s="419"/>
      <c r="DG53" s="419"/>
      <c r="DH53" s="419">
        <v>0</v>
      </c>
      <c r="DI53" s="419"/>
      <c r="DJ53" s="419"/>
      <c r="DK53" s="419"/>
      <c r="DL53" s="419"/>
      <c r="DM53" s="419"/>
      <c r="DN53" s="419"/>
      <c r="DO53" s="419"/>
      <c r="DP53" s="419"/>
      <c r="DQ53" s="419"/>
      <c r="DR53" s="419"/>
      <c r="DS53" s="419"/>
      <c r="DT53" s="419"/>
      <c r="DU53" s="419"/>
      <c r="DV53" s="420"/>
    </row>
    <row r="54" spans="1:134" ht="35.1" customHeight="1" thickBot="1">
      <c r="A54" s="119" t="s">
        <v>15</v>
      </c>
      <c r="B54" s="120"/>
      <c r="C54" s="120"/>
      <c r="D54" s="120"/>
      <c r="E54" s="120"/>
      <c r="F54" s="120"/>
      <c r="G54" s="120"/>
      <c r="H54" s="120"/>
      <c r="I54" s="120"/>
      <c r="J54" s="120"/>
      <c r="K54" s="120"/>
      <c r="L54" s="120"/>
      <c r="M54" s="120"/>
      <c r="N54" s="553" t="s">
        <v>11</v>
      </c>
      <c r="O54" s="554"/>
      <c r="P54" s="1090"/>
      <c r="Q54" s="554" t="s">
        <v>848</v>
      </c>
      <c r="R54" s="554"/>
      <c r="S54" s="634"/>
      <c r="T54" s="554" t="s">
        <v>369</v>
      </c>
      <c r="U54" s="554"/>
      <c r="V54" s="635"/>
      <c r="W54" s="1066"/>
      <c r="X54" s="1066"/>
      <c r="Y54" s="1066"/>
      <c r="Z54" s="1066"/>
      <c r="AA54" s="1066"/>
      <c r="AB54" s="1066"/>
      <c r="AC54" s="1066"/>
      <c r="AD54" s="1066"/>
      <c r="AE54" s="1066"/>
      <c r="AF54" s="1066"/>
      <c r="AG54" s="1066"/>
      <c r="AH54" s="1066"/>
      <c r="AI54" s="1066"/>
      <c r="AJ54" s="1066"/>
      <c r="AK54" s="1066"/>
      <c r="AL54" s="1066"/>
      <c r="AM54" s="1066"/>
      <c r="AN54" s="1066"/>
      <c r="AO54" s="1066"/>
      <c r="AP54" s="1066"/>
      <c r="AQ54" s="1066"/>
      <c r="AR54" s="1066"/>
      <c r="AS54" s="1066"/>
      <c r="AT54" s="1066"/>
      <c r="AU54" s="1066"/>
      <c r="AV54" s="1066"/>
      <c r="AW54" s="1066"/>
      <c r="AX54" s="1066"/>
      <c r="AY54" s="1066"/>
      <c r="AZ54" s="1066"/>
      <c r="BA54" s="1066"/>
      <c r="BB54" s="1066"/>
      <c r="BC54" s="1066"/>
      <c r="BD54" s="1066"/>
      <c r="BE54" s="1066"/>
      <c r="BF54" s="1066"/>
      <c r="BG54" s="1066"/>
      <c r="BH54" s="1066"/>
      <c r="BI54" s="1066"/>
      <c r="BJ54" s="1066"/>
      <c r="BK54" s="1066"/>
      <c r="BL54" s="1066"/>
      <c r="BM54" s="1066"/>
      <c r="BN54" s="1066"/>
      <c r="BO54" s="1066"/>
      <c r="BP54" s="1066"/>
      <c r="BQ54" s="1066"/>
      <c r="BR54" s="1066"/>
      <c r="BS54" s="1066"/>
      <c r="BT54" s="1066"/>
      <c r="BU54" s="1066"/>
      <c r="BV54" s="1066"/>
      <c r="BW54" s="502">
        <v>0</v>
      </c>
      <c r="BX54" s="502"/>
      <c r="BY54" s="502"/>
      <c r="BZ54" s="502"/>
      <c r="CA54" s="502"/>
      <c r="CB54" s="502"/>
      <c r="CC54" s="502"/>
      <c r="CD54" s="502"/>
      <c r="CE54" s="502"/>
      <c r="CF54" s="502"/>
      <c r="CG54" s="502"/>
      <c r="CH54" s="502">
        <v>0</v>
      </c>
      <c r="CI54" s="502"/>
      <c r="CJ54" s="502"/>
      <c r="CK54" s="502"/>
      <c r="CL54" s="502"/>
      <c r="CM54" s="502"/>
      <c r="CN54" s="502"/>
      <c r="CO54" s="502"/>
      <c r="CP54" s="502"/>
      <c r="CQ54" s="502"/>
      <c r="CR54" s="502"/>
      <c r="CS54" s="502"/>
      <c r="CT54" s="502"/>
      <c r="CU54" s="502"/>
      <c r="CV54" s="502"/>
      <c r="CW54" s="502">
        <v>0</v>
      </c>
      <c r="CX54" s="502"/>
      <c r="CY54" s="502"/>
      <c r="CZ54" s="502"/>
      <c r="DA54" s="502"/>
      <c r="DB54" s="502"/>
      <c r="DC54" s="502"/>
      <c r="DD54" s="502"/>
      <c r="DE54" s="502"/>
      <c r="DF54" s="502"/>
      <c r="DG54" s="502"/>
      <c r="DH54" s="502">
        <v>0</v>
      </c>
      <c r="DI54" s="502"/>
      <c r="DJ54" s="502"/>
      <c r="DK54" s="502"/>
      <c r="DL54" s="502"/>
      <c r="DM54" s="502"/>
      <c r="DN54" s="502"/>
      <c r="DO54" s="502"/>
      <c r="DP54" s="502"/>
      <c r="DQ54" s="502"/>
      <c r="DR54" s="502"/>
      <c r="DS54" s="502"/>
      <c r="DT54" s="502"/>
      <c r="DU54" s="502"/>
      <c r="DV54" s="503"/>
    </row>
    <row r="57" spans="1:134" s="61" customFormat="1" ht="15.95" customHeight="1">
      <c r="H57" s="1004" t="s">
        <v>810</v>
      </c>
      <c r="I57" s="1005"/>
      <c r="J57" s="1005"/>
      <c r="K57" s="1005"/>
      <c r="L57" s="1005"/>
      <c r="M57" s="1005"/>
      <c r="N57" s="1005"/>
      <c r="O57" s="1005"/>
      <c r="P57" s="1005"/>
      <c r="Q57" s="1005"/>
      <c r="R57" s="1005"/>
      <c r="S57" s="1005"/>
      <c r="T57" s="1005"/>
      <c r="U57" s="1005"/>
      <c r="V57" s="1005"/>
      <c r="W57" s="1005"/>
      <c r="X57" s="1005"/>
      <c r="Y57" s="1006"/>
      <c r="Z57" s="1004" t="s">
        <v>756</v>
      </c>
      <c r="AA57" s="1005"/>
      <c r="AB57" s="1005"/>
      <c r="AC57" s="1005"/>
      <c r="AD57" s="1005"/>
      <c r="AE57" s="1006"/>
      <c r="CM57" s="1007" t="s">
        <v>750</v>
      </c>
      <c r="CN57" s="1007"/>
      <c r="CO57" s="1007"/>
      <c r="CP57" s="1007"/>
      <c r="CQ57" s="1007"/>
      <c r="CR57" s="1007"/>
      <c r="CS57" s="1007"/>
      <c r="CT57" s="1007"/>
      <c r="CU57" s="1007"/>
      <c r="CV57" s="1007"/>
      <c r="CW57" s="1007"/>
      <c r="CX57" s="1008" t="str">
        <f>IF($CX29="","",$CX29)</f>
        <v>三重県</v>
      </c>
      <c r="CY57" s="1008"/>
      <c r="CZ57" s="1008"/>
      <c r="DA57" s="1008"/>
      <c r="DB57" s="1008"/>
      <c r="DC57" s="1008"/>
      <c r="DD57" s="1008"/>
      <c r="DE57" s="1008"/>
      <c r="DF57" s="1008"/>
      <c r="DG57" s="1008"/>
      <c r="DH57" s="1008"/>
      <c r="DI57" s="1008"/>
      <c r="DJ57" s="1008"/>
      <c r="DK57" s="1008"/>
      <c r="DL57" s="1008"/>
      <c r="DM57" s="1008"/>
      <c r="DN57" s="1008"/>
      <c r="DO57" s="1008"/>
      <c r="DP57" s="1008"/>
      <c r="DQ57" s="1008"/>
      <c r="DR57" s="1008"/>
      <c r="DS57" s="1008"/>
      <c r="DT57" s="1008"/>
      <c r="DU57" s="1008"/>
      <c r="DV57" s="1008"/>
      <c r="DW57" s="1008"/>
      <c r="DX57" s="1008"/>
      <c r="DY57" s="510"/>
      <c r="DZ57" s="510"/>
      <c r="EA57" s="510"/>
      <c r="EB57" s="510"/>
      <c r="EC57" s="510"/>
      <c r="ED57" s="510"/>
    </row>
    <row r="58" spans="1:134" s="61" customFormat="1" ht="15.95" customHeight="1" thickBot="1">
      <c r="H58" s="1009"/>
      <c r="I58" s="1010"/>
      <c r="J58" s="1010"/>
      <c r="K58" s="1010"/>
      <c r="L58" s="1010"/>
      <c r="M58" s="1010"/>
      <c r="N58" s="1010"/>
      <c r="O58" s="1010"/>
      <c r="P58" s="1010"/>
      <c r="Q58" s="1010"/>
      <c r="R58" s="1010"/>
      <c r="S58" s="1010"/>
      <c r="T58" s="1010"/>
      <c r="U58" s="1010"/>
      <c r="V58" s="1010"/>
      <c r="W58" s="1010"/>
      <c r="X58" s="1010"/>
      <c r="Y58" s="1011"/>
      <c r="Z58" s="1009"/>
      <c r="AA58" s="1010"/>
      <c r="AB58" s="1010"/>
      <c r="AC58" s="1010"/>
      <c r="AD58" s="1010"/>
      <c r="AE58" s="1011"/>
      <c r="AG58" s="53" t="str">
        <f>AG30</f>
        <v>第38表　令和5年度事業所税に関する調 （つづき）</v>
      </c>
      <c r="AH58" s="53"/>
      <c r="AI58" s="53"/>
      <c r="AJ58" s="53"/>
      <c r="AK58" s="53"/>
      <c r="AL58" s="53"/>
      <c r="AM58" s="53"/>
      <c r="AN58" s="53"/>
      <c r="AO58" s="53"/>
      <c r="AP58" s="53"/>
      <c r="AQ58" s="53"/>
      <c r="AR58" s="53"/>
      <c r="AS58" s="53"/>
      <c r="AT58" s="53"/>
      <c r="AU58" s="53"/>
      <c r="AV58" s="53"/>
      <c r="AW58" s="53"/>
      <c r="AX58" s="53"/>
      <c r="AY58" s="53"/>
      <c r="AZ58" s="53"/>
      <c r="BA58" s="53"/>
      <c r="BB58" s="53"/>
      <c r="BC58" s="53"/>
      <c r="BD58" s="53"/>
      <c r="BE58" s="53"/>
      <c r="BF58" s="53"/>
      <c r="BG58" s="53"/>
      <c r="BH58" s="53"/>
      <c r="BI58" s="53"/>
      <c r="BJ58" s="53"/>
      <c r="BK58" s="53"/>
      <c r="BL58" s="53"/>
      <c r="BM58" s="53"/>
      <c r="BN58" s="53"/>
      <c r="BO58" s="53"/>
      <c r="BP58" s="53"/>
      <c r="BQ58" s="53"/>
      <c r="BR58" s="53"/>
      <c r="BS58" s="53"/>
      <c r="BT58" s="53"/>
      <c r="BU58" s="53"/>
      <c r="BV58" s="53"/>
      <c r="BW58" s="53"/>
      <c r="BX58" s="53"/>
      <c r="BY58" s="53"/>
      <c r="BZ58" s="53"/>
      <c r="CA58" s="53"/>
      <c r="CB58" s="53"/>
      <c r="CC58" s="53"/>
      <c r="CD58" s="53"/>
      <c r="CE58" s="53"/>
      <c r="CF58" s="53"/>
      <c r="CG58" s="53"/>
      <c r="CH58" s="53"/>
      <c r="CI58" s="53"/>
      <c r="CJ58" s="53"/>
      <c r="CK58" s="53"/>
      <c r="CL58" s="53"/>
      <c r="CM58" s="1012"/>
      <c r="CN58" s="1012"/>
      <c r="CO58" s="1012"/>
      <c r="CP58" s="1012"/>
      <c r="CQ58" s="1012"/>
      <c r="CR58" s="1012"/>
      <c r="CS58" s="1012"/>
      <c r="CT58" s="1012"/>
      <c r="CU58" s="1012"/>
      <c r="CV58" s="1012"/>
      <c r="CW58" s="1012"/>
      <c r="CX58" s="1013"/>
      <c r="CY58" s="1013"/>
      <c r="CZ58" s="1013"/>
      <c r="DA58" s="1013"/>
      <c r="DB58" s="1013"/>
      <c r="DC58" s="1013"/>
      <c r="DD58" s="1013"/>
      <c r="DE58" s="1013"/>
      <c r="DF58" s="1013"/>
      <c r="DG58" s="1013"/>
      <c r="DH58" s="1013"/>
      <c r="DI58" s="1013"/>
      <c r="DJ58" s="1013"/>
      <c r="DK58" s="1013"/>
      <c r="DL58" s="1013"/>
      <c r="DM58" s="1013"/>
      <c r="DN58" s="1013"/>
      <c r="DO58" s="1013"/>
      <c r="DP58" s="1013"/>
      <c r="DQ58" s="1013"/>
      <c r="DR58" s="1013"/>
      <c r="DS58" s="1013"/>
      <c r="DT58" s="1013"/>
      <c r="DU58" s="1013"/>
      <c r="DV58" s="1013"/>
      <c r="DW58" s="1013"/>
      <c r="DX58" s="1013"/>
      <c r="DY58" s="510"/>
      <c r="DZ58" s="510"/>
      <c r="EA58" s="510"/>
      <c r="EB58" s="510"/>
      <c r="EC58" s="510"/>
      <c r="ED58" s="510"/>
    </row>
    <row r="59" spans="1:134" s="61" customFormat="1" ht="25.5" customHeight="1" thickBot="1">
      <c r="H59" s="223">
        <f>IF($H31="","",$H31)</f>
        <v>2</v>
      </c>
      <c r="I59" s="224"/>
      <c r="J59" s="224"/>
      <c r="K59" s="224">
        <f>IF($K31="","",$K31)</f>
        <v>4</v>
      </c>
      <c r="L59" s="224"/>
      <c r="M59" s="224"/>
      <c r="N59" s="224">
        <f>IF($N31="","",$N31)</f>
        <v>2</v>
      </c>
      <c r="O59" s="224"/>
      <c r="P59" s="224"/>
      <c r="Q59" s="224">
        <f>IF($Q31="","",$Q31)</f>
        <v>0</v>
      </c>
      <c r="R59" s="224"/>
      <c r="S59" s="224"/>
      <c r="T59" s="224">
        <f>IF($T31="","",$T31)</f>
        <v>2</v>
      </c>
      <c r="U59" s="224"/>
      <c r="V59" s="224"/>
      <c r="W59" s="224">
        <f>IF($W31="","",$W31)</f>
        <v>1</v>
      </c>
      <c r="X59" s="224"/>
      <c r="Y59" s="1014"/>
      <c r="Z59" s="1015">
        <v>3</v>
      </c>
      <c r="AA59" s="1016"/>
      <c r="AB59" s="1017"/>
      <c r="AC59" s="1018">
        <v>8</v>
      </c>
      <c r="AD59" s="1019"/>
      <c r="AE59" s="1020"/>
      <c r="AG59" s="1082"/>
      <c r="AH59" s="1082"/>
      <c r="AI59" s="1082"/>
      <c r="AJ59" s="1082"/>
      <c r="AK59" s="1082"/>
      <c r="AL59" s="1082"/>
      <c r="AM59" s="1082"/>
      <c r="AN59" s="1082"/>
      <c r="AO59" s="1082"/>
      <c r="AP59" s="1082"/>
      <c r="AQ59" s="1091"/>
      <c r="AR59" s="1091"/>
      <c r="AS59" s="1091"/>
      <c r="AT59" s="1091"/>
      <c r="AU59" s="1091"/>
      <c r="AV59" s="1091"/>
      <c r="AW59" s="1091"/>
      <c r="AX59" s="1091"/>
      <c r="AY59" s="1091"/>
      <c r="AZ59" s="1091"/>
      <c r="BA59" s="1091"/>
      <c r="BB59" s="1091"/>
      <c r="BC59" s="1091"/>
      <c r="BD59" s="1091"/>
      <c r="BE59" s="1091"/>
      <c r="BF59" s="1091"/>
      <c r="BG59" s="1091"/>
      <c r="BH59" s="1091"/>
      <c r="BI59" s="1091"/>
      <c r="BJ59" s="1091"/>
      <c r="BK59" s="1091"/>
      <c r="BL59" s="1091"/>
      <c r="BM59" s="1091"/>
      <c r="BN59" s="1091"/>
      <c r="BO59" s="1091"/>
      <c r="BP59" s="1082"/>
      <c r="BQ59" s="1082"/>
      <c r="BR59" s="1082"/>
      <c r="BS59" s="1082"/>
      <c r="BT59" s="1082"/>
      <c r="BU59" s="1082"/>
      <c r="BV59" s="1082"/>
      <c r="BW59" s="1082"/>
      <c r="BX59" s="1082"/>
      <c r="BY59" s="1082"/>
      <c r="BZ59" s="1082"/>
      <c r="CA59" s="1082"/>
      <c r="CB59" s="1082"/>
      <c r="CC59" s="1082"/>
      <c r="CD59" s="1082"/>
      <c r="CE59" s="1082"/>
      <c r="CF59" s="1082"/>
      <c r="CG59" s="1082"/>
      <c r="CH59" s="1082"/>
      <c r="CI59" s="1082"/>
      <c r="CJ59" s="1082"/>
      <c r="CK59" s="1082"/>
      <c r="CL59" s="1082"/>
      <c r="CM59" s="1012" t="s">
        <v>752</v>
      </c>
      <c r="CN59" s="1012"/>
      <c r="CO59" s="1012"/>
      <c r="CP59" s="1012"/>
      <c r="CQ59" s="1012"/>
      <c r="CR59" s="1012"/>
      <c r="CS59" s="1012"/>
      <c r="CT59" s="1012"/>
      <c r="CU59" s="1012"/>
      <c r="CV59" s="1012"/>
      <c r="CW59" s="1012"/>
      <c r="CX59" s="1021" t="str">
        <f>IF($CX31="","",$CX31)</f>
        <v>四日市市</v>
      </c>
      <c r="CY59" s="1021"/>
      <c r="CZ59" s="1021"/>
      <c r="DA59" s="1021"/>
      <c r="DB59" s="1021"/>
      <c r="DC59" s="1021"/>
      <c r="DD59" s="1021"/>
      <c r="DE59" s="1021"/>
      <c r="DF59" s="1021"/>
      <c r="DG59" s="1021"/>
      <c r="DH59" s="1021"/>
      <c r="DI59" s="1021"/>
      <c r="DJ59" s="1021"/>
      <c r="DK59" s="1021"/>
      <c r="DL59" s="1021"/>
      <c r="DM59" s="1021"/>
      <c r="DN59" s="1021"/>
      <c r="DO59" s="1021"/>
      <c r="DP59" s="1021"/>
      <c r="DQ59" s="1021"/>
      <c r="DR59" s="1021"/>
      <c r="DS59" s="1021"/>
      <c r="DT59" s="1021"/>
      <c r="DU59" s="1021"/>
      <c r="DV59" s="1021"/>
      <c r="DW59" s="1021"/>
      <c r="DX59" s="1021"/>
      <c r="DY59" s="510"/>
      <c r="DZ59" s="510"/>
      <c r="EA59" s="510"/>
      <c r="EB59" s="510"/>
      <c r="EC59" s="510"/>
      <c r="ED59" s="510"/>
    </row>
    <row r="60" spans="1:134" s="61" customFormat="1" ht="36.75" customHeight="1">
      <c r="A60" s="1022"/>
      <c r="B60" s="1022"/>
      <c r="C60" s="1022"/>
      <c r="D60" s="1022"/>
      <c r="E60" s="1022"/>
      <c r="F60" s="1022"/>
      <c r="G60" s="1022"/>
      <c r="H60" s="1023"/>
      <c r="I60" s="1023"/>
      <c r="J60" s="1023"/>
      <c r="K60" s="1023"/>
      <c r="L60" s="1023"/>
      <c r="M60" s="1023"/>
      <c r="N60" s="1023"/>
      <c r="O60" s="1023"/>
      <c r="P60" s="1023"/>
      <c r="Q60" s="1023"/>
      <c r="R60" s="1023"/>
      <c r="S60" s="1023"/>
      <c r="T60" s="1023"/>
      <c r="U60" s="1023"/>
      <c r="V60" s="1023"/>
      <c r="W60" s="1023"/>
      <c r="X60" s="1023"/>
      <c r="Y60" s="1023"/>
      <c r="Z60" s="1023"/>
      <c r="AA60" s="1023"/>
      <c r="AB60" s="1023"/>
      <c r="AC60" s="1023"/>
      <c r="AD60" s="1022"/>
      <c r="AE60" s="1022"/>
      <c r="AH60" s="1084" t="s">
        <v>431</v>
      </c>
      <c r="AI60" s="1084"/>
      <c r="AJ60" s="1084"/>
      <c r="AK60" s="1084"/>
      <c r="AL60" s="1084"/>
      <c r="AM60" s="1084"/>
      <c r="AN60" s="1084"/>
      <c r="AO60" s="1084"/>
      <c r="AP60" s="1084"/>
      <c r="AQ60" s="1084"/>
      <c r="AR60" s="1084"/>
      <c r="AS60" s="1084"/>
      <c r="AT60" s="1084"/>
      <c r="AU60" s="1084"/>
      <c r="AV60" s="1084"/>
      <c r="AW60" s="1084"/>
      <c r="AX60" s="1084"/>
      <c r="AY60" s="1084"/>
      <c r="AZ60" s="1084"/>
      <c r="BA60" s="1084"/>
      <c r="BB60" s="1084"/>
      <c r="BC60" s="1084"/>
      <c r="BD60" s="1084"/>
      <c r="BE60" s="1084"/>
      <c r="BF60" s="1084"/>
      <c r="BG60" s="1084"/>
      <c r="BH60" s="1084"/>
      <c r="BI60" s="1084"/>
      <c r="BJ60" s="1084"/>
      <c r="BK60" s="1084"/>
      <c r="BL60" s="1084"/>
      <c r="BM60" s="1084"/>
      <c r="BN60" s="1084"/>
      <c r="BO60" s="1084"/>
      <c r="BP60" s="1084"/>
      <c r="BQ60" s="1084"/>
      <c r="BR60" s="1084"/>
      <c r="BS60" s="1084"/>
      <c r="BT60" s="1084"/>
      <c r="BU60" s="1084"/>
      <c r="BV60" s="1084"/>
      <c r="BW60" s="1084"/>
      <c r="BX60" s="1084"/>
      <c r="BY60" s="1084"/>
      <c r="BZ60" s="1084"/>
      <c r="CA60" s="1084"/>
      <c r="CB60" s="1084"/>
      <c r="CC60" s="1084"/>
      <c r="CD60" s="1084"/>
      <c r="CE60" s="1084"/>
      <c r="CF60" s="1084"/>
      <c r="CG60" s="1084"/>
      <c r="CH60" s="1084"/>
      <c r="CI60" s="1084"/>
      <c r="CJ60" s="1084"/>
      <c r="CK60" s="1084"/>
      <c r="CL60" s="1084"/>
      <c r="CM60" s="1084"/>
      <c r="CO60" s="1022"/>
      <c r="CP60" s="1022"/>
      <c r="CQ60" s="1022"/>
      <c r="CR60" s="1022"/>
      <c r="CS60" s="1022"/>
      <c r="CT60" s="1022"/>
      <c r="CU60" s="1022"/>
      <c r="CV60" s="1022"/>
      <c r="CW60" s="1022"/>
      <c r="CX60" s="1022"/>
      <c r="CY60" s="1022"/>
      <c r="CZ60" s="1022"/>
      <c r="DA60" s="1022"/>
      <c r="DB60" s="1022"/>
      <c r="DC60" s="1022"/>
      <c r="DD60" s="1022"/>
      <c r="DE60" s="1022"/>
      <c r="DF60" s="1022"/>
      <c r="DG60" s="1022"/>
      <c r="DH60" s="1022"/>
      <c r="DI60" s="1022"/>
      <c r="DJ60" s="1022"/>
      <c r="DK60" s="1022"/>
      <c r="DL60" s="1022"/>
      <c r="DM60" s="1022"/>
      <c r="DN60" s="1022"/>
      <c r="DO60" s="1022"/>
      <c r="DP60" s="1022"/>
      <c r="DQ60" s="1022"/>
      <c r="DR60" s="1022"/>
      <c r="DS60" s="1022"/>
      <c r="DT60" s="1022"/>
      <c r="DU60" s="1022"/>
      <c r="DV60" s="1022"/>
      <c r="DW60" s="1022"/>
      <c r="DX60" s="1022"/>
      <c r="DY60" s="1022"/>
      <c r="DZ60" s="1022"/>
    </row>
    <row r="61" spans="1:134" s="61" customFormat="1" ht="15" customHeight="1">
      <c r="A61" s="1022"/>
      <c r="B61" s="1022"/>
      <c r="C61" s="1022"/>
      <c r="D61" s="1022"/>
      <c r="E61" s="1022"/>
      <c r="F61" s="1022"/>
      <c r="G61" s="1022"/>
      <c r="H61" s="1023"/>
      <c r="I61" s="1023"/>
      <c r="J61" s="1023"/>
      <c r="K61" s="1023"/>
      <c r="L61" s="1023"/>
      <c r="M61" s="1023"/>
      <c r="N61" s="1023"/>
      <c r="O61" s="1023"/>
      <c r="P61" s="1023"/>
      <c r="Q61" s="1023"/>
      <c r="R61" s="1023"/>
      <c r="S61" s="1023"/>
      <c r="T61" s="1023"/>
      <c r="U61" s="1023"/>
      <c r="V61" s="1023"/>
      <c r="W61" s="1023"/>
      <c r="X61" s="1023"/>
      <c r="Y61" s="1023"/>
      <c r="Z61" s="1023"/>
      <c r="AA61" s="1023"/>
      <c r="AB61" s="1023"/>
      <c r="AC61" s="1023"/>
      <c r="AD61" s="1022"/>
      <c r="AE61" s="1022"/>
      <c r="AH61" s="1085"/>
      <c r="AI61" s="1085"/>
      <c r="AJ61" s="1085"/>
      <c r="AK61" s="1085"/>
      <c r="AL61" s="1085"/>
      <c r="AM61" s="1085"/>
      <c r="AN61" s="1085"/>
      <c r="AO61" s="1085"/>
      <c r="AP61" s="1085"/>
      <c r="AQ61" s="1085"/>
      <c r="AR61" s="1085"/>
      <c r="AS61" s="1085"/>
      <c r="AT61" s="1085"/>
      <c r="AU61" s="1085"/>
      <c r="AV61" s="1085"/>
      <c r="AW61" s="1085"/>
      <c r="AX61" s="1085"/>
      <c r="AY61" s="1085"/>
      <c r="AZ61" s="1085"/>
      <c r="BA61" s="1085"/>
      <c r="BB61" s="1085"/>
      <c r="BC61" s="1085"/>
      <c r="BD61" s="1085"/>
      <c r="BE61" s="1085"/>
      <c r="BF61" s="1085"/>
      <c r="BG61" s="1085"/>
      <c r="BH61" s="1085"/>
      <c r="BI61" s="1085"/>
      <c r="BJ61" s="1085"/>
      <c r="BK61" s="1085"/>
      <c r="BL61" s="1085"/>
      <c r="BM61" s="1085"/>
      <c r="BN61" s="1085"/>
      <c r="BO61" s="1085"/>
      <c r="BP61" s="1085"/>
      <c r="BQ61" s="1085"/>
      <c r="BR61" s="1085"/>
      <c r="BS61" s="1085"/>
      <c r="BT61" s="1085"/>
      <c r="BU61" s="1085"/>
      <c r="BV61" s="1085"/>
      <c r="BW61" s="1085"/>
      <c r="BX61" s="1085"/>
      <c r="BY61" s="1085"/>
      <c r="BZ61" s="1085"/>
      <c r="CA61" s="1085"/>
      <c r="CB61" s="1085"/>
      <c r="CC61" s="1085"/>
      <c r="CD61" s="1085"/>
      <c r="CE61" s="1085"/>
      <c r="CF61" s="1085"/>
      <c r="CG61" s="1085"/>
      <c r="CH61" s="1085"/>
      <c r="CI61" s="1085"/>
      <c r="CJ61" s="1085"/>
      <c r="CK61" s="1085"/>
      <c r="CL61" s="1085"/>
      <c r="CM61" s="1085"/>
      <c r="CO61" s="1022"/>
      <c r="CP61" s="1022"/>
      <c r="CQ61" s="1022"/>
      <c r="CR61" s="1022"/>
      <c r="CS61" s="1022"/>
      <c r="CT61" s="1022"/>
      <c r="CU61" s="1022"/>
      <c r="CV61" s="1022"/>
      <c r="CW61" s="1022"/>
      <c r="CX61" s="1022"/>
      <c r="CY61" s="1022"/>
      <c r="CZ61" s="1022"/>
      <c r="DA61" s="1022"/>
      <c r="DB61" s="1022"/>
      <c r="DC61" s="1022"/>
      <c r="DD61" s="1022"/>
      <c r="DE61" s="1022"/>
      <c r="DF61" s="1022"/>
      <c r="DG61" s="1022"/>
      <c r="DH61" s="1022"/>
      <c r="DI61" s="1022"/>
      <c r="DJ61" s="1022"/>
      <c r="DK61" s="1022"/>
      <c r="DL61" s="1022"/>
      <c r="DM61" s="1022"/>
      <c r="DN61" s="1022"/>
      <c r="DO61" s="1022"/>
      <c r="DP61" s="1022"/>
      <c r="DQ61" s="1022"/>
      <c r="DR61" s="1022"/>
      <c r="DS61" s="1022"/>
      <c r="DT61" s="1022"/>
      <c r="DU61" s="1022"/>
      <c r="DV61" s="1022"/>
      <c r="DW61" s="1022"/>
      <c r="DX61" s="1022"/>
      <c r="DY61" s="1022"/>
      <c r="DZ61" s="1022"/>
    </row>
    <row r="62" spans="1:134" s="61" customFormat="1" ht="15" customHeight="1">
      <c r="B62" s="1022"/>
      <c r="C62" s="1022"/>
      <c r="D62" s="1022"/>
      <c r="E62" s="1022"/>
      <c r="F62" s="1022"/>
      <c r="G62" s="1022"/>
      <c r="H62" s="1022"/>
      <c r="I62" s="1023"/>
      <c r="J62" s="1023"/>
      <c r="K62" s="1023"/>
      <c r="L62" s="1023"/>
      <c r="M62" s="1023"/>
      <c r="N62" s="1023"/>
      <c r="O62" s="1023"/>
      <c r="P62" s="1023"/>
      <c r="Q62" s="1023"/>
      <c r="R62" s="1023"/>
      <c r="S62" s="1023"/>
      <c r="T62" s="1023"/>
      <c r="U62" s="1023"/>
      <c r="V62" s="1023"/>
      <c r="W62" s="380" t="s">
        <v>565</v>
      </c>
      <c r="X62" s="380"/>
      <c r="Y62" s="380"/>
      <c r="Z62" s="380"/>
      <c r="AA62" s="380"/>
      <c r="AB62" s="380"/>
      <c r="AC62" s="380"/>
      <c r="AD62" s="380"/>
      <c r="AE62" s="380"/>
      <c r="AF62" s="380"/>
      <c r="AG62" s="380"/>
      <c r="AH62" s="380" t="s">
        <v>566</v>
      </c>
      <c r="AI62" s="380"/>
      <c r="AJ62" s="380"/>
      <c r="AK62" s="380"/>
      <c r="AL62" s="380"/>
      <c r="AM62" s="380"/>
      <c r="AN62" s="380"/>
      <c r="AO62" s="380"/>
      <c r="AP62" s="380"/>
      <c r="AQ62" s="380"/>
      <c r="AR62" s="380"/>
      <c r="AS62" s="380"/>
      <c r="AT62" s="380"/>
      <c r="AU62" s="380"/>
      <c r="AV62" s="380"/>
      <c r="AW62" s="380" t="s">
        <v>567</v>
      </c>
      <c r="AX62" s="380"/>
      <c r="AY62" s="380"/>
      <c r="AZ62" s="380"/>
      <c r="BA62" s="380"/>
      <c r="BB62" s="380"/>
      <c r="BC62" s="380"/>
      <c r="BD62" s="380"/>
      <c r="BE62" s="380"/>
      <c r="BF62" s="380"/>
      <c r="BG62" s="380"/>
      <c r="BH62" s="380" t="s">
        <v>568</v>
      </c>
      <c r="BI62" s="380"/>
      <c r="BJ62" s="380"/>
      <c r="BK62" s="380"/>
      <c r="BL62" s="380"/>
      <c r="BM62" s="380"/>
      <c r="BN62" s="380"/>
      <c r="BO62" s="380"/>
      <c r="BP62" s="380"/>
      <c r="BQ62" s="380"/>
      <c r="BR62" s="380"/>
      <c r="BS62" s="380"/>
      <c r="BT62" s="380"/>
      <c r="BU62" s="380"/>
      <c r="BV62" s="380"/>
      <c r="BW62" s="380" t="s">
        <v>569</v>
      </c>
      <c r="BX62" s="380"/>
      <c r="BY62" s="380"/>
      <c r="BZ62" s="380"/>
      <c r="CA62" s="380"/>
      <c r="CB62" s="380"/>
      <c r="CC62" s="380"/>
      <c r="CD62" s="380"/>
      <c r="CE62" s="380"/>
      <c r="CF62" s="380"/>
      <c r="CG62" s="380"/>
      <c r="CH62" s="380" t="s">
        <v>570</v>
      </c>
      <c r="CI62" s="380"/>
      <c r="CJ62" s="380"/>
      <c r="CK62" s="380"/>
      <c r="CL62" s="380"/>
      <c r="CM62" s="380"/>
      <c r="CN62" s="380"/>
      <c r="CO62" s="380"/>
      <c r="CP62" s="380"/>
      <c r="CQ62" s="380"/>
      <c r="CR62" s="380"/>
      <c r="CS62" s="380"/>
      <c r="CT62" s="380"/>
      <c r="CU62" s="380"/>
      <c r="CV62" s="380"/>
      <c r="CW62" s="380" t="s">
        <v>571</v>
      </c>
      <c r="CX62" s="380"/>
      <c r="CY62" s="380"/>
      <c r="CZ62" s="380"/>
      <c r="DA62" s="380"/>
      <c r="DB62" s="380"/>
      <c r="DC62" s="380"/>
      <c r="DD62" s="380"/>
      <c r="DE62" s="380"/>
      <c r="DF62" s="380"/>
      <c r="DG62" s="380"/>
      <c r="DH62" s="380" t="s">
        <v>572</v>
      </c>
      <c r="DI62" s="380"/>
      <c r="DJ62" s="380"/>
      <c r="DK62" s="380"/>
      <c r="DL62" s="380"/>
      <c r="DM62" s="380"/>
      <c r="DN62" s="380"/>
      <c r="DO62" s="380"/>
      <c r="DP62" s="380"/>
      <c r="DQ62" s="380"/>
      <c r="DR62" s="380"/>
      <c r="DS62" s="380"/>
      <c r="DT62" s="380"/>
      <c r="DU62" s="380"/>
      <c r="DV62" s="380"/>
    </row>
    <row r="63" spans="1:134" ht="12.95" customHeight="1">
      <c r="A63" s="114" t="s">
        <v>10</v>
      </c>
      <c r="B63" s="115"/>
      <c r="C63" s="115"/>
      <c r="D63" s="115"/>
      <c r="E63" s="115"/>
      <c r="F63" s="115"/>
      <c r="G63" s="115"/>
      <c r="H63" s="115"/>
      <c r="I63" s="115"/>
      <c r="J63" s="115"/>
      <c r="K63" s="115"/>
      <c r="L63" s="115"/>
      <c r="M63" s="118"/>
      <c r="N63" s="114" t="s">
        <v>286</v>
      </c>
      <c r="O63" s="115"/>
      <c r="P63" s="115"/>
      <c r="Q63" s="115"/>
      <c r="R63" s="115"/>
      <c r="S63" s="115"/>
      <c r="T63" s="115"/>
      <c r="U63" s="115"/>
      <c r="V63" s="118"/>
      <c r="W63" s="797" t="s">
        <v>583</v>
      </c>
      <c r="X63" s="798"/>
      <c r="Y63" s="798"/>
      <c r="Z63" s="798"/>
      <c r="AA63" s="798"/>
      <c r="AB63" s="798"/>
      <c r="AC63" s="798"/>
      <c r="AD63" s="798"/>
      <c r="AE63" s="798"/>
      <c r="AF63" s="798"/>
      <c r="AG63" s="798"/>
      <c r="AH63" s="798"/>
      <c r="AI63" s="798"/>
      <c r="AJ63" s="798"/>
      <c r="AK63" s="798"/>
      <c r="AL63" s="798"/>
      <c r="AM63" s="798"/>
      <c r="AN63" s="798"/>
      <c r="AO63" s="798"/>
      <c r="AP63" s="798"/>
      <c r="AQ63" s="798"/>
      <c r="AR63" s="798"/>
      <c r="AS63" s="798"/>
      <c r="AT63" s="798"/>
      <c r="AU63" s="798"/>
      <c r="AV63" s="799"/>
      <c r="AW63" s="797" t="s">
        <v>584</v>
      </c>
      <c r="AX63" s="798"/>
      <c r="AY63" s="798"/>
      <c r="AZ63" s="798"/>
      <c r="BA63" s="798"/>
      <c r="BB63" s="798"/>
      <c r="BC63" s="798"/>
      <c r="BD63" s="798"/>
      <c r="BE63" s="798"/>
      <c r="BF63" s="798"/>
      <c r="BG63" s="798"/>
      <c r="BH63" s="798"/>
      <c r="BI63" s="798"/>
      <c r="BJ63" s="798"/>
      <c r="BK63" s="798"/>
      <c r="BL63" s="798"/>
      <c r="BM63" s="798"/>
      <c r="BN63" s="798"/>
      <c r="BO63" s="798"/>
      <c r="BP63" s="798"/>
      <c r="BQ63" s="798"/>
      <c r="BR63" s="798"/>
      <c r="BS63" s="798"/>
      <c r="BT63" s="798"/>
      <c r="BU63" s="798"/>
      <c r="BV63" s="798"/>
      <c r="BW63" s="797" t="s">
        <v>585</v>
      </c>
      <c r="BX63" s="798"/>
      <c r="BY63" s="798"/>
      <c r="BZ63" s="798"/>
      <c r="CA63" s="798"/>
      <c r="CB63" s="798"/>
      <c r="CC63" s="798"/>
      <c r="CD63" s="798"/>
      <c r="CE63" s="798"/>
      <c r="CF63" s="798"/>
      <c r="CG63" s="798"/>
      <c r="CH63" s="798"/>
      <c r="CI63" s="798"/>
      <c r="CJ63" s="798"/>
      <c r="CK63" s="798"/>
      <c r="CL63" s="798"/>
      <c r="CM63" s="798"/>
      <c r="CN63" s="798"/>
      <c r="CO63" s="798"/>
      <c r="CP63" s="798"/>
      <c r="CQ63" s="798"/>
      <c r="CR63" s="798"/>
      <c r="CS63" s="798"/>
      <c r="CT63" s="798"/>
      <c r="CU63" s="798"/>
      <c r="CV63" s="798"/>
      <c r="CW63" s="797" t="s">
        <v>586</v>
      </c>
      <c r="CX63" s="798"/>
      <c r="CY63" s="798"/>
      <c r="CZ63" s="798"/>
      <c r="DA63" s="798"/>
      <c r="DB63" s="798"/>
      <c r="DC63" s="798"/>
      <c r="DD63" s="798"/>
      <c r="DE63" s="798"/>
      <c r="DF63" s="798"/>
      <c r="DG63" s="798"/>
      <c r="DH63" s="798"/>
      <c r="DI63" s="798"/>
      <c r="DJ63" s="798"/>
      <c r="DK63" s="798"/>
      <c r="DL63" s="798"/>
      <c r="DM63" s="798"/>
      <c r="DN63" s="798"/>
      <c r="DO63" s="798"/>
      <c r="DP63" s="798"/>
      <c r="DQ63" s="798"/>
      <c r="DR63" s="798"/>
      <c r="DS63" s="798"/>
      <c r="DT63" s="798"/>
      <c r="DU63" s="798"/>
      <c r="DV63" s="799"/>
    </row>
    <row r="64" spans="1:134" ht="12.95" customHeight="1">
      <c r="A64" s="194"/>
      <c r="B64" s="195"/>
      <c r="C64" s="195"/>
      <c r="D64" s="195"/>
      <c r="E64" s="195"/>
      <c r="F64" s="195"/>
      <c r="G64" s="195"/>
      <c r="H64" s="195"/>
      <c r="I64" s="195"/>
      <c r="J64" s="195"/>
      <c r="K64" s="195"/>
      <c r="L64" s="195"/>
      <c r="M64" s="196"/>
      <c r="N64" s="194"/>
      <c r="O64" s="195"/>
      <c r="P64" s="195"/>
      <c r="Q64" s="195"/>
      <c r="R64" s="195"/>
      <c r="S64" s="195"/>
      <c r="T64" s="195"/>
      <c r="U64" s="195"/>
      <c r="V64" s="196"/>
      <c r="W64" s="800"/>
      <c r="X64" s="801"/>
      <c r="Y64" s="801"/>
      <c r="Z64" s="801"/>
      <c r="AA64" s="801"/>
      <c r="AB64" s="801"/>
      <c r="AC64" s="801"/>
      <c r="AD64" s="801"/>
      <c r="AE64" s="801"/>
      <c r="AF64" s="801"/>
      <c r="AG64" s="801"/>
      <c r="AH64" s="801"/>
      <c r="AI64" s="801"/>
      <c r="AJ64" s="801"/>
      <c r="AK64" s="801"/>
      <c r="AL64" s="801"/>
      <c r="AM64" s="801"/>
      <c r="AN64" s="801"/>
      <c r="AO64" s="801"/>
      <c r="AP64" s="801"/>
      <c r="AQ64" s="801"/>
      <c r="AR64" s="801"/>
      <c r="AS64" s="801"/>
      <c r="AT64" s="801"/>
      <c r="AU64" s="801"/>
      <c r="AV64" s="802"/>
      <c r="AW64" s="800"/>
      <c r="AX64" s="801"/>
      <c r="AY64" s="801"/>
      <c r="AZ64" s="801"/>
      <c r="BA64" s="801"/>
      <c r="BB64" s="801"/>
      <c r="BC64" s="801"/>
      <c r="BD64" s="801"/>
      <c r="BE64" s="801"/>
      <c r="BF64" s="801"/>
      <c r="BG64" s="801"/>
      <c r="BH64" s="801"/>
      <c r="BI64" s="801"/>
      <c r="BJ64" s="801"/>
      <c r="BK64" s="801"/>
      <c r="BL64" s="801"/>
      <c r="BM64" s="801"/>
      <c r="BN64" s="801"/>
      <c r="BO64" s="801"/>
      <c r="BP64" s="801"/>
      <c r="BQ64" s="801"/>
      <c r="BR64" s="801"/>
      <c r="BS64" s="801"/>
      <c r="BT64" s="801"/>
      <c r="BU64" s="801"/>
      <c r="BV64" s="801"/>
      <c r="BW64" s="800"/>
      <c r="BX64" s="801"/>
      <c r="BY64" s="801"/>
      <c r="BZ64" s="801"/>
      <c r="CA64" s="801"/>
      <c r="CB64" s="801"/>
      <c r="CC64" s="801"/>
      <c r="CD64" s="801"/>
      <c r="CE64" s="801"/>
      <c r="CF64" s="801"/>
      <c r="CG64" s="801"/>
      <c r="CH64" s="801"/>
      <c r="CI64" s="801"/>
      <c r="CJ64" s="801"/>
      <c r="CK64" s="801"/>
      <c r="CL64" s="801"/>
      <c r="CM64" s="801"/>
      <c r="CN64" s="801"/>
      <c r="CO64" s="801"/>
      <c r="CP64" s="801"/>
      <c r="CQ64" s="801"/>
      <c r="CR64" s="801"/>
      <c r="CS64" s="801"/>
      <c r="CT64" s="801"/>
      <c r="CU64" s="801"/>
      <c r="CV64" s="801"/>
      <c r="CW64" s="800"/>
      <c r="CX64" s="801"/>
      <c r="CY64" s="801"/>
      <c r="CZ64" s="801"/>
      <c r="DA64" s="801"/>
      <c r="DB64" s="801"/>
      <c r="DC64" s="801"/>
      <c r="DD64" s="801"/>
      <c r="DE64" s="801"/>
      <c r="DF64" s="801"/>
      <c r="DG64" s="801"/>
      <c r="DH64" s="801"/>
      <c r="DI64" s="801"/>
      <c r="DJ64" s="801"/>
      <c r="DK64" s="801"/>
      <c r="DL64" s="801"/>
      <c r="DM64" s="801"/>
      <c r="DN64" s="801"/>
      <c r="DO64" s="801"/>
      <c r="DP64" s="801"/>
      <c r="DQ64" s="801"/>
      <c r="DR64" s="801"/>
      <c r="DS64" s="801"/>
      <c r="DT64" s="801"/>
      <c r="DU64" s="801"/>
      <c r="DV64" s="802"/>
    </row>
    <row r="65" spans="1:126" ht="12.95" customHeight="1">
      <c r="A65" s="194"/>
      <c r="B65" s="195"/>
      <c r="C65" s="195"/>
      <c r="D65" s="195"/>
      <c r="E65" s="195"/>
      <c r="F65" s="195"/>
      <c r="G65" s="195"/>
      <c r="H65" s="195"/>
      <c r="I65" s="195"/>
      <c r="J65" s="195"/>
      <c r="K65" s="195"/>
      <c r="L65" s="195"/>
      <c r="M65" s="196"/>
      <c r="N65" s="194"/>
      <c r="O65" s="195"/>
      <c r="P65" s="195"/>
      <c r="Q65" s="195"/>
      <c r="R65" s="195"/>
      <c r="S65" s="195"/>
      <c r="T65" s="195"/>
      <c r="U65" s="195"/>
      <c r="V65" s="196"/>
      <c r="W65" s="1086"/>
      <c r="X65" s="1087"/>
      <c r="Y65" s="1087"/>
      <c r="Z65" s="1087"/>
      <c r="AA65" s="1087"/>
      <c r="AB65" s="1087"/>
      <c r="AC65" s="1087"/>
      <c r="AD65" s="1087"/>
      <c r="AE65" s="1087"/>
      <c r="AF65" s="1087"/>
      <c r="AG65" s="1087"/>
      <c r="AH65" s="1087"/>
      <c r="AI65" s="1087"/>
      <c r="AJ65" s="1087"/>
      <c r="AK65" s="1087"/>
      <c r="AL65" s="1087"/>
      <c r="AM65" s="1087"/>
      <c r="AN65" s="1087"/>
      <c r="AO65" s="1087"/>
      <c r="AP65" s="1087"/>
      <c r="AQ65" s="1087"/>
      <c r="AR65" s="1087"/>
      <c r="AS65" s="1087"/>
      <c r="AT65" s="1087"/>
      <c r="AU65" s="1087"/>
      <c r="AV65" s="1088"/>
      <c r="AW65" s="1086"/>
      <c r="AX65" s="1087"/>
      <c r="AY65" s="1087"/>
      <c r="AZ65" s="1087"/>
      <c r="BA65" s="1087"/>
      <c r="BB65" s="1087"/>
      <c r="BC65" s="1087"/>
      <c r="BD65" s="1087"/>
      <c r="BE65" s="1087"/>
      <c r="BF65" s="1087"/>
      <c r="BG65" s="1087"/>
      <c r="BH65" s="1087"/>
      <c r="BI65" s="1087"/>
      <c r="BJ65" s="1087"/>
      <c r="BK65" s="1087"/>
      <c r="BL65" s="1087"/>
      <c r="BM65" s="1087"/>
      <c r="BN65" s="1087"/>
      <c r="BO65" s="1087"/>
      <c r="BP65" s="1087"/>
      <c r="BQ65" s="1087"/>
      <c r="BR65" s="1087"/>
      <c r="BS65" s="1087"/>
      <c r="BT65" s="1087"/>
      <c r="BU65" s="1087"/>
      <c r="BV65" s="1087"/>
      <c r="BW65" s="1086"/>
      <c r="BX65" s="1087"/>
      <c r="BY65" s="1087"/>
      <c r="BZ65" s="1087"/>
      <c r="CA65" s="1087"/>
      <c r="CB65" s="1087"/>
      <c r="CC65" s="1087"/>
      <c r="CD65" s="1087"/>
      <c r="CE65" s="1087"/>
      <c r="CF65" s="1087"/>
      <c r="CG65" s="1087"/>
      <c r="CH65" s="1087"/>
      <c r="CI65" s="1087"/>
      <c r="CJ65" s="1087"/>
      <c r="CK65" s="1087"/>
      <c r="CL65" s="1087"/>
      <c r="CM65" s="1087"/>
      <c r="CN65" s="1087"/>
      <c r="CO65" s="1087"/>
      <c r="CP65" s="1087"/>
      <c r="CQ65" s="1087"/>
      <c r="CR65" s="1087"/>
      <c r="CS65" s="1087"/>
      <c r="CT65" s="1087"/>
      <c r="CU65" s="1087"/>
      <c r="CV65" s="1087"/>
      <c r="CW65" s="1086"/>
      <c r="CX65" s="1087"/>
      <c r="CY65" s="1087"/>
      <c r="CZ65" s="1087"/>
      <c r="DA65" s="1087"/>
      <c r="DB65" s="1087"/>
      <c r="DC65" s="1087"/>
      <c r="DD65" s="1087"/>
      <c r="DE65" s="1087"/>
      <c r="DF65" s="1087"/>
      <c r="DG65" s="1087"/>
      <c r="DH65" s="1087"/>
      <c r="DI65" s="1087"/>
      <c r="DJ65" s="1087"/>
      <c r="DK65" s="1087"/>
      <c r="DL65" s="1087"/>
      <c r="DM65" s="1087"/>
      <c r="DN65" s="1087"/>
      <c r="DO65" s="1087"/>
      <c r="DP65" s="1087"/>
      <c r="DQ65" s="1087"/>
      <c r="DR65" s="1087"/>
      <c r="DS65" s="1087"/>
      <c r="DT65" s="1087"/>
      <c r="DU65" s="1087"/>
      <c r="DV65" s="1088"/>
    </row>
    <row r="66" spans="1:126" ht="12.95" customHeight="1">
      <c r="A66" s="194"/>
      <c r="B66" s="195"/>
      <c r="C66" s="195"/>
      <c r="D66" s="195"/>
      <c r="E66" s="195"/>
      <c r="F66" s="195"/>
      <c r="G66" s="195"/>
      <c r="H66" s="195"/>
      <c r="I66" s="195"/>
      <c r="J66" s="195"/>
      <c r="K66" s="195"/>
      <c r="L66" s="195"/>
      <c r="M66" s="196"/>
      <c r="N66" s="194"/>
      <c r="O66" s="195"/>
      <c r="P66" s="195"/>
      <c r="Q66" s="195"/>
      <c r="R66" s="195"/>
      <c r="S66" s="195"/>
      <c r="T66" s="195"/>
      <c r="U66" s="195"/>
      <c r="V66" s="196"/>
      <c r="W66" s="114" t="s">
        <v>12</v>
      </c>
      <c r="X66" s="115"/>
      <c r="Y66" s="115"/>
      <c r="Z66" s="115"/>
      <c r="AA66" s="115"/>
      <c r="AB66" s="115"/>
      <c r="AC66" s="115"/>
      <c r="AD66" s="115"/>
      <c r="AE66" s="115"/>
      <c r="AF66" s="115"/>
      <c r="AG66" s="115"/>
      <c r="AH66" s="114" t="s">
        <v>20</v>
      </c>
      <c r="AI66" s="115"/>
      <c r="AJ66" s="115"/>
      <c r="AK66" s="115"/>
      <c r="AL66" s="115"/>
      <c r="AM66" s="115"/>
      <c r="AN66" s="115"/>
      <c r="AO66" s="115"/>
      <c r="AP66" s="115"/>
      <c r="AQ66" s="115"/>
      <c r="AR66" s="115"/>
      <c r="AS66" s="115"/>
      <c r="AT66" s="115"/>
      <c r="AU66" s="115"/>
      <c r="AV66" s="118"/>
      <c r="AW66" s="114" t="s">
        <v>12</v>
      </c>
      <c r="AX66" s="115"/>
      <c r="AY66" s="115"/>
      <c r="AZ66" s="115"/>
      <c r="BA66" s="115"/>
      <c r="BB66" s="115"/>
      <c r="BC66" s="115"/>
      <c r="BD66" s="115"/>
      <c r="BE66" s="115"/>
      <c r="BF66" s="115"/>
      <c r="BG66" s="115"/>
      <c r="BH66" s="114" t="s">
        <v>20</v>
      </c>
      <c r="BI66" s="115"/>
      <c r="BJ66" s="115"/>
      <c r="BK66" s="115"/>
      <c r="BL66" s="115"/>
      <c r="BM66" s="115"/>
      <c r="BN66" s="115"/>
      <c r="BO66" s="115"/>
      <c r="BP66" s="115"/>
      <c r="BQ66" s="115"/>
      <c r="BR66" s="115"/>
      <c r="BS66" s="115"/>
      <c r="BT66" s="115"/>
      <c r="BU66" s="115"/>
      <c r="BV66" s="118"/>
      <c r="BW66" s="114" t="s">
        <v>12</v>
      </c>
      <c r="BX66" s="115"/>
      <c r="BY66" s="115"/>
      <c r="BZ66" s="115"/>
      <c r="CA66" s="115"/>
      <c r="CB66" s="115"/>
      <c r="CC66" s="115"/>
      <c r="CD66" s="115"/>
      <c r="CE66" s="115"/>
      <c r="CF66" s="115"/>
      <c r="CG66" s="115"/>
      <c r="CH66" s="114" t="s">
        <v>20</v>
      </c>
      <c r="CI66" s="115"/>
      <c r="CJ66" s="115"/>
      <c r="CK66" s="115"/>
      <c r="CL66" s="115"/>
      <c r="CM66" s="115"/>
      <c r="CN66" s="115"/>
      <c r="CO66" s="115"/>
      <c r="CP66" s="115"/>
      <c r="CQ66" s="115"/>
      <c r="CR66" s="115"/>
      <c r="CS66" s="115"/>
      <c r="CT66" s="115"/>
      <c r="CU66" s="115"/>
      <c r="CV66" s="118"/>
      <c r="CW66" s="114" t="s">
        <v>12</v>
      </c>
      <c r="CX66" s="115"/>
      <c r="CY66" s="115"/>
      <c r="CZ66" s="115"/>
      <c r="DA66" s="115"/>
      <c r="DB66" s="115"/>
      <c r="DC66" s="115"/>
      <c r="DD66" s="115"/>
      <c r="DE66" s="115"/>
      <c r="DF66" s="115"/>
      <c r="DG66" s="115"/>
      <c r="DH66" s="114" t="s">
        <v>20</v>
      </c>
      <c r="DI66" s="115"/>
      <c r="DJ66" s="115"/>
      <c r="DK66" s="115"/>
      <c r="DL66" s="115"/>
      <c r="DM66" s="115"/>
      <c r="DN66" s="115"/>
      <c r="DO66" s="115"/>
      <c r="DP66" s="115"/>
      <c r="DQ66" s="115"/>
      <c r="DR66" s="115"/>
      <c r="DS66" s="115"/>
      <c r="DT66" s="115"/>
      <c r="DU66" s="115"/>
      <c r="DV66" s="118"/>
    </row>
    <row r="67" spans="1:126" ht="12.95" customHeight="1">
      <c r="A67" s="194"/>
      <c r="B67" s="195"/>
      <c r="C67" s="195"/>
      <c r="D67" s="195"/>
      <c r="E67" s="195"/>
      <c r="F67" s="195"/>
      <c r="G67" s="195"/>
      <c r="H67" s="195"/>
      <c r="I67" s="195"/>
      <c r="J67" s="195"/>
      <c r="K67" s="195"/>
      <c r="L67" s="195"/>
      <c r="M67" s="196"/>
      <c r="N67" s="194"/>
      <c r="O67" s="195"/>
      <c r="P67" s="195"/>
      <c r="Q67" s="195"/>
      <c r="R67" s="195"/>
      <c r="S67" s="195"/>
      <c r="T67" s="195"/>
      <c r="U67" s="195"/>
      <c r="V67" s="196"/>
      <c r="W67" s="194"/>
      <c r="X67" s="195"/>
      <c r="Y67" s="195"/>
      <c r="Z67" s="195"/>
      <c r="AA67" s="195"/>
      <c r="AB67" s="195"/>
      <c r="AC67" s="195"/>
      <c r="AD67" s="195"/>
      <c r="AE67" s="195"/>
      <c r="AF67" s="195"/>
      <c r="AG67" s="195"/>
      <c r="AH67" s="194"/>
      <c r="AI67" s="195"/>
      <c r="AJ67" s="195"/>
      <c r="AK67" s="195"/>
      <c r="AL67" s="195"/>
      <c r="AM67" s="195"/>
      <c r="AN67" s="195"/>
      <c r="AO67" s="195"/>
      <c r="AP67" s="195"/>
      <c r="AQ67" s="195"/>
      <c r="AR67" s="195"/>
      <c r="AS67" s="195"/>
      <c r="AT67" s="195"/>
      <c r="AU67" s="195"/>
      <c r="AV67" s="196"/>
      <c r="AW67" s="194"/>
      <c r="AX67" s="195"/>
      <c r="AY67" s="195"/>
      <c r="AZ67" s="195"/>
      <c r="BA67" s="195"/>
      <c r="BB67" s="195"/>
      <c r="BC67" s="195"/>
      <c r="BD67" s="195"/>
      <c r="BE67" s="195"/>
      <c r="BF67" s="195"/>
      <c r="BG67" s="195"/>
      <c r="BH67" s="194"/>
      <c r="BI67" s="195"/>
      <c r="BJ67" s="195"/>
      <c r="BK67" s="195"/>
      <c r="BL67" s="195"/>
      <c r="BM67" s="195"/>
      <c r="BN67" s="195"/>
      <c r="BO67" s="195"/>
      <c r="BP67" s="195"/>
      <c r="BQ67" s="195"/>
      <c r="BR67" s="195"/>
      <c r="BS67" s="195"/>
      <c r="BT67" s="195"/>
      <c r="BU67" s="195"/>
      <c r="BV67" s="196"/>
      <c r="BW67" s="194"/>
      <c r="BX67" s="195"/>
      <c r="BY67" s="195"/>
      <c r="BZ67" s="195"/>
      <c r="CA67" s="195"/>
      <c r="CB67" s="195"/>
      <c r="CC67" s="195"/>
      <c r="CD67" s="195"/>
      <c r="CE67" s="195"/>
      <c r="CF67" s="195"/>
      <c r="CG67" s="195"/>
      <c r="CH67" s="194"/>
      <c r="CI67" s="195"/>
      <c r="CJ67" s="195"/>
      <c r="CK67" s="195"/>
      <c r="CL67" s="195"/>
      <c r="CM67" s="195"/>
      <c r="CN67" s="195"/>
      <c r="CO67" s="195"/>
      <c r="CP67" s="195"/>
      <c r="CQ67" s="195"/>
      <c r="CR67" s="195"/>
      <c r="CS67" s="195"/>
      <c r="CT67" s="195"/>
      <c r="CU67" s="195"/>
      <c r="CV67" s="196"/>
      <c r="CW67" s="194"/>
      <c r="CX67" s="195"/>
      <c r="CY67" s="195"/>
      <c r="CZ67" s="195"/>
      <c r="DA67" s="195"/>
      <c r="DB67" s="195"/>
      <c r="DC67" s="195"/>
      <c r="DD67" s="195"/>
      <c r="DE67" s="195"/>
      <c r="DF67" s="195"/>
      <c r="DG67" s="195"/>
      <c r="DH67" s="194"/>
      <c r="DI67" s="195"/>
      <c r="DJ67" s="195"/>
      <c r="DK67" s="195"/>
      <c r="DL67" s="195"/>
      <c r="DM67" s="195"/>
      <c r="DN67" s="195"/>
      <c r="DO67" s="195"/>
      <c r="DP67" s="195"/>
      <c r="DQ67" s="195"/>
      <c r="DR67" s="195"/>
      <c r="DS67" s="195"/>
      <c r="DT67" s="195"/>
      <c r="DU67" s="195"/>
      <c r="DV67" s="196"/>
    </row>
    <row r="68" spans="1:126" ht="12.95" customHeight="1">
      <c r="A68" s="194"/>
      <c r="B68" s="195"/>
      <c r="C68" s="195"/>
      <c r="D68" s="195"/>
      <c r="E68" s="195"/>
      <c r="F68" s="195"/>
      <c r="G68" s="195"/>
      <c r="H68" s="195"/>
      <c r="I68" s="195"/>
      <c r="J68" s="195"/>
      <c r="K68" s="195"/>
      <c r="L68" s="195"/>
      <c r="M68" s="196"/>
      <c r="N68" s="194"/>
      <c r="O68" s="195"/>
      <c r="P68" s="195"/>
      <c r="Q68" s="195"/>
      <c r="R68" s="195"/>
      <c r="S68" s="195"/>
      <c r="T68" s="195"/>
      <c r="U68" s="195"/>
      <c r="V68" s="196"/>
      <c r="W68" s="194"/>
      <c r="X68" s="195"/>
      <c r="Y68" s="195"/>
      <c r="Z68" s="195"/>
      <c r="AA68" s="195"/>
      <c r="AB68" s="195"/>
      <c r="AC68" s="195"/>
      <c r="AD68" s="195"/>
      <c r="AE68" s="195"/>
      <c r="AF68" s="195"/>
      <c r="AG68" s="195"/>
      <c r="AH68" s="194"/>
      <c r="AI68" s="195"/>
      <c r="AJ68" s="195"/>
      <c r="AK68" s="195"/>
      <c r="AL68" s="195"/>
      <c r="AM68" s="195"/>
      <c r="AN68" s="195"/>
      <c r="AO68" s="195"/>
      <c r="AP68" s="195"/>
      <c r="AQ68" s="195"/>
      <c r="AR68" s="195"/>
      <c r="AS68" s="195"/>
      <c r="AT68" s="195"/>
      <c r="AU68" s="195"/>
      <c r="AV68" s="196"/>
      <c r="AW68" s="194"/>
      <c r="AX68" s="195"/>
      <c r="AY68" s="195"/>
      <c r="AZ68" s="195"/>
      <c r="BA68" s="195"/>
      <c r="BB68" s="195"/>
      <c r="BC68" s="195"/>
      <c r="BD68" s="195"/>
      <c r="BE68" s="195"/>
      <c r="BF68" s="195"/>
      <c r="BG68" s="195"/>
      <c r="BH68" s="194"/>
      <c r="BI68" s="195"/>
      <c r="BJ68" s="195"/>
      <c r="BK68" s="195"/>
      <c r="BL68" s="195"/>
      <c r="BM68" s="195"/>
      <c r="BN68" s="195"/>
      <c r="BO68" s="195"/>
      <c r="BP68" s="195"/>
      <c r="BQ68" s="195"/>
      <c r="BR68" s="195"/>
      <c r="BS68" s="195"/>
      <c r="BT68" s="195"/>
      <c r="BU68" s="195"/>
      <c r="BV68" s="196"/>
      <c r="BW68" s="194"/>
      <c r="BX68" s="195"/>
      <c r="BY68" s="195"/>
      <c r="BZ68" s="195"/>
      <c r="CA68" s="195"/>
      <c r="CB68" s="195"/>
      <c r="CC68" s="195"/>
      <c r="CD68" s="195"/>
      <c r="CE68" s="195"/>
      <c r="CF68" s="195"/>
      <c r="CG68" s="195"/>
      <c r="CH68" s="194"/>
      <c r="CI68" s="195"/>
      <c r="CJ68" s="195"/>
      <c r="CK68" s="195"/>
      <c r="CL68" s="195"/>
      <c r="CM68" s="195"/>
      <c r="CN68" s="195"/>
      <c r="CO68" s="195"/>
      <c r="CP68" s="195"/>
      <c r="CQ68" s="195"/>
      <c r="CR68" s="195"/>
      <c r="CS68" s="195"/>
      <c r="CT68" s="195"/>
      <c r="CU68" s="195"/>
      <c r="CV68" s="196"/>
      <c r="CW68" s="194"/>
      <c r="CX68" s="195"/>
      <c r="CY68" s="195"/>
      <c r="CZ68" s="195"/>
      <c r="DA68" s="195"/>
      <c r="DB68" s="195"/>
      <c r="DC68" s="195"/>
      <c r="DD68" s="195"/>
      <c r="DE68" s="195"/>
      <c r="DF68" s="195"/>
      <c r="DG68" s="195"/>
      <c r="DH68" s="194"/>
      <c r="DI68" s="195"/>
      <c r="DJ68" s="195"/>
      <c r="DK68" s="195"/>
      <c r="DL68" s="195"/>
      <c r="DM68" s="195"/>
      <c r="DN68" s="195"/>
      <c r="DO68" s="195"/>
      <c r="DP68" s="195"/>
      <c r="DQ68" s="195"/>
      <c r="DR68" s="195"/>
      <c r="DS68" s="195"/>
      <c r="DT68" s="195"/>
      <c r="DU68" s="195"/>
      <c r="DV68" s="196"/>
    </row>
    <row r="69" spans="1:126" ht="12.95" customHeight="1" thickBot="1">
      <c r="A69" s="591"/>
      <c r="B69" s="592"/>
      <c r="C69" s="592"/>
      <c r="D69" s="592"/>
      <c r="E69" s="592"/>
      <c r="F69" s="592"/>
      <c r="G69" s="592"/>
      <c r="H69" s="592"/>
      <c r="I69" s="592"/>
      <c r="J69" s="592"/>
      <c r="K69" s="592"/>
      <c r="L69" s="592"/>
      <c r="M69" s="593"/>
      <c r="N69" s="194"/>
      <c r="O69" s="195"/>
      <c r="P69" s="195"/>
      <c r="Q69" s="195"/>
      <c r="R69" s="195"/>
      <c r="S69" s="195"/>
      <c r="T69" s="195"/>
      <c r="U69" s="195"/>
      <c r="V69" s="196"/>
      <c r="W69" s="194"/>
      <c r="X69" s="195"/>
      <c r="Y69" s="195"/>
      <c r="Z69" s="195"/>
      <c r="AA69" s="195"/>
      <c r="AB69" s="195"/>
      <c r="AC69" s="195"/>
      <c r="AD69" s="195"/>
      <c r="AE69" s="195"/>
      <c r="AF69" s="195"/>
      <c r="AG69" s="195"/>
      <c r="AH69" s="131" t="s">
        <v>13</v>
      </c>
      <c r="AI69" s="132"/>
      <c r="AJ69" s="132"/>
      <c r="AK69" s="132"/>
      <c r="AL69" s="132"/>
      <c r="AM69" s="132"/>
      <c r="AN69" s="132"/>
      <c r="AO69" s="132"/>
      <c r="AP69" s="132"/>
      <c r="AQ69" s="132"/>
      <c r="AR69" s="132"/>
      <c r="AS69" s="132"/>
      <c r="AT69" s="132"/>
      <c r="AU69" s="132"/>
      <c r="AV69" s="133"/>
      <c r="AW69" s="194"/>
      <c r="AX69" s="195"/>
      <c r="AY69" s="195"/>
      <c r="AZ69" s="195"/>
      <c r="BA69" s="195"/>
      <c r="BB69" s="195"/>
      <c r="BC69" s="195"/>
      <c r="BD69" s="195"/>
      <c r="BE69" s="195"/>
      <c r="BF69" s="195"/>
      <c r="BG69" s="195"/>
      <c r="BH69" s="131" t="s">
        <v>13</v>
      </c>
      <c r="BI69" s="132"/>
      <c r="BJ69" s="132"/>
      <c r="BK69" s="132"/>
      <c r="BL69" s="132"/>
      <c r="BM69" s="132"/>
      <c r="BN69" s="132"/>
      <c r="BO69" s="132"/>
      <c r="BP69" s="132"/>
      <c r="BQ69" s="132"/>
      <c r="BR69" s="132"/>
      <c r="BS69" s="132"/>
      <c r="BT69" s="132"/>
      <c r="BU69" s="132"/>
      <c r="BV69" s="133"/>
      <c r="BW69" s="194"/>
      <c r="BX69" s="195"/>
      <c r="BY69" s="195"/>
      <c r="BZ69" s="195"/>
      <c r="CA69" s="195"/>
      <c r="CB69" s="195"/>
      <c r="CC69" s="195"/>
      <c r="CD69" s="195"/>
      <c r="CE69" s="195"/>
      <c r="CF69" s="195"/>
      <c r="CG69" s="195"/>
      <c r="CH69" s="131" t="s">
        <v>13</v>
      </c>
      <c r="CI69" s="132"/>
      <c r="CJ69" s="132"/>
      <c r="CK69" s="132"/>
      <c r="CL69" s="132"/>
      <c r="CM69" s="132"/>
      <c r="CN69" s="132"/>
      <c r="CO69" s="132"/>
      <c r="CP69" s="132"/>
      <c r="CQ69" s="132"/>
      <c r="CR69" s="132"/>
      <c r="CS69" s="132"/>
      <c r="CT69" s="132"/>
      <c r="CU69" s="132"/>
      <c r="CV69" s="133"/>
      <c r="CW69" s="194"/>
      <c r="CX69" s="195"/>
      <c r="CY69" s="195"/>
      <c r="CZ69" s="195"/>
      <c r="DA69" s="195"/>
      <c r="DB69" s="195"/>
      <c r="DC69" s="195"/>
      <c r="DD69" s="195"/>
      <c r="DE69" s="195"/>
      <c r="DF69" s="195"/>
      <c r="DG69" s="195"/>
      <c r="DH69" s="131" t="s">
        <v>13</v>
      </c>
      <c r="DI69" s="132"/>
      <c r="DJ69" s="132"/>
      <c r="DK69" s="132"/>
      <c r="DL69" s="132"/>
      <c r="DM69" s="132"/>
      <c r="DN69" s="132"/>
      <c r="DO69" s="132"/>
      <c r="DP69" s="132"/>
      <c r="DQ69" s="132"/>
      <c r="DR69" s="132"/>
      <c r="DS69" s="132"/>
      <c r="DT69" s="132"/>
      <c r="DU69" s="132"/>
      <c r="DV69" s="133"/>
    </row>
    <row r="70" spans="1:126" ht="35.1" customHeight="1">
      <c r="A70" s="591" t="s">
        <v>545</v>
      </c>
      <c r="B70" s="592"/>
      <c r="C70" s="592"/>
      <c r="D70" s="592"/>
      <c r="E70" s="592"/>
      <c r="F70" s="592"/>
      <c r="G70" s="592"/>
      <c r="H70" s="592"/>
      <c r="I70" s="592"/>
      <c r="J70" s="592"/>
      <c r="K70" s="592"/>
      <c r="L70" s="592"/>
      <c r="M70" s="592"/>
      <c r="N70" s="478" t="s">
        <v>11</v>
      </c>
      <c r="O70" s="479"/>
      <c r="P70" s="1089"/>
      <c r="Q70" s="479" t="s">
        <v>288</v>
      </c>
      <c r="R70" s="479"/>
      <c r="S70" s="625"/>
      <c r="T70" s="545" t="s">
        <v>581</v>
      </c>
      <c r="U70" s="479"/>
      <c r="V70" s="626"/>
      <c r="W70" s="419">
        <v>0</v>
      </c>
      <c r="X70" s="419"/>
      <c r="Y70" s="419"/>
      <c r="Z70" s="419"/>
      <c r="AA70" s="419"/>
      <c r="AB70" s="419"/>
      <c r="AC70" s="419"/>
      <c r="AD70" s="419"/>
      <c r="AE70" s="419"/>
      <c r="AF70" s="419"/>
      <c r="AG70" s="419"/>
      <c r="AH70" s="419">
        <v>0</v>
      </c>
      <c r="AI70" s="419"/>
      <c r="AJ70" s="419"/>
      <c r="AK70" s="419"/>
      <c r="AL70" s="419"/>
      <c r="AM70" s="419"/>
      <c r="AN70" s="419"/>
      <c r="AO70" s="419"/>
      <c r="AP70" s="419"/>
      <c r="AQ70" s="419"/>
      <c r="AR70" s="419"/>
      <c r="AS70" s="419"/>
      <c r="AT70" s="419"/>
      <c r="AU70" s="419"/>
      <c r="AV70" s="419"/>
      <c r="AW70" s="419">
        <v>0</v>
      </c>
      <c r="AX70" s="419"/>
      <c r="AY70" s="419"/>
      <c r="AZ70" s="419"/>
      <c r="BA70" s="419"/>
      <c r="BB70" s="419"/>
      <c r="BC70" s="419"/>
      <c r="BD70" s="419"/>
      <c r="BE70" s="419"/>
      <c r="BF70" s="419"/>
      <c r="BG70" s="419"/>
      <c r="BH70" s="419">
        <v>0</v>
      </c>
      <c r="BI70" s="419"/>
      <c r="BJ70" s="419"/>
      <c r="BK70" s="419"/>
      <c r="BL70" s="419"/>
      <c r="BM70" s="419"/>
      <c r="BN70" s="419"/>
      <c r="BO70" s="419"/>
      <c r="BP70" s="419"/>
      <c r="BQ70" s="419"/>
      <c r="BR70" s="419"/>
      <c r="BS70" s="419"/>
      <c r="BT70" s="419"/>
      <c r="BU70" s="419"/>
      <c r="BV70" s="419"/>
      <c r="BW70" s="419">
        <v>0</v>
      </c>
      <c r="BX70" s="419"/>
      <c r="BY70" s="419"/>
      <c r="BZ70" s="419"/>
      <c r="CA70" s="419"/>
      <c r="CB70" s="419"/>
      <c r="CC70" s="419"/>
      <c r="CD70" s="419"/>
      <c r="CE70" s="419"/>
      <c r="CF70" s="419"/>
      <c r="CG70" s="419"/>
      <c r="CH70" s="419">
        <v>0</v>
      </c>
      <c r="CI70" s="419"/>
      <c r="CJ70" s="419"/>
      <c r="CK70" s="419"/>
      <c r="CL70" s="419"/>
      <c r="CM70" s="419"/>
      <c r="CN70" s="419"/>
      <c r="CO70" s="419"/>
      <c r="CP70" s="419"/>
      <c r="CQ70" s="419"/>
      <c r="CR70" s="419"/>
      <c r="CS70" s="419"/>
      <c r="CT70" s="419"/>
      <c r="CU70" s="419"/>
      <c r="CV70" s="419"/>
      <c r="CW70" s="419">
        <v>0</v>
      </c>
      <c r="CX70" s="419"/>
      <c r="CY70" s="419"/>
      <c r="CZ70" s="419"/>
      <c r="DA70" s="419"/>
      <c r="DB70" s="419"/>
      <c r="DC70" s="419"/>
      <c r="DD70" s="419"/>
      <c r="DE70" s="419"/>
      <c r="DF70" s="419"/>
      <c r="DG70" s="419"/>
      <c r="DH70" s="419">
        <v>0</v>
      </c>
      <c r="DI70" s="419"/>
      <c r="DJ70" s="419"/>
      <c r="DK70" s="419"/>
      <c r="DL70" s="419"/>
      <c r="DM70" s="419"/>
      <c r="DN70" s="419"/>
      <c r="DO70" s="419"/>
      <c r="DP70" s="419"/>
      <c r="DQ70" s="419"/>
      <c r="DR70" s="419"/>
      <c r="DS70" s="419"/>
      <c r="DT70" s="419"/>
      <c r="DU70" s="419"/>
      <c r="DV70" s="420"/>
    </row>
    <row r="71" spans="1:126" ht="35.1" customHeight="1" thickBot="1">
      <c r="A71" s="119" t="s">
        <v>15</v>
      </c>
      <c r="B71" s="120"/>
      <c r="C71" s="120"/>
      <c r="D71" s="120"/>
      <c r="E71" s="120"/>
      <c r="F71" s="120"/>
      <c r="G71" s="120"/>
      <c r="H71" s="120"/>
      <c r="I71" s="120"/>
      <c r="J71" s="120"/>
      <c r="K71" s="120"/>
      <c r="L71" s="120"/>
      <c r="M71" s="120"/>
      <c r="N71" s="553" t="s">
        <v>11</v>
      </c>
      <c r="O71" s="554"/>
      <c r="P71" s="1090"/>
      <c r="Q71" s="554" t="s">
        <v>848</v>
      </c>
      <c r="R71" s="554"/>
      <c r="S71" s="634"/>
      <c r="T71" s="554" t="s">
        <v>581</v>
      </c>
      <c r="U71" s="554"/>
      <c r="V71" s="635"/>
      <c r="W71" s="502">
        <v>0</v>
      </c>
      <c r="X71" s="502"/>
      <c r="Y71" s="502"/>
      <c r="Z71" s="502"/>
      <c r="AA71" s="502"/>
      <c r="AB71" s="502"/>
      <c r="AC71" s="502"/>
      <c r="AD71" s="502"/>
      <c r="AE71" s="502"/>
      <c r="AF71" s="502"/>
      <c r="AG71" s="502"/>
      <c r="AH71" s="502">
        <v>0</v>
      </c>
      <c r="AI71" s="502"/>
      <c r="AJ71" s="502"/>
      <c r="AK71" s="502"/>
      <c r="AL71" s="502"/>
      <c r="AM71" s="502"/>
      <c r="AN71" s="502"/>
      <c r="AO71" s="502"/>
      <c r="AP71" s="502"/>
      <c r="AQ71" s="502"/>
      <c r="AR71" s="502"/>
      <c r="AS71" s="502"/>
      <c r="AT71" s="502"/>
      <c r="AU71" s="502"/>
      <c r="AV71" s="502"/>
      <c r="AW71" s="502">
        <v>0</v>
      </c>
      <c r="AX71" s="502"/>
      <c r="AY71" s="502"/>
      <c r="AZ71" s="502"/>
      <c r="BA71" s="502"/>
      <c r="BB71" s="502"/>
      <c r="BC71" s="502"/>
      <c r="BD71" s="502"/>
      <c r="BE71" s="502"/>
      <c r="BF71" s="502"/>
      <c r="BG71" s="502"/>
      <c r="BH71" s="502">
        <v>0</v>
      </c>
      <c r="BI71" s="502"/>
      <c r="BJ71" s="502"/>
      <c r="BK71" s="502"/>
      <c r="BL71" s="502"/>
      <c r="BM71" s="502"/>
      <c r="BN71" s="502"/>
      <c r="BO71" s="502"/>
      <c r="BP71" s="502"/>
      <c r="BQ71" s="502"/>
      <c r="BR71" s="502"/>
      <c r="BS71" s="502"/>
      <c r="BT71" s="502"/>
      <c r="BU71" s="502"/>
      <c r="BV71" s="502"/>
      <c r="BW71" s="502">
        <v>0</v>
      </c>
      <c r="BX71" s="502"/>
      <c r="BY71" s="502"/>
      <c r="BZ71" s="502"/>
      <c r="CA71" s="502"/>
      <c r="CB71" s="502"/>
      <c r="CC71" s="502"/>
      <c r="CD71" s="502"/>
      <c r="CE71" s="502"/>
      <c r="CF71" s="502"/>
      <c r="CG71" s="502"/>
      <c r="CH71" s="502">
        <v>0</v>
      </c>
      <c r="CI71" s="502"/>
      <c r="CJ71" s="502"/>
      <c r="CK71" s="502"/>
      <c r="CL71" s="502"/>
      <c r="CM71" s="502"/>
      <c r="CN71" s="502"/>
      <c r="CO71" s="502"/>
      <c r="CP71" s="502"/>
      <c r="CQ71" s="502"/>
      <c r="CR71" s="502"/>
      <c r="CS71" s="502"/>
      <c r="CT71" s="502"/>
      <c r="CU71" s="502"/>
      <c r="CV71" s="502"/>
      <c r="CW71" s="1066"/>
      <c r="CX71" s="1066"/>
      <c r="CY71" s="1066"/>
      <c r="CZ71" s="1066"/>
      <c r="DA71" s="1066"/>
      <c r="DB71" s="1066"/>
      <c r="DC71" s="1066"/>
      <c r="DD71" s="1066"/>
      <c r="DE71" s="1066"/>
      <c r="DF71" s="1066"/>
      <c r="DG71" s="1066"/>
      <c r="DH71" s="1066"/>
      <c r="DI71" s="1066"/>
      <c r="DJ71" s="1066"/>
      <c r="DK71" s="1066"/>
      <c r="DL71" s="1066"/>
      <c r="DM71" s="1066"/>
      <c r="DN71" s="1066"/>
      <c r="DO71" s="1066"/>
      <c r="DP71" s="1066"/>
      <c r="DQ71" s="1066"/>
      <c r="DR71" s="1066"/>
      <c r="DS71" s="1066"/>
      <c r="DT71" s="1066"/>
      <c r="DU71" s="1066"/>
      <c r="DV71" s="1067"/>
    </row>
    <row r="73" spans="1:126" s="61" customFormat="1" ht="15" customHeight="1">
      <c r="B73" s="1022"/>
      <c r="C73" s="1022"/>
      <c r="D73" s="1022"/>
      <c r="E73" s="1022"/>
      <c r="F73" s="1022"/>
      <c r="G73" s="1022"/>
      <c r="H73" s="1022"/>
      <c r="I73" s="1023"/>
      <c r="J73" s="1023"/>
      <c r="K73" s="1023"/>
      <c r="L73" s="1023"/>
      <c r="M73" s="1023"/>
      <c r="N73" s="1023"/>
      <c r="O73" s="1023"/>
      <c r="P73" s="1023"/>
      <c r="Q73" s="1023"/>
      <c r="R73" s="1023"/>
      <c r="S73" s="1023"/>
      <c r="T73" s="1023"/>
      <c r="U73" s="1023"/>
      <c r="V73" s="1023"/>
      <c r="W73" s="380" t="s">
        <v>573</v>
      </c>
      <c r="X73" s="380"/>
      <c r="Y73" s="380"/>
      <c r="Z73" s="380"/>
      <c r="AA73" s="380"/>
      <c r="AB73" s="380"/>
      <c r="AC73" s="380"/>
      <c r="AD73" s="380"/>
      <c r="AE73" s="380"/>
      <c r="AF73" s="380"/>
      <c r="AG73" s="380"/>
      <c r="AH73" s="380" t="s">
        <v>574</v>
      </c>
      <c r="AI73" s="380"/>
      <c r="AJ73" s="380"/>
      <c r="AK73" s="380"/>
      <c r="AL73" s="380"/>
      <c r="AM73" s="380"/>
      <c r="AN73" s="380"/>
      <c r="AO73" s="380"/>
      <c r="AP73" s="380"/>
      <c r="AQ73" s="380"/>
      <c r="AR73" s="380"/>
      <c r="AS73" s="380"/>
      <c r="AT73" s="380"/>
      <c r="AU73" s="380"/>
      <c r="AV73" s="380"/>
      <c r="AW73" s="380" t="s">
        <v>575</v>
      </c>
      <c r="AX73" s="380"/>
      <c r="AY73" s="380"/>
      <c r="AZ73" s="380"/>
      <c r="BA73" s="380"/>
      <c r="BB73" s="380"/>
      <c r="BC73" s="380"/>
      <c r="BD73" s="380"/>
      <c r="BE73" s="380"/>
      <c r="BF73" s="380"/>
      <c r="BG73" s="380"/>
      <c r="BH73" s="380" t="s">
        <v>576</v>
      </c>
      <c r="BI73" s="380"/>
      <c r="BJ73" s="380"/>
      <c r="BK73" s="380"/>
      <c r="BL73" s="380"/>
      <c r="BM73" s="380"/>
      <c r="BN73" s="380"/>
      <c r="BO73" s="380"/>
      <c r="BP73" s="380"/>
      <c r="BQ73" s="380"/>
      <c r="BR73" s="380"/>
      <c r="BS73" s="380"/>
      <c r="BT73" s="380"/>
      <c r="BU73" s="380"/>
      <c r="BV73" s="380"/>
      <c r="BW73" s="380" t="s">
        <v>577</v>
      </c>
      <c r="BX73" s="380"/>
      <c r="BY73" s="380"/>
      <c r="BZ73" s="380"/>
      <c r="CA73" s="380"/>
      <c r="CB73" s="380"/>
      <c r="CC73" s="380"/>
      <c r="CD73" s="380"/>
      <c r="CE73" s="380"/>
      <c r="CF73" s="380"/>
      <c r="CG73" s="380"/>
      <c r="CH73" s="380" t="s">
        <v>578</v>
      </c>
      <c r="CI73" s="380"/>
      <c r="CJ73" s="380"/>
      <c r="CK73" s="380"/>
      <c r="CL73" s="380"/>
      <c r="CM73" s="380"/>
      <c r="CN73" s="380"/>
      <c r="CO73" s="380"/>
      <c r="CP73" s="380"/>
      <c r="CQ73" s="380"/>
      <c r="CR73" s="380"/>
      <c r="CS73" s="380"/>
      <c r="CT73" s="380"/>
      <c r="CU73" s="380"/>
      <c r="CV73" s="380"/>
      <c r="CW73" s="380" t="s">
        <v>579</v>
      </c>
      <c r="CX73" s="380"/>
      <c r="CY73" s="380"/>
      <c r="CZ73" s="380"/>
      <c r="DA73" s="380"/>
      <c r="DB73" s="380"/>
      <c r="DC73" s="380"/>
      <c r="DD73" s="380"/>
      <c r="DE73" s="380"/>
      <c r="DF73" s="380"/>
      <c r="DG73" s="380"/>
      <c r="DH73" s="380" t="s">
        <v>580</v>
      </c>
      <c r="DI73" s="380"/>
      <c r="DJ73" s="380"/>
      <c r="DK73" s="380"/>
      <c r="DL73" s="380"/>
      <c r="DM73" s="380"/>
      <c r="DN73" s="380"/>
      <c r="DO73" s="380"/>
      <c r="DP73" s="380"/>
      <c r="DQ73" s="380"/>
      <c r="DR73" s="380"/>
      <c r="DS73" s="380"/>
      <c r="DT73" s="380"/>
      <c r="DU73" s="380"/>
      <c r="DV73" s="380"/>
    </row>
    <row r="74" spans="1:126" ht="12.95" customHeight="1">
      <c r="A74" s="114" t="s">
        <v>10</v>
      </c>
      <c r="B74" s="115"/>
      <c r="C74" s="115"/>
      <c r="D74" s="115"/>
      <c r="E74" s="115"/>
      <c r="F74" s="115"/>
      <c r="G74" s="115"/>
      <c r="H74" s="115"/>
      <c r="I74" s="115"/>
      <c r="J74" s="115"/>
      <c r="K74" s="115"/>
      <c r="L74" s="115"/>
      <c r="M74" s="118"/>
      <c r="N74" s="114" t="s">
        <v>286</v>
      </c>
      <c r="O74" s="115"/>
      <c r="P74" s="115"/>
      <c r="Q74" s="115"/>
      <c r="R74" s="115"/>
      <c r="S74" s="115"/>
      <c r="T74" s="115"/>
      <c r="U74" s="115"/>
      <c r="V74" s="118"/>
      <c r="W74" s="797" t="s">
        <v>587</v>
      </c>
      <c r="X74" s="798"/>
      <c r="Y74" s="798"/>
      <c r="Z74" s="798"/>
      <c r="AA74" s="798"/>
      <c r="AB74" s="798"/>
      <c r="AC74" s="798"/>
      <c r="AD74" s="798"/>
      <c r="AE74" s="798"/>
      <c r="AF74" s="798"/>
      <c r="AG74" s="798"/>
      <c r="AH74" s="798"/>
      <c r="AI74" s="798"/>
      <c r="AJ74" s="798"/>
      <c r="AK74" s="798"/>
      <c r="AL74" s="798"/>
      <c r="AM74" s="798"/>
      <c r="AN74" s="798"/>
      <c r="AO74" s="798"/>
      <c r="AP74" s="798"/>
      <c r="AQ74" s="798"/>
      <c r="AR74" s="798"/>
      <c r="AS74" s="798"/>
      <c r="AT74" s="798"/>
      <c r="AU74" s="798"/>
      <c r="AV74" s="799"/>
      <c r="AW74" s="797" t="s">
        <v>588</v>
      </c>
      <c r="AX74" s="798"/>
      <c r="AY74" s="798"/>
      <c r="AZ74" s="798"/>
      <c r="BA74" s="798"/>
      <c r="BB74" s="798"/>
      <c r="BC74" s="798"/>
      <c r="BD74" s="798"/>
      <c r="BE74" s="798"/>
      <c r="BF74" s="798"/>
      <c r="BG74" s="798"/>
      <c r="BH74" s="798"/>
      <c r="BI74" s="798"/>
      <c r="BJ74" s="798"/>
      <c r="BK74" s="798"/>
      <c r="BL74" s="798"/>
      <c r="BM74" s="798"/>
      <c r="BN74" s="798"/>
      <c r="BO74" s="798"/>
      <c r="BP74" s="798"/>
      <c r="BQ74" s="798"/>
      <c r="BR74" s="798"/>
      <c r="BS74" s="798"/>
      <c r="BT74" s="798"/>
      <c r="BU74" s="798"/>
      <c r="BV74" s="798"/>
      <c r="BW74" s="797" t="s">
        <v>389</v>
      </c>
      <c r="BX74" s="798"/>
      <c r="BY74" s="798"/>
      <c r="BZ74" s="798"/>
      <c r="CA74" s="798"/>
      <c r="CB74" s="798"/>
      <c r="CC74" s="798"/>
      <c r="CD74" s="798"/>
      <c r="CE74" s="798"/>
      <c r="CF74" s="798"/>
      <c r="CG74" s="798"/>
      <c r="CH74" s="798"/>
      <c r="CI74" s="798"/>
      <c r="CJ74" s="798"/>
      <c r="CK74" s="798"/>
      <c r="CL74" s="798"/>
      <c r="CM74" s="798"/>
      <c r="CN74" s="798"/>
      <c r="CO74" s="798"/>
      <c r="CP74" s="798"/>
      <c r="CQ74" s="798"/>
      <c r="CR74" s="798"/>
      <c r="CS74" s="798"/>
      <c r="CT74" s="798"/>
      <c r="CU74" s="798"/>
      <c r="CV74" s="798"/>
      <c r="CW74" s="797" t="s">
        <v>390</v>
      </c>
      <c r="CX74" s="798"/>
      <c r="CY74" s="798"/>
      <c r="CZ74" s="798"/>
      <c r="DA74" s="798"/>
      <c r="DB74" s="798"/>
      <c r="DC74" s="798"/>
      <c r="DD74" s="798"/>
      <c r="DE74" s="798"/>
      <c r="DF74" s="798"/>
      <c r="DG74" s="798"/>
      <c r="DH74" s="798"/>
      <c r="DI74" s="798"/>
      <c r="DJ74" s="798"/>
      <c r="DK74" s="798"/>
      <c r="DL74" s="798"/>
      <c r="DM74" s="798"/>
      <c r="DN74" s="798"/>
      <c r="DO74" s="798"/>
      <c r="DP74" s="798"/>
      <c r="DQ74" s="798"/>
      <c r="DR74" s="798"/>
      <c r="DS74" s="798"/>
      <c r="DT74" s="798"/>
      <c r="DU74" s="798"/>
      <c r="DV74" s="799"/>
    </row>
    <row r="75" spans="1:126" ht="12.95" customHeight="1">
      <c r="A75" s="194"/>
      <c r="B75" s="195"/>
      <c r="C75" s="195"/>
      <c r="D75" s="195"/>
      <c r="E75" s="195"/>
      <c r="F75" s="195"/>
      <c r="G75" s="195"/>
      <c r="H75" s="195"/>
      <c r="I75" s="195"/>
      <c r="J75" s="195"/>
      <c r="K75" s="195"/>
      <c r="L75" s="195"/>
      <c r="M75" s="196"/>
      <c r="N75" s="194"/>
      <c r="O75" s="195"/>
      <c r="P75" s="195"/>
      <c r="Q75" s="195"/>
      <c r="R75" s="195"/>
      <c r="S75" s="195"/>
      <c r="T75" s="195"/>
      <c r="U75" s="195"/>
      <c r="V75" s="196"/>
      <c r="W75" s="800"/>
      <c r="X75" s="801"/>
      <c r="Y75" s="801"/>
      <c r="Z75" s="801"/>
      <c r="AA75" s="801"/>
      <c r="AB75" s="801"/>
      <c r="AC75" s="801"/>
      <c r="AD75" s="801"/>
      <c r="AE75" s="801"/>
      <c r="AF75" s="801"/>
      <c r="AG75" s="801"/>
      <c r="AH75" s="801"/>
      <c r="AI75" s="801"/>
      <c r="AJ75" s="801"/>
      <c r="AK75" s="801"/>
      <c r="AL75" s="801"/>
      <c r="AM75" s="801"/>
      <c r="AN75" s="801"/>
      <c r="AO75" s="801"/>
      <c r="AP75" s="801"/>
      <c r="AQ75" s="801"/>
      <c r="AR75" s="801"/>
      <c r="AS75" s="801"/>
      <c r="AT75" s="801"/>
      <c r="AU75" s="801"/>
      <c r="AV75" s="802"/>
      <c r="AW75" s="800"/>
      <c r="AX75" s="801"/>
      <c r="AY75" s="801"/>
      <c r="AZ75" s="801"/>
      <c r="BA75" s="801"/>
      <c r="BB75" s="801"/>
      <c r="BC75" s="801"/>
      <c r="BD75" s="801"/>
      <c r="BE75" s="801"/>
      <c r="BF75" s="801"/>
      <c r="BG75" s="801"/>
      <c r="BH75" s="801"/>
      <c r="BI75" s="801"/>
      <c r="BJ75" s="801"/>
      <c r="BK75" s="801"/>
      <c r="BL75" s="801"/>
      <c r="BM75" s="801"/>
      <c r="BN75" s="801"/>
      <c r="BO75" s="801"/>
      <c r="BP75" s="801"/>
      <c r="BQ75" s="801"/>
      <c r="BR75" s="801"/>
      <c r="BS75" s="801"/>
      <c r="BT75" s="801"/>
      <c r="BU75" s="801"/>
      <c r="BV75" s="801"/>
      <c r="BW75" s="800"/>
      <c r="BX75" s="801"/>
      <c r="BY75" s="801"/>
      <c r="BZ75" s="801"/>
      <c r="CA75" s="801"/>
      <c r="CB75" s="801"/>
      <c r="CC75" s="801"/>
      <c r="CD75" s="801"/>
      <c r="CE75" s="801"/>
      <c r="CF75" s="801"/>
      <c r="CG75" s="801"/>
      <c r="CH75" s="801"/>
      <c r="CI75" s="801"/>
      <c r="CJ75" s="801"/>
      <c r="CK75" s="801"/>
      <c r="CL75" s="801"/>
      <c r="CM75" s="801"/>
      <c r="CN75" s="801"/>
      <c r="CO75" s="801"/>
      <c r="CP75" s="801"/>
      <c r="CQ75" s="801"/>
      <c r="CR75" s="801"/>
      <c r="CS75" s="801"/>
      <c r="CT75" s="801"/>
      <c r="CU75" s="801"/>
      <c r="CV75" s="801"/>
      <c r="CW75" s="800"/>
      <c r="CX75" s="801"/>
      <c r="CY75" s="801"/>
      <c r="CZ75" s="801"/>
      <c r="DA75" s="801"/>
      <c r="DB75" s="801"/>
      <c r="DC75" s="801"/>
      <c r="DD75" s="801"/>
      <c r="DE75" s="801"/>
      <c r="DF75" s="801"/>
      <c r="DG75" s="801"/>
      <c r="DH75" s="801"/>
      <c r="DI75" s="801"/>
      <c r="DJ75" s="801"/>
      <c r="DK75" s="801"/>
      <c r="DL75" s="801"/>
      <c r="DM75" s="801"/>
      <c r="DN75" s="801"/>
      <c r="DO75" s="801"/>
      <c r="DP75" s="801"/>
      <c r="DQ75" s="801"/>
      <c r="DR75" s="801"/>
      <c r="DS75" s="801"/>
      <c r="DT75" s="801"/>
      <c r="DU75" s="801"/>
      <c r="DV75" s="802"/>
    </row>
    <row r="76" spans="1:126" ht="12.95" customHeight="1">
      <c r="A76" s="194"/>
      <c r="B76" s="195"/>
      <c r="C76" s="195"/>
      <c r="D76" s="195"/>
      <c r="E76" s="195"/>
      <c r="F76" s="195"/>
      <c r="G76" s="195"/>
      <c r="H76" s="195"/>
      <c r="I76" s="195"/>
      <c r="J76" s="195"/>
      <c r="K76" s="195"/>
      <c r="L76" s="195"/>
      <c r="M76" s="196"/>
      <c r="N76" s="194"/>
      <c r="O76" s="195"/>
      <c r="P76" s="195"/>
      <c r="Q76" s="195"/>
      <c r="R76" s="195"/>
      <c r="S76" s="195"/>
      <c r="T76" s="195"/>
      <c r="U76" s="195"/>
      <c r="V76" s="196"/>
      <c r="W76" s="1086"/>
      <c r="X76" s="1087"/>
      <c r="Y76" s="1087"/>
      <c r="Z76" s="1087"/>
      <c r="AA76" s="1087"/>
      <c r="AB76" s="1087"/>
      <c r="AC76" s="1087"/>
      <c r="AD76" s="1087"/>
      <c r="AE76" s="1087"/>
      <c r="AF76" s="1087"/>
      <c r="AG76" s="1087"/>
      <c r="AH76" s="1087"/>
      <c r="AI76" s="1087"/>
      <c r="AJ76" s="1087"/>
      <c r="AK76" s="1087"/>
      <c r="AL76" s="1087"/>
      <c r="AM76" s="1087"/>
      <c r="AN76" s="1087"/>
      <c r="AO76" s="1087"/>
      <c r="AP76" s="1087"/>
      <c r="AQ76" s="1087"/>
      <c r="AR76" s="1087"/>
      <c r="AS76" s="1087"/>
      <c r="AT76" s="1087"/>
      <c r="AU76" s="1087"/>
      <c r="AV76" s="1088"/>
      <c r="AW76" s="1086"/>
      <c r="AX76" s="1087"/>
      <c r="AY76" s="1087"/>
      <c r="AZ76" s="1087"/>
      <c r="BA76" s="1087"/>
      <c r="BB76" s="1087"/>
      <c r="BC76" s="1087"/>
      <c r="BD76" s="1087"/>
      <c r="BE76" s="1087"/>
      <c r="BF76" s="1087"/>
      <c r="BG76" s="1087"/>
      <c r="BH76" s="1087"/>
      <c r="BI76" s="1087"/>
      <c r="BJ76" s="1087"/>
      <c r="BK76" s="1087"/>
      <c r="BL76" s="1087"/>
      <c r="BM76" s="1087"/>
      <c r="BN76" s="1087"/>
      <c r="BO76" s="1087"/>
      <c r="BP76" s="1087"/>
      <c r="BQ76" s="1087"/>
      <c r="BR76" s="1087"/>
      <c r="BS76" s="1087"/>
      <c r="BT76" s="1087"/>
      <c r="BU76" s="1087"/>
      <c r="BV76" s="1087"/>
      <c r="BW76" s="1086"/>
      <c r="BX76" s="1087"/>
      <c r="BY76" s="1087"/>
      <c r="BZ76" s="1087"/>
      <c r="CA76" s="1087"/>
      <c r="CB76" s="1087"/>
      <c r="CC76" s="1087"/>
      <c r="CD76" s="1087"/>
      <c r="CE76" s="1087"/>
      <c r="CF76" s="1087"/>
      <c r="CG76" s="1087"/>
      <c r="CH76" s="1087"/>
      <c r="CI76" s="1087"/>
      <c r="CJ76" s="1087"/>
      <c r="CK76" s="1087"/>
      <c r="CL76" s="1087"/>
      <c r="CM76" s="1087"/>
      <c r="CN76" s="1087"/>
      <c r="CO76" s="1087"/>
      <c r="CP76" s="1087"/>
      <c r="CQ76" s="1087"/>
      <c r="CR76" s="1087"/>
      <c r="CS76" s="1087"/>
      <c r="CT76" s="1087"/>
      <c r="CU76" s="1087"/>
      <c r="CV76" s="1087"/>
      <c r="CW76" s="1086"/>
      <c r="CX76" s="1087"/>
      <c r="CY76" s="1087"/>
      <c r="CZ76" s="1087"/>
      <c r="DA76" s="1087"/>
      <c r="DB76" s="1087"/>
      <c r="DC76" s="1087"/>
      <c r="DD76" s="1087"/>
      <c r="DE76" s="1087"/>
      <c r="DF76" s="1087"/>
      <c r="DG76" s="1087"/>
      <c r="DH76" s="1087"/>
      <c r="DI76" s="1087"/>
      <c r="DJ76" s="1087"/>
      <c r="DK76" s="1087"/>
      <c r="DL76" s="1087"/>
      <c r="DM76" s="1087"/>
      <c r="DN76" s="1087"/>
      <c r="DO76" s="1087"/>
      <c r="DP76" s="1087"/>
      <c r="DQ76" s="1087"/>
      <c r="DR76" s="1087"/>
      <c r="DS76" s="1087"/>
      <c r="DT76" s="1087"/>
      <c r="DU76" s="1087"/>
      <c r="DV76" s="1088"/>
    </row>
    <row r="77" spans="1:126" ht="12.95" customHeight="1">
      <c r="A77" s="194"/>
      <c r="B77" s="195"/>
      <c r="C77" s="195"/>
      <c r="D77" s="195"/>
      <c r="E77" s="195"/>
      <c r="F77" s="195"/>
      <c r="G77" s="195"/>
      <c r="H77" s="195"/>
      <c r="I77" s="195"/>
      <c r="J77" s="195"/>
      <c r="K77" s="195"/>
      <c r="L77" s="195"/>
      <c r="M77" s="196"/>
      <c r="N77" s="194"/>
      <c r="O77" s="195"/>
      <c r="P77" s="195"/>
      <c r="Q77" s="195"/>
      <c r="R77" s="195"/>
      <c r="S77" s="195"/>
      <c r="T77" s="195"/>
      <c r="U77" s="195"/>
      <c r="V77" s="196"/>
      <c r="W77" s="114" t="s">
        <v>12</v>
      </c>
      <c r="X77" s="115"/>
      <c r="Y77" s="115"/>
      <c r="Z77" s="115"/>
      <c r="AA77" s="115"/>
      <c r="AB77" s="115"/>
      <c r="AC77" s="115"/>
      <c r="AD77" s="115"/>
      <c r="AE77" s="115"/>
      <c r="AF77" s="115"/>
      <c r="AG77" s="115"/>
      <c r="AH77" s="114" t="s">
        <v>20</v>
      </c>
      <c r="AI77" s="115"/>
      <c r="AJ77" s="115"/>
      <c r="AK77" s="115"/>
      <c r="AL77" s="115"/>
      <c r="AM77" s="115"/>
      <c r="AN77" s="115"/>
      <c r="AO77" s="115"/>
      <c r="AP77" s="115"/>
      <c r="AQ77" s="115"/>
      <c r="AR77" s="115"/>
      <c r="AS77" s="115"/>
      <c r="AT77" s="115"/>
      <c r="AU77" s="115"/>
      <c r="AV77" s="118"/>
      <c r="AW77" s="114" t="s">
        <v>12</v>
      </c>
      <c r="AX77" s="115"/>
      <c r="AY77" s="115"/>
      <c r="AZ77" s="115"/>
      <c r="BA77" s="115"/>
      <c r="BB77" s="115"/>
      <c r="BC77" s="115"/>
      <c r="BD77" s="115"/>
      <c r="BE77" s="115"/>
      <c r="BF77" s="115"/>
      <c r="BG77" s="115"/>
      <c r="BH77" s="114" t="s">
        <v>20</v>
      </c>
      <c r="BI77" s="115"/>
      <c r="BJ77" s="115"/>
      <c r="BK77" s="115"/>
      <c r="BL77" s="115"/>
      <c r="BM77" s="115"/>
      <c r="BN77" s="115"/>
      <c r="BO77" s="115"/>
      <c r="BP77" s="115"/>
      <c r="BQ77" s="115"/>
      <c r="BR77" s="115"/>
      <c r="BS77" s="115"/>
      <c r="BT77" s="115"/>
      <c r="BU77" s="115"/>
      <c r="BV77" s="118"/>
      <c r="BW77" s="114" t="s">
        <v>12</v>
      </c>
      <c r="BX77" s="115"/>
      <c r="BY77" s="115"/>
      <c r="BZ77" s="115"/>
      <c r="CA77" s="115"/>
      <c r="CB77" s="115"/>
      <c r="CC77" s="115"/>
      <c r="CD77" s="115"/>
      <c r="CE77" s="115"/>
      <c r="CF77" s="115"/>
      <c r="CG77" s="115"/>
      <c r="CH77" s="114" t="s">
        <v>20</v>
      </c>
      <c r="CI77" s="115"/>
      <c r="CJ77" s="115"/>
      <c r="CK77" s="115"/>
      <c r="CL77" s="115"/>
      <c r="CM77" s="115"/>
      <c r="CN77" s="115"/>
      <c r="CO77" s="115"/>
      <c r="CP77" s="115"/>
      <c r="CQ77" s="115"/>
      <c r="CR77" s="115"/>
      <c r="CS77" s="115"/>
      <c r="CT77" s="115"/>
      <c r="CU77" s="115"/>
      <c r="CV77" s="118"/>
      <c r="CW77" s="114" t="s">
        <v>12</v>
      </c>
      <c r="CX77" s="115"/>
      <c r="CY77" s="115"/>
      <c r="CZ77" s="115"/>
      <c r="DA77" s="115"/>
      <c r="DB77" s="115"/>
      <c r="DC77" s="115"/>
      <c r="DD77" s="115"/>
      <c r="DE77" s="115"/>
      <c r="DF77" s="115"/>
      <c r="DG77" s="115"/>
      <c r="DH77" s="114" t="s">
        <v>20</v>
      </c>
      <c r="DI77" s="115"/>
      <c r="DJ77" s="115"/>
      <c r="DK77" s="115"/>
      <c r="DL77" s="115"/>
      <c r="DM77" s="115"/>
      <c r="DN77" s="115"/>
      <c r="DO77" s="115"/>
      <c r="DP77" s="115"/>
      <c r="DQ77" s="115"/>
      <c r="DR77" s="115"/>
      <c r="DS77" s="115"/>
      <c r="DT77" s="115"/>
      <c r="DU77" s="115"/>
      <c r="DV77" s="118"/>
    </row>
    <row r="78" spans="1:126" ht="12.95" customHeight="1">
      <c r="A78" s="194"/>
      <c r="B78" s="195"/>
      <c r="C78" s="195"/>
      <c r="D78" s="195"/>
      <c r="E78" s="195"/>
      <c r="F78" s="195"/>
      <c r="G78" s="195"/>
      <c r="H78" s="195"/>
      <c r="I78" s="195"/>
      <c r="J78" s="195"/>
      <c r="K78" s="195"/>
      <c r="L78" s="195"/>
      <c r="M78" s="196"/>
      <c r="N78" s="194"/>
      <c r="O78" s="195"/>
      <c r="P78" s="195"/>
      <c r="Q78" s="195"/>
      <c r="R78" s="195"/>
      <c r="S78" s="195"/>
      <c r="T78" s="195"/>
      <c r="U78" s="195"/>
      <c r="V78" s="196"/>
      <c r="W78" s="194"/>
      <c r="X78" s="195"/>
      <c r="Y78" s="195"/>
      <c r="Z78" s="195"/>
      <c r="AA78" s="195"/>
      <c r="AB78" s="195"/>
      <c r="AC78" s="195"/>
      <c r="AD78" s="195"/>
      <c r="AE78" s="195"/>
      <c r="AF78" s="195"/>
      <c r="AG78" s="195"/>
      <c r="AH78" s="194"/>
      <c r="AI78" s="195"/>
      <c r="AJ78" s="195"/>
      <c r="AK78" s="195"/>
      <c r="AL78" s="195"/>
      <c r="AM78" s="195"/>
      <c r="AN78" s="195"/>
      <c r="AO78" s="195"/>
      <c r="AP78" s="195"/>
      <c r="AQ78" s="195"/>
      <c r="AR78" s="195"/>
      <c r="AS78" s="195"/>
      <c r="AT78" s="195"/>
      <c r="AU78" s="195"/>
      <c r="AV78" s="196"/>
      <c r="AW78" s="194"/>
      <c r="AX78" s="195"/>
      <c r="AY78" s="195"/>
      <c r="AZ78" s="195"/>
      <c r="BA78" s="195"/>
      <c r="BB78" s="195"/>
      <c r="BC78" s="195"/>
      <c r="BD78" s="195"/>
      <c r="BE78" s="195"/>
      <c r="BF78" s="195"/>
      <c r="BG78" s="195"/>
      <c r="BH78" s="194"/>
      <c r="BI78" s="195"/>
      <c r="BJ78" s="195"/>
      <c r="BK78" s="195"/>
      <c r="BL78" s="195"/>
      <c r="BM78" s="195"/>
      <c r="BN78" s="195"/>
      <c r="BO78" s="195"/>
      <c r="BP78" s="195"/>
      <c r="BQ78" s="195"/>
      <c r="BR78" s="195"/>
      <c r="BS78" s="195"/>
      <c r="BT78" s="195"/>
      <c r="BU78" s="195"/>
      <c r="BV78" s="196"/>
      <c r="BW78" s="194"/>
      <c r="BX78" s="195"/>
      <c r="BY78" s="195"/>
      <c r="BZ78" s="195"/>
      <c r="CA78" s="195"/>
      <c r="CB78" s="195"/>
      <c r="CC78" s="195"/>
      <c r="CD78" s="195"/>
      <c r="CE78" s="195"/>
      <c r="CF78" s="195"/>
      <c r="CG78" s="195"/>
      <c r="CH78" s="194"/>
      <c r="CI78" s="195"/>
      <c r="CJ78" s="195"/>
      <c r="CK78" s="195"/>
      <c r="CL78" s="195"/>
      <c r="CM78" s="195"/>
      <c r="CN78" s="195"/>
      <c r="CO78" s="195"/>
      <c r="CP78" s="195"/>
      <c r="CQ78" s="195"/>
      <c r="CR78" s="195"/>
      <c r="CS78" s="195"/>
      <c r="CT78" s="195"/>
      <c r="CU78" s="195"/>
      <c r="CV78" s="196"/>
      <c r="CW78" s="194"/>
      <c r="CX78" s="195"/>
      <c r="CY78" s="195"/>
      <c r="CZ78" s="195"/>
      <c r="DA78" s="195"/>
      <c r="DB78" s="195"/>
      <c r="DC78" s="195"/>
      <c r="DD78" s="195"/>
      <c r="DE78" s="195"/>
      <c r="DF78" s="195"/>
      <c r="DG78" s="195"/>
      <c r="DH78" s="194"/>
      <c r="DI78" s="195"/>
      <c r="DJ78" s="195"/>
      <c r="DK78" s="195"/>
      <c r="DL78" s="195"/>
      <c r="DM78" s="195"/>
      <c r="DN78" s="195"/>
      <c r="DO78" s="195"/>
      <c r="DP78" s="195"/>
      <c r="DQ78" s="195"/>
      <c r="DR78" s="195"/>
      <c r="DS78" s="195"/>
      <c r="DT78" s="195"/>
      <c r="DU78" s="195"/>
      <c r="DV78" s="196"/>
    </row>
    <row r="79" spans="1:126" ht="12.95" customHeight="1">
      <c r="A79" s="194"/>
      <c r="B79" s="195"/>
      <c r="C79" s="195"/>
      <c r="D79" s="195"/>
      <c r="E79" s="195"/>
      <c r="F79" s="195"/>
      <c r="G79" s="195"/>
      <c r="H79" s="195"/>
      <c r="I79" s="195"/>
      <c r="J79" s="195"/>
      <c r="K79" s="195"/>
      <c r="L79" s="195"/>
      <c r="M79" s="196"/>
      <c r="N79" s="194"/>
      <c r="O79" s="195"/>
      <c r="P79" s="195"/>
      <c r="Q79" s="195"/>
      <c r="R79" s="195"/>
      <c r="S79" s="195"/>
      <c r="T79" s="195"/>
      <c r="U79" s="195"/>
      <c r="V79" s="196"/>
      <c r="W79" s="194"/>
      <c r="X79" s="195"/>
      <c r="Y79" s="195"/>
      <c r="Z79" s="195"/>
      <c r="AA79" s="195"/>
      <c r="AB79" s="195"/>
      <c r="AC79" s="195"/>
      <c r="AD79" s="195"/>
      <c r="AE79" s="195"/>
      <c r="AF79" s="195"/>
      <c r="AG79" s="195"/>
      <c r="AH79" s="194"/>
      <c r="AI79" s="195"/>
      <c r="AJ79" s="195"/>
      <c r="AK79" s="195"/>
      <c r="AL79" s="195"/>
      <c r="AM79" s="195"/>
      <c r="AN79" s="195"/>
      <c r="AO79" s="195"/>
      <c r="AP79" s="195"/>
      <c r="AQ79" s="195"/>
      <c r="AR79" s="195"/>
      <c r="AS79" s="195"/>
      <c r="AT79" s="195"/>
      <c r="AU79" s="195"/>
      <c r="AV79" s="196"/>
      <c r="AW79" s="194"/>
      <c r="AX79" s="195"/>
      <c r="AY79" s="195"/>
      <c r="AZ79" s="195"/>
      <c r="BA79" s="195"/>
      <c r="BB79" s="195"/>
      <c r="BC79" s="195"/>
      <c r="BD79" s="195"/>
      <c r="BE79" s="195"/>
      <c r="BF79" s="195"/>
      <c r="BG79" s="195"/>
      <c r="BH79" s="194"/>
      <c r="BI79" s="195"/>
      <c r="BJ79" s="195"/>
      <c r="BK79" s="195"/>
      <c r="BL79" s="195"/>
      <c r="BM79" s="195"/>
      <c r="BN79" s="195"/>
      <c r="BO79" s="195"/>
      <c r="BP79" s="195"/>
      <c r="BQ79" s="195"/>
      <c r="BR79" s="195"/>
      <c r="BS79" s="195"/>
      <c r="BT79" s="195"/>
      <c r="BU79" s="195"/>
      <c r="BV79" s="196"/>
      <c r="BW79" s="194"/>
      <c r="BX79" s="195"/>
      <c r="BY79" s="195"/>
      <c r="BZ79" s="195"/>
      <c r="CA79" s="195"/>
      <c r="CB79" s="195"/>
      <c r="CC79" s="195"/>
      <c r="CD79" s="195"/>
      <c r="CE79" s="195"/>
      <c r="CF79" s="195"/>
      <c r="CG79" s="195"/>
      <c r="CH79" s="194"/>
      <c r="CI79" s="195"/>
      <c r="CJ79" s="195"/>
      <c r="CK79" s="195"/>
      <c r="CL79" s="195"/>
      <c r="CM79" s="195"/>
      <c r="CN79" s="195"/>
      <c r="CO79" s="195"/>
      <c r="CP79" s="195"/>
      <c r="CQ79" s="195"/>
      <c r="CR79" s="195"/>
      <c r="CS79" s="195"/>
      <c r="CT79" s="195"/>
      <c r="CU79" s="195"/>
      <c r="CV79" s="196"/>
      <c r="CW79" s="194"/>
      <c r="CX79" s="195"/>
      <c r="CY79" s="195"/>
      <c r="CZ79" s="195"/>
      <c r="DA79" s="195"/>
      <c r="DB79" s="195"/>
      <c r="DC79" s="195"/>
      <c r="DD79" s="195"/>
      <c r="DE79" s="195"/>
      <c r="DF79" s="195"/>
      <c r="DG79" s="195"/>
      <c r="DH79" s="194"/>
      <c r="DI79" s="195"/>
      <c r="DJ79" s="195"/>
      <c r="DK79" s="195"/>
      <c r="DL79" s="195"/>
      <c r="DM79" s="195"/>
      <c r="DN79" s="195"/>
      <c r="DO79" s="195"/>
      <c r="DP79" s="195"/>
      <c r="DQ79" s="195"/>
      <c r="DR79" s="195"/>
      <c r="DS79" s="195"/>
      <c r="DT79" s="195"/>
      <c r="DU79" s="195"/>
      <c r="DV79" s="196"/>
    </row>
    <row r="80" spans="1:126" ht="12.95" customHeight="1" thickBot="1">
      <c r="A80" s="591"/>
      <c r="B80" s="592"/>
      <c r="C80" s="592"/>
      <c r="D80" s="592"/>
      <c r="E80" s="592"/>
      <c r="F80" s="592"/>
      <c r="G80" s="592"/>
      <c r="H80" s="592"/>
      <c r="I80" s="592"/>
      <c r="J80" s="592"/>
      <c r="K80" s="592"/>
      <c r="L80" s="592"/>
      <c r="M80" s="593"/>
      <c r="N80" s="194"/>
      <c r="O80" s="195"/>
      <c r="P80" s="195"/>
      <c r="Q80" s="195"/>
      <c r="R80" s="195"/>
      <c r="S80" s="195"/>
      <c r="T80" s="195"/>
      <c r="U80" s="195"/>
      <c r="V80" s="196"/>
      <c r="W80" s="194"/>
      <c r="X80" s="195"/>
      <c r="Y80" s="195"/>
      <c r="Z80" s="195"/>
      <c r="AA80" s="195"/>
      <c r="AB80" s="195"/>
      <c r="AC80" s="195"/>
      <c r="AD80" s="195"/>
      <c r="AE80" s="195"/>
      <c r="AF80" s="195"/>
      <c r="AG80" s="195"/>
      <c r="AH80" s="131" t="s">
        <v>13</v>
      </c>
      <c r="AI80" s="132"/>
      <c r="AJ80" s="132"/>
      <c r="AK80" s="132"/>
      <c r="AL80" s="132"/>
      <c r="AM80" s="132"/>
      <c r="AN80" s="132"/>
      <c r="AO80" s="132"/>
      <c r="AP80" s="132"/>
      <c r="AQ80" s="132"/>
      <c r="AR80" s="132"/>
      <c r="AS80" s="132"/>
      <c r="AT80" s="132"/>
      <c r="AU80" s="132"/>
      <c r="AV80" s="133"/>
      <c r="AW80" s="194"/>
      <c r="AX80" s="195"/>
      <c r="AY80" s="195"/>
      <c r="AZ80" s="195"/>
      <c r="BA80" s="195"/>
      <c r="BB80" s="195"/>
      <c r="BC80" s="195"/>
      <c r="BD80" s="195"/>
      <c r="BE80" s="195"/>
      <c r="BF80" s="195"/>
      <c r="BG80" s="195"/>
      <c r="BH80" s="131" t="s">
        <v>13</v>
      </c>
      <c r="BI80" s="132"/>
      <c r="BJ80" s="132"/>
      <c r="BK80" s="132"/>
      <c r="BL80" s="132"/>
      <c r="BM80" s="132"/>
      <c r="BN80" s="132"/>
      <c r="BO80" s="132"/>
      <c r="BP80" s="132"/>
      <c r="BQ80" s="132"/>
      <c r="BR80" s="132"/>
      <c r="BS80" s="132"/>
      <c r="BT80" s="132"/>
      <c r="BU80" s="132"/>
      <c r="BV80" s="133"/>
      <c r="BW80" s="194"/>
      <c r="BX80" s="195"/>
      <c r="BY80" s="195"/>
      <c r="BZ80" s="195"/>
      <c r="CA80" s="195"/>
      <c r="CB80" s="195"/>
      <c r="CC80" s="195"/>
      <c r="CD80" s="195"/>
      <c r="CE80" s="195"/>
      <c r="CF80" s="195"/>
      <c r="CG80" s="195"/>
      <c r="CH80" s="131" t="s">
        <v>13</v>
      </c>
      <c r="CI80" s="132"/>
      <c r="CJ80" s="132"/>
      <c r="CK80" s="132"/>
      <c r="CL80" s="132"/>
      <c r="CM80" s="132"/>
      <c r="CN80" s="132"/>
      <c r="CO80" s="132"/>
      <c r="CP80" s="132"/>
      <c r="CQ80" s="132"/>
      <c r="CR80" s="132"/>
      <c r="CS80" s="132"/>
      <c r="CT80" s="132"/>
      <c r="CU80" s="132"/>
      <c r="CV80" s="133"/>
      <c r="CW80" s="194"/>
      <c r="CX80" s="195"/>
      <c r="CY80" s="195"/>
      <c r="CZ80" s="195"/>
      <c r="DA80" s="195"/>
      <c r="DB80" s="195"/>
      <c r="DC80" s="195"/>
      <c r="DD80" s="195"/>
      <c r="DE80" s="195"/>
      <c r="DF80" s="195"/>
      <c r="DG80" s="195"/>
      <c r="DH80" s="131" t="s">
        <v>13</v>
      </c>
      <c r="DI80" s="132"/>
      <c r="DJ80" s="132"/>
      <c r="DK80" s="132"/>
      <c r="DL80" s="132"/>
      <c r="DM80" s="132"/>
      <c r="DN80" s="132"/>
      <c r="DO80" s="132"/>
      <c r="DP80" s="132"/>
      <c r="DQ80" s="132"/>
      <c r="DR80" s="132"/>
      <c r="DS80" s="132"/>
      <c r="DT80" s="132"/>
      <c r="DU80" s="132"/>
      <c r="DV80" s="133"/>
    </row>
    <row r="81" spans="1:178" ht="35.1" customHeight="1">
      <c r="A81" s="591" t="s">
        <v>545</v>
      </c>
      <c r="B81" s="592"/>
      <c r="C81" s="592"/>
      <c r="D81" s="592"/>
      <c r="E81" s="592"/>
      <c r="F81" s="592"/>
      <c r="G81" s="592"/>
      <c r="H81" s="592"/>
      <c r="I81" s="592"/>
      <c r="J81" s="592"/>
      <c r="K81" s="592"/>
      <c r="L81" s="592"/>
      <c r="M81" s="592"/>
      <c r="N81" s="478" t="s">
        <v>11</v>
      </c>
      <c r="O81" s="479"/>
      <c r="P81" s="1089"/>
      <c r="Q81" s="479" t="s">
        <v>288</v>
      </c>
      <c r="R81" s="479"/>
      <c r="S81" s="625"/>
      <c r="T81" s="545" t="s">
        <v>582</v>
      </c>
      <c r="U81" s="479"/>
      <c r="V81" s="626"/>
      <c r="W81" s="419">
        <v>0</v>
      </c>
      <c r="X81" s="419"/>
      <c r="Y81" s="419"/>
      <c r="Z81" s="419"/>
      <c r="AA81" s="419"/>
      <c r="AB81" s="419"/>
      <c r="AC81" s="419"/>
      <c r="AD81" s="419"/>
      <c r="AE81" s="419"/>
      <c r="AF81" s="419"/>
      <c r="AG81" s="419"/>
      <c r="AH81" s="419">
        <v>0</v>
      </c>
      <c r="AI81" s="419"/>
      <c r="AJ81" s="419"/>
      <c r="AK81" s="419"/>
      <c r="AL81" s="419"/>
      <c r="AM81" s="419"/>
      <c r="AN81" s="419"/>
      <c r="AO81" s="419"/>
      <c r="AP81" s="419"/>
      <c r="AQ81" s="419"/>
      <c r="AR81" s="419"/>
      <c r="AS81" s="419"/>
      <c r="AT81" s="419"/>
      <c r="AU81" s="419"/>
      <c r="AV81" s="419"/>
      <c r="AW81" s="419">
        <v>0</v>
      </c>
      <c r="AX81" s="419"/>
      <c r="AY81" s="419"/>
      <c r="AZ81" s="419"/>
      <c r="BA81" s="419"/>
      <c r="BB81" s="419"/>
      <c r="BC81" s="419"/>
      <c r="BD81" s="419"/>
      <c r="BE81" s="419"/>
      <c r="BF81" s="419"/>
      <c r="BG81" s="419"/>
      <c r="BH81" s="419">
        <v>0</v>
      </c>
      <c r="BI81" s="419"/>
      <c r="BJ81" s="419"/>
      <c r="BK81" s="419"/>
      <c r="BL81" s="419"/>
      <c r="BM81" s="419"/>
      <c r="BN81" s="419"/>
      <c r="BO81" s="419"/>
      <c r="BP81" s="419"/>
      <c r="BQ81" s="419"/>
      <c r="BR81" s="419"/>
      <c r="BS81" s="419"/>
      <c r="BT81" s="419"/>
      <c r="BU81" s="419"/>
      <c r="BV81" s="419"/>
      <c r="BW81" s="419">
        <v>0</v>
      </c>
      <c r="BX81" s="419"/>
      <c r="BY81" s="419"/>
      <c r="BZ81" s="419"/>
      <c r="CA81" s="419"/>
      <c r="CB81" s="419"/>
      <c r="CC81" s="419"/>
      <c r="CD81" s="419"/>
      <c r="CE81" s="419"/>
      <c r="CF81" s="419"/>
      <c r="CG81" s="419"/>
      <c r="CH81" s="419">
        <v>0</v>
      </c>
      <c r="CI81" s="419"/>
      <c r="CJ81" s="419"/>
      <c r="CK81" s="419"/>
      <c r="CL81" s="419"/>
      <c r="CM81" s="419"/>
      <c r="CN81" s="419"/>
      <c r="CO81" s="419"/>
      <c r="CP81" s="419"/>
      <c r="CQ81" s="419"/>
      <c r="CR81" s="419"/>
      <c r="CS81" s="419"/>
      <c r="CT81" s="419"/>
      <c r="CU81" s="419"/>
      <c r="CV81" s="419"/>
      <c r="CW81" s="419">
        <v>0</v>
      </c>
      <c r="CX81" s="419"/>
      <c r="CY81" s="419"/>
      <c r="CZ81" s="419"/>
      <c r="DA81" s="419"/>
      <c r="DB81" s="419"/>
      <c r="DC81" s="419"/>
      <c r="DD81" s="419"/>
      <c r="DE81" s="419"/>
      <c r="DF81" s="419"/>
      <c r="DG81" s="419"/>
      <c r="DH81" s="419">
        <v>0</v>
      </c>
      <c r="DI81" s="419"/>
      <c r="DJ81" s="419"/>
      <c r="DK81" s="419"/>
      <c r="DL81" s="419"/>
      <c r="DM81" s="419"/>
      <c r="DN81" s="419"/>
      <c r="DO81" s="419"/>
      <c r="DP81" s="419"/>
      <c r="DQ81" s="419"/>
      <c r="DR81" s="419"/>
      <c r="DS81" s="419"/>
      <c r="DT81" s="419"/>
      <c r="DU81" s="419"/>
      <c r="DV81" s="420"/>
    </row>
    <row r="82" spans="1:178" ht="35.1" customHeight="1" thickBot="1">
      <c r="A82" s="119" t="s">
        <v>15</v>
      </c>
      <c r="B82" s="120"/>
      <c r="C82" s="120"/>
      <c r="D82" s="120"/>
      <c r="E82" s="120"/>
      <c r="F82" s="120"/>
      <c r="G82" s="120"/>
      <c r="H82" s="120"/>
      <c r="I82" s="120"/>
      <c r="J82" s="120"/>
      <c r="K82" s="120"/>
      <c r="L82" s="120"/>
      <c r="M82" s="120"/>
      <c r="N82" s="553" t="s">
        <v>11</v>
      </c>
      <c r="O82" s="554"/>
      <c r="P82" s="1090"/>
      <c r="Q82" s="554" t="s">
        <v>848</v>
      </c>
      <c r="R82" s="554"/>
      <c r="S82" s="634"/>
      <c r="T82" s="554" t="s">
        <v>582</v>
      </c>
      <c r="U82" s="554"/>
      <c r="V82" s="635"/>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6"/>
      <c r="BA82" s="1066"/>
      <c r="BB82" s="1066"/>
      <c r="BC82" s="1066"/>
      <c r="BD82" s="1066"/>
      <c r="BE82" s="1066"/>
      <c r="BF82" s="1066"/>
      <c r="BG82" s="1066"/>
      <c r="BH82" s="1066"/>
      <c r="BI82" s="1066"/>
      <c r="BJ82" s="1066"/>
      <c r="BK82" s="1066"/>
      <c r="BL82" s="1066"/>
      <c r="BM82" s="1066"/>
      <c r="BN82" s="1066"/>
      <c r="BO82" s="1066"/>
      <c r="BP82" s="1066"/>
      <c r="BQ82" s="1066"/>
      <c r="BR82" s="1066"/>
      <c r="BS82" s="1066"/>
      <c r="BT82" s="1066"/>
      <c r="BU82" s="1066"/>
      <c r="BV82" s="1066"/>
      <c r="BW82" s="1066"/>
      <c r="BX82" s="1066"/>
      <c r="BY82" s="1066"/>
      <c r="BZ82" s="1066"/>
      <c r="CA82" s="1066"/>
      <c r="CB82" s="1066"/>
      <c r="CC82" s="1066"/>
      <c r="CD82" s="1066"/>
      <c r="CE82" s="1066"/>
      <c r="CF82" s="1066"/>
      <c r="CG82" s="1066"/>
      <c r="CH82" s="1066"/>
      <c r="CI82" s="1066"/>
      <c r="CJ82" s="1066"/>
      <c r="CK82" s="1066"/>
      <c r="CL82" s="1066"/>
      <c r="CM82" s="1066"/>
      <c r="CN82" s="1066"/>
      <c r="CO82" s="1066"/>
      <c r="CP82" s="1066"/>
      <c r="CQ82" s="1066"/>
      <c r="CR82" s="1066"/>
      <c r="CS82" s="1066"/>
      <c r="CT82" s="1066"/>
      <c r="CU82" s="1066"/>
      <c r="CV82" s="1066"/>
      <c r="CW82" s="1066"/>
      <c r="CX82" s="1066"/>
      <c r="CY82" s="1066"/>
      <c r="CZ82" s="1066"/>
      <c r="DA82" s="1066"/>
      <c r="DB82" s="1066"/>
      <c r="DC82" s="1066"/>
      <c r="DD82" s="1066"/>
      <c r="DE82" s="1066"/>
      <c r="DF82" s="1066"/>
      <c r="DG82" s="1066"/>
      <c r="DH82" s="1066"/>
      <c r="DI82" s="1066"/>
      <c r="DJ82" s="1066"/>
      <c r="DK82" s="1066"/>
      <c r="DL82" s="1066"/>
      <c r="DM82" s="1066"/>
      <c r="DN82" s="1066"/>
      <c r="DO82" s="1066"/>
      <c r="DP82" s="1066"/>
      <c r="DQ82" s="1066"/>
      <c r="DR82" s="1066"/>
      <c r="DS82" s="1066"/>
      <c r="DT82" s="1066"/>
      <c r="DU82" s="1066"/>
      <c r="DV82" s="1067"/>
    </row>
    <row r="85" spans="1:178" s="61" customFormat="1" ht="15.95" customHeight="1">
      <c r="H85" s="1004" t="s">
        <v>810</v>
      </c>
      <c r="I85" s="1005"/>
      <c r="J85" s="1005"/>
      <c r="K85" s="1005"/>
      <c r="L85" s="1005"/>
      <c r="M85" s="1005"/>
      <c r="N85" s="1005"/>
      <c r="O85" s="1005"/>
      <c r="P85" s="1005"/>
      <c r="Q85" s="1005"/>
      <c r="R85" s="1005"/>
      <c r="S85" s="1005"/>
      <c r="T85" s="1005"/>
      <c r="U85" s="1005"/>
      <c r="V85" s="1005"/>
      <c r="W85" s="1005"/>
      <c r="X85" s="1005"/>
      <c r="Y85" s="1006"/>
      <c r="Z85" s="1004" t="s">
        <v>756</v>
      </c>
      <c r="AA85" s="1005"/>
      <c r="AB85" s="1005"/>
      <c r="AC85" s="1005"/>
      <c r="AD85" s="1005"/>
      <c r="AE85" s="1006"/>
      <c r="CM85" s="1007" t="s">
        <v>750</v>
      </c>
      <c r="CN85" s="1007"/>
      <c r="CO85" s="1007"/>
      <c r="CP85" s="1007"/>
      <c r="CQ85" s="1007"/>
      <c r="CR85" s="1007"/>
      <c r="CS85" s="1007"/>
      <c r="CT85" s="1007"/>
      <c r="CU85" s="1007"/>
      <c r="CV85" s="1007"/>
      <c r="CW85" s="1007"/>
      <c r="CX85" s="1008" t="str">
        <f>IF($CX57="","",$CX57)</f>
        <v>三重県</v>
      </c>
      <c r="CY85" s="1008"/>
      <c r="CZ85" s="1008"/>
      <c r="DA85" s="1008"/>
      <c r="DB85" s="1008"/>
      <c r="DC85" s="1008"/>
      <c r="DD85" s="1008"/>
      <c r="DE85" s="1008"/>
      <c r="DF85" s="1008"/>
      <c r="DG85" s="1008"/>
      <c r="DH85" s="1008"/>
      <c r="DI85" s="1008"/>
      <c r="DJ85" s="1008"/>
      <c r="DK85" s="1008"/>
      <c r="DL85" s="1008"/>
      <c r="DM85" s="1008"/>
      <c r="DN85" s="1008"/>
      <c r="DO85" s="1008"/>
      <c r="DP85" s="1008"/>
      <c r="DQ85" s="1008"/>
      <c r="DR85" s="1008"/>
      <c r="DS85" s="1008"/>
      <c r="DT85" s="1008"/>
      <c r="DU85" s="1008"/>
      <c r="DV85" s="1008"/>
      <c r="DW85" s="1008"/>
      <c r="DX85" s="1008"/>
      <c r="DY85" s="510"/>
      <c r="DZ85" s="510"/>
      <c r="EA85" s="510"/>
      <c r="EB85" s="510"/>
      <c r="EC85" s="510"/>
      <c r="ED85" s="510"/>
    </row>
    <row r="86" spans="1:178" s="61" customFormat="1" ht="15.95" customHeight="1" thickBot="1">
      <c r="H86" s="1009"/>
      <c r="I86" s="1010"/>
      <c r="J86" s="1010"/>
      <c r="K86" s="1010"/>
      <c r="L86" s="1010"/>
      <c r="M86" s="1010"/>
      <c r="N86" s="1010"/>
      <c r="O86" s="1010"/>
      <c r="P86" s="1010"/>
      <c r="Q86" s="1010"/>
      <c r="R86" s="1010"/>
      <c r="S86" s="1010"/>
      <c r="T86" s="1010"/>
      <c r="U86" s="1010"/>
      <c r="V86" s="1010"/>
      <c r="W86" s="1010"/>
      <c r="X86" s="1010"/>
      <c r="Y86" s="1011"/>
      <c r="Z86" s="1009"/>
      <c r="AA86" s="1010"/>
      <c r="AB86" s="1010"/>
      <c r="AC86" s="1010"/>
      <c r="AD86" s="1010"/>
      <c r="AE86" s="1011"/>
      <c r="AG86" s="53" t="str">
        <f>AG30</f>
        <v>第38表　令和5年度事業所税に関する調 （つづき）</v>
      </c>
      <c r="AH86" s="53"/>
      <c r="AI86" s="53"/>
      <c r="AJ86" s="53"/>
      <c r="AK86" s="53"/>
      <c r="AL86" s="53"/>
      <c r="AM86" s="53"/>
      <c r="AN86" s="53"/>
      <c r="AO86" s="53"/>
      <c r="AP86" s="53"/>
      <c r="AQ86" s="53"/>
      <c r="AR86" s="53"/>
      <c r="AS86" s="53"/>
      <c r="AT86" s="53"/>
      <c r="AU86" s="53"/>
      <c r="AV86" s="53"/>
      <c r="AW86" s="53"/>
      <c r="AX86" s="53"/>
      <c r="AY86" s="53"/>
      <c r="AZ86" s="53"/>
      <c r="BA86" s="53"/>
      <c r="BB86" s="53"/>
      <c r="BC86" s="53"/>
      <c r="BD86" s="53"/>
      <c r="BE86" s="53"/>
      <c r="BF86" s="53"/>
      <c r="BG86" s="53"/>
      <c r="BH86" s="53"/>
      <c r="BI86" s="53"/>
      <c r="BJ86" s="53"/>
      <c r="BK86" s="53"/>
      <c r="BL86" s="53"/>
      <c r="BM86" s="53"/>
      <c r="BN86" s="53"/>
      <c r="BO86" s="53"/>
      <c r="BP86" s="53"/>
      <c r="BQ86" s="53"/>
      <c r="BR86" s="53"/>
      <c r="BS86" s="53"/>
      <c r="BT86" s="53"/>
      <c r="BU86" s="53"/>
      <c r="BV86" s="53"/>
      <c r="BW86" s="53"/>
      <c r="BX86" s="53"/>
      <c r="BY86" s="53"/>
      <c r="BZ86" s="53"/>
      <c r="CA86" s="53"/>
      <c r="CB86" s="53"/>
      <c r="CC86" s="53"/>
      <c r="CD86" s="53"/>
      <c r="CE86" s="53"/>
      <c r="CF86" s="53"/>
      <c r="CG86" s="53"/>
      <c r="CH86" s="53"/>
      <c r="CI86" s="53"/>
      <c r="CJ86" s="53"/>
      <c r="CK86" s="53"/>
      <c r="CL86" s="53"/>
      <c r="CM86" s="1012"/>
      <c r="CN86" s="1012"/>
      <c r="CO86" s="1012"/>
      <c r="CP86" s="1012"/>
      <c r="CQ86" s="1012"/>
      <c r="CR86" s="1012"/>
      <c r="CS86" s="1012"/>
      <c r="CT86" s="1012"/>
      <c r="CU86" s="1012"/>
      <c r="CV86" s="1012"/>
      <c r="CW86" s="1012"/>
      <c r="CX86" s="1013"/>
      <c r="CY86" s="1013"/>
      <c r="CZ86" s="1013"/>
      <c r="DA86" s="1013"/>
      <c r="DB86" s="1013"/>
      <c r="DC86" s="1013"/>
      <c r="DD86" s="1013"/>
      <c r="DE86" s="1013"/>
      <c r="DF86" s="1013"/>
      <c r="DG86" s="1013"/>
      <c r="DH86" s="1013"/>
      <c r="DI86" s="1013"/>
      <c r="DJ86" s="1013"/>
      <c r="DK86" s="1013"/>
      <c r="DL86" s="1013"/>
      <c r="DM86" s="1013"/>
      <c r="DN86" s="1013"/>
      <c r="DO86" s="1013"/>
      <c r="DP86" s="1013"/>
      <c r="DQ86" s="1013"/>
      <c r="DR86" s="1013"/>
      <c r="DS86" s="1013"/>
      <c r="DT86" s="1013"/>
      <c r="DU86" s="1013"/>
      <c r="DV86" s="1013"/>
      <c r="DW86" s="1013"/>
      <c r="DX86" s="1013"/>
      <c r="DY86" s="510"/>
      <c r="DZ86" s="510"/>
      <c r="EA86" s="510"/>
      <c r="EB86" s="510"/>
      <c r="EC86" s="510"/>
      <c r="ED86" s="510"/>
    </row>
    <row r="87" spans="1:178" s="61" customFormat="1" ht="25.5" customHeight="1" thickBot="1">
      <c r="H87" s="223">
        <f>IF($H59="","",$H59)</f>
        <v>2</v>
      </c>
      <c r="I87" s="224"/>
      <c r="J87" s="224"/>
      <c r="K87" s="224">
        <f>IF($K59="","",$K59)</f>
        <v>4</v>
      </c>
      <c r="L87" s="224"/>
      <c r="M87" s="224"/>
      <c r="N87" s="224">
        <f>IF($N59="","",$N59)</f>
        <v>2</v>
      </c>
      <c r="O87" s="224"/>
      <c r="P87" s="224"/>
      <c r="Q87" s="224">
        <f>IF($Q59="","",$Q59)</f>
        <v>0</v>
      </c>
      <c r="R87" s="224"/>
      <c r="S87" s="224"/>
      <c r="T87" s="224">
        <f>IF($T59="","",$T59)</f>
        <v>2</v>
      </c>
      <c r="U87" s="224"/>
      <c r="V87" s="224"/>
      <c r="W87" s="224">
        <f>IF($W59="","",$W59)</f>
        <v>1</v>
      </c>
      <c r="X87" s="224"/>
      <c r="Y87" s="1014"/>
      <c r="Z87" s="1015">
        <v>3</v>
      </c>
      <c r="AA87" s="1016"/>
      <c r="AB87" s="1017"/>
      <c r="AC87" s="1018">
        <v>8</v>
      </c>
      <c r="AD87" s="1019"/>
      <c r="AE87" s="1020"/>
      <c r="AG87" s="1082"/>
      <c r="AH87" s="1082"/>
      <c r="AI87" s="1082"/>
      <c r="AJ87" s="1082"/>
      <c r="AK87" s="1082"/>
      <c r="AL87" s="1082"/>
      <c r="AM87" s="1082"/>
      <c r="AN87" s="1082"/>
      <c r="AO87" s="1082"/>
      <c r="AP87" s="1082"/>
      <c r="AQ87" s="1091"/>
      <c r="AR87" s="1091"/>
      <c r="AS87" s="1091"/>
      <c r="AT87" s="1091"/>
      <c r="AU87" s="1091"/>
      <c r="AV87" s="1091"/>
      <c r="AW87" s="1091"/>
      <c r="AX87" s="1091"/>
      <c r="AY87" s="1091"/>
      <c r="AZ87" s="1091"/>
      <c r="BA87" s="1091"/>
      <c r="BB87" s="1091"/>
      <c r="BC87" s="1091"/>
      <c r="BD87" s="1091"/>
      <c r="BE87" s="1091"/>
      <c r="BF87" s="1091"/>
      <c r="BG87" s="1091"/>
      <c r="BH87" s="1091"/>
      <c r="BI87" s="1091"/>
      <c r="BJ87" s="1091"/>
      <c r="BK87" s="1091"/>
      <c r="BL87" s="1091"/>
      <c r="BM87" s="1091"/>
      <c r="BN87" s="1091"/>
      <c r="BO87" s="1091"/>
      <c r="BP87" s="1082"/>
      <c r="BQ87" s="1082"/>
      <c r="BR87" s="1082"/>
      <c r="BS87" s="1082"/>
      <c r="BT87" s="1082"/>
      <c r="BU87" s="1082"/>
      <c r="BV87" s="1082"/>
      <c r="BW87" s="1082"/>
      <c r="BX87" s="1082"/>
      <c r="BY87" s="1082"/>
      <c r="BZ87" s="1082"/>
      <c r="CA87" s="1082"/>
      <c r="CB87" s="1082"/>
      <c r="CC87" s="1082"/>
      <c r="CD87" s="1082"/>
      <c r="CE87" s="1082"/>
      <c r="CF87" s="1082"/>
      <c r="CG87" s="1082"/>
      <c r="CH87" s="1082"/>
      <c r="CI87" s="1082"/>
      <c r="CJ87" s="1082"/>
      <c r="CK87" s="1082"/>
      <c r="CL87" s="1082"/>
      <c r="CM87" s="1012" t="s">
        <v>752</v>
      </c>
      <c r="CN87" s="1012"/>
      <c r="CO87" s="1012"/>
      <c r="CP87" s="1012"/>
      <c r="CQ87" s="1012"/>
      <c r="CR87" s="1012"/>
      <c r="CS87" s="1012"/>
      <c r="CT87" s="1012"/>
      <c r="CU87" s="1012"/>
      <c r="CV87" s="1012"/>
      <c r="CW87" s="1012"/>
      <c r="CX87" s="1021" t="str">
        <f>IF($CX59="","",$CX59)</f>
        <v>四日市市</v>
      </c>
      <c r="CY87" s="1021"/>
      <c r="CZ87" s="1021"/>
      <c r="DA87" s="1021"/>
      <c r="DB87" s="1021"/>
      <c r="DC87" s="1021"/>
      <c r="DD87" s="1021"/>
      <c r="DE87" s="1021"/>
      <c r="DF87" s="1021"/>
      <c r="DG87" s="1021"/>
      <c r="DH87" s="1021"/>
      <c r="DI87" s="1021"/>
      <c r="DJ87" s="1021"/>
      <c r="DK87" s="1021"/>
      <c r="DL87" s="1021"/>
      <c r="DM87" s="1021"/>
      <c r="DN87" s="1021"/>
      <c r="DO87" s="1021"/>
      <c r="DP87" s="1021"/>
      <c r="DQ87" s="1021"/>
      <c r="DR87" s="1021"/>
      <c r="DS87" s="1021"/>
      <c r="DT87" s="1021"/>
      <c r="DU87" s="1021"/>
      <c r="DV87" s="1021"/>
      <c r="DW87" s="1021"/>
      <c r="DX87" s="1021"/>
      <c r="DY87" s="510"/>
      <c r="DZ87" s="510"/>
      <c r="EA87" s="510"/>
      <c r="EB87" s="510"/>
      <c r="EC87" s="510"/>
      <c r="ED87" s="510"/>
    </row>
    <row r="88" spans="1:178" s="61" customFormat="1" ht="36.75" customHeight="1">
      <c r="A88" s="1022"/>
      <c r="B88" s="1022"/>
      <c r="C88" s="1022"/>
      <c r="D88" s="1022"/>
      <c r="E88" s="1022"/>
      <c r="F88" s="1022"/>
      <c r="G88" s="1022"/>
      <c r="H88" s="1023"/>
      <c r="I88" s="1023"/>
      <c r="J88" s="1023"/>
      <c r="K88" s="1023"/>
      <c r="L88" s="1023"/>
      <c r="M88" s="1023"/>
      <c r="N88" s="1023"/>
      <c r="O88" s="1023"/>
      <c r="P88" s="1023"/>
      <c r="Q88" s="1023"/>
      <c r="R88" s="1023"/>
      <c r="S88" s="1023"/>
      <c r="T88" s="1023"/>
      <c r="U88" s="1023"/>
      <c r="V88" s="1023"/>
      <c r="W88" s="1023"/>
      <c r="X88" s="1023"/>
      <c r="Y88" s="1023"/>
      <c r="Z88" s="1023"/>
      <c r="AA88" s="1023"/>
      <c r="AB88" s="1023"/>
      <c r="AC88" s="1023"/>
      <c r="AD88" s="1022"/>
      <c r="AE88" s="1022"/>
      <c r="AH88" s="1084" t="s">
        <v>431</v>
      </c>
      <c r="AI88" s="1084"/>
      <c r="AJ88" s="1084"/>
      <c r="AK88" s="1084"/>
      <c r="AL88" s="1084"/>
      <c r="AM88" s="1084"/>
      <c r="AN88" s="1084"/>
      <c r="AO88" s="1084"/>
      <c r="AP88" s="1084"/>
      <c r="AQ88" s="1084"/>
      <c r="AR88" s="1084"/>
      <c r="AS88" s="1084"/>
      <c r="AT88" s="1084"/>
      <c r="AU88" s="1084"/>
      <c r="AV88" s="1084"/>
      <c r="AW88" s="1084"/>
      <c r="AX88" s="1084"/>
      <c r="AY88" s="1084"/>
      <c r="AZ88" s="1084"/>
      <c r="BA88" s="1084"/>
      <c r="BB88" s="1084"/>
      <c r="BC88" s="1084"/>
      <c r="BD88" s="1084"/>
      <c r="BE88" s="1084"/>
      <c r="BF88" s="1084"/>
      <c r="BG88" s="1084"/>
      <c r="BH88" s="1084"/>
      <c r="BI88" s="1084"/>
      <c r="BJ88" s="1084"/>
      <c r="BK88" s="1084"/>
      <c r="BL88" s="1084"/>
      <c r="BM88" s="1084"/>
      <c r="BN88" s="1084"/>
      <c r="BO88" s="1084"/>
      <c r="BP88" s="1084"/>
      <c r="BQ88" s="1084"/>
      <c r="BR88" s="1084"/>
      <c r="BS88" s="1084"/>
      <c r="BT88" s="1084"/>
      <c r="BU88" s="1084"/>
      <c r="BV88" s="1084"/>
      <c r="BW88" s="1084"/>
      <c r="BX88" s="1084"/>
      <c r="BY88" s="1084"/>
      <c r="BZ88" s="1084"/>
      <c r="CA88" s="1084"/>
      <c r="CB88" s="1084"/>
      <c r="CC88" s="1084"/>
      <c r="CD88" s="1084"/>
      <c r="CE88" s="1084"/>
      <c r="CF88" s="1084"/>
      <c r="CG88" s="1084"/>
      <c r="CH88" s="1084"/>
      <c r="CI88" s="1084"/>
      <c r="CJ88" s="1084"/>
      <c r="CK88" s="1084"/>
      <c r="CL88" s="1084"/>
      <c r="CM88" s="1084"/>
      <c r="CO88" s="1022"/>
      <c r="CP88" s="1022"/>
      <c r="CQ88" s="1022"/>
      <c r="CR88" s="1022"/>
      <c r="CS88" s="1022"/>
      <c r="CT88" s="1022"/>
      <c r="CU88" s="1022"/>
      <c r="CV88" s="1022"/>
      <c r="CW88" s="1022"/>
      <c r="CX88" s="1022"/>
      <c r="CY88" s="1022"/>
      <c r="CZ88" s="1022"/>
      <c r="DA88" s="1022"/>
      <c r="DB88" s="1022"/>
      <c r="DC88" s="1022"/>
      <c r="DD88" s="1022"/>
      <c r="DE88" s="1022"/>
      <c r="DF88" s="1022"/>
      <c r="DG88" s="1022"/>
      <c r="DH88" s="1022"/>
      <c r="DI88" s="1022"/>
      <c r="DJ88" s="1022"/>
      <c r="DK88" s="1022"/>
      <c r="DL88" s="1022"/>
      <c r="DM88" s="1022"/>
      <c r="DN88" s="1022"/>
      <c r="DO88" s="1022"/>
      <c r="DP88" s="1022"/>
      <c r="DQ88" s="1022"/>
      <c r="DR88" s="1022"/>
      <c r="DS88" s="1022"/>
      <c r="DT88" s="1022"/>
      <c r="DU88" s="1022"/>
      <c r="DV88" s="1022"/>
      <c r="DW88" s="1022"/>
      <c r="DX88" s="1022"/>
      <c r="DY88" s="1022"/>
      <c r="DZ88" s="1022"/>
    </row>
    <row r="89" spans="1:178" s="61" customFormat="1" ht="15" customHeight="1">
      <c r="A89" s="1022"/>
      <c r="B89" s="1022"/>
      <c r="C89" s="1022"/>
      <c r="D89" s="1022"/>
      <c r="E89" s="1022"/>
      <c r="F89" s="1022"/>
      <c r="G89" s="1022"/>
      <c r="H89" s="1023"/>
      <c r="I89" s="1023"/>
      <c r="J89" s="1023"/>
      <c r="K89" s="1023"/>
      <c r="L89" s="1023"/>
      <c r="M89" s="1023"/>
      <c r="N89" s="1023"/>
      <c r="O89" s="1023"/>
      <c r="P89" s="1023"/>
      <c r="Q89" s="1023"/>
      <c r="R89" s="1023"/>
      <c r="S89" s="1023"/>
      <c r="T89" s="1023"/>
      <c r="U89" s="1023"/>
      <c r="V89" s="1023"/>
      <c r="W89" s="1023"/>
      <c r="X89" s="1023"/>
      <c r="Y89" s="1023"/>
      <c r="Z89" s="1023"/>
      <c r="AA89" s="1023"/>
      <c r="AB89" s="1023"/>
      <c r="AC89" s="1023"/>
      <c r="AD89" s="1022"/>
      <c r="AE89" s="1022"/>
      <c r="AH89" s="1085"/>
      <c r="AI89" s="1085"/>
      <c r="AJ89" s="1085"/>
      <c r="AK89" s="1085"/>
      <c r="AL89" s="1085"/>
      <c r="AM89" s="1085"/>
      <c r="AN89" s="1085"/>
      <c r="AO89" s="1085"/>
      <c r="AP89" s="1085"/>
      <c r="AQ89" s="1085"/>
      <c r="AR89" s="1085"/>
      <c r="AS89" s="1085"/>
      <c r="AT89" s="1085"/>
      <c r="AU89" s="1085"/>
      <c r="AV89" s="1085"/>
      <c r="AW89" s="1085"/>
      <c r="AX89" s="1085"/>
      <c r="AY89" s="1085"/>
      <c r="AZ89" s="1085"/>
      <c r="BA89" s="1085"/>
      <c r="BB89" s="1085"/>
      <c r="BC89" s="1085"/>
      <c r="BD89" s="1085"/>
      <c r="BE89" s="1085"/>
      <c r="BF89" s="1085"/>
      <c r="BG89" s="1085"/>
      <c r="BH89" s="1085"/>
      <c r="BI89" s="1085"/>
      <c r="BJ89" s="1085"/>
      <c r="BK89" s="1085"/>
      <c r="BL89" s="1085"/>
      <c r="BM89" s="1085"/>
      <c r="BN89" s="1085"/>
      <c r="BO89" s="1085"/>
      <c r="BP89" s="1085"/>
      <c r="BQ89" s="1085"/>
      <c r="BR89" s="1085"/>
      <c r="BS89" s="1085"/>
      <c r="BT89" s="1085"/>
      <c r="BU89" s="1085"/>
      <c r="BV89" s="1085"/>
      <c r="BW89" s="1085"/>
      <c r="BX89" s="1085"/>
      <c r="BY89" s="1085"/>
      <c r="BZ89" s="1085"/>
      <c r="CA89" s="1085"/>
      <c r="CB89" s="1085"/>
      <c r="CC89" s="1085"/>
      <c r="CD89" s="1085"/>
      <c r="CE89" s="1085"/>
      <c r="CF89" s="1085"/>
      <c r="CG89" s="1085"/>
      <c r="CH89" s="1085"/>
      <c r="CI89" s="1085"/>
      <c r="CJ89" s="1085"/>
      <c r="CK89" s="1085"/>
      <c r="CL89" s="1085"/>
      <c r="CM89" s="1085"/>
      <c r="CO89" s="1022"/>
      <c r="CP89" s="1022"/>
      <c r="CQ89" s="1022"/>
      <c r="CR89" s="1022"/>
      <c r="CS89" s="1022"/>
      <c r="CT89" s="1022"/>
      <c r="CU89" s="1022"/>
      <c r="CV89" s="1022"/>
      <c r="CW89" s="1022"/>
      <c r="CX89" s="1022"/>
      <c r="CY89" s="1022"/>
      <c r="CZ89" s="1022"/>
      <c r="DA89" s="1022"/>
      <c r="DB89" s="1022"/>
      <c r="DC89" s="1022"/>
      <c r="DD89" s="1022"/>
      <c r="DE89" s="1022"/>
      <c r="DF89" s="1022"/>
      <c r="DG89" s="1022"/>
      <c r="DH89" s="1022"/>
      <c r="DI89" s="1022"/>
      <c r="DJ89" s="1022"/>
      <c r="DK89" s="1022"/>
      <c r="DL89" s="1022"/>
      <c r="DM89" s="1022"/>
      <c r="DN89" s="1022"/>
      <c r="DO89" s="1022"/>
      <c r="DP89" s="1022"/>
      <c r="DQ89" s="1022"/>
      <c r="DR89" s="1022"/>
      <c r="DS89" s="1022"/>
      <c r="DT89" s="1022"/>
      <c r="DU89" s="1022"/>
      <c r="DV89" s="1022"/>
      <c r="DW89" s="1022"/>
      <c r="DX89" s="1022"/>
      <c r="DY89" s="1022"/>
      <c r="DZ89" s="1022"/>
    </row>
    <row r="90" spans="1:178" s="61" customFormat="1" ht="15" customHeight="1">
      <c r="B90" s="1022"/>
      <c r="C90" s="1022"/>
      <c r="D90" s="1022"/>
      <c r="E90" s="1022"/>
      <c r="F90" s="1022"/>
      <c r="G90" s="1022"/>
      <c r="H90" s="1022"/>
      <c r="I90" s="1023"/>
      <c r="J90" s="1023"/>
      <c r="K90" s="1023"/>
      <c r="L90" s="1023"/>
      <c r="M90" s="1023"/>
      <c r="N90" s="1023"/>
      <c r="O90" s="1023"/>
      <c r="P90" s="1023"/>
      <c r="Q90" s="1023"/>
      <c r="R90" s="1023"/>
      <c r="S90" s="1023"/>
      <c r="T90" s="1023"/>
      <c r="U90" s="1023"/>
      <c r="V90" s="1023"/>
      <c r="W90" s="380" t="s">
        <v>589</v>
      </c>
      <c r="X90" s="380"/>
      <c r="Y90" s="380"/>
      <c r="Z90" s="380"/>
      <c r="AA90" s="380"/>
      <c r="AB90" s="380"/>
      <c r="AC90" s="380"/>
      <c r="AD90" s="380"/>
      <c r="AE90" s="380"/>
      <c r="AF90" s="380"/>
      <c r="AG90" s="380"/>
      <c r="AH90" s="380" t="s">
        <v>590</v>
      </c>
      <c r="AI90" s="380"/>
      <c r="AJ90" s="380"/>
      <c r="AK90" s="380"/>
      <c r="AL90" s="380"/>
      <c r="AM90" s="380"/>
      <c r="AN90" s="380"/>
      <c r="AO90" s="380"/>
      <c r="AP90" s="380"/>
      <c r="AQ90" s="380"/>
      <c r="AR90" s="380"/>
      <c r="AS90" s="380"/>
      <c r="AT90" s="380"/>
      <c r="AU90" s="380"/>
      <c r="AV90" s="380"/>
      <c r="AW90" s="380" t="s">
        <v>433</v>
      </c>
      <c r="AX90" s="380"/>
      <c r="AY90" s="380"/>
      <c r="AZ90" s="380"/>
      <c r="BA90" s="380"/>
      <c r="BB90" s="380"/>
      <c r="BC90" s="380"/>
      <c r="BD90" s="380"/>
      <c r="BE90" s="380"/>
      <c r="BF90" s="380"/>
      <c r="BG90" s="380"/>
      <c r="BH90" s="380" t="s">
        <v>434</v>
      </c>
      <c r="BI90" s="380"/>
      <c r="BJ90" s="380"/>
      <c r="BK90" s="380"/>
      <c r="BL90" s="380"/>
      <c r="BM90" s="380"/>
      <c r="BN90" s="380"/>
      <c r="BO90" s="380"/>
      <c r="BP90" s="380"/>
      <c r="BQ90" s="380"/>
      <c r="BR90" s="380"/>
      <c r="BS90" s="380"/>
      <c r="BT90" s="380"/>
      <c r="BU90" s="380"/>
      <c r="BV90" s="380"/>
      <c r="BW90" s="380" t="s">
        <v>435</v>
      </c>
      <c r="BX90" s="380"/>
      <c r="BY90" s="380"/>
      <c r="BZ90" s="380"/>
      <c r="CA90" s="380"/>
      <c r="CB90" s="380"/>
      <c r="CC90" s="380"/>
      <c r="CD90" s="380"/>
      <c r="CE90" s="380"/>
      <c r="CF90" s="380"/>
      <c r="CG90" s="380"/>
      <c r="CH90" s="380" t="s">
        <v>436</v>
      </c>
      <c r="CI90" s="380"/>
      <c r="CJ90" s="380"/>
      <c r="CK90" s="380"/>
      <c r="CL90" s="380"/>
      <c r="CM90" s="380"/>
      <c r="CN90" s="380"/>
      <c r="CO90" s="380"/>
      <c r="CP90" s="380"/>
      <c r="CQ90" s="380"/>
      <c r="CR90" s="380"/>
      <c r="CS90" s="380"/>
      <c r="CT90" s="380"/>
      <c r="CU90" s="380"/>
      <c r="CV90" s="380"/>
      <c r="CW90" s="380" t="s">
        <v>4381</v>
      </c>
      <c r="CX90" s="380"/>
      <c r="CY90" s="380"/>
      <c r="CZ90" s="380"/>
      <c r="DA90" s="380"/>
      <c r="DB90" s="380"/>
      <c r="DC90" s="380"/>
      <c r="DD90" s="380"/>
      <c r="DE90" s="380"/>
      <c r="DF90" s="380"/>
      <c r="DG90" s="380"/>
      <c r="DH90" s="380" t="s">
        <v>4382</v>
      </c>
      <c r="DI90" s="380"/>
      <c r="DJ90" s="380"/>
      <c r="DK90" s="380"/>
      <c r="DL90" s="380"/>
      <c r="DM90" s="380"/>
      <c r="DN90" s="380"/>
      <c r="DO90" s="380"/>
      <c r="DP90" s="380"/>
      <c r="DQ90" s="380"/>
      <c r="DR90" s="380"/>
      <c r="DS90" s="380"/>
      <c r="DT90" s="380"/>
      <c r="DU90" s="380"/>
      <c r="DV90" s="380"/>
      <c r="DW90" s="10"/>
      <c r="DX90" s="10"/>
      <c r="DY90" s="10"/>
      <c r="DZ90" s="10"/>
      <c r="EA90" s="10"/>
      <c r="EB90" s="10"/>
      <c r="EC90" s="10"/>
      <c r="ED90" s="10"/>
      <c r="EE90" s="10"/>
      <c r="EF90" s="10"/>
      <c r="EG90" s="10"/>
      <c r="EH90" s="10"/>
      <c r="EI90" s="10"/>
      <c r="EJ90" s="10"/>
      <c r="EK90" s="10"/>
      <c r="EL90" s="10"/>
      <c r="EM90" s="10"/>
      <c r="EN90" s="10"/>
      <c r="EO90" s="10"/>
      <c r="EP90" s="10"/>
      <c r="EQ90" s="10"/>
      <c r="ER90" s="10"/>
      <c r="ES90" s="10"/>
      <c r="ET90" s="10"/>
      <c r="EU90" s="10"/>
      <c r="EV90" s="10"/>
      <c r="EW90" s="10"/>
      <c r="EX90" s="10"/>
      <c r="EY90" s="10"/>
      <c r="EZ90" s="10"/>
      <c r="FA90" s="10"/>
      <c r="FB90" s="10"/>
      <c r="FC90" s="10"/>
      <c r="FD90" s="10"/>
      <c r="FE90" s="10"/>
      <c r="FF90" s="10"/>
      <c r="FG90" s="10"/>
      <c r="FH90" s="10"/>
      <c r="FI90" s="10"/>
      <c r="FJ90" s="10"/>
      <c r="FK90" s="10"/>
      <c r="FL90" s="10"/>
      <c r="FM90" s="10"/>
      <c r="FN90" s="10"/>
      <c r="FO90" s="10"/>
      <c r="FP90" s="10"/>
      <c r="FQ90" s="10"/>
      <c r="FR90" s="10"/>
      <c r="FS90" s="10"/>
      <c r="FT90" s="10"/>
      <c r="FU90" s="10"/>
      <c r="FV90" s="10"/>
    </row>
    <row r="91" spans="1:178" ht="12.95" customHeight="1">
      <c r="A91" s="114" t="s">
        <v>10</v>
      </c>
      <c r="B91" s="115"/>
      <c r="C91" s="115"/>
      <c r="D91" s="115"/>
      <c r="E91" s="115"/>
      <c r="F91" s="115"/>
      <c r="G91" s="115"/>
      <c r="H91" s="115"/>
      <c r="I91" s="115"/>
      <c r="J91" s="115"/>
      <c r="K91" s="115"/>
      <c r="L91" s="115"/>
      <c r="M91" s="118"/>
      <c r="N91" s="114" t="s">
        <v>286</v>
      </c>
      <c r="O91" s="115"/>
      <c r="P91" s="115"/>
      <c r="Q91" s="115"/>
      <c r="R91" s="115"/>
      <c r="S91" s="115"/>
      <c r="T91" s="115"/>
      <c r="U91" s="115"/>
      <c r="V91" s="118"/>
      <c r="W91" s="797" t="s">
        <v>73</v>
      </c>
      <c r="X91" s="798"/>
      <c r="Y91" s="798"/>
      <c r="Z91" s="798"/>
      <c r="AA91" s="798"/>
      <c r="AB91" s="798"/>
      <c r="AC91" s="798"/>
      <c r="AD91" s="798"/>
      <c r="AE91" s="798"/>
      <c r="AF91" s="798"/>
      <c r="AG91" s="798"/>
      <c r="AH91" s="798"/>
      <c r="AI91" s="798"/>
      <c r="AJ91" s="798"/>
      <c r="AK91" s="798"/>
      <c r="AL91" s="798"/>
      <c r="AM91" s="798"/>
      <c r="AN91" s="798"/>
      <c r="AO91" s="798"/>
      <c r="AP91" s="798"/>
      <c r="AQ91" s="798"/>
      <c r="AR91" s="798"/>
      <c r="AS91" s="798"/>
      <c r="AT91" s="798"/>
      <c r="AU91" s="798"/>
      <c r="AV91" s="799"/>
      <c r="AW91" s="797" t="s">
        <v>4379</v>
      </c>
      <c r="AX91" s="798"/>
      <c r="AY91" s="798"/>
      <c r="AZ91" s="798"/>
      <c r="BA91" s="798"/>
      <c r="BB91" s="798"/>
      <c r="BC91" s="798"/>
      <c r="BD91" s="798"/>
      <c r="BE91" s="798"/>
      <c r="BF91" s="798"/>
      <c r="BG91" s="798"/>
      <c r="BH91" s="798"/>
      <c r="BI91" s="798"/>
      <c r="BJ91" s="798"/>
      <c r="BK91" s="798"/>
      <c r="BL91" s="798"/>
      <c r="BM91" s="798"/>
      <c r="BN91" s="798"/>
      <c r="BO91" s="798"/>
      <c r="BP91" s="798"/>
      <c r="BQ91" s="798"/>
      <c r="BR91" s="798"/>
      <c r="BS91" s="798"/>
      <c r="BT91" s="798"/>
      <c r="BU91" s="798"/>
      <c r="BV91" s="799"/>
      <c r="BW91" s="797" t="s">
        <v>592</v>
      </c>
      <c r="BX91" s="798"/>
      <c r="BY91" s="798"/>
      <c r="BZ91" s="798"/>
      <c r="CA91" s="798"/>
      <c r="CB91" s="798"/>
      <c r="CC91" s="798"/>
      <c r="CD91" s="798"/>
      <c r="CE91" s="798"/>
      <c r="CF91" s="798"/>
      <c r="CG91" s="798"/>
      <c r="CH91" s="798"/>
      <c r="CI91" s="798"/>
      <c r="CJ91" s="798"/>
      <c r="CK91" s="798"/>
      <c r="CL91" s="798"/>
      <c r="CM91" s="798"/>
      <c r="CN91" s="798"/>
      <c r="CO91" s="798"/>
      <c r="CP91" s="798"/>
      <c r="CQ91" s="798"/>
      <c r="CR91" s="798"/>
      <c r="CS91" s="798"/>
      <c r="CT91" s="798"/>
      <c r="CU91" s="798"/>
      <c r="CV91" s="799"/>
      <c r="CW91" s="797" t="s">
        <v>593</v>
      </c>
      <c r="CX91" s="798"/>
      <c r="CY91" s="798"/>
      <c r="CZ91" s="798"/>
      <c r="DA91" s="798"/>
      <c r="DB91" s="798"/>
      <c r="DC91" s="798"/>
      <c r="DD91" s="798"/>
      <c r="DE91" s="798"/>
      <c r="DF91" s="798"/>
      <c r="DG91" s="798"/>
      <c r="DH91" s="798"/>
      <c r="DI91" s="798"/>
      <c r="DJ91" s="798"/>
      <c r="DK91" s="798"/>
      <c r="DL91" s="798"/>
      <c r="DM91" s="798"/>
      <c r="DN91" s="798"/>
      <c r="DO91" s="798"/>
      <c r="DP91" s="798"/>
      <c r="DQ91" s="798"/>
      <c r="DR91" s="798"/>
      <c r="DS91" s="798"/>
      <c r="DT91" s="798"/>
      <c r="DU91" s="798"/>
      <c r="DV91" s="799"/>
      <c r="DW91" s="10"/>
      <c r="DX91" s="10"/>
      <c r="DY91" s="10"/>
      <c r="DZ91" s="10"/>
      <c r="EA91" s="10"/>
      <c r="EB91" s="10"/>
      <c r="EC91" s="10"/>
      <c r="ED91" s="10"/>
      <c r="EE91" s="10"/>
      <c r="EF91" s="10"/>
      <c r="EG91" s="10"/>
      <c r="EH91" s="10"/>
      <c r="EI91" s="10"/>
      <c r="EJ91" s="10"/>
      <c r="EK91" s="10"/>
      <c r="EL91" s="10"/>
      <c r="EM91" s="10"/>
      <c r="EN91" s="10"/>
      <c r="EO91" s="10"/>
      <c r="EP91" s="10"/>
      <c r="EQ91" s="10"/>
      <c r="ER91" s="10"/>
      <c r="ES91" s="10"/>
      <c r="ET91" s="10"/>
      <c r="EU91" s="10"/>
      <c r="EV91" s="10"/>
      <c r="EW91" s="10"/>
      <c r="EX91" s="10"/>
      <c r="EY91" s="10"/>
      <c r="EZ91" s="10"/>
      <c r="FA91" s="10"/>
      <c r="FB91" s="10"/>
      <c r="FC91" s="10"/>
      <c r="FD91" s="10"/>
      <c r="FE91" s="10"/>
      <c r="FF91" s="10"/>
      <c r="FG91" s="10"/>
      <c r="FH91" s="10"/>
      <c r="FI91" s="10"/>
      <c r="FJ91" s="10"/>
      <c r="FK91" s="10"/>
      <c r="FL91" s="10"/>
      <c r="FM91" s="10"/>
      <c r="FN91" s="10"/>
      <c r="FO91" s="10"/>
      <c r="FP91" s="10"/>
      <c r="FQ91" s="10"/>
      <c r="FR91" s="10"/>
      <c r="FS91" s="10"/>
      <c r="FT91" s="10"/>
      <c r="FU91" s="10"/>
      <c r="FV91" s="10"/>
    </row>
    <row r="92" spans="1:178" ht="12.95" customHeight="1">
      <c r="A92" s="194"/>
      <c r="B92" s="195"/>
      <c r="C92" s="195"/>
      <c r="D92" s="195"/>
      <c r="E92" s="195"/>
      <c r="F92" s="195"/>
      <c r="G92" s="195"/>
      <c r="H92" s="195"/>
      <c r="I92" s="195"/>
      <c r="J92" s="195"/>
      <c r="K92" s="195"/>
      <c r="L92" s="195"/>
      <c r="M92" s="196"/>
      <c r="N92" s="194"/>
      <c r="O92" s="195"/>
      <c r="P92" s="195"/>
      <c r="Q92" s="195"/>
      <c r="R92" s="195"/>
      <c r="S92" s="195"/>
      <c r="T92" s="195"/>
      <c r="U92" s="195"/>
      <c r="V92" s="196"/>
      <c r="W92" s="800"/>
      <c r="X92" s="801"/>
      <c r="Y92" s="801"/>
      <c r="Z92" s="801"/>
      <c r="AA92" s="801"/>
      <c r="AB92" s="801"/>
      <c r="AC92" s="801"/>
      <c r="AD92" s="801"/>
      <c r="AE92" s="801"/>
      <c r="AF92" s="801"/>
      <c r="AG92" s="801"/>
      <c r="AH92" s="801"/>
      <c r="AI92" s="801"/>
      <c r="AJ92" s="801"/>
      <c r="AK92" s="801"/>
      <c r="AL92" s="801"/>
      <c r="AM92" s="801"/>
      <c r="AN92" s="801"/>
      <c r="AO92" s="801"/>
      <c r="AP92" s="801"/>
      <c r="AQ92" s="801"/>
      <c r="AR92" s="801"/>
      <c r="AS92" s="801"/>
      <c r="AT92" s="801"/>
      <c r="AU92" s="801"/>
      <c r="AV92" s="802"/>
      <c r="AW92" s="800"/>
      <c r="AX92" s="801"/>
      <c r="AY92" s="801"/>
      <c r="AZ92" s="801"/>
      <c r="BA92" s="801"/>
      <c r="BB92" s="801"/>
      <c r="BC92" s="801"/>
      <c r="BD92" s="801"/>
      <c r="BE92" s="801"/>
      <c r="BF92" s="801"/>
      <c r="BG92" s="801"/>
      <c r="BH92" s="801"/>
      <c r="BI92" s="801"/>
      <c r="BJ92" s="801"/>
      <c r="BK92" s="801"/>
      <c r="BL92" s="801"/>
      <c r="BM92" s="801"/>
      <c r="BN92" s="801"/>
      <c r="BO92" s="801"/>
      <c r="BP92" s="801"/>
      <c r="BQ92" s="801"/>
      <c r="BR92" s="801"/>
      <c r="BS92" s="801"/>
      <c r="BT92" s="801"/>
      <c r="BU92" s="801"/>
      <c r="BV92" s="802"/>
      <c r="BW92" s="800"/>
      <c r="BX92" s="801"/>
      <c r="BY92" s="801"/>
      <c r="BZ92" s="801"/>
      <c r="CA92" s="801"/>
      <c r="CB92" s="801"/>
      <c r="CC92" s="801"/>
      <c r="CD92" s="801"/>
      <c r="CE92" s="801"/>
      <c r="CF92" s="801"/>
      <c r="CG92" s="801"/>
      <c r="CH92" s="801"/>
      <c r="CI92" s="801"/>
      <c r="CJ92" s="801"/>
      <c r="CK92" s="801"/>
      <c r="CL92" s="801"/>
      <c r="CM92" s="801"/>
      <c r="CN92" s="801"/>
      <c r="CO92" s="801"/>
      <c r="CP92" s="801"/>
      <c r="CQ92" s="801"/>
      <c r="CR92" s="801"/>
      <c r="CS92" s="801"/>
      <c r="CT92" s="801"/>
      <c r="CU92" s="801"/>
      <c r="CV92" s="802"/>
      <c r="CW92" s="800"/>
      <c r="CX92" s="801"/>
      <c r="CY92" s="801"/>
      <c r="CZ92" s="801"/>
      <c r="DA92" s="801"/>
      <c r="DB92" s="801"/>
      <c r="DC92" s="801"/>
      <c r="DD92" s="801"/>
      <c r="DE92" s="801"/>
      <c r="DF92" s="801"/>
      <c r="DG92" s="801"/>
      <c r="DH92" s="801"/>
      <c r="DI92" s="801"/>
      <c r="DJ92" s="801"/>
      <c r="DK92" s="801"/>
      <c r="DL92" s="801"/>
      <c r="DM92" s="801"/>
      <c r="DN92" s="801"/>
      <c r="DO92" s="801"/>
      <c r="DP92" s="801"/>
      <c r="DQ92" s="801"/>
      <c r="DR92" s="801"/>
      <c r="DS92" s="801"/>
      <c r="DT92" s="801"/>
      <c r="DU92" s="801"/>
      <c r="DV92" s="802"/>
      <c r="DW92" s="10"/>
      <c r="DX92" s="10"/>
      <c r="DY92" s="10"/>
      <c r="DZ92" s="10"/>
      <c r="EA92" s="10"/>
      <c r="EB92" s="10"/>
      <c r="EC92" s="10"/>
      <c r="ED92" s="10"/>
      <c r="EE92" s="10"/>
      <c r="EF92" s="10"/>
      <c r="EG92" s="10"/>
      <c r="EH92" s="10"/>
      <c r="EI92" s="10"/>
      <c r="EJ92" s="10"/>
      <c r="EK92" s="10"/>
      <c r="EL92" s="10"/>
      <c r="EM92" s="10"/>
      <c r="EN92" s="10"/>
      <c r="EO92" s="10"/>
      <c r="EP92" s="10"/>
      <c r="EQ92" s="10"/>
      <c r="ER92" s="10"/>
      <c r="ES92" s="10"/>
      <c r="ET92" s="10"/>
      <c r="EU92" s="10"/>
      <c r="EV92" s="10"/>
      <c r="EW92" s="10"/>
      <c r="EX92" s="10"/>
      <c r="EY92" s="10"/>
      <c r="EZ92" s="10"/>
      <c r="FA92" s="10"/>
      <c r="FB92" s="10"/>
      <c r="FC92" s="10"/>
      <c r="FD92" s="10"/>
      <c r="FE92" s="10"/>
      <c r="FF92" s="10"/>
      <c r="FG92" s="10"/>
      <c r="FH92" s="10"/>
      <c r="FI92" s="10"/>
      <c r="FJ92" s="10"/>
      <c r="FK92" s="10"/>
      <c r="FL92" s="10"/>
      <c r="FM92" s="10"/>
      <c r="FN92" s="10"/>
      <c r="FO92" s="10"/>
      <c r="FP92" s="10"/>
      <c r="FQ92" s="10"/>
      <c r="FR92" s="10"/>
      <c r="FS92" s="10"/>
      <c r="FT92" s="10"/>
      <c r="FU92" s="10"/>
      <c r="FV92" s="10"/>
    </row>
    <row r="93" spans="1:178" ht="12.95" customHeight="1">
      <c r="A93" s="194"/>
      <c r="B93" s="195"/>
      <c r="C93" s="195"/>
      <c r="D93" s="195"/>
      <c r="E93" s="195"/>
      <c r="F93" s="195"/>
      <c r="G93" s="195"/>
      <c r="H93" s="195"/>
      <c r="I93" s="195"/>
      <c r="J93" s="195"/>
      <c r="K93" s="195"/>
      <c r="L93" s="195"/>
      <c r="M93" s="196"/>
      <c r="N93" s="194"/>
      <c r="O93" s="195"/>
      <c r="P93" s="195"/>
      <c r="Q93" s="195"/>
      <c r="R93" s="195"/>
      <c r="S93" s="195"/>
      <c r="T93" s="195"/>
      <c r="U93" s="195"/>
      <c r="V93" s="196"/>
      <c r="W93" s="1086"/>
      <c r="X93" s="1087"/>
      <c r="Y93" s="1087"/>
      <c r="Z93" s="1087"/>
      <c r="AA93" s="1087"/>
      <c r="AB93" s="1087"/>
      <c r="AC93" s="1087"/>
      <c r="AD93" s="1087"/>
      <c r="AE93" s="1087"/>
      <c r="AF93" s="1087"/>
      <c r="AG93" s="1087"/>
      <c r="AH93" s="1087"/>
      <c r="AI93" s="1087"/>
      <c r="AJ93" s="1087"/>
      <c r="AK93" s="1087"/>
      <c r="AL93" s="1087"/>
      <c r="AM93" s="1087"/>
      <c r="AN93" s="1087"/>
      <c r="AO93" s="1087"/>
      <c r="AP93" s="1087"/>
      <c r="AQ93" s="1087"/>
      <c r="AR93" s="1087"/>
      <c r="AS93" s="1087"/>
      <c r="AT93" s="1087"/>
      <c r="AU93" s="1087"/>
      <c r="AV93" s="1088"/>
      <c r="AW93" s="1086"/>
      <c r="AX93" s="1087"/>
      <c r="AY93" s="1087"/>
      <c r="AZ93" s="1087"/>
      <c r="BA93" s="1087"/>
      <c r="BB93" s="1087"/>
      <c r="BC93" s="1087"/>
      <c r="BD93" s="1087"/>
      <c r="BE93" s="1087"/>
      <c r="BF93" s="1087"/>
      <c r="BG93" s="1087"/>
      <c r="BH93" s="1087"/>
      <c r="BI93" s="1087"/>
      <c r="BJ93" s="1087"/>
      <c r="BK93" s="1087"/>
      <c r="BL93" s="1087"/>
      <c r="BM93" s="1087"/>
      <c r="BN93" s="1087"/>
      <c r="BO93" s="1087"/>
      <c r="BP93" s="1087"/>
      <c r="BQ93" s="1087"/>
      <c r="BR93" s="1087"/>
      <c r="BS93" s="1087"/>
      <c r="BT93" s="1087"/>
      <c r="BU93" s="1087"/>
      <c r="BV93" s="1088"/>
      <c r="BW93" s="1086"/>
      <c r="BX93" s="1087"/>
      <c r="BY93" s="1087"/>
      <c r="BZ93" s="1087"/>
      <c r="CA93" s="1087"/>
      <c r="CB93" s="1087"/>
      <c r="CC93" s="1087"/>
      <c r="CD93" s="1087"/>
      <c r="CE93" s="1087"/>
      <c r="CF93" s="1087"/>
      <c r="CG93" s="1087"/>
      <c r="CH93" s="1087"/>
      <c r="CI93" s="1087"/>
      <c r="CJ93" s="1087"/>
      <c r="CK93" s="1087"/>
      <c r="CL93" s="1087"/>
      <c r="CM93" s="1087"/>
      <c r="CN93" s="1087"/>
      <c r="CO93" s="1087"/>
      <c r="CP93" s="1087"/>
      <c r="CQ93" s="1087"/>
      <c r="CR93" s="1087"/>
      <c r="CS93" s="1087"/>
      <c r="CT93" s="1087"/>
      <c r="CU93" s="1087"/>
      <c r="CV93" s="1088"/>
      <c r="CW93" s="1086"/>
      <c r="CX93" s="1087"/>
      <c r="CY93" s="1087"/>
      <c r="CZ93" s="1087"/>
      <c r="DA93" s="1087"/>
      <c r="DB93" s="1087"/>
      <c r="DC93" s="1087"/>
      <c r="DD93" s="1087"/>
      <c r="DE93" s="1087"/>
      <c r="DF93" s="1087"/>
      <c r="DG93" s="1087"/>
      <c r="DH93" s="1087"/>
      <c r="DI93" s="1087"/>
      <c r="DJ93" s="1087"/>
      <c r="DK93" s="1087"/>
      <c r="DL93" s="1087"/>
      <c r="DM93" s="1087"/>
      <c r="DN93" s="1087"/>
      <c r="DO93" s="1087"/>
      <c r="DP93" s="1087"/>
      <c r="DQ93" s="1087"/>
      <c r="DR93" s="1087"/>
      <c r="DS93" s="1087"/>
      <c r="DT93" s="1087"/>
      <c r="DU93" s="1087"/>
      <c r="DV93" s="1088"/>
      <c r="DW93" s="10"/>
      <c r="DX93" s="10"/>
      <c r="DY93" s="10"/>
      <c r="DZ93" s="10"/>
      <c r="EA93" s="10"/>
      <c r="EB93" s="10"/>
      <c r="EC93" s="10"/>
      <c r="ED93" s="10"/>
      <c r="EE93" s="10"/>
      <c r="EF93" s="10"/>
      <c r="EG93" s="10"/>
      <c r="EH93" s="10"/>
      <c r="EI93" s="10"/>
      <c r="EJ93" s="10"/>
      <c r="EK93" s="10"/>
      <c r="EL93" s="10"/>
      <c r="EM93" s="10"/>
      <c r="EN93" s="10"/>
      <c r="EO93" s="10"/>
      <c r="EP93" s="10"/>
      <c r="EQ93" s="10"/>
      <c r="ER93" s="10"/>
      <c r="ES93" s="10"/>
      <c r="ET93" s="10"/>
      <c r="EU93" s="10"/>
      <c r="EV93" s="10"/>
      <c r="EW93" s="10"/>
      <c r="EX93" s="10"/>
      <c r="EY93" s="10"/>
      <c r="EZ93" s="10"/>
      <c r="FA93" s="10"/>
      <c r="FB93" s="10"/>
      <c r="FC93" s="10"/>
      <c r="FD93" s="10"/>
      <c r="FE93" s="10"/>
      <c r="FF93" s="10"/>
      <c r="FG93" s="10"/>
      <c r="FH93" s="10"/>
      <c r="FI93" s="10"/>
      <c r="FJ93" s="10"/>
      <c r="FK93" s="10"/>
      <c r="FL93" s="10"/>
      <c r="FM93" s="10"/>
      <c r="FN93" s="10"/>
      <c r="FO93" s="10"/>
      <c r="FP93" s="10"/>
      <c r="FQ93" s="10"/>
      <c r="FR93" s="10"/>
      <c r="FS93" s="10"/>
      <c r="FT93" s="10"/>
      <c r="FU93" s="10"/>
      <c r="FV93" s="10"/>
    </row>
    <row r="94" spans="1:178" ht="12.95" customHeight="1">
      <c r="A94" s="194"/>
      <c r="B94" s="195"/>
      <c r="C94" s="195"/>
      <c r="D94" s="195"/>
      <c r="E94" s="195"/>
      <c r="F94" s="195"/>
      <c r="G94" s="195"/>
      <c r="H94" s="195"/>
      <c r="I94" s="195"/>
      <c r="J94" s="195"/>
      <c r="K94" s="195"/>
      <c r="L94" s="195"/>
      <c r="M94" s="196"/>
      <c r="N94" s="194"/>
      <c r="O94" s="195"/>
      <c r="P94" s="195"/>
      <c r="Q94" s="195"/>
      <c r="R94" s="195"/>
      <c r="S94" s="195"/>
      <c r="T94" s="195"/>
      <c r="U94" s="195"/>
      <c r="V94" s="196"/>
      <c r="W94" s="114" t="s">
        <v>12</v>
      </c>
      <c r="X94" s="115"/>
      <c r="Y94" s="115"/>
      <c r="Z94" s="115"/>
      <c r="AA94" s="115"/>
      <c r="AB94" s="115"/>
      <c r="AC94" s="115"/>
      <c r="AD94" s="115"/>
      <c r="AE94" s="115"/>
      <c r="AF94" s="115"/>
      <c r="AG94" s="115"/>
      <c r="AH94" s="114" t="s">
        <v>20</v>
      </c>
      <c r="AI94" s="115"/>
      <c r="AJ94" s="115"/>
      <c r="AK94" s="115"/>
      <c r="AL94" s="115"/>
      <c r="AM94" s="115"/>
      <c r="AN94" s="115"/>
      <c r="AO94" s="115"/>
      <c r="AP94" s="115"/>
      <c r="AQ94" s="115"/>
      <c r="AR94" s="115"/>
      <c r="AS94" s="115"/>
      <c r="AT94" s="115"/>
      <c r="AU94" s="115"/>
      <c r="AV94" s="118"/>
      <c r="AW94" s="114" t="s">
        <v>12</v>
      </c>
      <c r="AX94" s="115"/>
      <c r="AY94" s="115"/>
      <c r="AZ94" s="115"/>
      <c r="BA94" s="115"/>
      <c r="BB94" s="115"/>
      <c r="BC94" s="115"/>
      <c r="BD94" s="115"/>
      <c r="BE94" s="115"/>
      <c r="BF94" s="115"/>
      <c r="BG94" s="115"/>
      <c r="BH94" s="114" t="s">
        <v>20</v>
      </c>
      <c r="BI94" s="115"/>
      <c r="BJ94" s="115"/>
      <c r="BK94" s="115"/>
      <c r="BL94" s="115"/>
      <c r="BM94" s="115"/>
      <c r="BN94" s="115"/>
      <c r="BO94" s="115"/>
      <c r="BP94" s="115"/>
      <c r="BQ94" s="115"/>
      <c r="BR94" s="115"/>
      <c r="BS94" s="115"/>
      <c r="BT94" s="115"/>
      <c r="BU94" s="115"/>
      <c r="BV94" s="118"/>
      <c r="BW94" s="114" t="s">
        <v>12</v>
      </c>
      <c r="BX94" s="115"/>
      <c r="BY94" s="115"/>
      <c r="BZ94" s="115"/>
      <c r="CA94" s="115"/>
      <c r="CB94" s="115"/>
      <c r="CC94" s="115"/>
      <c r="CD94" s="115"/>
      <c r="CE94" s="115"/>
      <c r="CF94" s="115"/>
      <c r="CG94" s="115"/>
      <c r="CH94" s="114" t="s">
        <v>20</v>
      </c>
      <c r="CI94" s="115"/>
      <c r="CJ94" s="115"/>
      <c r="CK94" s="115"/>
      <c r="CL94" s="115"/>
      <c r="CM94" s="115"/>
      <c r="CN94" s="115"/>
      <c r="CO94" s="115"/>
      <c r="CP94" s="115"/>
      <c r="CQ94" s="115"/>
      <c r="CR94" s="115"/>
      <c r="CS94" s="115"/>
      <c r="CT94" s="115"/>
      <c r="CU94" s="115"/>
      <c r="CV94" s="118"/>
      <c r="CW94" s="114" t="s">
        <v>12</v>
      </c>
      <c r="CX94" s="115"/>
      <c r="CY94" s="115"/>
      <c r="CZ94" s="115"/>
      <c r="DA94" s="115"/>
      <c r="DB94" s="115"/>
      <c r="DC94" s="115"/>
      <c r="DD94" s="115"/>
      <c r="DE94" s="115"/>
      <c r="DF94" s="115"/>
      <c r="DG94" s="115"/>
      <c r="DH94" s="114" t="s">
        <v>20</v>
      </c>
      <c r="DI94" s="115"/>
      <c r="DJ94" s="115"/>
      <c r="DK94" s="115"/>
      <c r="DL94" s="115"/>
      <c r="DM94" s="115"/>
      <c r="DN94" s="115"/>
      <c r="DO94" s="115"/>
      <c r="DP94" s="115"/>
      <c r="DQ94" s="115"/>
      <c r="DR94" s="115"/>
      <c r="DS94" s="115"/>
      <c r="DT94" s="115"/>
      <c r="DU94" s="115"/>
      <c r="DV94" s="118"/>
      <c r="DW94" s="10"/>
      <c r="DX94" s="10"/>
      <c r="DY94" s="10"/>
      <c r="DZ94" s="10"/>
      <c r="EA94" s="10"/>
      <c r="EB94" s="10"/>
      <c r="EC94" s="10"/>
      <c r="ED94" s="10"/>
      <c r="EE94" s="10"/>
      <c r="EF94" s="10"/>
      <c r="EG94" s="10"/>
      <c r="EH94" s="10"/>
      <c r="EI94" s="10"/>
      <c r="EJ94" s="10"/>
      <c r="EK94" s="10"/>
      <c r="EL94" s="10"/>
      <c r="EM94" s="10"/>
      <c r="EN94" s="10"/>
      <c r="EO94" s="10"/>
      <c r="EP94" s="10"/>
      <c r="EQ94" s="10"/>
      <c r="ER94" s="10"/>
      <c r="ES94" s="10"/>
      <c r="ET94" s="10"/>
      <c r="EU94" s="10"/>
      <c r="EV94" s="10"/>
      <c r="EW94" s="10"/>
      <c r="EX94" s="10"/>
      <c r="EY94" s="10"/>
      <c r="EZ94" s="10"/>
      <c r="FA94" s="10"/>
      <c r="FB94" s="10"/>
      <c r="FC94" s="10"/>
      <c r="FD94" s="10"/>
      <c r="FE94" s="10"/>
      <c r="FF94" s="10"/>
      <c r="FG94" s="10"/>
      <c r="FH94" s="10"/>
      <c r="FI94" s="10"/>
      <c r="FJ94" s="10"/>
      <c r="FK94" s="10"/>
      <c r="FL94" s="10"/>
      <c r="FM94" s="10"/>
      <c r="FN94" s="10"/>
      <c r="FO94" s="10"/>
      <c r="FP94" s="10"/>
      <c r="FQ94" s="10"/>
      <c r="FR94" s="10"/>
      <c r="FS94" s="10"/>
      <c r="FT94" s="10"/>
      <c r="FU94" s="10"/>
      <c r="FV94" s="10"/>
    </row>
    <row r="95" spans="1:178" ht="12.95" customHeight="1">
      <c r="A95" s="194"/>
      <c r="B95" s="195"/>
      <c r="C95" s="195"/>
      <c r="D95" s="195"/>
      <c r="E95" s="195"/>
      <c r="F95" s="195"/>
      <c r="G95" s="195"/>
      <c r="H95" s="195"/>
      <c r="I95" s="195"/>
      <c r="J95" s="195"/>
      <c r="K95" s="195"/>
      <c r="L95" s="195"/>
      <c r="M95" s="196"/>
      <c r="N95" s="194"/>
      <c r="O95" s="195"/>
      <c r="P95" s="195"/>
      <c r="Q95" s="195"/>
      <c r="R95" s="195"/>
      <c r="S95" s="195"/>
      <c r="T95" s="195"/>
      <c r="U95" s="195"/>
      <c r="V95" s="196"/>
      <c r="W95" s="194"/>
      <c r="X95" s="195"/>
      <c r="Y95" s="195"/>
      <c r="Z95" s="195"/>
      <c r="AA95" s="195"/>
      <c r="AB95" s="195"/>
      <c r="AC95" s="195"/>
      <c r="AD95" s="195"/>
      <c r="AE95" s="195"/>
      <c r="AF95" s="195"/>
      <c r="AG95" s="195"/>
      <c r="AH95" s="194"/>
      <c r="AI95" s="195"/>
      <c r="AJ95" s="195"/>
      <c r="AK95" s="195"/>
      <c r="AL95" s="195"/>
      <c r="AM95" s="195"/>
      <c r="AN95" s="195"/>
      <c r="AO95" s="195"/>
      <c r="AP95" s="195"/>
      <c r="AQ95" s="195"/>
      <c r="AR95" s="195"/>
      <c r="AS95" s="195"/>
      <c r="AT95" s="195"/>
      <c r="AU95" s="195"/>
      <c r="AV95" s="196"/>
      <c r="AW95" s="194"/>
      <c r="AX95" s="195"/>
      <c r="AY95" s="195"/>
      <c r="AZ95" s="195"/>
      <c r="BA95" s="195"/>
      <c r="BB95" s="195"/>
      <c r="BC95" s="195"/>
      <c r="BD95" s="195"/>
      <c r="BE95" s="195"/>
      <c r="BF95" s="195"/>
      <c r="BG95" s="195"/>
      <c r="BH95" s="194"/>
      <c r="BI95" s="195"/>
      <c r="BJ95" s="195"/>
      <c r="BK95" s="195"/>
      <c r="BL95" s="195"/>
      <c r="BM95" s="195"/>
      <c r="BN95" s="195"/>
      <c r="BO95" s="195"/>
      <c r="BP95" s="195"/>
      <c r="BQ95" s="195"/>
      <c r="BR95" s="195"/>
      <c r="BS95" s="195"/>
      <c r="BT95" s="195"/>
      <c r="BU95" s="195"/>
      <c r="BV95" s="196"/>
      <c r="BW95" s="194"/>
      <c r="BX95" s="195"/>
      <c r="BY95" s="195"/>
      <c r="BZ95" s="195"/>
      <c r="CA95" s="195"/>
      <c r="CB95" s="195"/>
      <c r="CC95" s="195"/>
      <c r="CD95" s="195"/>
      <c r="CE95" s="195"/>
      <c r="CF95" s="195"/>
      <c r="CG95" s="195"/>
      <c r="CH95" s="194"/>
      <c r="CI95" s="195"/>
      <c r="CJ95" s="195"/>
      <c r="CK95" s="195"/>
      <c r="CL95" s="195"/>
      <c r="CM95" s="195"/>
      <c r="CN95" s="195"/>
      <c r="CO95" s="195"/>
      <c r="CP95" s="195"/>
      <c r="CQ95" s="195"/>
      <c r="CR95" s="195"/>
      <c r="CS95" s="195"/>
      <c r="CT95" s="195"/>
      <c r="CU95" s="195"/>
      <c r="CV95" s="196"/>
      <c r="CW95" s="194"/>
      <c r="CX95" s="195"/>
      <c r="CY95" s="195"/>
      <c r="CZ95" s="195"/>
      <c r="DA95" s="195"/>
      <c r="DB95" s="195"/>
      <c r="DC95" s="195"/>
      <c r="DD95" s="195"/>
      <c r="DE95" s="195"/>
      <c r="DF95" s="195"/>
      <c r="DG95" s="195"/>
      <c r="DH95" s="194"/>
      <c r="DI95" s="195"/>
      <c r="DJ95" s="195"/>
      <c r="DK95" s="195"/>
      <c r="DL95" s="195"/>
      <c r="DM95" s="195"/>
      <c r="DN95" s="195"/>
      <c r="DO95" s="195"/>
      <c r="DP95" s="195"/>
      <c r="DQ95" s="195"/>
      <c r="DR95" s="195"/>
      <c r="DS95" s="195"/>
      <c r="DT95" s="195"/>
      <c r="DU95" s="195"/>
      <c r="DV95" s="196"/>
      <c r="DW95" s="10"/>
      <c r="DX95" s="10"/>
      <c r="DY95" s="10"/>
      <c r="DZ95" s="10"/>
      <c r="EA95" s="10"/>
      <c r="EB95" s="10"/>
      <c r="EC95" s="10"/>
      <c r="ED95" s="10"/>
      <c r="EE95" s="10"/>
      <c r="EF95" s="10"/>
      <c r="EG95" s="10"/>
      <c r="EH95" s="10"/>
      <c r="EI95" s="10"/>
      <c r="EJ95" s="10"/>
      <c r="EK95" s="10"/>
      <c r="EL95" s="10"/>
      <c r="EM95" s="10"/>
      <c r="EN95" s="10"/>
      <c r="EO95" s="10"/>
      <c r="EP95" s="10"/>
      <c r="EQ95" s="10"/>
      <c r="ER95" s="10"/>
      <c r="ES95" s="10"/>
      <c r="ET95" s="10"/>
      <c r="EU95" s="10"/>
      <c r="EV95" s="10"/>
      <c r="EW95" s="10"/>
      <c r="EX95" s="10"/>
      <c r="EY95" s="10"/>
      <c r="EZ95" s="10"/>
      <c r="FA95" s="10"/>
      <c r="FB95" s="10"/>
      <c r="FC95" s="10"/>
      <c r="FD95" s="10"/>
      <c r="FE95" s="10"/>
      <c r="FF95" s="10"/>
      <c r="FG95" s="10"/>
      <c r="FH95" s="10"/>
      <c r="FI95" s="10"/>
      <c r="FJ95" s="10"/>
      <c r="FK95" s="10"/>
      <c r="FL95" s="10"/>
      <c r="FM95" s="10"/>
      <c r="FN95" s="10"/>
      <c r="FO95" s="10"/>
      <c r="FP95" s="10"/>
      <c r="FQ95" s="10"/>
      <c r="FR95" s="10"/>
      <c r="FS95" s="10"/>
      <c r="FT95" s="10"/>
      <c r="FU95" s="10"/>
      <c r="FV95" s="10"/>
    </row>
    <row r="96" spans="1:178" ht="12.95" customHeight="1">
      <c r="A96" s="194"/>
      <c r="B96" s="195"/>
      <c r="C96" s="195"/>
      <c r="D96" s="195"/>
      <c r="E96" s="195"/>
      <c r="F96" s="195"/>
      <c r="G96" s="195"/>
      <c r="H96" s="195"/>
      <c r="I96" s="195"/>
      <c r="J96" s="195"/>
      <c r="K96" s="195"/>
      <c r="L96" s="195"/>
      <c r="M96" s="196"/>
      <c r="N96" s="194"/>
      <c r="O96" s="195"/>
      <c r="P96" s="195"/>
      <c r="Q96" s="195"/>
      <c r="R96" s="195"/>
      <c r="S96" s="195"/>
      <c r="T96" s="195"/>
      <c r="U96" s="195"/>
      <c r="V96" s="196"/>
      <c r="W96" s="194"/>
      <c r="X96" s="195"/>
      <c r="Y96" s="195"/>
      <c r="Z96" s="195"/>
      <c r="AA96" s="195"/>
      <c r="AB96" s="195"/>
      <c r="AC96" s="195"/>
      <c r="AD96" s="195"/>
      <c r="AE96" s="195"/>
      <c r="AF96" s="195"/>
      <c r="AG96" s="195"/>
      <c r="AH96" s="194"/>
      <c r="AI96" s="195"/>
      <c r="AJ96" s="195"/>
      <c r="AK96" s="195"/>
      <c r="AL96" s="195"/>
      <c r="AM96" s="195"/>
      <c r="AN96" s="195"/>
      <c r="AO96" s="195"/>
      <c r="AP96" s="195"/>
      <c r="AQ96" s="195"/>
      <c r="AR96" s="195"/>
      <c r="AS96" s="195"/>
      <c r="AT96" s="195"/>
      <c r="AU96" s="195"/>
      <c r="AV96" s="196"/>
      <c r="AW96" s="194"/>
      <c r="AX96" s="195"/>
      <c r="AY96" s="195"/>
      <c r="AZ96" s="195"/>
      <c r="BA96" s="195"/>
      <c r="BB96" s="195"/>
      <c r="BC96" s="195"/>
      <c r="BD96" s="195"/>
      <c r="BE96" s="195"/>
      <c r="BF96" s="195"/>
      <c r="BG96" s="195"/>
      <c r="BH96" s="194"/>
      <c r="BI96" s="195"/>
      <c r="BJ96" s="195"/>
      <c r="BK96" s="195"/>
      <c r="BL96" s="195"/>
      <c r="BM96" s="195"/>
      <c r="BN96" s="195"/>
      <c r="BO96" s="195"/>
      <c r="BP96" s="195"/>
      <c r="BQ96" s="195"/>
      <c r="BR96" s="195"/>
      <c r="BS96" s="195"/>
      <c r="BT96" s="195"/>
      <c r="BU96" s="195"/>
      <c r="BV96" s="196"/>
      <c r="BW96" s="194"/>
      <c r="BX96" s="195"/>
      <c r="BY96" s="195"/>
      <c r="BZ96" s="195"/>
      <c r="CA96" s="195"/>
      <c r="CB96" s="195"/>
      <c r="CC96" s="195"/>
      <c r="CD96" s="195"/>
      <c r="CE96" s="195"/>
      <c r="CF96" s="195"/>
      <c r="CG96" s="195"/>
      <c r="CH96" s="194"/>
      <c r="CI96" s="195"/>
      <c r="CJ96" s="195"/>
      <c r="CK96" s="195"/>
      <c r="CL96" s="195"/>
      <c r="CM96" s="195"/>
      <c r="CN96" s="195"/>
      <c r="CO96" s="195"/>
      <c r="CP96" s="195"/>
      <c r="CQ96" s="195"/>
      <c r="CR96" s="195"/>
      <c r="CS96" s="195"/>
      <c r="CT96" s="195"/>
      <c r="CU96" s="195"/>
      <c r="CV96" s="196"/>
      <c r="CW96" s="194"/>
      <c r="CX96" s="195"/>
      <c r="CY96" s="195"/>
      <c r="CZ96" s="195"/>
      <c r="DA96" s="195"/>
      <c r="DB96" s="195"/>
      <c r="DC96" s="195"/>
      <c r="DD96" s="195"/>
      <c r="DE96" s="195"/>
      <c r="DF96" s="195"/>
      <c r="DG96" s="195"/>
      <c r="DH96" s="194"/>
      <c r="DI96" s="195"/>
      <c r="DJ96" s="195"/>
      <c r="DK96" s="195"/>
      <c r="DL96" s="195"/>
      <c r="DM96" s="195"/>
      <c r="DN96" s="195"/>
      <c r="DO96" s="195"/>
      <c r="DP96" s="195"/>
      <c r="DQ96" s="195"/>
      <c r="DR96" s="195"/>
      <c r="DS96" s="195"/>
      <c r="DT96" s="195"/>
      <c r="DU96" s="195"/>
      <c r="DV96" s="196"/>
      <c r="DW96" s="10"/>
      <c r="DX96" s="10"/>
      <c r="DY96" s="10"/>
      <c r="DZ96" s="10"/>
      <c r="EA96" s="10"/>
      <c r="EB96" s="10"/>
      <c r="EC96" s="10"/>
      <c r="ED96" s="10"/>
      <c r="EE96" s="10"/>
      <c r="EF96" s="10"/>
      <c r="EG96" s="10"/>
      <c r="EH96" s="10"/>
      <c r="EI96" s="10"/>
      <c r="EJ96" s="10"/>
      <c r="EK96" s="10"/>
      <c r="EL96" s="10"/>
      <c r="EM96" s="10"/>
      <c r="EN96" s="10"/>
      <c r="EO96" s="10"/>
      <c r="EP96" s="10"/>
      <c r="EQ96" s="10"/>
      <c r="ER96" s="10"/>
      <c r="ES96" s="10"/>
      <c r="ET96" s="10"/>
      <c r="EU96" s="10"/>
      <c r="EV96" s="10"/>
      <c r="EW96" s="10"/>
      <c r="EX96" s="10"/>
      <c r="EY96" s="10"/>
      <c r="EZ96" s="10"/>
      <c r="FA96" s="10"/>
      <c r="FB96" s="10"/>
      <c r="FC96" s="10"/>
      <c r="FD96" s="10"/>
      <c r="FE96" s="10"/>
      <c r="FF96" s="10"/>
      <c r="FG96" s="10"/>
      <c r="FH96" s="10"/>
      <c r="FI96" s="10"/>
      <c r="FJ96" s="10"/>
      <c r="FK96" s="10"/>
      <c r="FL96" s="10"/>
      <c r="FM96" s="10"/>
      <c r="FN96" s="10"/>
      <c r="FO96" s="10"/>
      <c r="FP96" s="10"/>
      <c r="FQ96" s="10"/>
      <c r="FR96" s="10"/>
      <c r="FS96" s="10"/>
      <c r="FT96" s="10"/>
      <c r="FU96" s="10"/>
      <c r="FV96" s="10"/>
    </row>
    <row r="97" spans="1:178" ht="12.95" customHeight="1" thickBot="1">
      <c r="A97" s="591"/>
      <c r="B97" s="592"/>
      <c r="C97" s="592"/>
      <c r="D97" s="592"/>
      <c r="E97" s="592"/>
      <c r="F97" s="592"/>
      <c r="G97" s="592"/>
      <c r="H97" s="592"/>
      <c r="I97" s="592"/>
      <c r="J97" s="592"/>
      <c r="K97" s="592"/>
      <c r="L97" s="592"/>
      <c r="M97" s="593"/>
      <c r="N97" s="194"/>
      <c r="O97" s="195"/>
      <c r="P97" s="195"/>
      <c r="Q97" s="195"/>
      <c r="R97" s="195"/>
      <c r="S97" s="195"/>
      <c r="T97" s="195"/>
      <c r="U97" s="195"/>
      <c r="V97" s="196"/>
      <c r="W97" s="194"/>
      <c r="X97" s="195"/>
      <c r="Y97" s="195"/>
      <c r="Z97" s="195"/>
      <c r="AA97" s="195"/>
      <c r="AB97" s="195"/>
      <c r="AC97" s="195"/>
      <c r="AD97" s="195"/>
      <c r="AE97" s="195"/>
      <c r="AF97" s="195"/>
      <c r="AG97" s="195"/>
      <c r="AH97" s="131" t="s">
        <v>432</v>
      </c>
      <c r="AI97" s="132"/>
      <c r="AJ97" s="132"/>
      <c r="AK97" s="132"/>
      <c r="AL97" s="132"/>
      <c r="AM97" s="132"/>
      <c r="AN97" s="132"/>
      <c r="AO97" s="132"/>
      <c r="AP97" s="132"/>
      <c r="AQ97" s="132"/>
      <c r="AR97" s="132"/>
      <c r="AS97" s="132"/>
      <c r="AT97" s="132"/>
      <c r="AU97" s="132"/>
      <c r="AV97" s="133"/>
      <c r="AW97" s="194"/>
      <c r="AX97" s="195"/>
      <c r="AY97" s="195"/>
      <c r="AZ97" s="195"/>
      <c r="BA97" s="195"/>
      <c r="BB97" s="195"/>
      <c r="BC97" s="195"/>
      <c r="BD97" s="195"/>
      <c r="BE97" s="195"/>
      <c r="BF97" s="195"/>
      <c r="BG97" s="195"/>
      <c r="BH97" s="131" t="s">
        <v>4380</v>
      </c>
      <c r="BI97" s="132"/>
      <c r="BJ97" s="132"/>
      <c r="BK97" s="132"/>
      <c r="BL97" s="132"/>
      <c r="BM97" s="132"/>
      <c r="BN97" s="132"/>
      <c r="BO97" s="132"/>
      <c r="BP97" s="132"/>
      <c r="BQ97" s="132"/>
      <c r="BR97" s="132"/>
      <c r="BS97" s="132"/>
      <c r="BT97" s="132"/>
      <c r="BU97" s="132"/>
      <c r="BV97" s="133"/>
      <c r="BW97" s="194"/>
      <c r="BX97" s="195"/>
      <c r="BY97" s="195"/>
      <c r="BZ97" s="195"/>
      <c r="CA97" s="195"/>
      <c r="CB97" s="195"/>
      <c r="CC97" s="195"/>
      <c r="CD97" s="195"/>
      <c r="CE97" s="195"/>
      <c r="CF97" s="195"/>
      <c r="CG97" s="195"/>
      <c r="CH97" s="131" t="s">
        <v>13</v>
      </c>
      <c r="CI97" s="132"/>
      <c r="CJ97" s="132"/>
      <c r="CK97" s="132"/>
      <c r="CL97" s="132"/>
      <c r="CM97" s="132"/>
      <c r="CN97" s="132"/>
      <c r="CO97" s="132"/>
      <c r="CP97" s="132"/>
      <c r="CQ97" s="132"/>
      <c r="CR97" s="132"/>
      <c r="CS97" s="132"/>
      <c r="CT97" s="132"/>
      <c r="CU97" s="132"/>
      <c r="CV97" s="133"/>
      <c r="CW97" s="194"/>
      <c r="CX97" s="195"/>
      <c r="CY97" s="195"/>
      <c r="CZ97" s="195"/>
      <c r="DA97" s="195"/>
      <c r="DB97" s="195"/>
      <c r="DC97" s="195"/>
      <c r="DD97" s="195"/>
      <c r="DE97" s="195"/>
      <c r="DF97" s="195"/>
      <c r="DG97" s="195"/>
      <c r="DH97" s="131" t="s">
        <v>13</v>
      </c>
      <c r="DI97" s="132"/>
      <c r="DJ97" s="132"/>
      <c r="DK97" s="132"/>
      <c r="DL97" s="132"/>
      <c r="DM97" s="132"/>
      <c r="DN97" s="132"/>
      <c r="DO97" s="132"/>
      <c r="DP97" s="132"/>
      <c r="DQ97" s="132"/>
      <c r="DR97" s="132"/>
      <c r="DS97" s="132"/>
      <c r="DT97" s="132"/>
      <c r="DU97" s="132"/>
      <c r="DV97" s="133"/>
      <c r="DW97" s="10"/>
      <c r="DX97" s="10"/>
      <c r="DY97" s="10"/>
      <c r="DZ97" s="10"/>
      <c r="EA97" s="10"/>
      <c r="EB97" s="10"/>
      <c r="EC97" s="10"/>
      <c r="ED97" s="10"/>
      <c r="EE97" s="10"/>
      <c r="EF97" s="10"/>
      <c r="EG97" s="10"/>
      <c r="EH97" s="10"/>
      <c r="EI97" s="10"/>
      <c r="EJ97" s="10"/>
      <c r="EK97" s="10"/>
      <c r="EL97" s="10"/>
      <c r="EM97" s="10"/>
      <c r="EN97" s="10"/>
      <c r="EO97" s="10"/>
      <c r="EP97" s="10"/>
      <c r="EQ97" s="10"/>
      <c r="ER97" s="10"/>
      <c r="ES97" s="10"/>
      <c r="ET97" s="10"/>
      <c r="EU97" s="10"/>
      <c r="EV97" s="10"/>
      <c r="EW97" s="10"/>
      <c r="EX97" s="10"/>
      <c r="EY97" s="10"/>
      <c r="EZ97" s="10"/>
      <c r="FA97" s="10"/>
      <c r="FB97" s="10"/>
      <c r="FC97" s="10"/>
      <c r="FD97" s="10"/>
      <c r="FE97" s="10"/>
      <c r="FF97" s="10"/>
      <c r="FG97" s="10"/>
      <c r="FH97" s="10"/>
      <c r="FI97" s="10"/>
      <c r="FJ97" s="10"/>
      <c r="FK97" s="10"/>
      <c r="FL97" s="10"/>
      <c r="FM97" s="10"/>
      <c r="FN97" s="10"/>
      <c r="FO97" s="10"/>
      <c r="FP97" s="10"/>
      <c r="FQ97" s="10"/>
      <c r="FR97" s="10"/>
      <c r="FS97" s="10"/>
      <c r="FT97" s="10"/>
      <c r="FU97" s="10"/>
      <c r="FV97" s="10"/>
    </row>
    <row r="98" spans="1:178" ht="35.1" customHeight="1">
      <c r="A98" s="591" t="s">
        <v>545</v>
      </c>
      <c r="B98" s="592"/>
      <c r="C98" s="592"/>
      <c r="D98" s="592"/>
      <c r="E98" s="592"/>
      <c r="F98" s="592"/>
      <c r="G98" s="592"/>
      <c r="H98" s="592"/>
      <c r="I98" s="592"/>
      <c r="J98" s="592"/>
      <c r="K98" s="592"/>
      <c r="L98" s="592"/>
      <c r="M98" s="592"/>
      <c r="N98" s="478" t="s">
        <v>11</v>
      </c>
      <c r="O98" s="479"/>
      <c r="P98" s="1089"/>
      <c r="Q98" s="479" t="s">
        <v>288</v>
      </c>
      <c r="R98" s="479"/>
      <c r="S98" s="625"/>
      <c r="T98" s="545" t="s">
        <v>591</v>
      </c>
      <c r="U98" s="479"/>
      <c r="V98" s="626"/>
      <c r="W98" s="419">
        <v>0</v>
      </c>
      <c r="X98" s="419"/>
      <c r="Y98" s="419"/>
      <c r="Z98" s="419"/>
      <c r="AA98" s="419"/>
      <c r="AB98" s="419"/>
      <c r="AC98" s="419"/>
      <c r="AD98" s="419"/>
      <c r="AE98" s="419"/>
      <c r="AF98" s="419"/>
      <c r="AG98" s="419"/>
      <c r="AH98" s="419">
        <v>0</v>
      </c>
      <c r="AI98" s="419"/>
      <c r="AJ98" s="419"/>
      <c r="AK98" s="419"/>
      <c r="AL98" s="419"/>
      <c r="AM98" s="419"/>
      <c r="AN98" s="419"/>
      <c r="AO98" s="419"/>
      <c r="AP98" s="419"/>
      <c r="AQ98" s="419"/>
      <c r="AR98" s="419"/>
      <c r="AS98" s="419"/>
      <c r="AT98" s="419"/>
      <c r="AU98" s="419"/>
      <c r="AV98" s="419"/>
      <c r="AW98" s="419">
        <v>1</v>
      </c>
      <c r="AX98" s="419"/>
      <c r="AY98" s="419"/>
      <c r="AZ98" s="419"/>
      <c r="BA98" s="419"/>
      <c r="BB98" s="419"/>
      <c r="BC98" s="419"/>
      <c r="BD98" s="419"/>
      <c r="BE98" s="419"/>
      <c r="BF98" s="419"/>
      <c r="BG98" s="419"/>
      <c r="BH98" s="419">
        <v>191</v>
      </c>
      <c r="BI98" s="419"/>
      <c r="BJ98" s="419"/>
      <c r="BK98" s="419"/>
      <c r="BL98" s="419"/>
      <c r="BM98" s="419"/>
      <c r="BN98" s="419"/>
      <c r="BO98" s="419"/>
      <c r="BP98" s="419"/>
      <c r="BQ98" s="419"/>
      <c r="BR98" s="419"/>
      <c r="BS98" s="419"/>
      <c r="BT98" s="419"/>
      <c r="BU98" s="419"/>
      <c r="BV98" s="419"/>
      <c r="BW98" s="419">
        <v>0</v>
      </c>
      <c r="BX98" s="419"/>
      <c r="BY98" s="419"/>
      <c r="BZ98" s="419"/>
      <c r="CA98" s="419"/>
      <c r="CB98" s="419"/>
      <c r="CC98" s="419"/>
      <c r="CD98" s="419"/>
      <c r="CE98" s="419"/>
      <c r="CF98" s="419"/>
      <c r="CG98" s="419"/>
      <c r="CH98" s="419">
        <v>0</v>
      </c>
      <c r="CI98" s="419"/>
      <c r="CJ98" s="419"/>
      <c r="CK98" s="419"/>
      <c r="CL98" s="419"/>
      <c r="CM98" s="419"/>
      <c r="CN98" s="419"/>
      <c r="CO98" s="419"/>
      <c r="CP98" s="419"/>
      <c r="CQ98" s="419"/>
      <c r="CR98" s="419"/>
      <c r="CS98" s="419"/>
      <c r="CT98" s="419"/>
      <c r="CU98" s="419"/>
      <c r="CV98" s="419"/>
      <c r="CW98" s="432">
        <f>SUM(W14,AW14,BW14,CW14,W25,AW25,BW25,CW25,W42,AW42,BW42,CW42,W53,AW53,BW53,CW53,W70,AW70,BW70,CW70,W81,AW81,BW81,CW81,W98,AW98,BW98)</f>
        <v>349</v>
      </c>
      <c r="CX98" s="432"/>
      <c r="CY98" s="432"/>
      <c r="CZ98" s="432"/>
      <c r="DA98" s="432"/>
      <c r="DB98" s="432"/>
      <c r="DC98" s="432"/>
      <c r="DD98" s="432"/>
      <c r="DE98" s="432"/>
      <c r="DF98" s="432"/>
      <c r="DG98" s="432"/>
      <c r="DH98" s="432">
        <f>SUM(AH14,BH14,CH14,DH14,AH25,BH25,CH25,DH25,AH42,BH42,CH42,DH42,AH53,BH53,CH53,DH53,AH70,BH70,CH70,DH70,AH81,BH81,CH81,DH81,AH98,BH98,CH98)</f>
        <v>678399</v>
      </c>
      <c r="DI98" s="432"/>
      <c r="DJ98" s="432"/>
      <c r="DK98" s="432"/>
      <c r="DL98" s="432"/>
      <c r="DM98" s="432"/>
      <c r="DN98" s="432"/>
      <c r="DO98" s="432"/>
      <c r="DP98" s="432"/>
      <c r="DQ98" s="432"/>
      <c r="DR98" s="432"/>
      <c r="DS98" s="432"/>
      <c r="DT98" s="432"/>
      <c r="DU98" s="432"/>
      <c r="DV98" s="433"/>
      <c r="DW98" s="10"/>
      <c r="DX98" s="10"/>
      <c r="DY98" s="10"/>
      <c r="DZ98" s="10"/>
      <c r="EA98" s="10"/>
      <c r="EB98" s="10"/>
      <c r="EC98" s="10"/>
      <c r="ED98" s="10"/>
      <c r="EE98" s="10"/>
      <c r="EF98" s="10"/>
      <c r="EG98" s="10"/>
      <c r="EH98" s="10"/>
      <c r="EI98" s="10"/>
      <c r="EJ98" s="10"/>
      <c r="EK98" s="10"/>
      <c r="EL98" s="10"/>
      <c r="EM98" s="10"/>
      <c r="EN98" s="10"/>
      <c r="EO98" s="10"/>
      <c r="EP98" s="10"/>
      <c r="EQ98" s="10"/>
      <c r="ER98" s="10"/>
      <c r="ES98" s="10"/>
      <c r="ET98" s="10"/>
      <c r="EU98" s="10"/>
      <c r="EV98" s="10"/>
      <c r="EW98" s="10"/>
      <c r="EX98" s="10"/>
      <c r="EY98" s="10"/>
      <c r="EZ98" s="10"/>
      <c r="FA98" s="10"/>
      <c r="FB98" s="10"/>
      <c r="FC98" s="10"/>
      <c r="FD98" s="10"/>
      <c r="FE98" s="10"/>
      <c r="FF98" s="10"/>
      <c r="FG98" s="10"/>
      <c r="FH98" s="10"/>
      <c r="FI98" s="10"/>
      <c r="FJ98" s="10"/>
      <c r="FK98" s="10"/>
      <c r="FL98" s="10"/>
      <c r="FM98" s="10"/>
      <c r="FN98" s="10"/>
      <c r="FO98" s="10"/>
      <c r="FP98" s="10"/>
      <c r="FQ98" s="10"/>
      <c r="FR98" s="10"/>
      <c r="FS98" s="10"/>
      <c r="FT98" s="10"/>
      <c r="FU98" s="10"/>
      <c r="FV98" s="10"/>
    </row>
    <row r="99" spans="1:178" ht="35.1" customHeight="1" thickBot="1">
      <c r="A99" s="119" t="s">
        <v>15</v>
      </c>
      <c r="B99" s="120"/>
      <c r="C99" s="120"/>
      <c r="D99" s="120"/>
      <c r="E99" s="120"/>
      <c r="F99" s="120"/>
      <c r="G99" s="120"/>
      <c r="H99" s="120"/>
      <c r="I99" s="120"/>
      <c r="J99" s="120"/>
      <c r="K99" s="120"/>
      <c r="L99" s="120"/>
      <c r="M99" s="120"/>
      <c r="N99" s="553" t="s">
        <v>11</v>
      </c>
      <c r="O99" s="554"/>
      <c r="P99" s="1090"/>
      <c r="Q99" s="554" t="s">
        <v>848</v>
      </c>
      <c r="R99" s="554"/>
      <c r="S99" s="634"/>
      <c r="T99" s="554" t="s">
        <v>591</v>
      </c>
      <c r="U99" s="554"/>
      <c r="V99" s="635"/>
      <c r="W99" s="1066"/>
      <c r="X99" s="1066"/>
      <c r="Y99" s="1066"/>
      <c r="Z99" s="1066"/>
      <c r="AA99" s="1066"/>
      <c r="AB99" s="1066"/>
      <c r="AC99" s="1066"/>
      <c r="AD99" s="1066"/>
      <c r="AE99" s="1066"/>
      <c r="AF99" s="1066"/>
      <c r="AG99" s="1066"/>
      <c r="AH99" s="1066"/>
      <c r="AI99" s="1066"/>
      <c r="AJ99" s="1066"/>
      <c r="AK99" s="1066"/>
      <c r="AL99" s="1066"/>
      <c r="AM99" s="1066"/>
      <c r="AN99" s="1066"/>
      <c r="AO99" s="1066"/>
      <c r="AP99" s="1066"/>
      <c r="AQ99" s="1066"/>
      <c r="AR99" s="1066"/>
      <c r="AS99" s="1066"/>
      <c r="AT99" s="1066"/>
      <c r="AU99" s="1066"/>
      <c r="AV99" s="1066"/>
      <c r="AW99" s="502">
        <v>1</v>
      </c>
      <c r="AX99" s="502"/>
      <c r="AY99" s="502"/>
      <c r="AZ99" s="502"/>
      <c r="BA99" s="502"/>
      <c r="BB99" s="502"/>
      <c r="BC99" s="502"/>
      <c r="BD99" s="502"/>
      <c r="BE99" s="502"/>
      <c r="BF99" s="502"/>
      <c r="BG99" s="502"/>
      <c r="BH99" s="502">
        <v>2243</v>
      </c>
      <c r="BI99" s="502"/>
      <c r="BJ99" s="502"/>
      <c r="BK99" s="502"/>
      <c r="BL99" s="502"/>
      <c r="BM99" s="502"/>
      <c r="BN99" s="502"/>
      <c r="BO99" s="502"/>
      <c r="BP99" s="502"/>
      <c r="BQ99" s="502"/>
      <c r="BR99" s="502"/>
      <c r="BS99" s="502"/>
      <c r="BT99" s="502"/>
      <c r="BU99" s="502"/>
      <c r="BV99" s="502"/>
      <c r="BW99" s="502">
        <v>0</v>
      </c>
      <c r="BX99" s="502"/>
      <c r="BY99" s="502"/>
      <c r="BZ99" s="502"/>
      <c r="CA99" s="502"/>
      <c r="CB99" s="502"/>
      <c r="CC99" s="502"/>
      <c r="CD99" s="502"/>
      <c r="CE99" s="502"/>
      <c r="CF99" s="502"/>
      <c r="CG99" s="502"/>
      <c r="CH99" s="502">
        <v>0</v>
      </c>
      <c r="CI99" s="502"/>
      <c r="CJ99" s="502"/>
      <c r="CK99" s="502"/>
      <c r="CL99" s="502"/>
      <c r="CM99" s="502"/>
      <c r="CN99" s="502"/>
      <c r="CO99" s="502"/>
      <c r="CP99" s="502"/>
      <c r="CQ99" s="502"/>
      <c r="CR99" s="502"/>
      <c r="CS99" s="502"/>
      <c r="CT99" s="502"/>
      <c r="CU99" s="502"/>
      <c r="CV99" s="502"/>
      <c r="CW99" s="188">
        <f>SUM(W15,AW15,BW15,CW15,W26,AW26,BW26,CW26,W43,AW43,BW43,CW43,W54,AW54,BW54,CW54,W71,AW71,BW71,CW71,W82,AW82,BW82,CW82,W99,AW99,BW99)</f>
        <v>48</v>
      </c>
      <c r="CX99" s="189"/>
      <c r="CY99" s="189"/>
      <c r="CZ99" s="189"/>
      <c r="DA99" s="189"/>
      <c r="DB99" s="189"/>
      <c r="DC99" s="189"/>
      <c r="DD99" s="189"/>
      <c r="DE99" s="189"/>
      <c r="DF99" s="189"/>
      <c r="DG99" s="190"/>
      <c r="DH99" s="427">
        <f>SUM(AH15,BH15,CH15,DH15,AH26,BH26,CH26,DH26,AH43,BH43,CH43,DH43,AH54,BH54,CH54,DH54,AH71,BH71,CH71,DH71,AH82,BH82,CH82,DH82,AH99,BH99,CH99)</f>
        <v>1865524</v>
      </c>
      <c r="DI99" s="427"/>
      <c r="DJ99" s="427"/>
      <c r="DK99" s="427"/>
      <c r="DL99" s="427"/>
      <c r="DM99" s="427"/>
      <c r="DN99" s="427"/>
      <c r="DO99" s="427"/>
      <c r="DP99" s="427"/>
      <c r="DQ99" s="427"/>
      <c r="DR99" s="427"/>
      <c r="DS99" s="427"/>
      <c r="DT99" s="427"/>
      <c r="DU99" s="427"/>
      <c r="DV99" s="428"/>
      <c r="DW99" s="10"/>
      <c r="DX99" s="10"/>
      <c r="DY99" s="10"/>
      <c r="DZ99" s="10"/>
      <c r="EA99" s="10"/>
      <c r="EB99" s="10"/>
      <c r="EC99" s="10"/>
      <c r="ED99" s="10"/>
      <c r="EE99" s="10"/>
      <c r="EF99" s="10"/>
      <c r="EG99" s="10"/>
      <c r="EH99" s="10"/>
      <c r="EI99" s="10"/>
      <c r="EJ99" s="10"/>
      <c r="EK99" s="10"/>
      <c r="EL99" s="10"/>
      <c r="EM99" s="10"/>
      <c r="EN99" s="10"/>
      <c r="EO99" s="10"/>
      <c r="EP99" s="10"/>
      <c r="EQ99" s="10"/>
      <c r="ER99" s="10"/>
      <c r="ES99" s="10"/>
      <c r="ET99" s="10"/>
      <c r="EU99" s="10"/>
      <c r="EV99" s="10"/>
      <c r="EW99" s="10"/>
      <c r="EX99" s="10"/>
      <c r="EY99" s="10"/>
      <c r="EZ99" s="10"/>
      <c r="FA99" s="10"/>
      <c r="FB99" s="10"/>
      <c r="FC99" s="10"/>
      <c r="FD99" s="10"/>
      <c r="FE99" s="10"/>
      <c r="FF99" s="10"/>
      <c r="FG99" s="10"/>
      <c r="FH99" s="10"/>
      <c r="FI99" s="10"/>
      <c r="FJ99" s="10"/>
      <c r="FK99" s="10"/>
      <c r="FL99" s="10"/>
      <c r="FM99" s="10"/>
      <c r="FN99" s="10"/>
      <c r="FO99" s="10"/>
      <c r="FP99" s="10"/>
      <c r="FQ99" s="10"/>
      <c r="FR99" s="10"/>
      <c r="FS99" s="10"/>
      <c r="FT99" s="10"/>
      <c r="FU99" s="10"/>
      <c r="FV99" s="10"/>
    </row>
  </sheetData>
  <sheetProtection password="98CF" sheet="1" objects="1" scenarios="1" selectLockedCells="1"/>
  <mergeCells count="421">
    <mergeCell ref="AW99:BG99"/>
    <mergeCell ref="BH99:BV99"/>
    <mergeCell ref="AW90:BG90"/>
    <mergeCell ref="BH90:BV90"/>
    <mergeCell ref="CW99:DG99"/>
    <mergeCell ref="DH99:DV99"/>
    <mergeCell ref="BW99:CG99"/>
    <mergeCell ref="CH99:CV99"/>
    <mergeCell ref="CW98:DG98"/>
    <mergeCell ref="DH98:DV98"/>
    <mergeCell ref="BW98:CG98"/>
    <mergeCell ref="CH98:CV98"/>
    <mergeCell ref="AW98:BG98"/>
    <mergeCell ref="BH98:BV98"/>
    <mergeCell ref="AH97:AV97"/>
    <mergeCell ref="DH97:DV97"/>
    <mergeCell ref="DH94:DV96"/>
    <mergeCell ref="CM85:CW86"/>
    <mergeCell ref="CH77:CV79"/>
    <mergeCell ref="CW77:DG80"/>
    <mergeCell ref="DH81:DV81"/>
    <mergeCell ref="DH77:DV79"/>
    <mergeCell ref="AH80:AV80"/>
    <mergeCell ref="BH80:BV80"/>
    <mergeCell ref="CH80:CV80"/>
    <mergeCell ref="DH80:DV80"/>
    <mergeCell ref="AH77:AV79"/>
    <mergeCell ref="AW77:BG80"/>
    <mergeCell ref="BH77:BV79"/>
    <mergeCell ref="BW77:CG80"/>
    <mergeCell ref="A99:M99"/>
    <mergeCell ref="N99:P99"/>
    <mergeCell ref="Q99:S99"/>
    <mergeCell ref="T99:V99"/>
    <mergeCell ref="W99:AG99"/>
    <mergeCell ref="AH99:AV99"/>
    <mergeCell ref="A98:M98"/>
    <mergeCell ref="N98:P98"/>
    <mergeCell ref="Q98:S98"/>
    <mergeCell ref="T98:V98"/>
    <mergeCell ref="W98:AG98"/>
    <mergeCell ref="AH98:AV98"/>
    <mergeCell ref="A91:M97"/>
    <mergeCell ref="N91:V97"/>
    <mergeCell ref="W91:AV93"/>
    <mergeCell ref="CW91:DV93"/>
    <mergeCell ref="W94:AG97"/>
    <mergeCell ref="AH94:AV96"/>
    <mergeCell ref="CW94:DG97"/>
    <mergeCell ref="Z87:AB87"/>
    <mergeCell ref="AC87:AE87"/>
    <mergeCell ref="W90:AG90"/>
    <mergeCell ref="AH90:AV90"/>
    <mergeCell ref="CW90:DG90"/>
    <mergeCell ref="DH90:DV90"/>
    <mergeCell ref="BW90:CG90"/>
    <mergeCell ref="CH90:CV90"/>
    <mergeCell ref="BW91:CV93"/>
    <mergeCell ref="BW94:CG97"/>
    <mergeCell ref="CH94:CV96"/>
    <mergeCell ref="CH97:CV97"/>
    <mergeCell ref="AW91:BV93"/>
    <mergeCell ref="AW94:BG97"/>
    <mergeCell ref="BH94:BV96"/>
    <mergeCell ref="BH97:BV97"/>
    <mergeCell ref="AH88:CM88"/>
    <mergeCell ref="DY85:ED87"/>
    <mergeCell ref="AG86:CL86"/>
    <mergeCell ref="H87:J87"/>
    <mergeCell ref="K87:M87"/>
    <mergeCell ref="N87:P87"/>
    <mergeCell ref="Q87:S87"/>
    <mergeCell ref="T87:V87"/>
    <mergeCell ref="W87:Y87"/>
    <mergeCell ref="W82:AG82"/>
    <mergeCell ref="AH82:AV82"/>
    <mergeCell ref="AW82:BG82"/>
    <mergeCell ref="BH82:BV82"/>
    <mergeCell ref="H85:Y86"/>
    <mergeCell ref="Z85:AE86"/>
    <mergeCell ref="BW82:CG82"/>
    <mergeCell ref="CH82:CV82"/>
    <mergeCell ref="CW82:DG82"/>
    <mergeCell ref="CX87:DX87"/>
    <mergeCell ref="CX85:DX86"/>
    <mergeCell ref="AQ87:BO87"/>
    <mergeCell ref="CM87:CW87"/>
    <mergeCell ref="W81:AG81"/>
    <mergeCell ref="AH81:AV81"/>
    <mergeCell ref="AW81:BG81"/>
    <mergeCell ref="BH81:BV81"/>
    <mergeCell ref="A82:M82"/>
    <mergeCell ref="N82:P82"/>
    <mergeCell ref="Q82:S82"/>
    <mergeCell ref="T82:V82"/>
    <mergeCell ref="DH82:DV82"/>
    <mergeCell ref="A81:M81"/>
    <mergeCell ref="N81:P81"/>
    <mergeCell ref="Q81:S81"/>
    <mergeCell ref="T81:V81"/>
    <mergeCell ref="CH81:CV81"/>
    <mergeCell ref="CW81:DG81"/>
    <mergeCell ref="BW81:CG81"/>
    <mergeCell ref="BW74:CV76"/>
    <mergeCell ref="DH6:DV6"/>
    <mergeCell ref="CW17:DG17"/>
    <mergeCell ref="DH17:DV17"/>
    <mergeCell ref="AH14:AV14"/>
    <mergeCell ref="AH6:AV6"/>
    <mergeCell ref="AW6:BG6"/>
    <mergeCell ref="BH6:BV6"/>
    <mergeCell ref="CH17:CV17"/>
    <mergeCell ref="AW7:BV9"/>
    <mergeCell ref="BH14:BV14"/>
    <mergeCell ref="AH10:AV12"/>
    <mergeCell ref="AH13:AV13"/>
    <mergeCell ref="BW10:CG13"/>
    <mergeCell ref="CH10:CV12"/>
    <mergeCell ref="CH13:CV13"/>
    <mergeCell ref="CW10:DG13"/>
    <mergeCell ref="DH10:DV12"/>
    <mergeCell ref="DH13:DV13"/>
    <mergeCell ref="BW14:CG14"/>
    <mergeCell ref="W7:AV9"/>
    <mergeCell ref="CH52:CV52"/>
    <mergeCell ref="DH52:DV52"/>
    <mergeCell ref="W53:AG53"/>
    <mergeCell ref="W10:AG13"/>
    <mergeCell ref="W34:AG34"/>
    <mergeCell ref="AW17:BG17"/>
    <mergeCell ref="Q26:S26"/>
    <mergeCell ref="T26:V26"/>
    <mergeCell ref="N26:P26"/>
    <mergeCell ref="N25:P25"/>
    <mergeCell ref="BW6:CG6"/>
    <mergeCell ref="CH6:CV6"/>
    <mergeCell ref="Q25:S25"/>
    <mergeCell ref="T25:V25"/>
    <mergeCell ref="AH32:CM32"/>
    <mergeCell ref="AW26:BG26"/>
    <mergeCell ref="BH26:BV26"/>
    <mergeCell ref="BW18:CV20"/>
    <mergeCell ref="CW18:DV20"/>
    <mergeCell ref="AH49:AV51"/>
    <mergeCell ref="DH45:DV45"/>
    <mergeCell ref="W45:AG45"/>
    <mergeCell ref="AH45:AV45"/>
    <mergeCell ref="AW45:BG45"/>
    <mergeCell ref="BH45:BV45"/>
    <mergeCell ref="BW45:CG45"/>
    <mergeCell ref="CH45:CV45"/>
    <mergeCell ref="CH49:CV51"/>
    <mergeCell ref="BH42:BV42"/>
    <mergeCell ref="CH42:CV42"/>
    <mergeCell ref="AW38:BG41"/>
    <mergeCell ref="BH69:BV69"/>
    <mergeCell ref="CH69:CV69"/>
    <mergeCell ref="A63:M69"/>
    <mergeCell ref="N63:V69"/>
    <mergeCell ref="A53:M53"/>
    <mergeCell ref="N53:P53"/>
    <mergeCell ref="Q53:S53"/>
    <mergeCell ref="T53:V53"/>
    <mergeCell ref="BW62:CG62"/>
    <mergeCell ref="W63:AV65"/>
    <mergeCell ref="AW63:BV65"/>
    <mergeCell ref="BW63:CV65"/>
    <mergeCell ref="BW66:CG69"/>
    <mergeCell ref="CH66:CV68"/>
    <mergeCell ref="W54:AG54"/>
    <mergeCell ref="AH54:AV54"/>
    <mergeCell ref="AW54:BG54"/>
    <mergeCell ref="BH54:BV54"/>
    <mergeCell ref="BW54:CG54"/>
    <mergeCell ref="CH54:CV54"/>
    <mergeCell ref="AH60:CM60"/>
    <mergeCell ref="AW66:BG69"/>
    <mergeCell ref="BH66:BV68"/>
    <mergeCell ref="CM59:CW59"/>
    <mergeCell ref="DY57:ED59"/>
    <mergeCell ref="AG58:CL58"/>
    <mergeCell ref="BH53:BV53"/>
    <mergeCell ref="CH53:CV53"/>
    <mergeCell ref="K59:M59"/>
    <mergeCell ref="N59:P59"/>
    <mergeCell ref="Q59:S59"/>
    <mergeCell ref="CW62:DG62"/>
    <mergeCell ref="DH62:DV62"/>
    <mergeCell ref="Z57:AE58"/>
    <mergeCell ref="AW62:BG62"/>
    <mergeCell ref="BH62:BV62"/>
    <mergeCell ref="CH62:CV62"/>
    <mergeCell ref="CX59:DX59"/>
    <mergeCell ref="AQ59:BO59"/>
    <mergeCell ref="CM57:CW58"/>
    <mergeCell ref="CX57:DX58"/>
    <mergeCell ref="A46:M52"/>
    <mergeCell ref="N46:V52"/>
    <mergeCell ref="DH54:DV54"/>
    <mergeCell ref="BH38:BV40"/>
    <mergeCell ref="BW38:CG41"/>
    <mergeCell ref="BH41:BV41"/>
    <mergeCell ref="AW49:BG52"/>
    <mergeCell ref="BH49:BV51"/>
    <mergeCell ref="BH52:BV52"/>
    <mergeCell ref="DH42:DV42"/>
    <mergeCell ref="CW54:DG54"/>
    <mergeCell ref="AW53:BG53"/>
    <mergeCell ref="BW53:CG53"/>
    <mergeCell ref="CW53:DG53"/>
    <mergeCell ref="AH52:AV52"/>
    <mergeCell ref="DH70:DV70"/>
    <mergeCell ref="CM31:CW31"/>
    <mergeCell ref="CX31:DX31"/>
    <mergeCell ref="DH38:DV40"/>
    <mergeCell ref="DH53:DV53"/>
    <mergeCell ref="CW49:DG52"/>
    <mergeCell ref="DH49:DV51"/>
    <mergeCell ref="BW35:CV37"/>
    <mergeCell ref="CW35:DV37"/>
    <mergeCell ref="BW34:CG34"/>
    <mergeCell ref="CW45:DG45"/>
    <mergeCell ref="BW43:CG43"/>
    <mergeCell ref="BW70:CG70"/>
    <mergeCell ref="DH69:DV69"/>
    <mergeCell ref="CH38:CV40"/>
    <mergeCell ref="CW38:DG41"/>
    <mergeCell ref="CW66:DG69"/>
    <mergeCell ref="CW63:DV65"/>
    <mergeCell ref="AH70:AV70"/>
    <mergeCell ref="AW70:BG70"/>
    <mergeCell ref="BH70:BV70"/>
    <mergeCell ref="AW14:BG14"/>
    <mergeCell ref="T31:V31"/>
    <mergeCell ref="W31:Y31"/>
    <mergeCell ref="Z31:AB31"/>
    <mergeCell ref="AC31:AE31"/>
    <mergeCell ref="W35:AV37"/>
    <mergeCell ref="AH42:AV42"/>
    <mergeCell ref="AH69:AV69"/>
    <mergeCell ref="W66:AG69"/>
    <mergeCell ref="AW35:BV37"/>
    <mergeCell ref="AQ31:BO31"/>
    <mergeCell ref="AH43:AV43"/>
    <mergeCell ref="AH38:AV40"/>
    <mergeCell ref="W62:AG62"/>
    <mergeCell ref="T59:V59"/>
    <mergeCell ref="W59:Y59"/>
    <mergeCell ref="BH21:BV23"/>
    <mergeCell ref="W17:AG17"/>
    <mergeCell ref="AW46:BV48"/>
    <mergeCell ref="AW43:BG43"/>
    <mergeCell ref="BH43:BV43"/>
    <mergeCell ref="Q71:S71"/>
    <mergeCell ref="T71:V71"/>
    <mergeCell ref="W71:AG71"/>
    <mergeCell ref="AH71:AV71"/>
    <mergeCell ref="Q70:S70"/>
    <mergeCell ref="N35:V41"/>
    <mergeCell ref="W42:AG42"/>
    <mergeCell ref="N42:P42"/>
    <mergeCell ref="Q42:S42"/>
    <mergeCell ref="T42:V42"/>
    <mergeCell ref="W38:AG41"/>
    <mergeCell ref="N43:P43"/>
    <mergeCell ref="Q43:S43"/>
    <mergeCell ref="T43:V43"/>
    <mergeCell ref="W43:AG43"/>
    <mergeCell ref="N54:P54"/>
    <mergeCell ref="Q54:S54"/>
    <mergeCell ref="Z59:AB59"/>
    <mergeCell ref="AC59:AE59"/>
    <mergeCell ref="AH66:AV68"/>
    <mergeCell ref="AH62:AV62"/>
    <mergeCell ref="W49:AG52"/>
    <mergeCell ref="H57:Y58"/>
    <mergeCell ref="T70:V70"/>
    <mergeCell ref="DY29:ED31"/>
    <mergeCell ref="AG30:CL30"/>
    <mergeCell ref="H31:J31"/>
    <mergeCell ref="K31:M31"/>
    <mergeCell ref="N31:P31"/>
    <mergeCell ref="Q31:S31"/>
    <mergeCell ref="AH17:AV17"/>
    <mergeCell ref="CW21:DG24"/>
    <mergeCell ref="DH21:DV23"/>
    <mergeCell ref="AH24:AV24"/>
    <mergeCell ref="BH24:BV24"/>
    <mergeCell ref="CH24:CV24"/>
    <mergeCell ref="DH24:DV24"/>
    <mergeCell ref="BW21:CG24"/>
    <mergeCell ref="BW25:CG25"/>
    <mergeCell ref="CH25:CV25"/>
    <mergeCell ref="CW25:DG25"/>
    <mergeCell ref="DH25:DV25"/>
    <mergeCell ref="W26:AG26"/>
    <mergeCell ref="AH26:AV26"/>
    <mergeCell ref="A26:M26"/>
    <mergeCell ref="H29:Y30"/>
    <mergeCell ref="Z29:AE30"/>
    <mergeCell ref="AH25:AV25"/>
    <mergeCell ref="A25:M25"/>
    <mergeCell ref="A18:M24"/>
    <mergeCell ref="N18:V24"/>
    <mergeCell ref="BW26:CG26"/>
    <mergeCell ref="CH26:CV26"/>
    <mergeCell ref="CW26:DG26"/>
    <mergeCell ref="W3:Y3"/>
    <mergeCell ref="Z3:AB3"/>
    <mergeCell ref="W21:AG24"/>
    <mergeCell ref="W25:AG25"/>
    <mergeCell ref="AW10:BG13"/>
    <mergeCell ref="BH10:BV12"/>
    <mergeCell ref="BH13:BV13"/>
    <mergeCell ref="N7:V13"/>
    <mergeCell ref="A7:M13"/>
    <mergeCell ref="A14:M14"/>
    <mergeCell ref="N14:P14"/>
    <mergeCell ref="Q14:S14"/>
    <mergeCell ref="W15:AG15"/>
    <mergeCell ref="AH15:AV15"/>
    <mergeCell ref="AW15:BG15"/>
    <mergeCell ref="BH15:BV15"/>
    <mergeCell ref="AH4:CM4"/>
    <mergeCell ref="CW6:DG6"/>
    <mergeCell ref="CM1:CW2"/>
    <mergeCell ref="CX1:DX2"/>
    <mergeCell ref="AH34:AV34"/>
    <mergeCell ref="AW34:BG34"/>
    <mergeCell ref="BH34:BV34"/>
    <mergeCell ref="CH34:CV34"/>
    <mergeCell ref="CW34:DG34"/>
    <mergeCell ref="DH34:DV34"/>
    <mergeCell ref="CH21:CV23"/>
    <mergeCell ref="DH26:DV26"/>
    <mergeCell ref="AH21:AV23"/>
    <mergeCell ref="AW21:BG24"/>
    <mergeCell ref="BH17:BV17"/>
    <mergeCell ref="BW15:CG15"/>
    <mergeCell ref="CH15:CV15"/>
    <mergeCell ref="BW17:CG17"/>
    <mergeCell ref="CM29:CW30"/>
    <mergeCell ref="CX29:DX30"/>
    <mergeCell ref="BW7:CV9"/>
    <mergeCell ref="CW7:DV9"/>
    <mergeCell ref="AW25:BG25"/>
    <mergeCell ref="BH25:BV25"/>
    <mergeCell ref="W18:AV20"/>
    <mergeCell ref="AW18:BV20"/>
    <mergeCell ref="DY1:ED3"/>
    <mergeCell ref="CX3:DX3"/>
    <mergeCell ref="CM3:CW3"/>
    <mergeCell ref="T15:V15"/>
    <mergeCell ref="W14:AG14"/>
    <mergeCell ref="AG2:CL2"/>
    <mergeCell ref="H1:Y2"/>
    <mergeCell ref="Z1:AE2"/>
    <mergeCell ref="H3:J3"/>
    <mergeCell ref="K3:M3"/>
    <mergeCell ref="N3:P3"/>
    <mergeCell ref="Q3:S3"/>
    <mergeCell ref="T3:V3"/>
    <mergeCell ref="AC3:AE3"/>
    <mergeCell ref="W6:AG6"/>
    <mergeCell ref="N15:P15"/>
    <mergeCell ref="Q15:S15"/>
    <mergeCell ref="CW14:DG14"/>
    <mergeCell ref="DH14:DV14"/>
    <mergeCell ref="CW15:DG15"/>
    <mergeCell ref="DH15:DV15"/>
    <mergeCell ref="CH14:CV14"/>
    <mergeCell ref="T14:V14"/>
    <mergeCell ref="A15:M15"/>
    <mergeCell ref="A74:M80"/>
    <mergeCell ref="N74:V80"/>
    <mergeCell ref="W74:AV76"/>
    <mergeCell ref="AW74:BV76"/>
    <mergeCell ref="AH41:AV41"/>
    <mergeCell ref="AW71:BG71"/>
    <mergeCell ref="BH71:BV71"/>
    <mergeCell ref="A71:M71"/>
    <mergeCell ref="N71:P71"/>
    <mergeCell ref="W73:AG73"/>
    <mergeCell ref="AH73:AV73"/>
    <mergeCell ref="AW73:BG73"/>
    <mergeCell ref="BH73:BV73"/>
    <mergeCell ref="AH53:AV53"/>
    <mergeCell ref="AW42:BG42"/>
    <mergeCell ref="W46:AV48"/>
    <mergeCell ref="A70:M70"/>
    <mergeCell ref="N70:P70"/>
    <mergeCell ref="A35:M41"/>
    <mergeCell ref="A42:M42"/>
    <mergeCell ref="A43:M43"/>
    <mergeCell ref="H59:J59"/>
    <mergeCell ref="A54:M54"/>
    <mergeCell ref="T54:V54"/>
    <mergeCell ref="CW74:DV76"/>
    <mergeCell ref="W77:AG80"/>
    <mergeCell ref="CH41:CV41"/>
    <mergeCell ref="DH41:DV41"/>
    <mergeCell ref="CW42:DG42"/>
    <mergeCell ref="BW46:CV48"/>
    <mergeCell ref="CW46:DV48"/>
    <mergeCell ref="BW49:CG52"/>
    <mergeCell ref="BW73:CG73"/>
    <mergeCell ref="CH73:CV73"/>
    <mergeCell ref="CW73:DG73"/>
    <mergeCell ref="DH73:DV73"/>
    <mergeCell ref="BW71:CG71"/>
    <mergeCell ref="CH71:CV71"/>
    <mergeCell ref="CW71:DG71"/>
    <mergeCell ref="DH71:DV71"/>
    <mergeCell ref="CH70:CV70"/>
    <mergeCell ref="CH43:CV43"/>
    <mergeCell ref="CW43:DG43"/>
    <mergeCell ref="DH66:DV68"/>
    <mergeCell ref="DH43:DV43"/>
    <mergeCell ref="BW42:CG42"/>
    <mergeCell ref="CW70:DG70"/>
    <mergeCell ref="W70:AG70"/>
  </mergeCells>
  <phoneticPr fontId="3"/>
  <dataValidations count="1">
    <dataValidation type="whole" allowBlank="1" showInputMessage="1" showErrorMessage="1" errorTitle="入力エラー" error="数値以外の入力または、12桁以上の入力は行えません。" sqref="CW14:CW15 W25:W26 AW25:AW26 BW25:BW26 CW25:CW26 W14:W15 AW14:AW15 BW14:BW15 CW42:CW43 W53:W54 AW53:AW54 BW53:BW54 CW53:CW54 W42:W43 AW42:AW43 BW42:BW43 CW70:CW71 W81:W82 AW81:AW82 BW81:BW82 CW81:CW82 W70:W71 AW70:AW71 BW70:BW71 CW98:CW99 W98:W99 DH14:DU15 AH25:AU26 BH25:BU26 CH25:CU26 DH25:DU26 AH98:AU99 BH14:BU15 CH14:CU15 DH42:DU43 AH53:AU54 BH53:BU54 CH53:CU54 DH53:DU54 AH42:AU43 BH42:BU43 CH42:CU43 DH70:DU71 AH81:AU82 BH81:BU82 CH81:CU82 DH81:DU82 AH70:AU71 BH70:BU71 CH70:CU71 DH98:DU99 AH14:AU15 BW98:BW99 CH98:CU99 AW98:AW99 BH98:BU99">
      <formula1>-9999999999</formula1>
      <formula2>99999999999</formula2>
    </dataValidation>
  </dataValidations>
  <printOptions horizontalCentered="1"/>
  <pageMargins left="0.59055118110236227" right="0.59055118110236227" top="0.6692913385826772" bottom="0.39370078740157483" header="0.51181102362204722" footer="0.19685039370078741"/>
  <pageSetup paperSize="9" firstPageNumber="101" fitToHeight="2" orientation="landscape" useFirstPageNumber="1" r:id="rId1"/>
  <headerFooter alignWithMargins="0">
    <oddFooter>&amp;R課税市-&amp;P</oddFooter>
  </headerFooter>
  <rowBreaks count="3" manualBreakCount="3">
    <brk id="28" max="127" man="1"/>
    <brk id="56" max="127" man="1"/>
    <brk id="84" max="127" man="1"/>
  </rowBreaks>
  <drawing r:id="rId2"/>
  <legacyDrawing r:id="rId3"/>
  <picture r:id="rId4"/>
  <controls>
    <mc:AlternateContent xmlns:mc="http://schemas.openxmlformats.org/markup-compatibility/2006">
      <mc:Choice Requires="x14">
        <control shapeId="36079" r:id="rId5" name="CommandButton6">
          <controlPr defaultSize="0" print="0" autoLine="0" autoPict="0" r:id="rId6">
            <anchor moveWithCells="1">
              <from>
                <xdr:col>0</xdr:col>
                <xdr:colOff>38100</xdr:colOff>
                <xdr:row>87</xdr:row>
                <xdr:rowOff>142875</xdr:rowOff>
              </from>
              <to>
                <xdr:col>12</xdr:col>
                <xdr:colOff>9525</xdr:colOff>
                <xdr:row>87</xdr:row>
                <xdr:rowOff>457200</xdr:rowOff>
              </to>
            </anchor>
          </controlPr>
        </control>
      </mc:Choice>
      <mc:Fallback>
        <control shapeId="36079" r:id="rId5" name="CommandButton6"/>
      </mc:Fallback>
    </mc:AlternateContent>
    <mc:AlternateContent xmlns:mc="http://schemas.openxmlformats.org/markup-compatibility/2006">
      <mc:Choice Requires="x14">
        <control shapeId="36048" r:id="rId7" name="CommandButton5">
          <controlPr defaultSize="0" print="0" autoLine="0" autoPict="0" r:id="rId8">
            <anchor moveWithCells="1">
              <from>
                <xdr:col>12</xdr:col>
                <xdr:colOff>57150</xdr:colOff>
                <xdr:row>59</xdr:row>
                <xdr:rowOff>142875</xdr:rowOff>
              </from>
              <to>
                <xdr:col>24</xdr:col>
                <xdr:colOff>28575</xdr:colOff>
                <xdr:row>59</xdr:row>
                <xdr:rowOff>457200</xdr:rowOff>
              </to>
            </anchor>
          </controlPr>
        </control>
      </mc:Choice>
      <mc:Fallback>
        <control shapeId="36048" r:id="rId7" name="CommandButton5"/>
      </mc:Fallback>
    </mc:AlternateContent>
    <mc:AlternateContent xmlns:mc="http://schemas.openxmlformats.org/markup-compatibility/2006">
      <mc:Choice Requires="x14">
        <control shapeId="36047" r:id="rId9" name="CommandButton4">
          <controlPr defaultSize="0" print="0" autoLine="0" autoPict="0" r:id="rId10">
            <anchor moveWithCells="1">
              <from>
                <xdr:col>0</xdr:col>
                <xdr:colOff>38100</xdr:colOff>
                <xdr:row>59</xdr:row>
                <xdr:rowOff>142875</xdr:rowOff>
              </from>
              <to>
                <xdr:col>12</xdr:col>
                <xdr:colOff>9525</xdr:colOff>
                <xdr:row>59</xdr:row>
                <xdr:rowOff>457200</xdr:rowOff>
              </to>
            </anchor>
          </controlPr>
        </control>
      </mc:Choice>
      <mc:Fallback>
        <control shapeId="36047" r:id="rId9" name="CommandButton4"/>
      </mc:Fallback>
    </mc:AlternateContent>
    <mc:AlternateContent xmlns:mc="http://schemas.openxmlformats.org/markup-compatibility/2006">
      <mc:Choice Requires="x14">
        <control shapeId="35928" r:id="rId11" name="CommandButton3">
          <controlPr defaultSize="0" print="0" autoLine="0" autoPict="0" r:id="rId12">
            <anchor moveWithCells="1">
              <from>
                <xdr:col>12</xdr:col>
                <xdr:colOff>57150</xdr:colOff>
                <xdr:row>31</xdr:row>
                <xdr:rowOff>142875</xdr:rowOff>
              </from>
              <to>
                <xdr:col>24</xdr:col>
                <xdr:colOff>28575</xdr:colOff>
                <xdr:row>31</xdr:row>
                <xdr:rowOff>457200</xdr:rowOff>
              </to>
            </anchor>
          </controlPr>
        </control>
      </mc:Choice>
      <mc:Fallback>
        <control shapeId="35928" r:id="rId11" name="CommandButton3"/>
      </mc:Fallback>
    </mc:AlternateContent>
    <mc:AlternateContent xmlns:mc="http://schemas.openxmlformats.org/markup-compatibility/2006">
      <mc:Choice Requires="x14">
        <control shapeId="35927" r:id="rId13" name="CommandButton2">
          <controlPr defaultSize="0" print="0" autoLine="0" autoPict="0" r:id="rId14">
            <anchor moveWithCells="1">
              <from>
                <xdr:col>0</xdr:col>
                <xdr:colOff>38100</xdr:colOff>
                <xdr:row>31</xdr:row>
                <xdr:rowOff>142875</xdr:rowOff>
              </from>
              <to>
                <xdr:col>12</xdr:col>
                <xdr:colOff>9525</xdr:colOff>
                <xdr:row>31</xdr:row>
                <xdr:rowOff>457200</xdr:rowOff>
              </to>
            </anchor>
          </controlPr>
        </control>
      </mc:Choice>
      <mc:Fallback>
        <control shapeId="35927" r:id="rId13" name="CommandButton2"/>
      </mc:Fallback>
    </mc:AlternateContent>
    <mc:AlternateContent xmlns:mc="http://schemas.openxmlformats.org/markup-compatibility/2006">
      <mc:Choice Requires="x14">
        <control shapeId="35896" r:id="rId15" name="CommandButton1">
          <controlPr defaultSize="0" print="0" autoLine="0" autoPict="0" r:id="rId16">
            <anchor moveWithCells="1">
              <from>
                <xdr:col>12</xdr:col>
                <xdr:colOff>57150</xdr:colOff>
                <xdr:row>3</xdr:row>
                <xdr:rowOff>142875</xdr:rowOff>
              </from>
              <to>
                <xdr:col>24</xdr:col>
                <xdr:colOff>28575</xdr:colOff>
                <xdr:row>3</xdr:row>
                <xdr:rowOff>457200</xdr:rowOff>
              </to>
            </anchor>
          </controlPr>
        </control>
      </mc:Choice>
      <mc:Fallback>
        <control shapeId="35896" r:id="rId15" name="CommandButton1"/>
      </mc:Fallback>
    </mc:AlternateContent>
  </control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you37">
    <pageSetUpPr fitToPage="1"/>
  </sheetPr>
  <dimension ref="A1:EJ16"/>
  <sheetViews>
    <sheetView showGridLines="0" zoomScale="85" zoomScaleNormal="85" workbookViewId="0">
      <selection activeCell="AP7" sqref="AP7:BH7"/>
    </sheetView>
  </sheetViews>
  <sheetFormatPr defaultColWidth="1" defaultRowHeight="13.5"/>
  <cols>
    <col min="1" max="114" width="1" style="109" customWidth="1"/>
    <col min="115" max="16384" width="1" style="109"/>
  </cols>
  <sheetData>
    <row r="1" spans="1:140" s="61" customFormat="1" ht="15.95" customHeight="1">
      <c r="H1" s="91" t="s">
        <v>810</v>
      </c>
      <c r="I1" s="92"/>
      <c r="J1" s="92"/>
      <c r="K1" s="92"/>
      <c r="L1" s="92"/>
      <c r="M1" s="92"/>
      <c r="N1" s="92"/>
      <c r="O1" s="92"/>
      <c r="P1" s="92"/>
      <c r="Q1" s="92"/>
      <c r="R1" s="92"/>
      <c r="S1" s="92"/>
      <c r="T1" s="92"/>
      <c r="U1" s="92"/>
      <c r="V1" s="92"/>
      <c r="W1" s="92"/>
      <c r="X1" s="92"/>
      <c r="Y1" s="93"/>
      <c r="Z1" s="91" t="s">
        <v>756</v>
      </c>
      <c r="AA1" s="92"/>
      <c r="AB1" s="92"/>
      <c r="AC1" s="92"/>
      <c r="AD1" s="92"/>
      <c r="AE1" s="93"/>
      <c r="AF1" s="53" t="str">
        <f>"第37表　"&amp; 表00!CY6&amp;表00!DC6 &amp;"年度督促手数料等に関する調"</f>
        <v>第37表　令和5年度督促手数料等に関する調</v>
      </c>
      <c r="AG1" s="53"/>
      <c r="AH1" s="53"/>
      <c r="AI1" s="53"/>
      <c r="AJ1" s="53"/>
      <c r="AK1" s="53"/>
      <c r="AL1" s="53"/>
      <c r="AM1" s="53"/>
      <c r="AN1" s="53"/>
      <c r="AO1" s="53"/>
      <c r="AP1" s="53"/>
      <c r="AQ1" s="53"/>
      <c r="AR1" s="53"/>
      <c r="AS1" s="53"/>
      <c r="AT1" s="53"/>
      <c r="AU1" s="53"/>
      <c r="AV1" s="53"/>
      <c r="AW1" s="53"/>
      <c r="AX1" s="53"/>
      <c r="AY1" s="53"/>
      <c r="AZ1" s="53"/>
      <c r="BA1" s="53"/>
      <c r="BB1" s="53"/>
      <c r="BC1" s="53"/>
      <c r="BD1" s="53"/>
      <c r="BE1" s="53"/>
      <c r="BF1" s="53"/>
      <c r="BG1" s="53"/>
      <c r="BH1" s="53"/>
      <c r="BI1" s="53"/>
      <c r="BJ1" s="53"/>
      <c r="BK1" s="53"/>
      <c r="BL1" s="53"/>
      <c r="BM1" s="53"/>
      <c r="BN1" s="53"/>
      <c r="BO1" s="53"/>
      <c r="BP1" s="53"/>
      <c r="BQ1" s="53"/>
      <c r="BR1" s="53"/>
      <c r="BS1" s="53"/>
      <c r="BT1" s="53"/>
      <c r="BU1" s="53"/>
      <c r="BV1" s="53"/>
      <c r="BW1" s="53"/>
      <c r="BX1" s="53"/>
      <c r="BY1" s="53"/>
      <c r="BZ1" s="53"/>
      <c r="CA1" s="53"/>
      <c r="CB1" s="53"/>
      <c r="CC1" s="53"/>
      <c r="CD1" s="53"/>
      <c r="CE1" s="53"/>
      <c r="CF1" s="53"/>
      <c r="CG1" s="53"/>
      <c r="CH1" s="53"/>
      <c r="CI1" s="53"/>
      <c r="CJ1" s="96" t="s">
        <v>750</v>
      </c>
      <c r="CK1" s="96"/>
      <c r="CL1" s="96"/>
      <c r="CM1" s="96"/>
      <c r="CN1" s="96"/>
      <c r="CO1" s="96"/>
      <c r="CP1" s="96"/>
      <c r="CQ1" s="96"/>
      <c r="CR1" s="96"/>
      <c r="CS1" s="96"/>
      <c r="CT1" s="96"/>
      <c r="CU1" s="1092" t="str">
        <f>IF(表00!DG1="","",表00!DG1)</f>
        <v>三重県</v>
      </c>
      <c r="CV1" s="1092"/>
      <c r="CW1" s="1092"/>
      <c r="CX1" s="1092"/>
      <c r="CY1" s="1092"/>
      <c r="CZ1" s="1092"/>
      <c r="DA1" s="1092"/>
      <c r="DB1" s="1092"/>
      <c r="DC1" s="1092"/>
      <c r="DD1" s="1092"/>
      <c r="DE1" s="1092"/>
      <c r="DF1" s="1092"/>
      <c r="DG1" s="1092"/>
      <c r="DH1" s="1092"/>
      <c r="DI1" s="1092"/>
      <c r="DJ1" s="1092"/>
      <c r="DK1" s="1092"/>
      <c r="DL1" s="1092"/>
      <c r="DM1" s="1092"/>
      <c r="DN1" s="1092"/>
      <c r="DO1" s="1092"/>
      <c r="DP1" s="1092"/>
      <c r="DQ1" s="1092"/>
      <c r="DR1" s="1092"/>
      <c r="DS1" s="1092"/>
      <c r="DT1" s="1092"/>
      <c r="DU1" s="1092"/>
    </row>
    <row r="2" spans="1:140" s="61" customFormat="1" ht="15.95" customHeight="1" thickBot="1">
      <c r="H2" s="99"/>
      <c r="I2" s="100"/>
      <c r="J2" s="100"/>
      <c r="K2" s="100"/>
      <c r="L2" s="100"/>
      <c r="M2" s="100"/>
      <c r="N2" s="100"/>
      <c r="O2" s="100"/>
      <c r="P2" s="100"/>
      <c r="Q2" s="100"/>
      <c r="R2" s="100"/>
      <c r="S2" s="100"/>
      <c r="T2" s="100"/>
      <c r="U2" s="100"/>
      <c r="V2" s="100"/>
      <c r="W2" s="100"/>
      <c r="X2" s="100"/>
      <c r="Y2" s="101"/>
      <c r="Z2" s="99"/>
      <c r="AA2" s="100"/>
      <c r="AB2" s="100"/>
      <c r="AC2" s="100"/>
      <c r="AD2" s="100"/>
      <c r="AE2" s="101"/>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102"/>
      <c r="CK2" s="102"/>
      <c r="CL2" s="102"/>
      <c r="CM2" s="102"/>
      <c r="CN2" s="102"/>
      <c r="CO2" s="102"/>
      <c r="CP2" s="102"/>
      <c r="CQ2" s="102"/>
      <c r="CR2" s="102"/>
      <c r="CS2" s="102"/>
      <c r="CT2" s="102"/>
      <c r="CU2" s="1093"/>
      <c r="CV2" s="1093"/>
      <c r="CW2" s="1093"/>
      <c r="CX2" s="1093"/>
      <c r="CY2" s="1093"/>
      <c r="CZ2" s="1093"/>
      <c r="DA2" s="1093"/>
      <c r="DB2" s="1093"/>
      <c r="DC2" s="1093"/>
      <c r="DD2" s="1093"/>
      <c r="DE2" s="1093"/>
      <c r="DF2" s="1093"/>
      <c r="DG2" s="1093"/>
      <c r="DH2" s="1093"/>
      <c r="DI2" s="1093"/>
      <c r="DJ2" s="1093"/>
      <c r="DK2" s="1093"/>
      <c r="DL2" s="1093"/>
      <c r="DM2" s="1093"/>
      <c r="DN2" s="1093"/>
      <c r="DO2" s="1093"/>
      <c r="DP2" s="1093"/>
      <c r="DQ2" s="1093"/>
      <c r="DR2" s="1093"/>
      <c r="DS2" s="1093"/>
      <c r="DT2" s="1093"/>
      <c r="DU2" s="1093"/>
    </row>
    <row r="3" spans="1:140" s="61" customFormat="1" ht="25.5" customHeight="1" thickBot="1">
      <c r="H3" s="1094">
        <f>IF(表00!A8="","",表00!A8)</f>
        <v>2</v>
      </c>
      <c r="I3" s="1095"/>
      <c r="J3" s="1095"/>
      <c r="K3" s="1095">
        <f>IF(表00!D8="","",表00!D8)</f>
        <v>4</v>
      </c>
      <c r="L3" s="1095"/>
      <c r="M3" s="1095"/>
      <c r="N3" s="1095">
        <f>IF(表00!G8="","",表00!G8)</f>
        <v>2</v>
      </c>
      <c r="O3" s="1095"/>
      <c r="P3" s="1095"/>
      <c r="Q3" s="1095">
        <f>IF(表00!J8="","",表00!J8)</f>
        <v>0</v>
      </c>
      <c r="R3" s="1095"/>
      <c r="S3" s="1095"/>
      <c r="T3" s="1095">
        <f>IF(表00!M8="","",表00!M8)</f>
        <v>2</v>
      </c>
      <c r="U3" s="1095"/>
      <c r="V3" s="1095"/>
      <c r="W3" s="1095">
        <f>IF(表00!P8="","",表00!P8)</f>
        <v>1</v>
      </c>
      <c r="X3" s="1095"/>
      <c r="Y3" s="1096"/>
      <c r="Z3" s="104">
        <v>3</v>
      </c>
      <c r="AA3" s="68"/>
      <c r="AB3" s="69"/>
      <c r="AC3" s="70">
        <v>7</v>
      </c>
      <c r="AD3" s="105"/>
      <c r="AE3" s="106"/>
      <c r="AF3" s="53"/>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53"/>
      <c r="BX3" s="53"/>
      <c r="BY3" s="53"/>
      <c r="BZ3" s="53"/>
      <c r="CA3" s="53"/>
      <c r="CB3" s="53"/>
      <c r="CC3" s="53"/>
      <c r="CD3" s="53"/>
      <c r="CE3" s="53"/>
      <c r="CF3" s="53"/>
      <c r="CG3" s="53"/>
      <c r="CH3" s="53"/>
      <c r="CI3" s="53"/>
      <c r="CJ3" s="102" t="s">
        <v>752</v>
      </c>
      <c r="CK3" s="102"/>
      <c r="CL3" s="102"/>
      <c r="CM3" s="102"/>
      <c r="CN3" s="102"/>
      <c r="CO3" s="102"/>
      <c r="CP3" s="102"/>
      <c r="CQ3" s="102"/>
      <c r="CR3" s="102"/>
      <c r="CS3" s="102"/>
      <c r="CT3" s="102"/>
      <c r="CU3" s="1097" t="str">
        <f>IF(表00!DG3="","",表00!DG3)</f>
        <v>四日市市</v>
      </c>
      <c r="CV3" s="1097"/>
      <c r="CW3" s="1097"/>
      <c r="CX3" s="1097"/>
      <c r="CY3" s="1097"/>
      <c r="CZ3" s="1097"/>
      <c r="DA3" s="1097"/>
      <c r="DB3" s="1097"/>
      <c r="DC3" s="1097"/>
      <c r="DD3" s="1097"/>
      <c r="DE3" s="1097"/>
      <c r="DF3" s="1097"/>
      <c r="DG3" s="1097"/>
      <c r="DH3" s="1097"/>
      <c r="DI3" s="1097"/>
      <c r="DJ3" s="1097"/>
      <c r="DK3" s="1097"/>
      <c r="DL3" s="1097"/>
      <c r="DM3" s="1097"/>
      <c r="DN3" s="1097"/>
      <c r="DO3" s="1097"/>
      <c r="DP3" s="1097"/>
      <c r="DQ3" s="1097"/>
      <c r="DR3" s="1097"/>
      <c r="DS3" s="1097"/>
      <c r="DT3" s="1097"/>
      <c r="DU3" s="1097"/>
    </row>
    <row r="4" spans="1:140" s="61" customFormat="1" ht="21" customHeight="1">
      <c r="A4" s="379"/>
      <c r="B4" s="379"/>
      <c r="C4" s="379"/>
      <c r="D4" s="379"/>
      <c r="E4" s="379"/>
      <c r="F4" s="379"/>
      <c r="G4" s="379"/>
      <c r="H4" s="1098"/>
      <c r="I4" s="1098"/>
      <c r="J4" s="1098"/>
      <c r="K4" s="1098"/>
      <c r="L4" s="1098"/>
      <c r="M4" s="1098"/>
      <c r="N4" s="1098"/>
      <c r="O4" s="1098"/>
      <c r="P4" s="1098"/>
      <c r="Q4" s="1098"/>
      <c r="R4" s="1098"/>
      <c r="S4" s="1098"/>
      <c r="T4" s="1098"/>
      <c r="U4" s="1098"/>
      <c r="V4" s="1098"/>
      <c r="W4" s="1098"/>
      <c r="X4" s="1098"/>
      <c r="Y4" s="1098"/>
      <c r="Z4" s="1098"/>
      <c r="AA4" s="1098"/>
      <c r="AB4" s="1098"/>
      <c r="AC4" s="1098"/>
      <c r="AD4" s="379"/>
      <c r="AE4" s="379"/>
      <c r="CL4" s="971"/>
      <c r="CM4" s="971"/>
      <c r="CO4" s="379"/>
      <c r="CP4" s="379"/>
      <c r="CQ4" s="379"/>
      <c r="CR4" s="379"/>
      <c r="CS4" s="379"/>
      <c r="CT4" s="379"/>
      <c r="CU4" s="379"/>
      <c r="CV4" s="379"/>
      <c r="CW4" s="379"/>
      <c r="CX4" s="379"/>
      <c r="CY4" s="379"/>
      <c r="CZ4" s="379"/>
      <c r="DA4" s="379"/>
      <c r="DB4" s="379"/>
      <c r="DC4" s="379"/>
      <c r="DD4" s="379"/>
      <c r="DE4" s="379"/>
      <c r="DF4" s="379"/>
      <c r="DG4" s="379"/>
      <c r="DH4" s="379"/>
      <c r="DI4" s="379"/>
      <c r="DJ4" s="379"/>
      <c r="DK4" s="379"/>
      <c r="DL4" s="379"/>
      <c r="DM4" s="379"/>
      <c r="DN4" s="379"/>
      <c r="DO4" s="379"/>
      <c r="DP4" s="379"/>
      <c r="DQ4" s="379"/>
      <c r="DR4" s="379"/>
      <c r="DS4" s="379"/>
      <c r="DT4" s="379"/>
      <c r="DU4" s="379"/>
      <c r="DV4" s="379"/>
      <c r="DW4" s="379"/>
      <c r="DX4" s="379"/>
      <c r="DY4" s="379"/>
      <c r="DZ4" s="379"/>
    </row>
    <row r="5" spans="1:140" s="61" customFormat="1" ht="15" customHeight="1">
      <c r="B5" s="379"/>
      <c r="C5" s="379"/>
      <c r="D5" s="379"/>
      <c r="E5" s="379"/>
      <c r="F5" s="379"/>
      <c r="G5" s="379"/>
      <c r="H5" s="379"/>
      <c r="I5" s="1098"/>
      <c r="J5" s="1098"/>
      <c r="K5" s="1098"/>
      <c r="L5" s="1098"/>
      <c r="M5" s="1098"/>
      <c r="N5" s="1098"/>
      <c r="O5" s="1098"/>
      <c r="P5" s="1098"/>
      <c r="Q5" s="1098"/>
      <c r="R5" s="1098"/>
      <c r="S5" s="1098"/>
      <c r="T5" s="1098"/>
      <c r="U5" s="1098"/>
      <c r="V5" s="1098"/>
      <c r="W5" s="1098"/>
      <c r="X5" s="1098"/>
      <c r="Y5" s="1098"/>
      <c r="Z5" s="1098"/>
      <c r="AA5" s="1098"/>
      <c r="AB5" s="1098"/>
      <c r="AC5" s="1098"/>
      <c r="AD5" s="1098"/>
      <c r="AE5" s="379"/>
      <c r="AF5" s="379"/>
      <c r="AP5" s="1099" t="s">
        <v>145</v>
      </c>
      <c r="AQ5" s="1099"/>
      <c r="AR5" s="1099"/>
      <c r="AS5" s="1099"/>
      <c r="AT5" s="1099"/>
      <c r="AU5" s="1099"/>
      <c r="AV5" s="1099"/>
      <c r="AW5" s="1099"/>
      <c r="AX5" s="1099"/>
      <c r="AY5" s="1099"/>
      <c r="AZ5" s="1099"/>
      <c r="BA5" s="1099"/>
      <c r="BB5" s="1099"/>
      <c r="BC5" s="1099"/>
      <c r="BD5" s="1099"/>
      <c r="BE5" s="1099"/>
      <c r="BF5" s="1099"/>
      <c r="BG5" s="1099"/>
      <c r="BH5" s="1099"/>
      <c r="BI5" s="1099" t="s">
        <v>146</v>
      </c>
      <c r="BJ5" s="1099"/>
      <c r="BK5" s="1099"/>
      <c r="BL5" s="1099"/>
      <c r="BM5" s="1099"/>
      <c r="BN5" s="1099"/>
      <c r="BO5" s="1099"/>
      <c r="BP5" s="1099"/>
      <c r="BQ5" s="1099"/>
      <c r="BR5" s="1099"/>
      <c r="BS5" s="1099"/>
      <c r="BT5" s="1099"/>
      <c r="BU5" s="1099"/>
      <c r="BV5" s="1099"/>
      <c r="BW5" s="1099"/>
      <c r="BX5" s="1099"/>
      <c r="BY5" s="1099"/>
      <c r="BZ5" s="1099"/>
      <c r="CA5" s="1099"/>
      <c r="CB5" s="1099" t="s">
        <v>147</v>
      </c>
      <c r="CC5" s="1099"/>
      <c r="CD5" s="1099"/>
      <c r="CE5" s="1099"/>
      <c r="CF5" s="1099"/>
      <c r="CG5" s="1099"/>
      <c r="CH5" s="1099"/>
      <c r="CI5" s="1099"/>
      <c r="CJ5" s="1099"/>
      <c r="CK5" s="1099"/>
      <c r="CL5" s="1099"/>
      <c r="CM5" s="1099"/>
      <c r="CN5" s="1099"/>
      <c r="CO5" s="1099"/>
      <c r="CP5" s="1099"/>
      <c r="CQ5" s="1099"/>
      <c r="CR5" s="1099"/>
      <c r="CS5" s="1099"/>
      <c r="CT5" s="1099"/>
      <c r="CU5" s="379"/>
      <c r="CV5" s="379"/>
      <c r="CW5" s="379"/>
      <c r="CX5" s="379"/>
      <c r="CY5" s="379"/>
      <c r="CZ5" s="379"/>
      <c r="DA5" s="379"/>
      <c r="DB5" s="379"/>
      <c r="DC5" s="379"/>
      <c r="DD5" s="379"/>
      <c r="DE5" s="379"/>
      <c r="DF5" s="379"/>
      <c r="DG5" s="379"/>
      <c r="DH5" s="379"/>
      <c r="DI5" s="379"/>
      <c r="DJ5" s="379"/>
      <c r="DK5" s="379"/>
      <c r="DL5" s="379"/>
      <c r="DM5" s="379"/>
      <c r="DN5" s="379"/>
      <c r="DO5" s="379"/>
      <c r="DP5" s="379"/>
      <c r="DQ5" s="379"/>
      <c r="DR5" s="379"/>
      <c r="DS5" s="379"/>
      <c r="DT5" s="379"/>
      <c r="DU5" s="379"/>
      <c r="DV5" s="379"/>
      <c r="DW5" s="379"/>
      <c r="DX5" s="379"/>
      <c r="DY5" s="379"/>
      <c r="DZ5" s="379"/>
    </row>
    <row r="6" spans="1:140" s="61" customFormat="1" ht="27" customHeight="1" thickBot="1">
      <c r="B6" s="379"/>
      <c r="C6" s="379"/>
      <c r="D6" s="379"/>
      <c r="E6" s="379"/>
      <c r="F6" s="379"/>
      <c r="G6" s="379"/>
      <c r="H6" s="379"/>
      <c r="I6" s="1098"/>
      <c r="J6" s="1098"/>
      <c r="K6" s="1098"/>
      <c r="L6" s="1098"/>
      <c r="M6" s="1098"/>
      <c r="N6" s="1098"/>
      <c r="O6" s="1098"/>
      <c r="P6" s="1098"/>
      <c r="Q6" s="1098"/>
      <c r="R6" s="1098"/>
      <c r="S6" s="1098"/>
      <c r="T6" s="1098"/>
      <c r="U6" s="1100" t="s">
        <v>216</v>
      </c>
      <c r="V6" s="120"/>
      <c r="W6" s="120"/>
      <c r="X6" s="120"/>
      <c r="Y6" s="120"/>
      <c r="Z6" s="120"/>
      <c r="AA6" s="120"/>
      <c r="AB6" s="120"/>
      <c r="AC6" s="120"/>
      <c r="AD6" s="120"/>
      <c r="AE6" s="120"/>
      <c r="AF6" s="121"/>
      <c r="AG6" s="383" t="s">
        <v>217</v>
      </c>
      <c r="AH6" s="384"/>
      <c r="AI6" s="384"/>
      <c r="AJ6" s="384"/>
      <c r="AK6" s="384"/>
      <c r="AL6" s="384"/>
      <c r="AM6" s="384"/>
      <c r="AN6" s="384"/>
      <c r="AO6" s="385"/>
      <c r="AP6" s="114" t="s">
        <v>371</v>
      </c>
      <c r="AQ6" s="115"/>
      <c r="AR6" s="115"/>
      <c r="AS6" s="115"/>
      <c r="AT6" s="115"/>
      <c r="AU6" s="115"/>
      <c r="AV6" s="115"/>
      <c r="AW6" s="115"/>
      <c r="AX6" s="115"/>
      <c r="AY6" s="115"/>
      <c r="AZ6" s="115"/>
      <c r="BA6" s="115"/>
      <c r="BB6" s="115"/>
      <c r="BC6" s="115"/>
      <c r="BD6" s="115"/>
      <c r="BE6" s="115"/>
      <c r="BF6" s="115"/>
      <c r="BG6" s="115"/>
      <c r="BH6" s="118"/>
      <c r="BI6" s="114" t="s">
        <v>372</v>
      </c>
      <c r="BJ6" s="115"/>
      <c r="BK6" s="115"/>
      <c r="BL6" s="115"/>
      <c r="BM6" s="115"/>
      <c r="BN6" s="115"/>
      <c r="BO6" s="115"/>
      <c r="BP6" s="115"/>
      <c r="BQ6" s="115"/>
      <c r="BR6" s="115"/>
      <c r="BS6" s="115"/>
      <c r="BT6" s="115"/>
      <c r="BU6" s="115"/>
      <c r="BV6" s="115"/>
      <c r="BW6" s="115"/>
      <c r="BX6" s="115"/>
      <c r="BY6" s="115"/>
      <c r="BZ6" s="115"/>
      <c r="CA6" s="118"/>
      <c r="CB6" s="114" t="s">
        <v>373</v>
      </c>
      <c r="CC6" s="115"/>
      <c r="CD6" s="115"/>
      <c r="CE6" s="115"/>
      <c r="CF6" s="115"/>
      <c r="CG6" s="115"/>
      <c r="CH6" s="115"/>
      <c r="CI6" s="115"/>
      <c r="CJ6" s="115"/>
      <c r="CK6" s="115"/>
      <c r="CL6" s="115"/>
      <c r="CM6" s="115"/>
      <c r="CN6" s="115"/>
      <c r="CO6" s="115"/>
      <c r="CP6" s="115"/>
      <c r="CQ6" s="115"/>
      <c r="CR6" s="115"/>
      <c r="CS6" s="115"/>
      <c r="CT6" s="118"/>
      <c r="CU6" s="379"/>
      <c r="CV6" s="379"/>
      <c r="CW6" s="379"/>
      <c r="CX6" s="379"/>
      <c r="CY6" s="379"/>
      <c r="CZ6" s="379"/>
      <c r="DA6" s="379"/>
      <c r="DB6" s="379"/>
      <c r="DC6" s="379"/>
      <c r="DD6" s="379"/>
      <c r="DE6" s="379"/>
      <c r="DF6" s="379"/>
      <c r="DG6" s="379"/>
      <c r="DH6" s="379"/>
      <c r="DI6" s="379"/>
      <c r="DJ6" s="379"/>
      <c r="DK6" s="379"/>
      <c r="DL6" s="379"/>
      <c r="DM6" s="379"/>
      <c r="DN6" s="379"/>
      <c r="DO6" s="379"/>
      <c r="DP6" s="379"/>
      <c r="DQ6" s="379"/>
      <c r="DR6" s="379"/>
      <c r="DS6" s="379"/>
      <c r="DT6" s="379"/>
      <c r="DU6" s="379"/>
      <c r="DV6" s="379"/>
      <c r="DW6" s="379"/>
      <c r="DX6" s="379"/>
      <c r="DY6" s="379"/>
      <c r="DZ6" s="379"/>
    </row>
    <row r="7" spans="1:140" s="61" customFormat="1" ht="27" customHeight="1">
      <c r="B7" s="379"/>
      <c r="C7" s="379"/>
      <c r="D7" s="379"/>
      <c r="E7" s="379"/>
      <c r="F7" s="379"/>
      <c r="G7" s="379"/>
      <c r="H7" s="379"/>
      <c r="I7" s="1098"/>
      <c r="J7" s="1098"/>
      <c r="K7" s="1098"/>
      <c r="L7" s="1098"/>
      <c r="M7" s="1098"/>
      <c r="N7" s="1098"/>
      <c r="O7" s="1098"/>
      <c r="P7" s="1098"/>
      <c r="Q7" s="1098"/>
      <c r="R7" s="1098"/>
      <c r="S7" s="1098"/>
      <c r="T7" s="1098"/>
      <c r="U7" s="1100" t="s">
        <v>374</v>
      </c>
      <c r="V7" s="120"/>
      <c r="W7" s="120"/>
      <c r="X7" s="120"/>
      <c r="Y7" s="120"/>
      <c r="Z7" s="120"/>
      <c r="AA7" s="120"/>
      <c r="AB7" s="120"/>
      <c r="AC7" s="120"/>
      <c r="AD7" s="120"/>
      <c r="AE7" s="120"/>
      <c r="AF7" s="141"/>
      <c r="AG7" s="1101" t="s">
        <v>375</v>
      </c>
      <c r="AH7" s="1102"/>
      <c r="AI7" s="1103"/>
      <c r="AJ7" s="1103" t="s">
        <v>376</v>
      </c>
      <c r="AK7" s="1103"/>
      <c r="AL7" s="1103"/>
      <c r="AM7" s="1103" t="s">
        <v>375</v>
      </c>
      <c r="AN7" s="1104"/>
      <c r="AO7" s="1105"/>
      <c r="AP7" s="149"/>
      <c r="AQ7" s="150"/>
      <c r="AR7" s="150"/>
      <c r="AS7" s="150"/>
      <c r="AT7" s="150"/>
      <c r="AU7" s="150"/>
      <c r="AV7" s="150"/>
      <c r="AW7" s="150"/>
      <c r="AX7" s="150"/>
      <c r="AY7" s="150"/>
      <c r="AZ7" s="150"/>
      <c r="BA7" s="150"/>
      <c r="BB7" s="150"/>
      <c r="BC7" s="150"/>
      <c r="BD7" s="150"/>
      <c r="BE7" s="150"/>
      <c r="BF7" s="150"/>
      <c r="BG7" s="150"/>
      <c r="BH7" s="151"/>
      <c r="BI7" s="789"/>
      <c r="BJ7" s="790"/>
      <c r="BK7" s="790"/>
      <c r="BL7" s="790"/>
      <c r="BM7" s="790"/>
      <c r="BN7" s="790"/>
      <c r="BO7" s="790"/>
      <c r="BP7" s="790"/>
      <c r="BQ7" s="790"/>
      <c r="BR7" s="790"/>
      <c r="BS7" s="790"/>
      <c r="BT7" s="790"/>
      <c r="BU7" s="790"/>
      <c r="BV7" s="790"/>
      <c r="BW7" s="790"/>
      <c r="BX7" s="790"/>
      <c r="BY7" s="790"/>
      <c r="BZ7" s="790"/>
      <c r="CA7" s="942"/>
      <c r="CB7" s="149">
        <v>156</v>
      </c>
      <c r="CC7" s="150"/>
      <c r="CD7" s="150"/>
      <c r="CE7" s="150"/>
      <c r="CF7" s="150"/>
      <c r="CG7" s="150"/>
      <c r="CH7" s="150"/>
      <c r="CI7" s="150"/>
      <c r="CJ7" s="150"/>
      <c r="CK7" s="150"/>
      <c r="CL7" s="150"/>
      <c r="CM7" s="150"/>
      <c r="CN7" s="150"/>
      <c r="CO7" s="150"/>
      <c r="CP7" s="150"/>
      <c r="CQ7" s="150"/>
      <c r="CR7" s="150"/>
      <c r="CS7" s="150"/>
      <c r="CT7" s="152"/>
      <c r="CU7" s="379"/>
      <c r="CV7" s="379"/>
      <c r="CW7" s="379"/>
      <c r="CX7" s="379"/>
      <c r="CY7" s="379"/>
      <c r="CZ7" s="379"/>
      <c r="DA7" s="379"/>
      <c r="DB7" s="379"/>
      <c r="DC7" s="379"/>
      <c r="DD7" s="379"/>
      <c r="DE7" s="379"/>
      <c r="DF7" s="379"/>
      <c r="DG7" s="379"/>
      <c r="DH7" s="379"/>
      <c r="DI7" s="379"/>
      <c r="DJ7" s="379"/>
      <c r="DK7" s="379"/>
      <c r="DL7" s="379"/>
      <c r="DM7" s="379"/>
      <c r="DN7" s="379"/>
      <c r="DO7" s="379"/>
      <c r="DP7" s="379"/>
      <c r="DQ7" s="379"/>
      <c r="DR7" s="379"/>
      <c r="DS7" s="379"/>
      <c r="DT7" s="379"/>
      <c r="DU7" s="379"/>
      <c r="DV7" s="379"/>
      <c r="DW7" s="379"/>
      <c r="DX7" s="379"/>
      <c r="DY7" s="379"/>
      <c r="DZ7" s="379"/>
    </row>
    <row r="8" spans="1:140" s="61" customFormat="1" ht="27" customHeight="1" thickBot="1">
      <c r="B8" s="379"/>
      <c r="C8" s="379"/>
      <c r="D8" s="379"/>
      <c r="E8" s="379"/>
      <c r="F8" s="379"/>
      <c r="G8" s="379"/>
      <c r="H8" s="379"/>
      <c r="I8" s="1098"/>
      <c r="J8" s="1098"/>
      <c r="K8" s="1098"/>
      <c r="L8" s="1098"/>
      <c r="M8" s="1098"/>
      <c r="N8" s="1098"/>
      <c r="O8" s="1098"/>
      <c r="P8" s="1098"/>
      <c r="Q8" s="1098"/>
      <c r="R8" s="1098"/>
      <c r="S8" s="1098"/>
      <c r="T8" s="1098"/>
      <c r="U8" s="1100" t="s">
        <v>377</v>
      </c>
      <c r="V8" s="120"/>
      <c r="W8" s="120"/>
      <c r="X8" s="120"/>
      <c r="Y8" s="120"/>
      <c r="Z8" s="120"/>
      <c r="AA8" s="120"/>
      <c r="AB8" s="120"/>
      <c r="AC8" s="120"/>
      <c r="AD8" s="120"/>
      <c r="AE8" s="120"/>
      <c r="AF8" s="120"/>
      <c r="AG8" s="1106" t="s">
        <v>290</v>
      </c>
      <c r="AH8" s="1107"/>
      <c r="AI8" s="1107"/>
      <c r="AJ8" s="495" t="s">
        <v>848</v>
      </c>
      <c r="AK8" s="496"/>
      <c r="AL8" s="497"/>
      <c r="AM8" s="496" t="s">
        <v>290</v>
      </c>
      <c r="AN8" s="496"/>
      <c r="AO8" s="823"/>
      <c r="AP8" s="174"/>
      <c r="AQ8" s="174"/>
      <c r="AR8" s="174"/>
      <c r="AS8" s="174"/>
      <c r="AT8" s="174"/>
      <c r="AU8" s="174"/>
      <c r="AV8" s="174"/>
      <c r="AW8" s="174"/>
      <c r="AX8" s="174"/>
      <c r="AY8" s="174"/>
      <c r="AZ8" s="174"/>
      <c r="BA8" s="174"/>
      <c r="BB8" s="174"/>
      <c r="BC8" s="174"/>
      <c r="BD8" s="174"/>
      <c r="BE8" s="174"/>
      <c r="BF8" s="174"/>
      <c r="BG8" s="174"/>
      <c r="BH8" s="175"/>
      <c r="BI8" s="173">
        <v>55776</v>
      </c>
      <c r="BJ8" s="174"/>
      <c r="BK8" s="174"/>
      <c r="BL8" s="174"/>
      <c r="BM8" s="174"/>
      <c r="BN8" s="174"/>
      <c r="BO8" s="174"/>
      <c r="BP8" s="174"/>
      <c r="BQ8" s="174"/>
      <c r="BR8" s="174"/>
      <c r="BS8" s="174"/>
      <c r="BT8" s="174"/>
      <c r="BU8" s="174"/>
      <c r="BV8" s="174"/>
      <c r="BW8" s="174"/>
      <c r="BX8" s="174"/>
      <c r="BY8" s="174"/>
      <c r="BZ8" s="174"/>
      <c r="CA8" s="175"/>
      <c r="CB8" s="173">
        <v>2558</v>
      </c>
      <c r="CC8" s="174"/>
      <c r="CD8" s="174"/>
      <c r="CE8" s="174"/>
      <c r="CF8" s="174"/>
      <c r="CG8" s="174"/>
      <c r="CH8" s="174"/>
      <c r="CI8" s="174"/>
      <c r="CJ8" s="174"/>
      <c r="CK8" s="174"/>
      <c r="CL8" s="174"/>
      <c r="CM8" s="174"/>
      <c r="CN8" s="174"/>
      <c r="CO8" s="174"/>
      <c r="CP8" s="174"/>
      <c r="CQ8" s="174"/>
      <c r="CR8" s="174"/>
      <c r="CS8" s="174"/>
      <c r="CT8" s="176"/>
      <c r="CU8" s="379"/>
      <c r="CV8" s="379"/>
      <c r="CW8" s="379"/>
      <c r="CX8" s="379"/>
      <c r="CY8" s="379"/>
      <c r="CZ8" s="379"/>
      <c r="DA8" s="379"/>
      <c r="DB8" s="379"/>
      <c r="DC8" s="379"/>
      <c r="DD8" s="379"/>
      <c r="DE8" s="379"/>
      <c r="DF8" s="379"/>
      <c r="DG8" s="379"/>
      <c r="DH8" s="379"/>
      <c r="DI8" s="379"/>
      <c r="DJ8" s="379"/>
      <c r="DK8" s="379"/>
      <c r="DL8" s="379"/>
      <c r="DM8" s="379"/>
      <c r="DN8" s="379"/>
      <c r="DO8" s="379"/>
      <c r="DP8" s="379"/>
      <c r="DQ8" s="379"/>
      <c r="DR8" s="379"/>
      <c r="DS8" s="379"/>
      <c r="DT8" s="379"/>
      <c r="DU8" s="379"/>
      <c r="DV8" s="379"/>
      <c r="DW8" s="379"/>
      <c r="DX8" s="379"/>
      <c r="DY8" s="379"/>
      <c r="DZ8" s="379"/>
    </row>
    <row r="9" spans="1:140" s="61" customFormat="1" ht="21" customHeight="1">
      <c r="B9" s="379"/>
      <c r="C9" s="379"/>
      <c r="D9" s="379"/>
      <c r="E9" s="379"/>
      <c r="F9" s="379"/>
      <c r="G9" s="379"/>
      <c r="H9" s="379"/>
      <c r="I9" s="1098"/>
      <c r="J9" s="1098"/>
      <c r="K9" s="1098"/>
      <c r="L9" s="1098"/>
      <c r="M9" s="1098"/>
      <c r="N9" s="1098"/>
      <c r="O9" s="1098"/>
      <c r="P9" s="1098"/>
      <c r="Q9" s="1098"/>
      <c r="R9" s="1098"/>
      <c r="S9" s="1098"/>
      <c r="T9" s="1098"/>
      <c r="U9" s="1098"/>
      <c r="V9" s="1098"/>
      <c r="W9" s="1098"/>
      <c r="X9" s="1098"/>
      <c r="Y9" s="1098"/>
      <c r="Z9" s="1098"/>
      <c r="AA9" s="1098"/>
      <c r="AB9" s="1098"/>
      <c r="AC9" s="1098"/>
      <c r="AD9" s="1098"/>
      <c r="AE9" s="379"/>
      <c r="AF9" s="379"/>
      <c r="CL9" s="971"/>
      <c r="CM9" s="971"/>
      <c r="CO9" s="379"/>
      <c r="CP9" s="379"/>
      <c r="CQ9" s="379"/>
      <c r="CR9" s="379"/>
      <c r="CS9" s="379"/>
      <c r="CT9" s="379"/>
      <c r="CU9" s="379"/>
      <c r="CV9" s="379"/>
      <c r="CW9" s="379"/>
      <c r="CX9" s="379"/>
      <c r="CY9" s="379"/>
      <c r="CZ9" s="379"/>
      <c r="DA9" s="379"/>
      <c r="DB9" s="379"/>
      <c r="DC9" s="379"/>
      <c r="DD9" s="379"/>
      <c r="DE9" s="379"/>
      <c r="DF9" s="379"/>
      <c r="DG9" s="379"/>
      <c r="DH9" s="379"/>
      <c r="DI9" s="379"/>
      <c r="DJ9" s="379"/>
      <c r="DK9" s="379"/>
      <c r="DL9" s="379"/>
      <c r="DM9" s="379"/>
      <c r="DN9" s="379"/>
      <c r="DO9" s="379"/>
      <c r="DP9" s="379"/>
      <c r="DQ9" s="379"/>
      <c r="DR9" s="379"/>
      <c r="DS9" s="379"/>
      <c r="DT9" s="379"/>
      <c r="DU9" s="379"/>
      <c r="DV9" s="379"/>
      <c r="DW9" s="379"/>
      <c r="DX9" s="379"/>
      <c r="DY9" s="379"/>
      <c r="DZ9" s="379"/>
    </row>
    <row r="10" spans="1:140" ht="12.95" customHeight="1"/>
    <row r="11" spans="1:140" ht="12.95" customHeight="1"/>
    <row r="12" spans="1:140" ht="12.95" customHeight="1"/>
    <row r="13" spans="1:140" ht="12.95" customHeight="1"/>
    <row r="14" spans="1:140" ht="12.95" customHeight="1"/>
    <row r="15" spans="1:140" ht="12.95" customHeight="1"/>
    <row r="16" spans="1:140">
      <c r="EI16" s="52"/>
      <c r="EJ16" s="52"/>
    </row>
  </sheetData>
  <sheetProtection password="98CF" sheet="1" objects="1" scenarios="1" selectLockedCells="1"/>
  <mergeCells count="37">
    <mergeCell ref="T3:V3"/>
    <mergeCell ref="W3:Y3"/>
    <mergeCell ref="H1:Y2"/>
    <mergeCell ref="Z1:AE2"/>
    <mergeCell ref="CJ1:CT2"/>
    <mergeCell ref="AF1:CI3"/>
    <mergeCell ref="H3:J3"/>
    <mergeCell ref="K3:M3"/>
    <mergeCell ref="N3:P3"/>
    <mergeCell ref="Q3:S3"/>
    <mergeCell ref="CJ3:CT3"/>
    <mergeCell ref="U6:AF6"/>
    <mergeCell ref="AG6:AO6"/>
    <mergeCell ref="AP6:BH6"/>
    <mergeCell ref="BI6:CA6"/>
    <mergeCell ref="CB6:CT6"/>
    <mergeCell ref="CU1:DU2"/>
    <mergeCell ref="Z3:AB3"/>
    <mergeCell ref="AC3:AE3"/>
    <mergeCell ref="AP5:BH5"/>
    <mergeCell ref="BI5:CA5"/>
    <mergeCell ref="CB5:CT5"/>
    <mergeCell ref="CU3:DU3"/>
    <mergeCell ref="CB7:CT7"/>
    <mergeCell ref="AP8:BH8"/>
    <mergeCell ref="BI8:CA8"/>
    <mergeCell ref="CB8:CT8"/>
    <mergeCell ref="U7:AF7"/>
    <mergeCell ref="AG7:AI7"/>
    <mergeCell ref="AJ7:AL7"/>
    <mergeCell ref="AM7:AO7"/>
    <mergeCell ref="AP7:BH7"/>
    <mergeCell ref="U8:AF8"/>
    <mergeCell ref="AG8:AI8"/>
    <mergeCell ref="AJ8:AL8"/>
    <mergeCell ref="AM8:AO8"/>
    <mergeCell ref="BI7:CA7"/>
  </mergeCells>
  <phoneticPr fontId="3"/>
  <dataValidations count="3">
    <dataValidation type="whole" allowBlank="1" showInputMessage="1" showErrorMessage="1" errorTitle="入力エラー" error="数値以外の入力または、10桁以上の入力は行えません。_x000a_" sqref="CB7:CT8">
      <formula1>-99999999</formula1>
      <formula2>999999999</formula2>
    </dataValidation>
    <dataValidation type="whole" allowBlank="1" showInputMessage="1" showErrorMessage="1" errorTitle="入力エラー" error="数値以外の入力または、11桁以上の入力は行えません。_x000a_" sqref="BI7:CA8">
      <formula1>-999999999</formula1>
      <formula2>9999999999</formula2>
    </dataValidation>
    <dataValidation type="whole" allowBlank="1" showInputMessage="1" showErrorMessage="1" errorTitle="入力エラー" error="数値以外の入力または、8桁以上の入力は行えません。_x000a_" sqref="AP7:BH8">
      <formula1>-999999</formula1>
      <formula2>9999999</formula2>
    </dataValidation>
  </dataValidations>
  <printOptions horizontalCentered="1"/>
  <pageMargins left="0.59055118110236227" right="0.59055118110236227" top="0.6692913385826772" bottom="0.39370078740157483" header="0.51181102362204722" footer="0.19685039370078741"/>
  <pageSetup paperSize="9" firstPageNumber="105" orientation="landscape" useFirstPageNumber="1" r:id="rId1"/>
  <headerFooter alignWithMargins="0">
    <oddFooter>&amp;R課税市-&amp;P</oddFooter>
  </headerFooter>
  <drawing r:id="rId2"/>
  <picture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you39"/>
  <dimension ref="A1:EM60"/>
  <sheetViews>
    <sheetView showGridLines="0" topLeftCell="A23" zoomScale="90" zoomScaleNormal="90" workbookViewId="0">
      <selection activeCell="W13" sqref="W13:AI13"/>
    </sheetView>
  </sheetViews>
  <sheetFormatPr defaultColWidth="1" defaultRowHeight="13.5"/>
  <cols>
    <col min="1" max="16384" width="1" style="1143"/>
  </cols>
  <sheetData>
    <row r="1" spans="1:143" s="1108" customFormat="1" ht="15.95" customHeight="1">
      <c r="H1" s="1109" t="s">
        <v>810</v>
      </c>
      <c r="I1" s="1110"/>
      <c r="J1" s="1110"/>
      <c r="K1" s="1110"/>
      <c r="L1" s="1110"/>
      <c r="M1" s="1110"/>
      <c r="N1" s="1110"/>
      <c r="O1" s="1110"/>
      <c r="P1" s="1110"/>
      <c r="Q1" s="1110"/>
      <c r="R1" s="1110"/>
      <c r="S1" s="1110"/>
      <c r="T1" s="1110"/>
      <c r="U1" s="1110"/>
      <c r="V1" s="1110"/>
      <c r="W1" s="1110"/>
      <c r="X1" s="1110"/>
      <c r="Y1" s="1111"/>
      <c r="Z1" s="1109" t="s">
        <v>756</v>
      </c>
      <c r="AA1" s="1110"/>
      <c r="AB1" s="1110"/>
      <c r="AC1" s="1110"/>
      <c r="AD1" s="1110"/>
      <c r="AE1" s="1111"/>
      <c r="AF1" s="1112" t="s">
        <v>403</v>
      </c>
      <c r="AG1" s="1112"/>
      <c r="AH1" s="1112"/>
      <c r="AI1" s="1112"/>
      <c r="AJ1" s="1112"/>
      <c r="AK1" s="1112"/>
      <c r="AL1" s="1112"/>
      <c r="AM1" s="1112"/>
      <c r="AN1" s="1112"/>
      <c r="AO1" s="1112"/>
      <c r="AP1" s="1112"/>
      <c r="AQ1" s="1112"/>
      <c r="AR1" s="1112"/>
      <c r="AS1" s="1112"/>
      <c r="AT1" s="1112"/>
      <c r="AU1" s="1112"/>
      <c r="AV1" s="1112"/>
      <c r="AW1" s="1112"/>
      <c r="AX1" s="1112"/>
      <c r="AY1" s="1112"/>
      <c r="AZ1" s="1112"/>
      <c r="BA1" s="1112"/>
      <c r="BB1" s="1112"/>
      <c r="BC1" s="1112"/>
      <c r="BD1" s="1112"/>
      <c r="BE1" s="1112"/>
      <c r="BF1" s="1112"/>
      <c r="BG1" s="1112"/>
      <c r="BH1" s="1112"/>
      <c r="BI1" s="1112"/>
      <c r="BJ1" s="1112"/>
      <c r="BK1" s="1112"/>
      <c r="BL1" s="1112"/>
      <c r="BM1" s="1112"/>
      <c r="BN1" s="1112"/>
      <c r="BO1" s="1112"/>
      <c r="BP1" s="1112"/>
      <c r="BQ1" s="1112"/>
      <c r="BR1" s="1112"/>
      <c r="BS1" s="1112"/>
      <c r="BT1" s="1112"/>
      <c r="BU1" s="1112"/>
      <c r="BV1" s="1112"/>
      <c r="BW1" s="1112"/>
      <c r="BX1" s="1112"/>
      <c r="BY1" s="1112"/>
      <c r="BZ1" s="1112"/>
      <c r="CA1" s="1112"/>
      <c r="CB1" s="1112"/>
      <c r="CC1" s="1112"/>
      <c r="CD1" s="1112"/>
      <c r="CE1" s="1112"/>
      <c r="CF1" s="1112"/>
      <c r="CG1" s="1112"/>
      <c r="CH1" s="1112"/>
      <c r="CI1" s="1112"/>
      <c r="CJ1" s="1112"/>
      <c r="CK1" s="1112"/>
      <c r="CL1" s="1112"/>
      <c r="CM1" s="1112"/>
      <c r="CN1" s="1113" t="s">
        <v>750</v>
      </c>
      <c r="CO1" s="1113"/>
      <c r="CP1" s="1113"/>
      <c r="CQ1" s="1113"/>
      <c r="CR1" s="1113"/>
      <c r="CS1" s="1113"/>
      <c r="CT1" s="1113"/>
      <c r="CU1" s="1113"/>
      <c r="CV1" s="1113"/>
      <c r="CW1" s="1113"/>
      <c r="CX1" s="1113"/>
      <c r="CY1" s="1114" t="str">
        <f>IF(表00!DG1="","",表00!DG1)</f>
        <v>三重県</v>
      </c>
      <c r="CZ1" s="1114"/>
      <c r="DA1" s="1114"/>
      <c r="DB1" s="1114"/>
      <c r="DC1" s="1114"/>
      <c r="DD1" s="1114"/>
      <c r="DE1" s="1114"/>
      <c r="DF1" s="1114"/>
      <c r="DG1" s="1114"/>
      <c r="DH1" s="1114"/>
      <c r="DI1" s="1114"/>
      <c r="DJ1" s="1114"/>
      <c r="DK1" s="1114"/>
      <c r="DL1" s="1114"/>
      <c r="DM1" s="1114"/>
      <c r="DN1" s="1114"/>
      <c r="DO1" s="1114"/>
      <c r="DP1" s="1114"/>
      <c r="DQ1" s="1114"/>
      <c r="DR1" s="1114"/>
      <c r="DS1" s="1114"/>
      <c r="DT1" s="1114"/>
      <c r="DU1" s="1114"/>
      <c r="DV1" s="1114"/>
      <c r="DW1" s="1114"/>
      <c r="DX1" s="1114"/>
      <c r="DY1" s="1114"/>
      <c r="EG1" s="1115"/>
      <c r="EH1" s="1115"/>
      <c r="EI1" s="1115"/>
    </row>
    <row r="2" spans="1:143" s="1108" customFormat="1" ht="15.95" customHeight="1" thickBot="1">
      <c r="H2" s="1116"/>
      <c r="I2" s="1117"/>
      <c r="J2" s="1117"/>
      <c r="K2" s="1117"/>
      <c r="L2" s="1117"/>
      <c r="M2" s="1117"/>
      <c r="N2" s="1117"/>
      <c r="O2" s="1117"/>
      <c r="P2" s="1117"/>
      <c r="Q2" s="1117"/>
      <c r="R2" s="1117"/>
      <c r="S2" s="1117"/>
      <c r="T2" s="1117"/>
      <c r="U2" s="1117"/>
      <c r="V2" s="1117"/>
      <c r="W2" s="1117"/>
      <c r="X2" s="1117"/>
      <c r="Y2" s="1118"/>
      <c r="Z2" s="1116"/>
      <c r="AA2" s="1117"/>
      <c r="AB2" s="1117"/>
      <c r="AC2" s="1117"/>
      <c r="AD2" s="1117"/>
      <c r="AE2" s="1118"/>
      <c r="AF2" s="1112"/>
      <c r="AG2" s="1112"/>
      <c r="AH2" s="1112"/>
      <c r="AI2" s="1112"/>
      <c r="AJ2" s="1112"/>
      <c r="AK2" s="1112"/>
      <c r="AL2" s="1112"/>
      <c r="AM2" s="1112"/>
      <c r="AN2" s="1112"/>
      <c r="AO2" s="1112"/>
      <c r="AP2" s="1112"/>
      <c r="AQ2" s="1112"/>
      <c r="AR2" s="1112"/>
      <c r="AS2" s="1112"/>
      <c r="AT2" s="1112"/>
      <c r="AU2" s="1112"/>
      <c r="AV2" s="1112"/>
      <c r="AW2" s="1112"/>
      <c r="AX2" s="1112"/>
      <c r="AY2" s="1112"/>
      <c r="AZ2" s="1112"/>
      <c r="BA2" s="1112"/>
      <c r="BB2" s="1112"/>
      <c r="BC2" s="1112"/>
      <c r="BD2" s="1112"/>
      <c r="BE2" s="1112"/>
      <c r="BF2" s="1112"/>
      <c r="BG2" s="1112"/>
      <c r="BH2" s="1112"/>
      <c r="BI2" s="1112"/>
      <c r="BJ2" s="1112"/>
      <c r="BK2" s="1112"/>
      <c r="BL2" s="1112"/>
      <c r="BM2" s="1112"/>
      <c r="BN2" s="1112"/>
      <c r="BO2" s="1112"/>
      <c r="BP2" s="1112"/>
      <c r="BQ2" s="1112"/>
      <c r="BR2" s="1112"/>
      <c r="BS2" s="1112"/>
      <c r="BT2" s="1112"/>
      <c r="BU2" s="1112"/>
      <c r="BV2" s="1112"/>
      <c r="BW2" s="1112"/>
      <c r="BX2" s="1112"/>
      <c r="BY2" s="1112"/>
      <c r="BZ2" s="1112"/>
      <c r="CA2" s="1112"/>
      <c r="CB2" s="1112"/>
      <c r="CC2" s="1112"/>
      <c r="CD2" s="1112"/>
      <c r="CE2" s="1112"/>
      <c r="CF2" s="1112"/>
      <c r="CG2" s="1112"/>
      <c r="CH2" s="1112"/>
      <c r="CI2" s="1112"/>
      <c r="CJ2" s="1112"/>
      <c r="CK2" s="1112"/>
      <c r="CL2" s="1112"/>
      <c r="CM2" s="1112"/>
      <c r="CN2" s="1119"/>
      <c r="CO2" s="1119"/>
      <c r="CP2" s="1119"/>
      <c r="CQ2" s="1119"/>
      <c r="CR2" s="1119"/>
      <c r="CS2" s="1119"/>
      <c r="CT2" s="1119"/>
      <c r="CU2" s="1119"/>
      <c r="CV2" s="1119"/>
      <c r="CW2" s="1119"/>
      <c r="CX2" s="1119"/>
      <c r="CY2" s="1120"/>
      <c r="CZ2" s="1120"/>
      <c r="DA2" s="1120"/>
      <c r="DB2" s="1120"/>
      <c r="DC2" s="1120"/>
      <c r="DD2" s="1120"/>
      <c r="DE2" s="1120"/>
      <c r="DF2" s="1120"/>
      <c r="DG2" s="1120"/>
      <c r="DH2" s="1120"/>
      <c r="DI2" s="1120"/>
      <c r="DJ2" s="1120"/>
      <c r="DK2" s="1120"/>
      <c r="DL2" s="1120"/>
      <c r="DM2" s="1120"/>
      <c r="DN2" s="1120"/>
      <c r="DO2" s="1120"/>
      <c r="DP2" s="1120"/>
      <c r="DQ2" s="1120"/>
      <c r="DR2" s="1120"/>
      <c r="DS2" s="1120"/>
      <c r="DT2" s="1120"/>
      <c r="DU2" s="1120"/>
      <c r="DV2" s="1120"/>
      <c r="DW2" s="1120"/>
      <c r="DX2" s="1120"/>
      <c r="DY2" s="1120"/>
      <c r="DZ2" s="1115"/>
      <c r="EA2" s="1121"/>
      <c r="EB2" s="1115"/>
      <c r="EC2" s="1115"/>
      <c r="ED2" s="1115"/>
      <c r="EE2" s="1115"/>
      <c r="EG2" s="1115"/>
      <c r="EH2" s="1115"/>
      <c r="EI2" s="1115"/>
    </row>
    <row r="3" spans="1:143" s="1108" customFormat="1" ht="25.5" customHeight="1" thickBot="1">
      <c r="H3" s="1122">
        <f>IF(表00!A8="","",表00!A8)</f>
        <v>2</v>
      </c>
      <c r="I3" s="1123"/>
      <c r="J3" s="1123"/>
      <c r="K3" s="1123">
        <f>IF(表00!D8="","",表00!D8)</f>
        <v>4</v>
      </c>
      <c r="L3" s="1123"/>
      <c r="M3" s="1123"/>
      <c r="N3" s="1123">
        <f>IF(表00!G8="","",表00!G8)</f>
        <v>2</v>
      </c>
      <c r="O3" s="1123"/>
      <c r="P3" s="1123"/>
      <c r="Q3" s="1123">
        <f>IF(表00!J8="","",表00!J8)</f>
        <v>0</v>
      </c>
      <c r="R3" s="1123"/>
      <c r="S3" s="1123"/>
      <c r="T3" s="1123">
        <f>IF(表00!M8="","",表00!M8)</f>
        <v>2</v>
      </c>
      <c r="U3" s="1123"/>
      <c r="V3" s="1123"/>
      <c r="W3" s="1123">
        <f>IF(表00!P8="","",表00!P8)</f>
        <v>1</v>
      </c>
      <c r="X3" s="1123"/>
      <c r="Y3" s="1124"/>
      <c r="Z3" s="1125">
        <v>3</v>
      </c>
      <c r="AA3" s="1126"/>
      <c r="AB3" s="1127"/>
      <c r="AC3" s="1128">
        <v>9</v>
      </c>
      <c r="AD3" s="1129"/>
      <c r="AE3" s="1130"/>
      <c r="AF3" s="1112"/>
      <c r="AG3" s="1112"/>
      <c r="AH3" s="1112"/>
      <c r="AI3" s="1112"/>
      <c r="AJ3" s="1112"/>
      <c r="AK3" s="1112"/>
      <c r="AL3" s="1112"/>
      <c r="AM3" s="1112"/>
      <c r="AN3" s="1112"/>
      <c r="AO3" s="1112"/>
      <c r="AP3" s="1112"/>
      <c r="AQ3" s="1112"/>
      <c r="AR3" s="1112"/>
      <c r="AS3" s="1112"/>
      <c r="AT3" s="1112"/>
      <c r="AU3" s="1112"/>
      <c r="AV3" s="1112"/>
      <c r="AW3" s="1112"/>
      <c r="AX3" s="1112"/>
      <c r="AY3" s="1112"/>
      <c r="AZ3" s="1112"/>
      <c r="BA3" s="1112"/>
      <c r="BB3" s="1112"/>
      <c r="BC3" s="1112"/>
      <c r="BD3" s="1112"/>
      <c r="BE3" s="1112"/>
      <c r="BF3" s="1112"/>
      <c r="BG3" s="1112"/>
      <c r="BH3" s="1112"/>
      <c r="BI3" s="1112"/>
      <c r="BJ3" s="1112"/>
      <c r="BK3" s="1112"/>
      <c r="BL3" s="1112"/>
      <c r="BM3" s="1112"/>
      <c r="BN3" s="1112"/>
      <c r="BO3" s="1112"/>
      <c r="BP3" s="1112"/>
      <c r="BQ3" s="1112"/>
      <c r="BR3" s="1112"/>
      <c r="BS3" s="1112"/>
      <c r="BT3" s="1112"/>
      <c r="BU3" s="1112"/>
      <c r="BV3" s="1112"/>
      <c r="BW3" s="1112"/>
      <c r="BX3" s="1112"/>
      <c r="BY3" s="1112"/>
      <c r="BZ3" s="1112"/>
      <c r="CA3" s="1112"/>
      <c r="CB3" s="1112"/>
      <c r="CC3" s="1112"/>
      <c r="CD3" s="1112"/>
      <c r="CE3" s="1112"/>
      <c r="CF3" s="1112"/>
      <c r="CG3" s="1112"/>
      <c r="CH3" s="1112"/>
      <c r="CI3" s="1112"/>
      <c r="CJ3" s="1112"/>
      <c r="CK3" s="1112"/>
      <c r="CL3" s="1112"/>
      <c r="CM3" s="1112"/>
      <c r="CN3" s="1119" t="s">
        <v>752</v>
      </c>
      <c r="CO3" s="1119"/>
      <c r="CP3" s="1119"/>
      <c r="CQ3" s="1119"/>
      <c r="CR3" s="1119"/>
      <c r="CS3" s="1119"/>
      <c r="CT3" s="1119"/>
      <c r="CU3" s="1119"/>
      <c r="CV3" s="1119"/>
      <c r="CW3" s="1119"/>
      <c r="CX3" s="1119"/>
      <c r="CY3" s="1131" t="str">
        <f>IF(表00!DG3="","",表00!DG3)</f>
        <v>四日市市</v>
      </c>
      <c r="CZ3" s="1131"/>
      <c r="DA3" s="1131"/>
      <c r="DB3" s="1131"/>
      <c r="DC3" s="1131"/>
      <c r="DD3" s="1131"/>
      <c r="DE3" s="1131"/>
      <c r="DF3" s="1131"/>
      <c r="DG3" s="1131"/>
      <c r="DH3" s="1131"/>
      <c r="DI3" s="1131"/>
      <c r="DJ3" s="1131"/>
      <c r="DK3" s="1131"/>
      <c r="DL3" s="1131"/>
      <c r="DM3" s="1131"/>
      <c r="DN3" s="1131"/>
      <c r="DO3" s="1131"/>
      <c r="DP3" s="1131"/>
      <c r="DQ3" s="1131"/>
      <c r="DR3" s="1131"/>
      <c r="DS3" s="1131"/>
      <c r="DT3" s="1131"/>
      <c r="DU3" s="1131"/>
      <c r="DV3" s="1131"/>
      <c r="DW3" s="1131"/>
      <c r="DX3" s="1131"/>
      <c r="DY3" s="1131"/>
      <c r="DZ3" s="1115"/>
      <c r="EA3" s="1121"/>
      <c r="EB3" s="1115"/>
      <c r="EC3" s="1115"/>
      <c r="ED3" s="1115"/>
      <c r="EE3" s="1115"/>
      <c r="EG3" s="1115"/>
      <c r="EH3" s="1115"/>
      <c r="EI3" s="1115"/>
    </row>
    <row r="4" spans="1:143" s="1133" customFormat="1" ht="36.75" customHeight="1">
      <c r="A4" s="1121"/>
      <c r="B4" s="1121"/>
      <c r="C4" s="1121"/>
      <c r="D4" s="1121"/>
      <c r="E4" s="1121"/>
      <c r="F4" s="1121"/>
      <c r="G4" s="1121"/>
      <c r="H4" s="1132"/>
      <c r="I4" s="1132"/>
      <c r="J4" s="1132"/>
      <c r="K4" s="1132"/>
      <c r="L4" s="1132"/>
      <c r="M4" s="1132"/>
      <c r="N4" s="1132"/>
      <c r="O4" s="1132"/>
      <c r="P4" s="1132"/>
      <c r="Q4" s="1132"/>
      <c r="R4" s="1132"/>
      <c r="S4" s="1132"/>
      <c r="T4" s="1132"/>
      <c r="U4" s="1132"/>
      <c r="V4" s="1132"/>
      <c r="W4" s="1132"/>
      <c r="X4" s="1132"/>
      <c r="Y4" s="1132"/>
      <c r="Z4" s="1132"/>
      <c r="AA4" s="1132"/>
      <c r="AB4" s="1132"/>
      <c r="AC4" s="1132"/>
      <c r="AD4" s="1121"/>
      <c r="AE4" s="1121"/>
      <c r="AI4" s="1115"/>
      <c r="AJ4" s="1134"/>
      <c r="AK4" s="1134"/>
      <c r="AL4" s="1134"/>
      <c r="AM4" s="1134"/>
      <c r="AN4" s="1134"/>
      <c r="AO4" s="1134"/>
      <c r="AP4" s="1134"/>
      <c r="AQ4" s="1134"/>
      <c r="AR4" s="1134"/>
      <c r="AS4" s="1134"/>
      <c r="AT4" s="1134"/>
      <c r="AU4" s="1134"/>
      <c r="AV4" s="1134"/>
      <c r="AW4" s="1134"/>
      <c r="AX4" s="1134"/>
      <c r="AY4" s="1134"/>
      <c r="AZ4" s="1134"/>
      <c r="BA4" s="1134"/>
      <c r="BB4" s="1134"/>
      <c r="BC4" s="1134"/>
      <c r="BD4" s="1134"/>
      <c r="BE4" s="1134"/>
      <c r="BF4" s="1134"/>
      <c r="BG4" s="1134"/>
      <c r="BH4" s="1134"/>
      <c r="BI4" s="1134"/>
      <c r="BJ4" s="1134"/>
      <c r="BK4" s="1134"/>
      <c r="BL4" s="1134"/>
      <c r="BM4" s="1134"/>
      <c r="BN4" s="1134"/>
      <c r="BO4" s="1134"/>
      <c r="BP4" s="1134"/>
      <c r="BQ4" s="1134"/>
      <c r="BR4" s="1134"/>
      <c r="BS4" s="1134"/>
      <c r="BT4" s="1134"/>
      <c r="BU4" s="1134"/>
      <c r="BV4" s="1134"/>
      <c r="BW4" s="1134"/>
      <c r="BX4" s="1134"/>
      <c r="BY4" s="1134"/>
      <c r="BZ4" s="1134"/>
      <c r="CA4" s="1134"/>
      <c r="CB4" s="1134"/>
      <c r="CC4" s="1134"/>
      <c r="CD4" s="1134"/>
      <c r="CE4" s="1134"/>
      <c r="CF4" s="1134"/>
      <c r="CG4" s="1134"/>
      <c r="CH4" s="1134"/>
      <c r="CI4" s="1134"/>
      <c r="CJ4" s="1134"/>
      <c r="CK4" s="1134"/>
      <c r="CL4" s="1134"/>
      <c r="CM4" s="1115"/>
      <c r="CN4" s="1121"/>
      <c r="CO4" s="1121"/>
      <c r="CP4" s="1121"/>
      <c r="CQ4" s="1121"/>
      <c r="CR4" s="1121"/>
      <c r="CS4" s="1121"/>
      <c r="CT4" s="1121"/>
      <c r="CU4" s="1121"/>
      <c r="CV4" s="1121"/>
      <c r="CW4" s="1121"/>
      <c r="CX4" s="1121"/>
      <c r="CY4" s="1121"/>
      <c r="CZ4" s="1121"/>
      <c r="DA4" s="1121"/>
      <c r="DB4" s="1121"/>
      <c r="DC4" s="1121"/>
      <c r="DD4" s="1121"/>
      <c r="DE4" s="1121"/>
      <c r="DF4" s="1121"/>
      <c r="DG4" s="1121"/>
      <c r="DH4" s="1121"/>
      <c r="DI4" s="1121"/>
      <c r="DJ4" s="1121"/>
      <c r="DK4" s="1121"/>
      <c r="DL4" s="1121"/>
      <c r="DM4" s="1121"/>
      <c r="DN4" s="1121"/>
      <c r="DO4" s="1121"/>
      <c r="DP4" s="1121"/>
      <c r="DQ4" s="1121"/>
      <c r="DR4" s="1121"/>
      <c r="DS4" s="1121"/>
      <c r="DT4" s="1121"/>
      <c r="DU4" s="1121"/>
      <c r="DV4" s="1121"/>
      <c r="DW4" s="1121"/>
      <c r="DX4" s="1121"/>
      <c r="DY4" s="1121"/>
      <c r="DZ4" s="1115"/>
      <c r="EA4" s="1115"/>
      <c r="EB4" s="1115"/>
      <c r="EC4" s="1115"/>
      <c r="ED4" s="1115"/>
      <c r="EE4" s="1115"/>
      <c r="EF4" s="1115"/>
      <c r="EG4" s="1115"/>
      <c r="EH4" s="1115"/>
      <c r="EI4" s="1115"/>
    </row>
    <row r="5" spans="1:143" s="1133" customFormat="1" ht="15" customHeight="1">
      <c r="A5" s="1135"/>
      <c r="B5" s="1135"/>
      <c r="C5" s="1135"/>
      <c r="D5" s="1135"/>
      <c r="E5" s="1135"/>
      <c r="F5" s="1135"/>
      <c r="G5" s="1135"/>
      <c r="H5" s="1135"/>
      <c r="I5" s="1135"/>
      <c r="J5" s="1135"/>
      <c r="K5" s="1135"/>
      <c r="L5" s="1135"/>
      <c r="M5" s="1135"/>
      <c r="N5" s="1135"/>
      <c r="O5" s="1135"/>
      <c r="P5" s="1135"/>
      <c r="Q5" s="1135"/>
      <c r="R5" s="1135"/>
      <c r="S5" s="1135"/>
      <c r="T5" s="1135"/>
      <c r="U5" s="1135"/>
      <c r="V5" s="1136" t="s">
        <v>145</v>
      </c>
      <c r="W5" s="1136"/>
      <c r="X5" s="1136"/>
      <c r="Y5" s="1136"/>
      <c r="Z5" s="1136"/>
      <c r="AA5" s="1136"/>
      <c r="AB5" s="1136"/>
      <c r="AC5" s="1136"/>
      <c r="AD5" s="1136"/>
      <c r="AE5" s="1136"/>
      <c r="AF5" s="1136"/>
      <c r="AG5" s="1136"/>
      <c r="AH5" s="1136"/>
      <c r="AI5" s="1136" t="s">
        <v>146</v>
      </c>
      <c r="AJ5" s="1136"/>
      <c r="AK5" s="1136"/>
      <c r="AL5" s="1136"/>
      <c r="AM5" s="1136"/>
      <c r="AN5" s="1136"/>
      <c r="AO5" s="1136"/>
      <c r="AP5" s="1136"/>
      <c r="AQ5" s="1136"/>
      <c r="AR5" s="1136"/>
      <c r="AS5" s="1136"/>
      <c r="AT5" s="1136"/>
      <c r="AU5" s="1136"/>
      <c r="AV5" s="1136" t="s">
        <v>147</v>
      </c>
      <c r="AW5" s="1136"/>
      <c r="AX5" s="1136"/>
      <c r="AY5" s="1136"/>
      <c r="AZ5" s="1136"/>
      <c r="BA5" s="1136"/>
      <c r="BB5" s="1136"/>
      <c r="BC5" s="1136"/>
      <c r="BD5" s="1136"/>
      <c r="BE5" s="1136"/>
      <c r="BF5" s="1136"/>
      <c r="BG5" s="1136"/>
      <c r="BH5" s="1136"/>
      <c r="BI5" s="1136" t="s">
        <v>148</v>
      </c>
      <c r="BJ5" s="1136"/>
      <c r="BK5" s="1136"/>
      <c r="BL5" s="1136"/>
      <c r="BM5" s="1136"/>
      <c r="BN5" s="1136"/>
      <c r="BO5" s="1136"/>
      <c r="BP5" s="1136"/>
      <c r="BQ5" s="1136"/>
      <c r="BR5" s="1136"/>
      <c r="BS5" s="1136"/>
      <c r="BT5" s="1136"/>
      <c r="BU5" s="1136"/>
      <c r="BV5" s="1136" t="s">
        <v>149</v>
      </c>
      <c r="BW5" s="1136"/>
      <c r="BX5" s="1136"/>
      <c r="BY5" s="1136"/>
      <c r="BZ5" s="1136"/>
      <c r="CA5" s="1136"/>
      <c r="CB5" s="1136"/>
      <c r="CC5" s="1136"/>
      <c r="CD5" s="1136"/>
      <c r="CE5" s="1136"/>
      <c r="CF5" s="1136"/>
      <c r="CG5" s="1136"/>
      <c r="CH5" s="1136"/>
      <c r="CI5" s="1136" t="s">
        <v>150</v>
      </c>
      <c r="CJ5" s="1136"/>
      <c r="CK5" s="1136"/>
      <c r="CL5" s="1136"/>
      <c r="CM5" s="1136"/>
      <c r="CN5" s="1136"/>
      <c r="CO5" s="1136"/>
      <c r="CP5" s="1136"/>
      <c r="CQ5" s="1136"/>
      <c r="CR5" s="1136"/>
      <c r="CS5" s="1136"/>
      <c r="CT5" s="1136"/>
      <c r="CU5" s="1136"/>
      <c r="CV5" s="1136" t="s">
        <v>151</v>
      </c>
      <c r="CW5" s="1136"/>
      <c r="CX5" s="1136"/>
      <c r="CY5" s="1136"/>
      <c r="CZ5" s="1136"/>
      <c r="DA5" s="1136"/>
      <c r="DB5" s="1136"/>
      <c r="DC5" s="1136"/>
      <c r="DD5" s="1136"/>
      <c r="DE5" s="1136"/>
      <c r="DF5" s="1136"/>
      <c r="DG5" s="1136"/>
      <c r="DH5" s="1136"/>
      <c r="DI5" s="1136" t="s">
        <v>152</v>
      </c>
      <c r="DJ5" s="1136"/>
      <c r="DK5" s="1136"/>
      <c r="DL5" s="1136"/>
      <c r="DM5" s="1136"/>
      <c r="DN5" s="1136"/>
      <c r="DO5" s="1136"/>
      <c r="DP5" s="1136"/>
      <c r="DQ5" s="1136"/>
      <c r="DR5" s="1136"/>
      <c r="DS5" s="1136"/>
      <c r="DT5" s="1136"/>
      <c r="DU5" s="1136"/>
      <c r="DV5" s="1136"/>
      <c r="DW5" s="1135"/>
      <c r="DX5" s="1135"/>
      <c r="DY5" s="1135"/>
      <c r="DZ5" s="1135"/>
      <c r="EA5" s="1135"/>
      <c r="EB5" s="1135"/>
      <c r="EC5" s="1135"/>
      <c r="ED5" s="1135"/>
      <c r="EE5" s="1135"/>
      <c r="EF5" s="1135"/>
      <c r="EG5" s="1135"/>
      <c r="EH5" s="1135"/>
      <c r="EI5" s="1135"/>
    </row>
    <row r="6" spans="1:143" ht="12" customHeight="1">
      <c r="A6" s="856" t="s">
        <v>216</v>
      </c>
      <c r="B6" s="857"/>
      <c r="C6" s="857"/>
      <c r="D6" s="857"/>
      <c r="E6" s="857"/>
      <c r="F6" s="857"/>
      <c r="G6" s="857"/>
      <c r="H6" s="857"/>
      <c r="I6" s="857"/>
      <c r="J6" s="857"/>
      <c r="K6" s="857"/>
      <c r="L6" s="857"/>
      <c r="M6" s="1137"/>
      <c r="N6" s="856" t="s">
        <v>404</v>
      </c>
      <c r="O6" s="857"/>
      <c r="P6" s="857"/>
      <c r="Q6" s="857"/>
      <c r="R6" s="857"/>
      <c r="S6" s="857"/>
      <c r="T6" s="857"/>
      <c r="U6" s="857"/>
      <c r="V6" s="1137"/>
      <c r="W6" s="856" t="s">
        <v>405</v>
      </c>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7"/>
      <c r="AY6" s="857"/>
      <c r="AZ6" s="857"/>
      <c r="BA6" s="857"/>
      <c r="BB6" s="857"/>
      <c r="BC6" s="857"/>
      <c r="BD6" s="857"/>
      <c r="BE6" s="857"/>
      <c r="BF6" s="857"/>
      <c r="BG6" s="857"/>
      <c r="BH6" s="857"/>
      <c r="BI6" s="1137"/>
      <c r="BJ6" s="1138" t="s">
        <v>406</v>
      </c>
      <c r="BK6" s="1139"/>
      <c r="BL6" s="1139"/>
      <c r="BM6" s="1139"/>
      <c r="BN6" s="1139"/>
      <c r="BO6" s="1139"/>
      <c r="BP6" s="1139"/>
      <c r="BQ6" s="1139"/>
      <c r="BR6" s="1139"/>
      <c r="BS6" s="1139"/>
      <c r="BT6" s="1139"/>
      <c r="BU6" s="1139"/>
      <c r="BV6" s="1139"/>
      <c r="BW6" s="1139"/>
      <c r="BX6" s="1139"/>
      <c r="BY6" s="1139"/>
      <c r="BZ6" s="1139"/>
      <c r="CA6" s="1139"/>
      <c r="CB6" s="1139"/>
      <c r="CC6" s="1139"/>
      <c r="CD6" s="1139"/>
      <c r="CE6" s="1139"/>
      <c r="CF6" s="1139"/>
      <c r="CG6" s="1139"/>
      <c r="CH6" s="1139"/>
      <c r="CI6" s="1139"/>
      <c r="CJ6" s="1139"/>
      <c r="CK6" s="1139"/>
      <c r="CL6" s="1139"/>
      <c r="CM6" s="1139"/>
      <c r="CN6" s="1139"/>
      <c r="CO6" s="1139"/>
      <c r="CP6" s="1139"/>
      <c r="CQ6" s="1139"/>
      <c r="CR6" s="1139"/>
      <c r="CS6" s="1139"/>
      <c r="CT6" s="1139"/>
      <c r="CU6" s="1139"/>
      <c r="CV6" s="1139"/>
      <c r="CW6" s="1139"/>
      <c r="CX6" s="1139"/>
      <c r="CY6" s="1139"/>
      <c r="CZ6" s="1139"/>
      <c r="DA6" s="1139"/>
      <c r="DB6" s="1139"/>
      <c r="DC6" s="1139"/>
      <c r="DD6" s="1139"/>
      <c r="DE6" s="1139"/>
      <c r="DF6" s="1139"/>
      <c r="DG6" s="1139"/>
      <c r="DH6" s="1139"/>
      <c r="DI6" s="1139"/>
      <c r="DJ6" s="1139"/>
      <c r="DK6" s="1139"/>
      <c r="DL6" s="1139"/>
      <c r="DM6" s="1139"/>
      <c r="DN6" s="1139"/>
      <c r="DO6" s="1139"/>
      <c r="DP6" s="1139"/>
      <c r="DQ6" s="1139"/>
      <c r="DR6" s="1139"/>
      <c r="DS6" s="1139"/>
      <c r="DT6" s="1139"/>
      <c r="DU6" s="1139"/>
      <c r="DV6" s="1139"/>
      <c r="DW6" s="1140"/>
      <c r="DX6" s="1141"/>
      <c r="DY6" s="1141"/>
      <c r="DZ6" s="1141"/>
      <c r="EA6" s="1141"/>
      <c r="EB6" s="1141"/>
      <c r="EC6" s="1141"/>
      <c r="ED6" s="1141"/>
      <c r="EE6" s="1141"/>
      <c r="EF6" s="1141"/>
      <c r="EG6" s="1141"/>
      <c r="EH6" s="1141"/>
      <c r="EI6" s="1141"/>
      <c r="EJ6" s="1141"/>
      <c r="EK6" s="1142"/>
      <c r="EL6" s="1142"/>
      <c r="EM6" s="1142"/>
    </row>
    <row r="7" spans="1:143" ht="12" customHeight="1">
      <c r="A7" s="861"/>
      <c r="B7" s="862"/>
      <c r="C7" s="862"/>
      <c r="D7" s="862"/>
      <c r="E7" s="862"/>
      <c r="F7" s="862"/>
      <c r="G7" s="862"/>
      <c r="H7" s="862"/>
      <c r="I7" s="862"/>
      <c r="J7" s="862"/>
      <c r="K7" s="862"/>
      <c r="L7" s="862"/>
      <c r="M7" s="863"/>
      <c r="N7" s="861"/>
      <c r="O7" s="862"/>
      <c r="P7" s="862"/>
      <c r="Q7" s="862"/>
      <c r="R7" s="862"/>
      <c r="S7" s="862"/>
      <c r="T7" s="862"/>
      <c r="U7" s="862"/>
      <c r="V7" s="863"/>
      <c r="W7" s="1144"/>
      <c r="X7" s="1145"/>
      <c r="Y7" s="1145"/>
      <c r="Z7" s="1145"/>
      <c r="AA7" s="1145"/>
      <c r="AB7" s="1145"/>
      <c r="AC7" s="1145"/>
      <c r="AD7" s="1145"/>
      <c r="AE7" s="1145"/>
      <c r="AF7" s="1145"/>
      <c r="AG7" s="1145"/>
      <c r="AH7" s="1145"/>
      <c r="AI7" s="1145"/>
      <c r="AJ7" s="1145"/>
      <c r="AK7" s="1145"/>
      <c r="AL7" s="1145"/>
      <c r="AM7" s="1145"/>
      <c r="AN7" s="1145"/>
      <c r="AO7" s="1145"/>
      <c r="AP7" s="1145"/>
      <c r="AQ7" s="1145"/>
      <c r="AR7" s="1145"/>
      <c r="AS7" s="1145"/>
      <c r="AT7" s="1145"/>
      <c r="AU7" s="1145"/>
      <c r="AV7" s="1145"/>
      <c r="AW7" s="1145"/>
      <c r="AX7" s="1145"/>
      <c r="AY7" s="1145"/>
      <c r="AZ7" s="1145"/>
      <c r="BA7" s="1145"/>
      <c r="BB7" s="1145"/>
      <c r="BC7" s="1145"/>
      <c r="BD7" s="1145"/>
      <c r="BE7" s="1145"/>
      <c r="BF7" s="1145"/>
      <c r="BG7" s="1145"/>
      <c r="BH7" s="1145"/>
      <c r="BI7" s="1146"/>
      <c r="BJ7" s="856" t="s">
        <v>407</v>
      </c>
      <c r="BK7" s="857"/>
      <c r="BL7" s="857"/>
      <c r="BM7" s="857"/>
      <c r="BN7" s="857"/>
      <c r="BO7" s="857"/>
      <c r="BP7" s="857"/>
      <c r="BQ7" s="857"/>
      <c r="BR7" s="857"/>
      <c r="BS7" s="857"/>
      <c r="BT7" s="857"/>
      <c r="BU7" s="857"/>
      <c r="BV7" s="857"/>
      <c r="BW7" s="857"/>
      <c r="BX7" s="857"/>
      <c r="BY7" s="857"/>
      <c r="BZ7" s="857"/>
      <c r="CA7" s="857"/>
      <c r="CB7" s="857"/>
      <c r="CC7" s="857"/>
      <c r="CD7" s="857"/>
      <c r="CE7" s="857"/>
      <c r="CF7" s="857"/>
      <c r="CG7" s="857"/>
      <c r="CH7" s="857"/>
      <c r="CI7" s="857"/>
      <c r="CJ7" s="857"/>
      <c r="CK7" s="857"/>
      <c r="CL7" s="857"/>
      <c r="CM7" s="857"/>
      <c r="CN7" s="857"/>
      <c r="CO7" s="857"/>
      <c r="CP7" s="857"/>
      <c r="CQ7" s="857"/>
      <c r="CR7" s="857"/>
      <c r="CS7" s="857"/>
      <c r="CT7" s="857"/>
      <c r="CU7" s="857"/>
      <c r="CV7" s="857"/>
      <c r="CW7" s="857"/>
      <c r="CX7" s="857"/>
      <c r="CY7" s="857"/>
      <c r="CZ7" s="857"/>
      <c r="DA7" s="857"/>
      <c r="DB7" s="857"/>
      <c r="DC7" s="857"/>
      <c r="DD7" s="857"/>
      <c r="DE7" s="857"/>
      <c r="DF7" s="857"/>
      <c r="DG7" s="857"/>
      <c r="DH7" s="857"/>
      <c r="DI7" s="857"/>
      <c r="DJ7" s="857"/>
      <c r="DK7" s="857"/>
      <c r="DL7" s="857"/>
      <c r="DM7" s="857"/>
      <c r="DN7" s="857"/>
      <c r="DO7" s="857"/>
      <c r="DP7" s="857"/>
      <c r="DQ7" s="857"/>
      <c r="DR7" s="857"/>
      <c r="DS7" s="857"/>
      <c r="DT7" s="857"/>
      <c r="DU7" s="857"/>
      <c r="DV7" s="857"/>
      <c r="DW7" s="1137"/>
      <c r="DX7" s="1141"/>
      <c r="DY7" s="1141"/>
      <c r="DZ7" s="1141"/>
      <c r="EA7" s="1141"/>
      <c r="EB7" s="1141"/>
      <c r="EC7" s="1141"/>
      <c r="ED7" s="1141"/>
      <c r="EE7" s="1141"/>
      <c r="EF7" s="1141"/>
      <c r="EG7" s="1141"/>
      <c r="EH7" s="1141"/>
      <c r="EI7" s="1141"/>
      <c r="EJ7" s="1141"/>
      <c r="EK7" s="1142"/>
      <c r="EL7" s="1142"/>
      <c r="EM7" s="1142"/>
    </row>
    <row r="8" spans="1:143" ht="12" customHeight="1">
      <c r="A8" s="861"/>
      <c r="B8" s="862"/>
      <c r="C8" s="862"/>
      <c r="D8" s="862"/>
      <c r="E8" s="862"/>
      <c r="F8" s="862"/>
      <c r="G8" s="862"/>
      <c r="H8" s="862"/>
      <c r="I8" s="862"/>
      <c r="J8" s="862"/>
      <c r="K8" s="862"/>
      <c r="L8" s="862"/>
      <c r="M8" s="863"/>
      <c r="N8" s="861"/>
      <c r="O8" s="862"/>
      <c r="P8" s="862"/>
      <c r="Q8" s="862"/>
      <c r="R8" s="862"/>
      <c r="S8" s="862"/>
      <c r="T8" s="862"/>
      <c r="U8" s="862"/>
      <c r="V8" s="863"/>
      <c r="W8" s="856"/>
      <c r="X8" s="1147"/>
      <c r="Y8" s="1147"/>
      <c r="Z8" s="1147"/>
      <c r="AA8" s="1147"/>
      <c r="AB8" s="1147"/>
      <c r="AC8" s="1147"/>
      <c r="AD8" s="1147"/>
      <c r="AE8" s="1147"/>
      <c r="AF8" s="1147"/>
      <c r="AG8" s="1147"/>
      <c r="AH8" s="1147"/>
      <c r="AI8" s="1148"/>
      <c r="AJ8" s="856"/>
      <c r="AK8" s="857"/>
      <c r="AL8" s="857"/>
      <c r="AM8" s="857"/>
      <c r="AN8" s="857"/>
      <c r="AO8" s="857"/>
      <c r="AP8" s="857"/>
      <c r="AQ8" s="857"/>
      <c r="AR8" s="857"/>
      <c r="AS8" s="857"/>
      <c r="AT8" s="857"/>
      <c r="AU8" s="857"/>
      <c r="AV8" s="1137"/>
      <c r="AW8" s="856"/>
      <c r="AX8" s="857"/>
      <c r="AY8" s="857"/>
      <c r="AZ8" s="857"/>
      <c r="BA8" s="857"/>
      <c r="BB8" s="857"/>
      <c r="BC8" s="857"/>
      <c r="BD8" s="857"/>
      <c r="BE8" s="857"/>
      <c r="BF8" s="857"/>
      <c r="BG8" s="857"/>
      <c r="BH8" s="857"/>
      <c r="BI8" s="1137"/>
      <c r="BJ8" s="1144"/>
      <c r="BK8" s="1145"/>
      <c r="BL8" s="1145"/>
      <c r="BM8" s="1145"/>
      <c r="BN8" s="1145"/>
      <c r="BO8" s="1145"/>
      <c r="BP8" s="1145"/>
      <c r="BQ8" s="1145"/>
      <c r="BR8" s="1145"/>
      <c r="BS8" s="1145"/>
      <c r="BT8" s="1145"/>
      <c r="BU8" s="1145"/>
      <c r="BV8" s="1145"/>
      <c r="BW8" s="1145"/>
      <c r="BX8" s="1145"/>
      <c r="BY8" s="1145"/>
      <c r="BZ8" s="1145"/>
      <c r="CA8" s="1145"/>
      <c r="CB8" s="1145"/>
      <c r="CC8" s="1145"/>
      <c r="CD8" s="1145"/>
      <c r="CE8" s="1145"/>
      <c r="CF8" s="1145"/>
      <c r="CG8" s="1145"/>
      <c r="CH8" s="1145"/>
      <c r="CI8" s="1145"/>
      <c r="CJ8" s="1145"/>
      <c r="CK8" s="1145"/>
      <c r="CL8" s="1145"/>
      <c r="CM8" s="1145"/>
      <c r="CN8" s="1145"/>
      <c r="CO8" s="1145"/>
      <c r="CP8" s="1145"/>
      <c r="CQ8" s="1145"/>
      <c r="CR8" s="1145"/>
      <c r="CS8" s="1145"/>
      <c r="CT8" s="1145"/>
      <c r="CU8" s="1145"/>
      <c r="CV8" s="1145"/>
      <c r="CW8" s="1145"/>
      <c r="CX8" s="1145"/>
      <c r="CY8" s="1145"/>
      <c r="CZ8" s="1145"/>
      <c r="DA8" s="1145"/>
      <c r="DB8" s="1145"/>
      <c r="DC8" s="1145"/>
      <c r="DD8" s="1145"/>
      <c r="DE8" s="1145"/>
      <c r="DF8" s="1145"/>
      <c r="DG8" s="1145"/>
      <c r="DH8" s="1145"/>
      <c r="DI8" s="1145"/>
      <c r="DJ8" s="1145"/>
      <c r="DK8" s="1145"/>
      <c r="DL8" s="1145"/>
      <c r="DM8" s="1145"/>
      <c r="DN8" s="1145"/>
      <c r="DO8" s="1145"/>
      <c r="DP8" s="1145"/>
      <c r="DQ8" s="1145"/>
      <c r="DR8" s="1145"/>
      <c r="DS8" s="1145"/>
      <c r="DT8" s="1145"/>
      <c r="DU8" s="1145"/>
      <c r="DV8" s="1145"/>
      <c r="DW8" s="1146"/>
      <c r="DX8" s="1141"/>
      <c r="DY8" s="1141"/>
      <c r="DZ8" s="1141"/>
      <c r="EA8" s="1141"/>
      <c r="EB8" s="1141"/>
      <c r="EC8" s="1141"/>
      <c r="ED8" s="1141"/>
      <c r="EE8" s="1141"/>
      <c r="EF8" s="1141"/>
      <c r="EG8" s="1141"/>
      <c r="EH8" s="1141"/>
      <c r="EI8" s="1141"/>
      <c r="EJ8" s="1141"/>
      <c r="EK8" s="1142"/>
      <c r="EL8" s="1142"/>
      <c r="EM8" s="1142"/>
    </row>
    <row r="9" spans="1:143" ht="12" customHeight="1">
      <c r="A9" s="861"/>
      <c r="B9" s="862"/>
      <c r="C9" s="862"/>
      <c r="D9" s="862"/>
      <c r="E9" s="862"/>
      <c r="F9" s="862"/>
      <c r="G9" s="862"/>
      <c r="H9" s="862"/>
      <c r="I9" s="862"/>
      <c r="J9" s="862"/>
      <c r="K9" s="862"/>
      <c r="L9" s="862"/>
      <c r="M9" s="863"/>
      <c r="N9" s="861"/>
      <c r="O9" s="862"/>
      <c r="P9" s="862"/>
      <c r="Q9" s="862"/>
      <c r="R9" s="862"/>
      <c r="S9" s="862"/>
      <c r="T9" s="862"/>
      <c r="U9" s="862"/>
      <c r="V9" s="863"/>
      <c r="W9" s="861" t="s">
        <v>408</v>
      </c>
      <c r="X9" s="1149"/>
      <c r="Y9" s="1149"/>
      <c r="Z9" s="1149"/>
      <c r="AA9" s="1149"/>
      <c r="AB9" s="1149"/>
      <c r="AC9" s="1149"/>
      <c r="AD9" s="1149"/>
      <c r="AE9" s="1149"/>
      <c r="AF9" s="1149"/>
      <c r="AG9" s="1149"/>
      <c r="AH9" s="1149"/>
      <c r="AI9" s="1150"/>
      <c r="AJ9" s="861" t="s">
        <v>409</v>
      </c>
      <c r="AK9" s="862"/>
      <c r="AL9" s="862"/>
      <c r="AM9" s="862"/>
      <c r="AN9" s="862"/>
      <c r="AO9" s="862"/>
      <c r="AP9" s="862"/>
      <c r="AQ9" s="862"/>
      <c r="AR9" s="862"/>
      <c r="AS9" s="862"/>
      <c r="AT9" s="862"/>
      <c r="AU9" s="862"/>
      <c r="AV9" s="863"/>
      <c r="AW9" s="861" t="s">
        <v>388</v>
      </c>
      <c r="AX9" s="862"/>
      <c r="AY9" s="862"/>
      <c r="AZ9" s="862"/>
      <c r="BA9" s="862"/>
      <c r="BB9" s="862"/>
      <c r="BC9" s="862"/>
      <c r="BD9" s="862"/>
      <c r="BE9" s="862"/>
      <c r="BF9" s="862"/>
      <c r="BG9" s="862"/>
      <c r="BH9" s="862"/>
      <c r="BI9" s="863"/>
      <c r="BJ9" s="861"/>
      <c r="BK9" s="862"/>
      <c r="BL9" s="862"/>
      <c r="BM9" s="862"/>
      <c r="BN9" s="862"/>
      <c r="BO9" s="862"/>
      <c r="BP9" s="862"/>
      <c r="BQ9" s="862"/>
      <c r="BR9" s="862"/>
      <c r="BS9" s="862"/>
      <c r="BT9" s="862"/>
      <c r="BU9" s="862"/>
      <c r="BV9" s="863"/>
      <c r="BW9" s="1144" t="s">
        <v>410</v>
      </c>
      <c r="BX9" s="1145"/>
      <c r="BY9" s="1145"/>
      <c r="BZ9" s="1145"/>
      <c r="CA9" s="1145"/>
      <c r="CB9" s="1145"/>
      <c r="CC9" s="1145"/>
      <c r="CD9" s="1145"/>
      <c r="CE9" s="1145"/>
      <c r="CF9" s="1145"/>
      <c r="CG9" s="1145"/>
      <c r="CH9" s="1145"/>
      <c r="CI9" s="1145"/>
      <c r="CJ9" s="1145"/>
      <c r="CK9" s="1145"/>
      <c r="CL9" s="1145"/>
      <c r="CM9" s="1145"/>
      <c r="CN9" s="1145"/>
      <c r="CO9" s="1145"/>
      <c r="CP9" s="1145"/>
      <c r="CQ9" s="1145"/>
      <c r="CR9" s="1145"/>
      <c r="CS9" s="1145"/>
      <c r="CT9" s="1145"/>
      <c r="CU9" s="1145"/>
      <c r="CV9" s="1145"/>
      <c r="CW9" s="1145"/>
      <c r="CX9" s="1145"/>
      <c r="CY9" s="1145"/>
      <c r="CZ9" s="1145"/>
      <c r="DA9" s="1145"/>
      <c r="DB9" s="1145"/>
      <c r="DC9" s="1145"/>
      <c r="DD9" s="1145"/>
      <c r="DE9" s="1145"/>
      <c r="DF9" s="1145"/>
      <c r="DG9" s="1145"/>
      <c r="DH9" s="1145"/>
      <c r="DI9" s="1145"/>
      <c r="DJ9" s="1145"/>
      <c r="DK9" s="1145"/>
      <c r="DL9" s="1145"/>
      <c r="DM9" s="1145"/>
      <c r="DN9" s="1145"/>
      <c r="DO9" s="1145"/>
      <c r="DP9" s="1145"/>
      <c r="DQ9" s="1145"/>
      <c r="DR9" s="1145"/>
      <c r="DS9" s="1145"/>
      <c r="DT9" s="1145"/>
      <c r="DU9" s="1145"/>
      <c r="DV9" s="1145"/>
      <c r="DW9" s="1146"/>
      <c r="DX9" s="826"/>
      <c r="DY9" s="826"/>
      <c r="DZ9" s="826"/>
      <c r="EA9" s="826"/>
      <c r="EB9" s="826"/>
      <c r="EC9" s="826"/>
      <c r="ED9" s="826"/>
      <c r="EE9" s="826"/>
      <c r="EF9" s="826"/>
      <c r="EG9" s="826"/>
      <c r="EH9" s="826"/>
      <c r="EI9" s="826"/>
      <c r="EJ9" s="826"/>
      <c r="EK9" s="826"/>
      <c r="EL9" s="826"/>
      <c r="EM9" s="826"/>
    </row>
    <row r="10" spans="1:143" ht="12" customHeight="1">
      <c r="A10" s="861"/>
      <c r="B10" s="862"/>
      <c r="C10" s="862"/>
      <c r="D10" s="862"/>
      <c r="E10" s="862"/>
      <c r="F10" s="862"/>
      <c r="G10" s="862"/>
      <c r="H10" s="862"/>
      <c r="I10" s="862"/>
      <c r="J10" s="862"/>
      <c r="K10" s="862"/>
      <c r="L10" s="862"/>
      <c r="M10" s="863"/>
      <c r="N10" s="861"/>
      <c r="O10" s="862"/>
      <c r="P10" s="862"/>
      <c r="Q10" s="862"/>
      <c r="R10" s="862"/>
      <c r="S10" s="862"/>
      <c r="T10" s="862"/>
      <c r="U10" s="862"/>
      <c r="V10" s="863"/>
      <c r="W10" s="1151"/>
      <c r="X10" s="1152"/>
      <c r="Y10" s="1152"/>
      <c r="Z10" s="1152"/>
      <c r="AA10" s="1152"/>
      <c r="AB10" s="1152"/>
      <c r="AC10" s="1152"/>
      <c r="AD10" s="1152"/>
      <c r="AE10" s="1152"/>
      <c r="AF10" s="1152"/>
      <c r="AG10" s="1152"/>
      <c r="AH10" s="1152"/>
      <c r="AI10" s="1153"/>
      <c r="AJ10" s="861" t="s">
        <v>411</v>
      </c>
      <c r="AK10" s="862"/>
      <c r="AL10" s="862"/>
      <c r="AM10" s="862"/>
      <c r="AN10" s="862"/>
      <c r="AO10" s="862"/>
      <c r="AP10" s="862"/>
      <c r="AQ10" s="862"/>
      <c r="AR10" s="862"/>
      <c r="AS10" s="862"/>
      <c r="AT10" s="862"/>
      <c r="AU10" s="862"/>
      <c r="AV10" s="863"/>
      <c r="AW10" s="1154" t="s">
        <v>177</v>
      </c>
      <c r="AX10" s="1155"/>
      <c r="AY10" s="1155"/>
      <c r="AZ10" s="1155"/>
      <c r="BA10" s="1155"/>
      <c r="BB10" s="1155"/>
      <c r="BC10" s="1155"/>
      <c r="BD10" s="1155"/>
      <c r="BE10" s="1155"/>
      <c r="BF10" s="1155"/>
      <c r="BG10" s="1155"/>
      <c r="BH10" s="1155"/>
      <c r="BI10" s="1156"/>
      <c r="BJ10" s="861" t="s">
        <v>420</v>
      </c>
      <c r="BK10" s="862"/>
      <c r="BL10" s="862"/>
      <c r="BM10" s="862"/>
      <c r="BN10" s="862"/>
      <c r="BO10" s="862"/>
      <c r="BP10" s="862"/>
      <c r="BQ10" s="862"/>
      <c r="BR10" s="862"/>
      <c r="BS10" s="862"/>
      <c r="BT10" s="862"/>
      <c r="BU10" s="862"/>
      <c r="BV10" s="863"/>
      <c r="BW10" s="856" t="s">
        <v>421</v>
      </c>
      <c r="BX10" s="857"/>
      <c r="BY10" s="857"/>
      <c r="BZ10" s="857"/>
      <c r="CA10" s="857"/>
      <c r="CB10" s="857"/>
      <c r="CC10" s="857"/>
      <c r="CD10" s="857"/>
      <c r="CE10" s="857"/>
      <c r="CF10" s="857"/>
      <c r="CG10" s="857"/>
      <c r="CH10" s="857"/>
      <c r="CI10" s="1137"/>
      <c r="CJ10" s="856" t="s">
        <v>422</v>
      </c>
      <c r="CK10" s="857"/>
      <c r="CL10" s="857"/>
      <c r="CM10" s="857"/>
      <c r="CN10" s="857"/>
      <c r="CO10" s="857"/>
      <c r="CP10" s="857"/>
      <c r="CQ10" s="857"/>
      <c r="CR10" s="857"/>
      <c r="CS10" s="857"/>
      <c r="CT10" s="857"/>
      <c r="CU10" s="857"/>
      <c r="CV10" s="1137"/>
      <c r="CW10" s="856" t="s">
        <v>423</v>
      </c>
      <c r="CX10" s="857"/>
      <c r="CY10" s="857"/>
      <c r="CZ10" s="857"/>
      <c r="DA10" s="857"/>
      <c r="DB10" s="857"/>
      <c r="DC10" s="857"/>
      <c r="DD10" s="857"/>
      <c r="DE10" s="857"/>
      <c r="DF10" s="857"/>
      <c r="DG10" s="857"/>
      <c r="DH10" s="857"/>
      <c r="DI10" s="1137"/>
      <c r="DJ10" s="856" t="s">
        <v>736</v>
      </c>
      <c r="DK10" s="857"/>
      <c r="DL10" s="857"/>
      <c r="DM10" s="857"/>
      <c r="DN10" s="857"/>
      <c r="DO10" s="857"/>
      <c r="DP10" s="857"/>
      <c r="DQ10" s="857"/>
      <c r="DR10" s="857"/>
      <c r="DS10" s="857"/>
      <c r="DT10" s="857"/>
      <c r="DU10" s="857"/>
      <c r="DV10" s="857"/>
      <c r="DW10" s="1137"/>
      <c r="DX10" s="826"/>
      <c r="DY10" s="826"/>
      <c r="DZ10" s="826"/>
      <c r="EA10" s="826"/>
      <c r="EB10" s="826"/>
      <c r="EC10" s="826"/>
      <c r="ED10" s="826"/>
      <c r="EE10" s="826"/>
      <c r="EF10" s="826"/>
      <c r="EG10" s="826"/>
      <c r="EH10" s="826"/>
      <c r="EI10" s="826"/>
      <c r="EJ10" s="826"/>
      <c r="EK10" s="826"/>
      <c r="EL10" s="826"/>
      <c r="EM10" s="826"/>
    </row>
    <row r="11" spans="1:143" ht="12" customHeight="1">
      <c r="A11" s="861"/>
      <c r="B11" s="862"/>
      <c r="C11" s="862"/>
      <c r="D11" s="862"/>
      <c r="E11" s="862"/>
      <c r="F11" s="862"/>
      <c r="G11" s="862"/>
      <c r="H11" s="862"/>
      <c r="I11" s="862"/>
      <c r="J11" s="862"/>
      <c r="K11" s="862"/>
      <c r="L11" s="862"/>
      <c r="M11" s="863"/>
      <c r="N11" s="861"/>
      <c r="O11" s="862"/>
      <c r="P11" s="862"/>
      <c r="Q11" s="862"/>
      <c r="R11" s="862"/>
      <c r="S11" s="862"/>
      <c r="T11" s="862"/>
      <c r="U11" s="862"/>
      <c r="V11" s="863"/>
      <c r="W11" s="1157" t="s">
        <v>651</v>
      </c>
      <c r="X11" s="1158"/>
      <c r="Y11" s="1158"/>
      <c r="Z11" s="1158"/>
      <c r="AA11" s="1158"/>
      <c r="AB11" s="1158"/>
      <c r="AC11" s="1158"/>
      <c r="AD11" s="1158"/>
      <c r="AE11" s="1158"/>
      <c r="AF11" s="1158"/>
      <c r="AG11" s="1158"/>
      <c r="AH11" s="1158"/>
      <c r="AI11" s="1159"/>
      <c r="AJ11" s="1157" t="s">
        <v>652</v>
      </c>
      <c r="AK11" s="1158"/>
      <c r="AL11" s="1158"/>
      <c r="AM11" s="1158"/>
      <c r="AN11" s="1158"/>
      <c r="AO11" s="1158"/>
      <c r="AP11" s="1158"/>
      <c r="AQ11" s="1158"/>
      <c r="AR11" s="1158"/>
      <c r="AS11" s="1158"/>
      <c r="AT11" s="1158"/>
      <c r="AU11" s="1158"/>
      <c r="AV11" s="1159"/>
      <c r="AW11" s="1157" t="s">
        <v>653</v>
      </c>
      <c r="AX11" s="1158"/>
      <c r="AY11" s="1158"/>
      <c r="AZ11" s="1158"/>
      <c r="BA11" s="1158"/>
      <c r="BB11" s="1158"/>
      <c r="BC11" s="1158"/>
      <c r="BD11" s="1158"/>
      <c r="BE11" s="1158"/>
      <c r="BF11" s="1158"/>
      <c r="BG11" s="1158"/>
      <c r="BH11" s="1158"/>
      <c r="BI11" s="1159"/>
      <c r="BJ11" s="861" t="s">
        <v>173</v>
      </c>
      <c r="BK11" s="862"/>
      <c r="BL11" s="862"/>
      <c r="BM11" s="862"/>
      <c r="BN11" s="862"/>
      <c r="BO11" s="862"/>
      <c r="BP11" s="862"/>
      <c r="BQ11" s="862"/>
      <c r="BR11" s="862"/>
      <c r="BS11" s="862"/>
      <c r="BT11" s="862"/>
      <c r="BU11" s="862"/>
      <c r="BV11" s="863"/>
      <c r="BW11" s="1154" t="s">
        <v>174</v>
      </c>
      <c r="BX11" s="1155"/>
      <c r="BY11" s="1155"/>
      <c r="BZ11" s="1155"/>
      <c r="CA11" s="1155"/>
      <c r="CB11" s="1155"/>
      <c r="CC11" s="1155"/>
      <c r="CD11" s="1155"/>
      <c r="CE11" s="1155"/>
      <c r="CF11" s="1155"/>
      <c r="CG11" s="1155"/>
      <c r="CH11" s="1155"/>
      <c r="CI11" s="1156"/>
      <c r="CJ11" s="1154" t="s">
        <v>175</v>
      </c>
      <c r="CK11" s="1155"/>
      <c r="CL11" s="1155"/>
      <c r="CM11" s="1155"/>
      <c r="CN11" s="1155"/>
      <c r="CO11" s="1155"/>
      <c r="CP11" s="1155"/>
      <c r="CQ11" s="1155"/>
      <c r="CR11" s="1155"/>
      <c r="CS11" s="1155"/>
      <c r="CT11" s="1155"/>
      <c r="CU11" s="1155"/>
      <c r="CV11" s="1156"/>
      <c r="CW11" s="1154" t="s">
        <v>176</v>
      </c>
      <c r="CX11" s="1155"/>
      <c r="CY11" s="1155"/>
      <c r="CZ11" s="1155"/>
      <c r="DA11" s="1155"/>
      <c r="DB11" s="1155"/>
      <c r="DC11" s="1155"/>
      <c r="DD11" s="1155"/>
      <c r="DE11" s="1155"/>
      <c r="DF11" s="1155"/>
      <c r="DG11" s="1155"/>
      <c r="DH11" s="1155"/>
      <c r="DI11" s="1156"/>
      <c r="DJ11" s="1160" t="s">
        <v>650</v>
      </c>
      <c r="DK11" s="1161"/>
      <c r="DL11" s="1161"/>
      <c r="DM11" s="1161"/>
      <c r="DN11" s="1161"/>
      <c r="DO11" s="1161"/>
      <c r="DP11" s="1161"/>
      <c r="DQ11" s="1161"/>
      <c r="DR11" s="1161"/>
      <c r="DS11" s="1161"/>
      <c r="DT11" s="1161"/>
      <c r="DU11" s="1161"/>
      <c r="DV11" s="1161"/>
      <c r="DW11" s="1162"/>
      <c r="DX11" s="826"/>
      <c r="DY11" s="826"/>
      <c r="DZ11" s="826"/>
      <c r="EA11" s="826"/>
      <c r="EB11" s="826"/>
      <c r="EC11" s="826"/>
      <c r="ED11" s="826"/>
      <c r="EE11" s="826"/>
      <c r="EF11" s="826"/>
      <c r="EG11" s="75"/>
      <c r="EH11" s="75"/>
      <c r="EI11" s="75"/>
      <c r="EJ11" s="75"/>
      <c r="EK11" s="75"/>
      <c r="EL11" s="75"/>
      <c r="EM11" s="75"/>
    </row>
    <row r="12" spans="1:143" ht="12" customHeight="1" thickBot="1">
      <c r="A12" s="1144"/>
      <c r="B12" s="1145"/>
      <c r="C12" s="1145"/>
      <c r="D12" s="1145"/>
      <c r="E12" s="1145"/>
      <c r="F12" s="1145"/>
      <c r="G12" s="1145"/>
      <c r="H12" s="1145"/>
      <c r="I12" s="1145"/>
      <c r="J12" s="1145"/>
      <c r="K12" s="1145"/>
      <c r="L12" s="1145"/>
      <c r="M12" s="1146"/>
      <c r="N12" s="1163"/>
      <c r="O12" s="1164"/>
      <c r="P12" s="1164"/>
      <c r="Q12" s="1164"/>
      <c r="R12" s="1164"/>
      <c r="S12" s="1164"/>
      <c r="T12" s="1164"/>
      <c r="U12" s="1164"/>
      <c r="V12" s="1165"/>
      <c r="W12" s="1166" t="s">
        <v>841</v>
      </c>
      <c r="X12" s="1167"/>
      <c r="Y12" s="1167"/>
      <c r="Z12" s="1167"/>
      <c r="AA12" s="1167"/>
      <c r="AB12" s="1167"/>
      <c r="AC12" s="1167"/>
      <c r="AD12" s="1167"/>
      <c r="AE12" s="1167"/>
      <c r="AF12" s="1167"/>
      <c r="AG12" s="1167"/>
      <c r="AH12" s="1167"/>
      <c r="AI12" s="1168"/>
      <c r="AJ12" s="1166" t="s">
        <v>171</v>
      </c>
      <c r="AK12" s="1167"/>
      <c r="AL12" s="1167"/>
      <c r="AM12" s="1167"/>
      <c r="AN12" s="1167"/>
      <c r="AO12" s="1167"/>
      <c r="AP12" s="1167"/>
      <c r="AQ12" s="1167"/>
      <c r="AR12" s="1167"/>
      <c r="AS12" s="1167"/>
      <c r="AT12" s="1167"/>
      <c r="AU12" s="1167"/>
      <c r="AV12" s="1168"/>
      <c r="AW12" s="1166" t="s">
        <v>172</v>
      </c>
      <c r="AX12" s="1167"/>
      <c r="AY12" s="1167"/>
      <c r="AZ12" s="1167"/>
      <c r="BA12" s="1167"/>
      <c r="BB12" s="1167"/>
      <c r="BC12" s="1167"/>
      <c r="BD12" s="1167"/>
      <c r="BE12" s="1167"/>
      <c r="BF12" s="1167"/>
      <c r="BG12" s="1167"/>
      <c r="BH12" s="1167"/>
      <c r="BI12" s="1168"/>
      <c r="BJ12" s="1166" t="s">
        <v>172</v>
      </c>
      <c r="BK12" s="1167"/>
      <c r="BL12" s="1167"/>
      <c r="BM12" s="1167"/>
      <c r="BN12" s="1167"/>
      <c r="BO12" s="1167"/>
      <c r="BP12" s="1167"/>
      <c r="BQ12" s="1167"/>
      <c r="BR12" s="1167"/>
      <c r="BS12" s="1167"/>
      <c r="BT12" s="1167"/>
      <c r="BU12" s="1167"/>
      <c r="BV12" s="1168"/>
      <c r="BW12" s="1169" t="s">
        <v>171</v>
      </c>
      <c r="BX12" s="1170"/>
      <c r="BY12" s="1170"/>
      <c r="BZ12" s="1170"/>
      <c r="CA12" s="1170"/>
      <c r="CB12" s="1170"/>
      <c r="CC12" s="1170"/>
      <c r="CD12" s="1170"/>
      <c r="CE12" s="1170"/>
      <c r="CF12" s="1170"/>
      <c r="CG12" s="1170"/>
      <c r="CH12" s="1170"/>
      <c r="CI12" s="1171"/>
      <c r="CJ12" s="1166" t="s">
        <v>171</v>
      </c>
      <c r="CK12" s="1167"/>
      <c r="CL12" s="1167"/>
      <c r="CM12" s="1167"/>
      <c r="CN12" s="1167"/>
      <c r="CO12" s="1167"/>
      <c r="CP12" s="1167"/>
      <c r="CQ12" s="1167"/>
      <c r="CR12" s="1167"/>
      <c r="CS12" s="1167"/>
      <c r="CT12" s="1167"/>
      <c r="CU12" s="1167"/>
      <c r="CV12" s="1168"/>
      <c r="CW12" s="1166" t="s">
        <v>171</v>
      </c>
      <c r="CX12" s="1167"/>
      <c r="CY12" s="1167"/>
      <c r="CZ12" s="1167"/>
      <c r="DA12" s="1167"/>
      <c r="DB12" s="1167"/>
      <c r="DC12" s="1167"/>
      <c r="DD12" s="1167"/>
      <c r="DE12" s="1167"/>
      <c r="DF12" s="1167"/>
      <c r="DG12" s="1167"/>
      <c r="DH12" s="1167"/>
      <c r="DI12" s="1168"/>
      <c r="DJ12" s="1166" t="s">
        <v>171</v>
      </c>
      <c r="DK12" s="1167"/>
      <c r="DL12" s="1167"/>
      <c r="DM12" s="1167"/>
      <c r="DN12" s="1167"/>
      <c r="DO12" s="1167"/>
      <c r="DP12" s="1167"/>
      <c r="DQ12" s="1167"/>
      <c r="DR12" s="1167"/>
      <c r="DS12" s="1167"/>
      <c r="DT12" s="1167"/>
      <c r="DU12" s="1167"/>
      <c r="DV12" s="1167"/>
      <c r="DW12" s="1168"/>
      <c r="DX12" s="826"/>
      <c r="DY12" s="826"/>
      <c r="DZ12" s="826"/>
      <c r="EA12" s="826"/>
      <c r="EB12" s="826"/>
      <c r="EC12" s="826"/>
      <c r="ED12" s="826"/>
      <c r="EE12" s="826"/>
      <c r="EF12" s="826"/>
      <c r="EG12" s="1172"/>
      <c r="EH12" s="1172"/>
      <c r="EI12" s="1172"/>
      <c r="EJ12" s="1172"/>
      <c r="EK12" s="1172"/>
      <c r="EL12" s="1172"/>
      <c r="EM12" s="1172"/>
    </row>
    <row r="13" spans="1:143" ht="24" customHeight="1">
      <c r="A13" s="1173" t="str">
        <f>表00!CY6&amp;表00!DC6&amp;"年度"</f>
        <v>令和5年度</v>
      </c>
      <c r="B13" s="1174"/>
      <c r="C13" s="1174"/>
      <c r="D13" s="1174"/>
      <c r="E13" s="1174"/>
      <c r="F13" s="1174"/>
      <c r="G13" s="1174"/>
      <c r="H13" s="1174"/>
      <c r="I13" s="1174"/>
      <c r="J13" s="1174"/>
      <c r="K13" s="1174"/>
      <c r="L13" s="1174"/>
      <c r="M13" s="1174"/>
      <c r="N13" s="1175" t="s">
        <v>361</v>
      </c>
      <c r="O13" s="1176"/>
      <c r="P13" s="1177"/>
      <c r="Q13" s="1176" t="s">
        <v>425</v>
      </c>
      <c r="R13" s="1176"/>
      <c r="S13" s="1177"/>
      <c r="T13" s="1176" t="s">
        <v>361</v>
      </c>
      <c r="U13" s="1176"/>
      <c r="V13" s="1178"/>
      <c r="W13" s="1179">
        <v>73869528</v>
      </c>
      <c r="X13" s="1180"/>
      <c r="Y13" s="1180"/>
      <c r="Z13" s="1180"/>
      <c r="AA13" s="1180"/>
      <c r="AB13" s="1180"/>
      <c r="AC13" s="1180"/>
      <c r="AD13" s="1180"/>
      <c r="AE13" s="1180"/>
      <c r="AF13" s="1180"/>
      <c r="AG13" s="1180"/>
      <c r="AH13" s="1180"/>
      <c r="AI13" s="1181"/>
      <c r="AJ13" s="1179">
        <v>14042976</v>
      </c>
      <c r="AK13" s="1180"/>
      <c r="AL13" s="1180"/>
      <c r="AM13" s="1180"/>
      <c r="AN13" s="1180"/>
      <c r="AO13" s="1180"/>
      <c r="AP13" s="1180"/>
      <c r="AQ13" s="1180"/>
      <c r="AR13" s="1180"/>
      <c r="AS13" s="1180"/>
      <c r="AT13" s="1180"/>
      <c r="AU13" s="1180"/>
      <c r="AV13" s="1181"/>
      <c r="AW13" s="180">
        <f>SUM(W13:AV13)</f>
        <v>87912504</v>
      </c>
      <c r="AX13" s="181"/>
      <c r="AY13" s="181"/>
      <c r="AZ13" s="181"/>
      <c r="BA13" s="181"/>
      <c r="BB13" s="181"/>
      <c r="BC13" s="181"/>
      <c r="BD13" s="181"/>
      <c r="BE13" s="181"/>
      <c r="BF13" s="181"/>
      <c r="BG13" s="181"/>
      <c r="BH13" s="181"/>
      <c r="BI13" s="182"/>
      <c r="BJ13" s="1179">
        <v>303534</v>
      </c>
      <c r="BK13" s="1180"/>
      <c r="BL13" s="1180"/>
      <c r="BM13" s="1180"/>
      <c r="BN13" s="1180"/>
      <c r="BO13" s="1180"/>
      <c r="BP13" s="1180"/>
      <c r="BQ13" s="1180"/>
      <c r="BR13" s="1180"/>
      <c r="BS13" s="1180"/>
      <c r="BT13" s="1180"/>
      <c r="BU13" s="1180"/>
      <c r="BV13" s="1181"/>
      <c r="BW13" s="1179">
        <v>37037</v>
      </c>
      <c r="BX13" s="1180"/>
      <c r="BY13" s="1180"/>
      <c r="BZ13" s="1180"/>
      <c r="CA13" s="1180"/>
      <c r="CB13" s="1180"/>
      <c r="CC13" s="1180"/>
      <c r="CD13" s="1180"/>
      <c r="CE13" s="1180"/>
      <c r="CF13" s="1180"/>
      <c r="CG13" s="1180"/>
      <c r="CH13" s="1180"/>
      <c r="CI13" s="1181"/>
      <c r="CJ13" s="1179"/>
      <c r="CK13" s="1180"/>
      <c r="CL13" s="1180"/>
      <c r="CM13" s="1180"/>
      <c r="CN13" s="1180"/>
      <c r="CO13" s="1180"/>
      <c r="CP13" s="1180"/>
      <c r="CQ13" s="1180"/>
      <c r="CR13" s="1180"/>
      <c r="CS13" s="1180"/>
      <c r="CT13" s="1180"/>
      <c r="CU13" s="1180"/>
      <c r="CV13" s="1181"/>
      <c r="CW13" s="1179">
        <v>131985</v>
      </c>
      <c r="CX13" s="1180"/>
      <c r="CY13" s="1180"/>
      <c r="CZ13" s="1180"/>
      <c r="DA13" s="1180"/>
      <c r="DB13" s="1180"/>
      <c r="DC13" s="1180"/>
      <c r="DD13" s="1180"/>
      <c r="DE13" s="1180"/>
      <c r="DF13" s="1180"/>
      <c r="DG13" s="1180"/>
      <c r="DH13" s="1180"/>
      <c r="DI13" s="1181"/>
      <c r="DJ13" s="180">
        <f>SUM(BW13:DI13)</f>
        <v>169022</v>
      </c>
      <c r="DK13" s="181"/>
      <c r="DL13" s="181"/>
      <c r="DM13" s="181"/>
      <c r="DN13" s="181"/>
      <c r="DO13" s="181"/>
      <c r="DP13" s="181"/>
      <c r="DQ13" s="181"/>
      <c r="DR13" s="181"/>
      <c r="DS13" s="181"/>
      <c r="DT13" s="181"/>
      <c r="DU13" s="181"/>
      <c r="DV13" s="181"/>
      <c r="DW13" s="992"/>
      <c r="DX13" s="1182"/>
      <c r="DY13" s="1182"/>
      <c r="DZ13" s="1183"/>
      <c r="EA13" s="1182"/>
      <c r="EB13" s="1182"/>
      <c r="EC13" s="1183"/>
      <c r="ED13" s="1182"/>
      <c r="EE13" s="1182"/>
      <c r="EF13" s="1183"/>
      <c r="EG13" s="1184"/>
      <c r="EH13" s="1184"/>
      <c r="EI13" s="1184"/>
      <c r="EJ13" s="1184"/>
      <c r="EK13" s="1184"/>
      <c r="EL13" s="1184"/>
      <c r="EM13" s="1184"/>
    </row>
    <row r="14" spans="1:143" ht="24" customHeight="1" thickBot="1">
      <c r="A14" s="1173" t="str">
        <f>表00!CY5&amp;表00!DC5&amp;"年度
(見込)"</f>
        <v>令和6年度
(見込)</v>
      </c>
      <c r="B14" s="1174"/>
      <c r="C14" s="1174"/>
      <c r="D14" s="1174"/>
      <c r="E14" s="1174"/>
      <c r="F14" s="1174"/>
      <c r="G14" s="1174"/>
      <c r="H14" s="1174"/>
      <c r="I14" s="1174"/>
      <c r="J14" s="1174"/>
      <c r="K14" s="1174"/>
      <c r="L14" s="1174"/>
      <c r="M14" s="1174"/>
      <c r="N14" s="1185" t="s">
        <v>361</v>
      </c>
      <c r="O14" s="1186"/>
      <c r="P14" s="1187"/>
      <c r="Q14" s="1186" t="s">
        <v>715</v>
      </c>
      <c r="R14" s="1186"/>
      <c r="S14" s="1187"/>
      <c r="T14" s="1186" t="s">
        <v>361</v>
      </c>
      <c r="U14" s="1186"/>
      <c r="V14" s="1188"/>
      <c r="W14" s="1189">
        <v>72398400</v>
      </c>
      <c r="X14" s="1190"/>
      <c r="Y14" s="1190"/>
      <c r="Z14" s="1190"/>
      <c r="AA14" s="1190"/>
      <c r="AB14" s="1190"/>
      <c r="AC14" s="1190"/>
      <c r="AD14" s="1190"/>
      <c r="AE14" s="1190"/>
      <c r="AF14" s="1190"/>
      <c r="AG14" s="1190"/>
      <c r="AH14" s="1190"/>
      <c r="AI14" s="1191"/>
      <c r="AJ14" s="1189">
        <v>13376895</v>
      </c>
      <c r="AK14" s="1190"/>
      <c r="AL14" s="1190"/>
      <c r="AM14" s="1190"/>
      <c r="AN14" s="1190"/>
      <c r="AO14" s="1190"/>
      <c r="AP14" s="1190"/>
      <c r="AQ14" s="1190"/>
      <c r="AR14" s="1190"/>
      <c r="AS14" s="1190"/>
      <c r="AT14" s="1190"/>
      <c r="AU14" s="1190"/>
      <c r="AV14" s="1191"/>
      <c r="AW14" s="188">
        <f>SUM(W14:AV14)</f>
        <v>85775295</v>
      </c>
      <c r="AX14" s="189"/>
      <c r="AY14" s="189"/>
      <c r="AZ14" s="189"/>
      <c r="BA14" s="189"/>
      <c r="BB14" s="189"/>
      <c r="BC14" s="189"/>
      <c r="BD14" s="189"/>
      <c r="BE14" s="189"/>
      <c r="BF14" s="189"/>
      <c r="BG14" s="189"/>
      <c r="BH14" s="189"/>
      <c r="BI14" s="190"/>
      <c r="BJ14" s="1189">
        <v>333299</v>
      </c>
      <c r="BK14" s="1190"/>
      <c r="BL14" s="1190"/>
      <c r="BM14" s="1190"/>
      <c r="BN14" s="1190"/>
      <c r="BO14" s="1190"/>
      <c r="BP14" s="1190"/>
      <c r="BQ14" s="1190"/>
      <c r="BR14" s="1190"/>
      <c r="BS14" s="1190"/>
      <c r="BT14" s="1190"/>
      <c r="BU14" s="1190"/>
      <c r="BV14" s="1191"/>
      <c r="BW14" s="1189">
        <v>44301</v>
      </c>
      <c r="BX14" s="1190"/>
      <c r="BY14" s="1190"/>
      <c r="BZ14" s="1190"/>
      <c r="CA14" s="1190"/>
      <c r="CB14" s="1190"/>
      <c r="CC14" s="1190"/>
      <c r="CD14" s="1190"/>
      <c r="CE14" s="1190"/>
      <c r="CF14" s="1190"/>
      <c r="CG14" s="1190"/>
      <c r="CH14" s="1190"/>
      <c r="CI14" s="1191"/>
      <c r="CJ14" s="1189"/>
      <c r="CK14" s="1190"/>
      <c r="CL14" s="1190"/>
      <c r="CM14" s="1190"/>
      <c r="CN14" s="1190"/>
      <c r="CO14" s="1190"/>
      <c r="CP14" s="1190"/>
      <c r="CQ14" s="1190"/>
      <c r="CR14" s="1190"/>
      <c r="CS14" s="1190"/>
      <c r="CT14" s="1190"/>
      <c r="CU14" s="1190"/>
      <c r="CV14" s="1191"/>
      <c r="CW14" s="1189">
        <v>144143</v>
      </c>
      <c r="CX14" s="1190"/>
      <c r="CY14" s="1190"/>
      <c r="CZ14" s="1190"/>
      <c r="DA14" s="1190"/>
      <c r="DB14" s="1190"/>
      <c r="DC14" s="1190"/>
      <c r="DD14" s="1190"/>
      <c r="DE14" s="1190"/>
      <c r="DF14" s="1190"/>
      <c r="DG14" s="1190"/>
      <c r="DH14" s="1190"/>
      <c r="DI14" s="1191"/>
      <c r="DJ14" s="188">
        <f>SUM(BW14:DI14)</f>
        <v>188444</v>
      </c>
      <c r="DK14" s="189"/>
      <c r="DL14" s="189"/>
      <c r="DM14" s="189"/>
      <c r="DN14" s="189"/>
      <c r="DO14" s="189"/>
      <c r="DP14" s="189"/>
      <c r="DQ14" s="189"/>
      <c r="DR14" s="189"/>
      <c r="DS14" s="189"/>
      <c r="DT14" s="189"/>
      <c r="DU14" s="189"/>
      <c r="DV14" s="189"/>
      <c r="DW14" s="636"/>
      <c r="DX14" s="1182"/>
      <c r="DY14" s="1182"/>
      <c r="DZ14" s="1183"/>
      <c r="EA14" s="1182"/>
      <c r="EB14" s="1182"/>
      <c r="EC14" s="1183"/>
      <c r="ED14" s="1182"/>
      <c r="EE14" s="1182"/>
      <c r="EF14" s="1183"/>
      <c r="EG14" s="1184"/>
      <c r="EH14" s="1184"/>
      <c r="EI14" s="1184"/>
      <c r="EJ14" s="1184"/>
      <c r="EK14" s="1184"/>
      <c r="EL14" s="1184"/>
      <c r="EM14" s="1184"/>
    </row>
    <row r="15" spans="1:143" ht="12.95" customHeight="1">
      <c r="B15" s="1192"/>
      <c r="C15" s="1192"/>
      <c r="D15" s="1192"/>
      <c r="E15" s="1192"/>
      <c r="F15" s="1192"/>
      <c r="G15" s="1192"/>
      <c r="H15" s="1192"/>
      <c r="I15" s="1192"/>
      <c r="J15" s="1192"/>
      <c r="K15" s="1192"/>
      <c r="L15" s="1192"/>
      <c r="M15" s="1192"/>
      <c r="N15" s="1192"/>
      <c r="O15" s="1192"/>
      <c r="P15" s="1192"/>
      <c r="Q15" s="1192"/>
      <c r="R15" s="1192"/>
      <c r="S15" s="1192"/>
      <c r="T15" s="1192"/>
      <c r="U15" s="1192"/>
      <c r="V15" s="1192"/>
      <c r="W15" s="1192"/>
      <c r="X15" s="1192"/>
      <c r="Y15" s="1192"/>
      <c r="Z15" s="1192"/>
      <c r="AA15" s="1192"/>
      <c r="AB15" s="1192"/>
      <c r="AC15" s="1192"/>
      <c r="AD15" s="1192"/>
      <c r="AE15" s="1192"/>
      <c r="AF15" s="1192"/>
      <c r="AG15" s="1192"/>
      <c r="AH15" s="1192"/>
      <c r="AI15" s="1192"/>
      <c r="AJ15" s="1192"/>
      <c r="AK15" s="1192"/>
      <c r="AL15" s="1192"/>
      <c r="AM15" s="1192"/>
      <c r="AN15" s="1192"/>
      <c r="AO15" s="1192"/>
      <c r="AP15" s="1192"/>
      <c r="AQ15" s="1192"/>
      <c r="AR15" s="1192"/>
      <c r="AS15" s="1192"/>
      <c r="AT15" s="1192"/>
      <c r="AU15" s="1192"/>
      <c r="AV15" s="1192"/>
      <c r="AW15" s="1192"/>
      <c r="AX15" s="1192"/>
      <c r="AY15" s="1192"/>
      <c r="AZ15" s="1192"/>
      <c r="BA15" s="1192"/>
      <c r="BB15" s="1192"/>
      <c r="BC15" s="1192"/>
      <c r="BD15" s="1192"/>
      <c r="BE15" s="1192"/>
      <c r="BF15" s="1192"/>
      <c r="BG15" s="1192"/>
      <c r="BH15" s="1192"/>
      <c r="BI15" s="1192"/>
      <c r="BJ15" s="1192"/>
      <c r="BK15" s="1192"/>
      <c r="BL15" s="1192"/>
      <c r="BM15" s="1192"/>
      <c r="BN15" s="1192"/>
      <c r="BO15" s="1192"/>
      <c r="BP15" s="1192"/>
      <c r="BQ15" s="1192"/>
      <c r="BR15" s="1192"/>
      <c r="BS15" s="1192"/>
      <c r="BT15" s="1192"/>
      <c r="BU15" s="1192"/>
      <c r="BV15" s="1192"/>
      <c r="BW15" s="1192"/>
      <c r="BX15" s="1192"/>
      <c r="BY15" s="1192"/>
      <c r="BZ15" s="1192"/>
      <c r="CA15" s="1192"/>
      <c r="CB15" s="1192"/>
      <c r="CC15" s="1192"/>
      <c r="CD15" s="1192"/>
      <c r="CE15" s="1192"/>
      <c r="CF15" s="1192"/>
      <c r="CG15" s="1192"/>
      <c r="CH15" s="1192"/>
      <c r="CI15" s="1192"/>
      <c r="CJ15" s="1192"/>
      <c r="CK15" s="1192"/>
      <c r="CL15" s="1192"/>
      <c r="CM15" s="1192"/>
      <c r="CN15" s="1192"/>
      <c r="CO15" s="1192"/>
      <c r="CP15" s="1192"/>
      <c r="CQ15" s="1192"/>
      <c r="CR15" s="1192"/>
      <c r="CS15" s="1192"/>
      <c r="CT15" s="1192"/>
      <c r="CU15" s="1192"/>
      <c r="CV15" s="1192"/>
      <c r="CW15" s="1192"/>
      <c r="CX15" s="1192"/>
      <c r="CY15" s="1192"/>
      <c r="CZ15" s="1192"/>
      <c r="DA15" s="1192"/>
      <c r="DB15" s="1192"/>
      <c r="DC15" s="1192"/>
      <c r="DD15" s="1192"/>
      <c r="DE15" s="1192"/>
      <c r="DF15" s="1192"/>
      <c r="DG15" s="1192"/>
      <c r="DH15" s="1192"/>
      <c r="DI15" s="1192"/>
      <c r="DJ15" s="1192"/>
      <c r="DK15" s="1192"/>
      <c r="DL15" s="1192"/>
      <c r="DM15" s="1192"/>
      <c r="DN15" s="1192"/>
      <c r="DO15" s="1192"/>
      <c r="DP15" s="1192"/>
      <c r="DQ15" s="1192"/>
      <c r="DR15" s="1192"/>
      <c r="DS15" s="1192"/>
      <c r="DT15" s="1192"/>
      <c r="DU15" s="1192"/>
      <c r="DV15" s="1192"/>
      <c r="DW15" s="1192"/>
      <c r="DX15" s="1192"/>
      <c r="DY15" s="1192"/>
      <c r="DZ15" s="1192"/>
      <c r="EA15" s="1192"/>
      <c r="EB15" s="1192"/>
      <c r="EC15" s="1192"/>
      <c r="ED15" s="1192"/>
      <c r="EE15" s="1192"/>
      <c r="EF15" s="1192"/>
      <c r="EG15" s="1192"/>
      <c r="EH15" s="1192"/>
      <c r="EI15" s="1135"/>
      <c r="EJ15" s="1135"/>
    </row>
    <row r="16" spans="1:143" ht="15" customHeight="1">
      <c r="B16" s="1192"/>
      <c r="C16" s="1192"/>
      <c r="D16" s="1192"/>
      <c r="E16" s="1192"/>
      <c r="F16" s="1192"/>
      <c r="G16" s="1192"/>
      <c r="H16" s="1192"/>
      <c r="I16" s="1192"/>
      <c r="J16" s="1192"/>
      <c r="K16" s="1192"/>
      <c r="L16" s="1192"/>
      <c r="M16" s="1192"/>
      <c r="N16" s="1192"/>
      <c r="O16" s="1192"/>
      <c r="P16" s="1192"/>
      <c r="Q16" s="1192"/>
      <c r="R16" s="1192"/>
      <c r="S16" s="1192"/>
      <c r="T16" s="1192"/>
      <c r="U16" s="1192"/>
      <c r="V16" s="1192"/>
      <c r="W16" s="1193" t="s">
        <v>153</v>
      </c>
      <c r="X16" s="1193"/>
      <c r="Y16" s="1193"/>
      <c r="Z16" s="1193"/>
      <c r="AA16" s="1193"/>
      <c r="AB16" s="1193"/>
      <c r="AC16" s="1193"/>
      <c r="AD16" s="1193"/>
      <c r="AE16" s="1193"/>
      <c r="AF16" s="1193"/>
      <c r="AG16" s="1193"/>
      <c r="AH16" s="1193"/>
      <c r="AI16" s="1193"/>
      <c r="AJ16" s="1193" t="s">
        <v>115</v>
      </c>
      <c r="AK16" s="1193"/>
      <c r="AL16" s="1193"/>
      <c r="AM16" s="1193"/>
      <c r="AN16" s="1193"/>
      <c r="AO16" s="1193"/>
      <c r="AP16" s="1193"/>
      <c r="AQ16" s="1193"/>
      <c r="AR16" s="1193"/>
      <c r="AS16" s="1193"/>
      <c r="AT16" s="1193"/>
      <c r="AU16" s="1193"/>
      <c r="AV16" s="1193"/>
      <c r="AW16" s="1193" t="s">
        <v>116</v>
      </c>
      <c r="AX16" s="1193"/>
      <c r="AY16" s="1193"/>
      <c r="AZ16" s="1193"/>
      <c r="BA16" s="1193"/>
      <c r="BB16" s="1193"/>
      <c r="BC16" s="1193"/>
      <c r="BD16" s="1193"/>
      <c r="BE16" s="1193"/>
      <c r="BF16" s="1193"/>
      <c r="BG16" s="1193"/>
      <c r="BH16" s="1193"/>
      <c r="BI16" s="1193"/>
      <c r="BJ16" s="1193" t="s">
        <v>61</v>
      </c>
      <c r="BK16" s="1193"/>
      <c r="BL16" s="1193"/>
      <c r="BM16" s="1193"/>
      <c r="BN16" s="1193"/>
      <c r="BO16" s="1193"/>
      <c r="BP16" s="1193"/>
      <c r="BQ16" s="1193"/>
      <c r="BR16" s="1193"/>
      <c r="BS16" s="1193" t="s">
        <v>62</v>
      </c>
      <c r="BT16" s="1193"/>
      <c r="BU16" s="1193"/>
      <c r="BV16" s="1193"/>
      <c r="BW16" s="1193"/>
      <c r="BX16" s="1193"/>
      <c r="BY16" s="1193"/>
      <c r="BZ16" s="1193"/>
      <c r="CA16" s="1193"/>
      <c r="CB16" s="1193" t="s">
        <v>63</v>
      </c>
      <c r="CC16" s="1193"/>
      <c r="CD16" s="1193"/>
      <c r="CE16" s="1193"/>
      <c r="CF16" s="1193"/>
      <c r="CG16" s="1193"/>
      <c r="CH16" s="1193"/>
      <c r="CI16" s="1193"/>
      <c r="CJ16" s="1193"/>
      <c r="CK16" s="1192"/>
      <c r="CL16" s="1192"/>
      <c r="CM16" s="1192"/>
      <c r="CN16" s="1192"/>
      <c r="CO16" s="1192"/>
      <c r="CP16" s="1192"/>
      <c r="CQ16" s="1192"/>
      <c r="CR16" s="1192"/>
      <c r="CS16" s="1192"/>
      <c r="CT16" s="1192"/>
      <c r="CU16" s="1192"/>
      <c r="CV16" s="1192"/>
      <c r="CW16" s="1192"/>
      <c r="CX16" s="1192"/>
      <c r="CY16" s="1192"/>
      <c r="CZ16" s="1192"/>
      <c r="DA16" s="1192"/>
      <c r="DB16" s="1192"/>
      <c r="DC16" s="1192"/>
      <c r="DD16" s="1192"/>
      <c r="DE16" s="1192"/>
      <c r="DF16" s="1192"/>
      <c r="DG16" s="1192"/>
      <c r="DH16" s="1192"/>
      <c r="DI16" s="1192"/>
      <c r="DJ16" s="1192"/>
      <c r="DK16" s="1192"/>
      <c r="DL16" s="1192"/>
      <c r="DM16" s="1135"/>
      <c r="DN16" s="1135"/>
    </row>
    <row r="17" spans="1:140" ht="13.5" customHeight="1">
      <c r="A17" s="856" t="s">
        <v>216</v>
      </c>
      <c r="B17" s="857"/>
      <c r="C17" s="857"/>
      <c r="D17" s="857"/>
      <c r="E17" s="857"/>
      <c r="F17" s="857"/>
      <c r="G17" s="857"/>
      <c r="H17" s="857"/>
      <c r="I17" s="857"/>
      <c r="J17" s="857"/>
      <c r="K17" s="857"/>
      <c r="L17" s="857"/>
      <c r="M17" s="1137"/>
      <c r="N17" s="856" t="s">
        <v>404</v>
      </c>
      <c r="O17" s="857"/>
      <c r="P17" s="857"/>
      <c r="Q17" s="857"/>
      <c r="R17" s="857"/>
      <c r="S17" s="857"/>
      <c r="T17" s="857"/>
      <c r="U17" s="857"/>
      <c r="V17" s="1137"/>
      <c r="W17" s="1194" t="s">
        <v>188</v>
      </c>
      <c r="X17" s="1195"/>
      <c r="Y17" s="1195"/>
      <c r="Z17" s="1195"/>
      <c r="AA17" s="1195"/>
      <c r="AB17" s="1195"/>
      <c r="AC17" s="1195"/>
      <c r="AD17" s="1195"/>
      <c r="AE17" s="1195"/>
      <c r="AF17" s="1195"/>
      <c r="AG17" s="1195"/>
      <c r="AH17" s="1195"/>
      <c r="AI17" s="1195"/>
      <c r="AJ17" s="1195"/>
      <c r="AK17" s="1195"/>
      <c r="AL17" s="1195"/>
      <c r="AM17" s="1195"/>
      <c r="AN17" s="1195"/>
      <c r="AO17" s="1195"/>
      <c r="AP17" s="1195"/>
      <c r="AQ17" s="1195"/>
      <c r="AR17" s="1195"/>
      <c r="AS17" s="1195"/>
      <c r="AT17" s="1195"/>
      <c r="AU17" s="1195"/>
      <c r="AV17" s="1195"/>
      <c r="AW17" s="1195"/>
      <c r="AX17" s="1195"/>
      <c r="AY17" s="1195"/>
      <c r="AZ17" s="1195"/>
      <c r="BA17" s="1195"/>
      <c r="BB17" s="1195"/>
      <c r="BC17" s="1195"/>
      <c r="BD17" s="1195"/>
      <c r="BE17" s="1195"/>
      <c r="BF17" s="1195"/>
      <c r="BG17" s="1195"/>
      <c r="BH17" s="1195"/>
      <c r="BI17" s="1195"/>
      <c r="BJ17" s="1195"/>
      <c r="BK17" s="1195"/>
      <c r="BL17" s="1195"/>
      <c r="BM17" s="1195"/>
      <c r="BN17" s="1195"/>
      <c r="BO17" s="1195"/>
      <c r="BP17" s="1195"/>
      <c r="BQ17" s="1195"/>
      <c r="BR17" s="1195"/>
      <c r="BS17" s="1195"/>
      <c r="BT17" s="1195"/>
      <c r="BU17" s="1195"/>
      <c r="BV17" s="1195"/>
      <c r="BW17" s="1195"/>
      <c r="BX17" s="1195"/>
      <c r="BY17" s="1195"/>
      <c r="BZ17" s="1195"/>
      <c r="CA17" s="1195"/>
      <c r="CB17" s="1195"/>
      <c r="CC17" s="1195"/>
      <c r="CD17" s="1195"/>
      <c r="CE17" s="1195"/>
      <c r="CF17" s="1195"/>
      <c r="CG17" s="1195"/>
      <c r="CH17" s="1195"/>
      <c r="CI17" s="1195"/>
      <c r="CJ17" s="1196"/>
      <c r="CK17" s="1197"/>
      <c r="CL17" s="1197"/>
      <c r="CM17" s="1197"/>
      <c r="CN17" s="1197"/>
      <c r="CO17" s="1197"/>
      <c r="CP17" s="1197"/>
      <c r="CQ17" s="1197"/>
      <c r="CR17" s="1197"/>
      <c r="CS17" s="1197"/>
      <c r="CT17" s="1197"/>
      <c r="CU17" s="1197"/>
      <c r="CV17" s="1197"/>
      <c r="CW17" s="1197"/>
      <c r="CX17" s="1197"/>
      <c r="CY17" s="1197"/>
      <c r="CZ17" s="1197"/>
      <c r="DA17" s="1197"/>
      <c r="DB17" s="1197"/>
      <c r="DC17" s="1197"/>
      <c r="DD17" s="1197"/>
      <c r="DE17" s="1197"/>
      <c r="DF17" s="1197"/>
      <c r="DG17" s="1197"/>
      <c r="DH17" s="1197"/>
      <c r="DI17" s="1197"/>
      <c r="DJ17" s="1197"/>
      <c r="DK17" s="1197"/>
      <c r="DL17" s="1197"/>
      <c r="DM17" s="1197"/>
      <c r="DN17" s="1197"/>
    </row>
    <row r="18" spans="1:140" s="1198" customFormat="1" ht="20.25" customHeight="1">
      <c r="A18" s="861"/>
      <c r="B18" s="862"/>
      <c r="C18" s="862"/>
      <c r="D18" s="862"/>
      <c r="E18" s="862"/>
      <c r="F18" s="862"/>
      <c r="G18" s="862"/>
      <c r="H18" s="862"/>
      <c r="I18" s="862"/>
      <c r="J18" s="862"/>
      <c r="K18" s="862"/>
      <c r="L18" s="862"/>
      <c r="M18" s="863"/>
      <c r="N18" s="861"/>
      <c r="O18" s="862"/>
      <c r="P18" s="862"/>
      <c r="Q18" s="862"/>
      <c r="R18" s="862"/>
      <c r="S18" s="862"/>
      <c r="T18" s="862"/>
      <c r="U18" s="862"/>
      <c r="V18" s="863"/>
      <c r="W18" s="1138" t="s">
        <v>4440</v>
      </c>
      <c r="X18" s="1139"/>
      <c r="Y18" s="1139"/>
      <c r="Z18" s="1139"/>
      <c r="AA18" s="1139"/>
      <c r="AB18" s="1139"/>
      <c r="AC18" s="1139"/>
      <c r="AD18" s="1139"/>
      <c r="AE18" s="1139"/>
      <c r="AF18" s="1139"/>
      <c r="AG18" s="1139"/>
      <c r="AH18" s="1139"/>
      <c r="AI18" s="1139"/>
      <c r="AJ18" s="1139"/>
      <c r="AK18" s="1139"/>
      <c r="AL18" s="1139"/>
      <c r="AM18" s="1139"/>
      <c r="AN18" s="1139"/>
      <c r="AO18" s="1139"/>
      <c r="AP18" s="1139"/>
      <c r="AQ18" s="1139"/>
      <c r="AR18" s="1139"/>
      <c r="AS18" s="1139"/>
      <c r="AT18" s="1139"/>
      <c r="AU18" s="1139"/>
      <c r="AV18" s="1139"/>
      <c r="AW18" s="1139"/>
      <c r="AX18" s="1139"/>
      <c r="AY18" s="1139"/>
      <c r="AZ18" s="1139"/>
      <c r="BA18" s="1139"/>
      <c r="BB18" s="1139"/>
      <c r="BC18" s="1139"/>
      <c r="BD18" s="1139"/>
      <c r="BE18" s="1139"/>
      <c r="BF18" s="1139"/>
      <c r="BG18" s="1139"/>
      <c r="BH18" s="1139"/>
      <c r="BI18" s="1140"/>
      <c r="BJ18" s="1138" t="s">
        <v>4448</v>
      </c>
      <c r="BK18" s="1139"/>
      <c r="BL18" s="1139"/>
      <c r="BM18" s="1139"/>
      <c r="BN18" s="1139"/>
      <c r="BO18" s="1139"/>
      <c r="BP18" s="1139"/>
      <c r="BQ18" s="1139"/>
      <c r="BR18" s="1139"/>
      <c r="BS18" s="1139"/>
      <c r="BT18" s="1139"/>
      <c r="BU18" s="1139"/>
      <c r="BV18" s="1139"/>
      <c r="BW18" s="1139"/>
      <c r="BX18" s="1139"/>
      <c r="BY18" s="1139"/>
      <c r="BZ18" s="1139"/>
      <c r="CA18" s="1139"/>
      <c r="CB18" s="1139"/>
      <c r="CC18" s="1139"/>
      <c r="CD18" s="1139"/>
      <c r="CE18" s="1139"/>
      <c r="CF18" s="1139"/>
      <c r="CG18" s="1139"/>
      <c r="CH18" s="1139"/>
      <c r="CI18" s="1139"/>
      <c r="CJ18" s="1140"/>
    </row>
    <row r="19" spans="1:140" ht="20.25" customHeight="1">
      <c r="A19" s="861"/>
      <c r="B19" s="862"/>
      <c r="C19" s="862"/>
      <c r="D19" s="862"/>
      <c r="E19" s="862"/>
      <c r="F19" s="862"/>
      <c r="G19" s="862"/>
      <c r="H19" s="862"/>
      <c r="I19" s="862"/>
      <c r="J19" s="862"/>
      <c r="K19" s="862"/>
      <c r="L19" s="862"/>
      <c r="M19" s="863"/>
      <c r="N19" s="861"/>
      <c r="O19" s="862"/>
      <c r="P19" s="862"/>
      <c r="Q19" s="862"/>
      <c r="R19" s="862"/>
      <c r="S19" s="862"/>
      <c r="T19" s="862"/>
      <c r="U19" s="862"/>
      <c r="V19" s="863"/>
      <c r="W19" s="856" t="s">
        <v>187</v>
      </c>
      <c r="X19" s="1199"/>
      <c r="Y19" s="1199"/>
      <c r="Z19" s="1199"/>
      <c r="AA19" s="1199"/>
      <c r="AB19" s="1199"/>
      <c r="AC19" s="1199"/>
      <c r="AD19" s="1199"/>
      <c r="AE19" s="1199"/>
      <c r="AF19" s="1199"/>
      <c r="AG19" s="1199"/>
      <c r="AH19" s="1199"/>
      <c r="AI19" s="1200"/>
      <c r="AJ19" s="856" t="s">
        <v>424</v>
      </c>
      <c r="AK19" s="1199"/>
      <c r="AL19" s="1199"/>
      <c r="AM19" s="1199"/>
      <c r="AN19" s="1199"/>
      <c r="AO19" s="1199"/>
      <c r="AP19" s="1199"/>
      <c r="AQ19" s="1199"/>
      <c r="AR19" s="1199"/>
      <c r="AS19" s="1199"/>
      <c r="AT19" s="1199"/>
      <c r="AU19" s="1199"/>
      <c r="AV19" s="1200"/>
      <c r="AW19" s="856" t="s">
        <v>776</v>
      </c>
      <c r="AX19" s="857"/>
      <c r="AY19" s="857"/>
      <c r="AZ19" s="857"/>
      <c r="BA19" s="857"/>
      <c r="BB19" s="857"/>
      <c r="BC19" s="857"/>
      <c r="BD19" s="857"/>
      <c r="BE19" s="857"/>
      <c r="BF19" s="857"/>
      <c r="BG19" s="857"/>
      <c r="BH19" s="857"/>
      <c r="BI19" s="1137"/>
      <c r="BJ19" s="1201" t="s">
        <v>178</v>
      </c>
      <c r="BK19" s="1202"/>
      <c r="BL19" s="1202"/>
      <c r="BM19" s="1202"/>
      <c r="BN19" s="1202"/>
      <c r="BO19" s="1202"/>
      <c r="BP19" s="1202"/>
      <c r="BQ19" s="1202"/>
      <c r="BR19" s="1203"/>
      <c r="BS19" s="856" t="s">
        <v>424</v>
      </c>
      <c r="BT19" s="613"/>
      <c r="BU19" s="613"/>
      <c r="BV19" s="613"/>
      <c r="BW19" s="613"/>
      <c r="BX19" s="613"/>
      <c r="BY19" s="613"/>
      <c r="BZ19" s="613"/>
      <c r="CA19" s="614"/>
      <c r="CB19" s="856" t="s">
        <v>776</v>
      </c>
      <c r="CC19" s="857"/>
      <c r="CD19" s="857"/>
      <c r="CE19" s="857"/>
      <c r="CF19" s="857"/>
      <c r="CG19" s="857"/>
      <c r="CH19" s="857"/>
      <c r="CI19" s="857"/>
      <c r="CJ19" s="1137"/>
    </row>
    <row r="20" spans="1:140" ht="15" customHeight="1">
      <c r="A20" s="861"/>
      <c r="B20" s="862"/>
      <c r="C20" s="862"/>
      <c r="D20" s="862"/>
      <c r="E20" s="862"/>
      <c r="F20" s="862"/>
      <c r="G20" s="862"/>
      <c r="H20" s="862"/>
      <c r="I20" s="862"/>
      <c r="J20" s="862"/>
      <c r="K20" s="862"/>
      <c r="L20" s="862"/>
      <c r="M20" s="863"/>
      <c r="N20" s="861"/>
      <c r="O20" s="862"/>
      <c r="P20" s="862"/>
      <c r="Q20" s="862"/>
      <c r="R20" s="862"/>
      <c r="S20" s="862"/>
      <c r="T20" s="862"/>
      <c r="U20" s="862"/>
      <c r="V20" s="863"/>
      <c r="W20" s="1204"/>
      <c r="X20" s="1205"/>
      <c r="Y20" s="1205"/>
      <c r="Z20" s="1205"/>
      <c r="AA20" s="1205"/>
      <c r="AB20" s="1205"/>
      <c r="AC20" s="1205"/>
      <c r="AD20" s="1205"/>
      <c r="AE20" s="1205"/>
      <c r="AF20" s="1205"/>
      <c r="AG20" s="1205"/>
      <c r="AH20" s="1205"/>
      <c r="AI20" s="1206"/>
      <c r="AJ20" s="1204"/>
      <c r="AK20" s="1205"/>
      <c r="AL20" s="1205"/>
      <c r="AM20" s="1205"/>
      <c r="AN20" s="1205"/>
      <c r="AO20" s="1205"/>
      <c r="AP20" s="1205"/>
      <c r="AQ20" s="1205"/>
      <c r="AR20" s="1205"/>
      <c r="AS20" s="1205"/>
      <c r="AT20" s="1205"/>
      <c r="AU20" s="1205"/>
      <c r="AV20" s="1206"/>
      <c r="AW20" s="1060" t="s">
        <v>4443</v>
      </c>
      <c r="AX20" s="1061"/>
      <c r="AY20" s="1061"/>
      <c r="AZ20" s="1061"/>
      <c r="BA20" s="1061"/>
      <c r="BB20" s="1061"/>
      <c r="BC20" s="1061"/>
      <c r="BD20" s="1061"/>
      <c r="BE20" s="1061"/>
      <c r="BF20" s="1061"/>
      <c r="BG20" s="1061"/>
      <c r="BH20" s="1061"/>
      <c r="BI20" s="1062"/>
      <c r="BJ20" s="1157" t="s">
        <v>4445</v>
      </c>
      <c r="BK20" s="1207"/>
      <c r="BL20" s="1207"/>
      <c r="BM20" s="1207"/>
      <c r="BN20" s="1207"/>
      <c r="BO20" s="1207"/>
      <c r="BP20" s="1207"/>
      <c r="BQ20" s="1207"/>
      <c r="BR20" s="1208"/>
      <c r="BS20" s="1157" t="s">
        <v>189</v>
      </c>
      <c r="BT20" s="1207"/>
      <c r="BU20" s="1207"/>
      <c r="BV20" s="1207"/>
      <c r="BW20" s="1207"/>
      <c r="BX20" s="1207"/>
      <c r="BY20" s="1207"/>
      <c r="BZ20" s="1207"/>
      <c r="CA20" s="1208"/>
      <c r="CB20" s="1060" t="s">
        <v>4446</v>
      </c>
      <c r="CC20" s="1061"/>
      <c r="CD20" s="1061"/>
      <c r="CE20" s="1061"/>
      <c r="CF20" s="1061"/>
      <c r="CG20" s="1061"/>
      <c r="CH20" s="1061"/>
      <c r="CI20" s="1061"/>
      <c r="CJ20" s="1062"/>
    </row>
    <row r="21" spans="1:140" ht="16.5" customHeight="1" thickBot="1">
      <c r="A21" s="1144"/>
      <c r="B21" s="1145"/>
      <c r="C21" s="1145"/>
      <c r="D21" s="1145"/>
      <c r="E21" s="1145"/>
      <c r="F21" s="1145"/>
      <c r="G21" s="1145"/>
      <c r="H21" s="1145"/>
      <c r="I21" s="1145"/>
      <c r="J21" s="1145"/>
      <c r="K21" s="1145"/>
      <c r="L21" s="1145"/>
      <c r="M21" s="1146"/>
      <c r="N21" s="1163"/>
      <c r="O21" s="1164"/>
      <c r="P21" s="1164"/>
      <c r="Q21" s="1164"/>
      <c r="R21" s="1164"/>
      <c r="S21" s="1164"/>
      <c r="T21" s="1164"/>
      <c r="U21" s="1164"/>
      <c r="V21" s="1165"/>
      <c r="W21" s="1166" t="s">
        <v>4441</v>
      </c>
      <c r="X21" s="1167"/>
      <c r="Y21" s="1167"/>
      <c r="Z21" s="1167"/>
      <c r="AA21" s="1167"/>
      <c r="AB21" s="1167"/>
      <c r="AC21" s="1167"/>
      <c r="AD21" s="1167"/>
      <c r="AE21" s="1167"/>
      <c r="AF21" s="1167"/>
      <c r="AG21" s="1167"/>
      <c r="AH21" s="1167"/>
      <c r="AI21" s="1168"/>
      <c r="AJ21" s="1166" t="s">
        <v>4442</v>
      </c>
      <c r="AK21" s="1167"/>
      <c r="AL21" s="1167"/>
      <c r="AM21" s="1167"/>
      <c r="AN21" s="1167"/>
      <c r="AO21" s="1167"/>
      <c r="AP21" s="1167"/>
      <c r="AQ21" s="1167"/>
      <c r="AR21" s="1167"/>
      <c r="AS21" s="1167"/>
      <c r="AT21" s="1167"/>
      <c r="AU21" s="1167"/>
      <c r="AV21" s="1168"/>
      <c r="AW21" s="1166" t="s">
        <v>4444</v>
      </c>
      <c r="AX21" s="1167"/>
      <c r="AY21" s="1167"/>
      <c r="AZ21" s="1167"/>
      <c r="BA21" s="1167"/>
      <c r="BB21" s="1167"/>
      <c r="BC21" s="1167"/>
      <c r="BD21" s="1167"/>
      <c r="BE21" s="1167"/>
      <c r="BF21" s="1167"/>
      <c r="BG21" s="1167"/>
      <c r="BH21" s="1167"/>
      <c r="BI21" s="1168"/>
      <c r="BJ21" s="1160" t="s">
        <v>847</v>
      </c>
      <c r="BK21" s="1161"/>
      <c r="BL21" s="1161"/>
      <c r="BM21" s="1161"/>
      <c r="BN21" s="1161"/>
      <c r="BO21" s="1161"/>
      <c r="BP21" s="1161"/>
      <c r="BQ21" s="1161"/>
      <c r="BR21" s="1162"/>
      <c r="BS21" s="1160" t="s">
        <v>847</v>
      </c>
      <c r="BT21" s="1161"/>
      <c r="BU21" s="1161"/>
      <c r="BV21" s="1161"/>
      <c r="BW21" s="1161"/>
      <c r="BX21" s="1161"/>
      <c r="BY21" s="1161"/>
      <c r="BZ21" s="1161"/>
      <c r="CA21" s="1162"/>
      <c r="CB21" s="1209" t="s">
        <v>4447</v>
      </c>
      <c r="CC21" s="1210"/>
      <c r="CD21" s="1210"/>
      <c r="CE21" s="1210"/>
      <c r="CF21" s="1210"/>
      <c r="CG21" s="1210"/>
      <c r="CH21" s="1210"/>
      <c r="CI21" s="1210"/>
      <c r="CJ21" s="1211"/>
    </row>
    <row r="22" spans="1:140" ht="24" customHeight="1">
      <c r="A22" s="1173" t="str">
        <f>表00!CY6&amp;表00!DC6&amp;"年度"</f>
        <v>令和5年度</v>
      </c>
      <c r="B22" s="1174"/>
      <c r="C22" s="1174"/>
      <c r="D22" s="1174"/>
      <c r="E22" s="1174"/>
      <c r="F22" s="1174"/>
      <c r="G22" s="1174"/>
      <c r="H22" s="1174"/>
      <c r="I22" s="1174"/>
      <c r="J22" s="1174"/>
      <c r="K22" s="1174"/>
      <c r="L22" s="1174"/>
      <c r="M22" s="1174"/>
      <c r="N22" s="1175" t="s">
        <v>361</v>
      </c>
      <c r="O22" s="1176"/>
      <c r="P22" s="1177"/>
      <c r="Q22" s="1176" t="s">
        <v>425</v>
      </c>
      <c r="R22" s="1176"/>
      <c r="S22" s="1177"/>
      <c r="T22" s="1176" t="s">
        <v>288</v>
      </c>
      <c r="U22" s="1176"/>
      <c r="V22" s="1178"/>
      <c r="W22" s="149">
        <v>28833</v>
      </c>
      <c r="X22" s="150"/>
      <c r="Y22" s="150"/>
      <c r="Z22" s="150"/>
      <c r="AA22" s="150"/>
      <c r="AB22" s="150"/>
      <c r="AC22" s="150"/>
      <c r="AD22" s="150"/>
      <c r="AE22" s="150"/>
      <c r="AF22" s="150"/>
      <c r="AG22" s="150"/>
      <c r="AH22" s="150"/>
      <c r="AI22" s="151"/>
      <c r="AJ22" s="149">
        <v>101371</v>
      </c>
      <c r="AK22" s="150"/>
      <c r="AL22" s="150"/>
      <c r="AM22" s="150"/>
      <c r="AN22" s="150"/>
      <c r="AO22" s="150"/>
      <c r="AP22" s="150"/>
      <c r="AQ22" s="150"/>
      <c r="AR22" s="150"/>
      <c r="AS22" s="150"/>
      <c r="AT22" s="150"/>
      <c r="AU22" s="150"/>
      <c r="AV22" s="151"/>
      <c r="AW22" s="180">
        <f>SUM(BJ13,DJ13,W22:AV22)</f>
        <v>602760</v>
      </c>
      <c r="AX22" s="181"/>
      <c r="AY22" s="181"/>
      <c r="AZ22" s="181"/>
      <c r="BA22" s="181"/>
      <c r="BB22" s="181"/>
      <c r="BC22" s="181"/>
      <c r="BD22" s="181"/>
      <c r="BE22" s="181"/>
      <c r="BF22" s="181"/>
      <c r="BG22" s="181"/>
      <c r="BH22" s="181"/>
      <c r="BI22" s="182"/>
      <c r="BJ22" s="1179">
        <v>1884</v>
      </c>
      <c r="BK22" s="1212"/>
      <c r="BL22" s="1212"/>
      <c r="BM22" s="1212"/>
      <c r="BN22" s="1212"/>
      <c r="BO22" s="1212"/>
      <c r="BP22" s="1212"/>
      <c r="BQ22" s="1212"/>
      <c r="BR22" s="1213"/>
      <c r="BS22" s="1179">
        <v>253891</v>
      </c>
      <c r="BT22" s="1180"/>
      <c r="BU22" s="1180"/>
      <c r="BV22" s="1180"/>
      <c r="BW22" s="1180"/>
      <c r="BX22" s="1180"/>
      <c r="BY22" s="1180"/>
      <c r="BZ22" s="1180"/>
      <c r="CA22" s="1181"/>
      <c r="CB22" s="180">
        <f>SUM(BJ22:CA22)</f>
        <v>255775</v>
      </c>
      <c r="CC22" s="181"/>
      <c r="CD22" s="181"/>
      <c r="CE22" s="181"/>
      <c r="CF22" s="181"/>
      <c r="CG22" s="181"/>
      <c r="CH22" s="181"/>
      <c r="CI22" s="181"/>
      <c r="CJ22" s="992"/>
    </row>
    <row r="23" spans="1:140" ht="24" customHeight="1" thickBot="1">
      <c r="A23" s="1173" t="str">
        <f>表00!CY5&amp;表00!DC5&amp;"年度
(見込)"</f>
        <v>令和6年度
(見込)</v>
      </c>
      <c r="B23" s="1174"/>
      <c r="C23" s="1174"/>
      <c r="D23" s="1174"/>
      <c r="E23" s="1174"/>
      <c r="F23" s="1174"/>
      <c r="G23" s="1174"/>
      <c r="H23" s="1174"/>
      <c r="I23" s="1174"/>
      <c r="J23" s="1174"/>
      <c r="K23" s="1174"/>
      <c r="L23" s="1174"/>
      <c r="M23" s="1174"/>
      <c r="N23" s="1185" t="s">
        <v>361</v>
      </c>
      <c r="O23" s="1186"/>
      <c r="P23" s="1187"/>
      <c r="Q23" s="1186" t="s">
        <v>715</v>
      </c>
      <c r="R23" s="1186"/>
      <c r="S23" s="1187"/>
      <c r="T23" s="1186" t="s">
        <v>288</v>
      </c>
      <c r="U23" s="1186"/>
      <c r="V23" s="1188"/>
      <c r="W23" s="173">
        <v>33374</v>
      </c>
      <c r="X23" s="174"/>
      <c r="Y23" s="174"/>
      <c r="Z23" s="174"/>
      <c r="AA23" s="174"/>
      <c r="AB23" s="174"/>
      <c r="AC23" s="174"/>
      <c r="AD23" s="174"/>
      <c r="AE23" s="174"/>
      <c r="AF23" s="174"/>
      <c r="AG23" s="174"/>
      <c r="AH23" s="174"/>
      <c r="AI23" s="175"/>
      <c r="AJ23" s="173">
        <v>119930</v>
      </c>
      <c r="AK23" s="174"/>
      <c r="AL23" s="174"/>
      <c r="AM23" s="174"/>
      <c r="AN23" s="174"/>
      <c r="AO23" s="174"/>
      <c r="AP23" s="174"/>
      <c r="AQ23" s="174"/>
      <c r="AR23" s="174"/>
      <c r="AS23" s="174"/>
      <c r="AT23" s="174"/>
      <c r="AU23" s="174"/>
      <c r="AV23" s="175"/>
      <c r="AW23" s="188">
        <f>SUM(BJ14,DJ14,W23:AV23)</f>
        <v>675047</v>
      </c>
      <c r="AX23" s="189"/>
      <c r="AY23" s="189"/>
      <c r="AZ23" s="189"/>
      <c r="BA23" s="189"/>
      <c r="BB23" s="189"/>
      <c r="BC23" s="189"/>
      <c r="BD23" s="189"/>
      <c r="BE23" s="189"/>
      <c r="BF23" s="189"/>
      <c r="BG23" s="189"/>
      <c r="BH23" s="189"/>
      <c r="BI23" s="190"/>
      <c r="BJ23" s="1189">
        <v>2653</v>
      </c>
      <c r="BK23" s="1190"/>
      <c r="BL23" s="1190"/>
      <c r="BM23" s="1190"/>
      <c r="BN23" s="1190"/>
      <c r="BO23" s="1190"/>
      <c r="BP23" s="1190"/>
      <c r="BQ23" s="1190"/>
      <c r="BR23" s="1191"/>
      <c r="BS23" s="1189">
        <v>349532</v>
      </c>
      <c r="BT23" s="1190"/>
      <c r="BU23" s="1190"/>
      <c r="BV23" s="1190"/>
      <c r="BW23" s="1190"/>
      <c r="BX23" s="1190"/>
      <c r="BY23" s="1190"/>
      <c r="BZ23" s="1190"/>
      <c r="CA23" s="1191"/>
      <c r="CB23" s="188">
        <f>SUM(BJ23:CA23)</f>
        <v>352185</v>
      </c>
      <c r="CC23" s="189"/>
      <c r="CD23" s="189"/>
      <c r="CE23" s="189"/>
      <c r="CF23" s="189"/>
      <c r="CG23" s="189"/>
      <c r="CH23" s="189"/>
      <c r="CI23" s="189"/>
      <c r="CJ23" s="636"/>
    </row>
    <row r="24" spans="1:140" ht="12.95" customHeight="1">
      <c r="B24" s="1192"/>
      <c r="C24" s="1192"/>
      <c r="D24" s="1192"/>
      <c r="E24" s="1192"/>
      <c r="F24" s="1192"/>
      <c r="G24" s="1192"/>
      <c r="H24" s="1192"/>
      <c r="I24" s="1192"/>
      <c r="J24" s="1192"/>
      <c r="K24" s="1192"/>
      <c r="L24" s="1192"/>
      <c r="M24" s="1192"/>
      <c r="N24" s="1192"/>
      <c r="O24" s="1192"/>
      <c r="P24" s="1192"/>
      <c r="Q24" s="1192"/>
      <c r="R24" s="1192"/>
      <c r="S24" s="1192"/>
      <c r="T24" s="1192"/>
      <c r="U24" s="1192"/>
      <c r="V24" s="1192"/>
      <c r="W24" s="1192"/>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192"/>
      <c r="AS24" s="1192"/>
      <c r="AT24" s="1192"/>
      <c r="AU24" s="1192"/>
      <c r="AV24" s="1192"/>
      <c r="AW24" s="1192"/>
      <c r="AX24" s="1192"/>
      <c r="AY24" s="1192"/>
      <c r="AZ24" s="1192"/>
      <c r="BA24" s="1192"/>
      <c r="BB24" s="1192"/>
      <c r="BC24" s="1192"/>
      <c r="BD24" s="1192"/>
      <c r="BE24" s="1192"/>
      <c r="BF24" s="1192"/>
      <c r="BG24" s="1192"/>
      <c r="BH24" s="1192"/>
      <c r="BI24" s="1192"/>
      <c r="BJ24" s="1192"/>
      <c r="BK24" s="1192"/>
      <c r="BL24" s="1192"/>
      <c r="BM24" s="1192"/>
      <c r="BN24" s="1192"/>
      <c r="BO24" s="1192"/>
      <c r="BP24" s="1192"/>
      <c r="BQ24" s="1192"/>
      <c r="BR24" s="1192"/>
      <c r="BS24" s="1192"/>
      <c r="BT24" s="1192"/>
      <c r="BU24" s="1192"/>
      <c r="BV24" s="1192"/>
      <c r="BW24" s="1192"/>
      <c r="BX24" s="1192"/>
      <c r="BY24" s="1192"/>
      <c r="BZ24" s="1192"/>
      <c r="CA24" s="1192"/>
      <c r="CB24" s="1192"/>
      <c r="CC24" s="1192"/>
      <c r="CD24" s="1192"/>
      <c r="CE24" s="1192"/>
      <c r="CF24" s="1192"/>
      <c r="CG24" s="1192"/>
      <c r="CH24" s="1192"/>
      <c r="CI24" s="1192"/>
      <c r="CJ24" s="1192"/>
      <c r="CK24" s="1192"/>
      <c r="CL24" s="1192"/>
      <c r="CM24" s="1192"/>
      <c r="CN24" s="1192"/>
      <c r="CO24" s="1192"/>
      <c r="CP24" s="1192"/>
      <c r="CQ24" s="1192"/>
      <c r="CR24" s="1192"/>
      <c r="CS24" s="1192"/>
      <c r="CT24" s="1192"/>
      <c r="CU24" s="1192"/>
      <c r="CV24" s="1192"/>
      <c r="CW24" s="1192"/>
      <c r="CX24" s="1192"/>
      <c r="CY24" s="1192"/>
      <c r="CZ24" s="1192"/>
      <c r="DA24" s="1192"/>
      <c r="DB24" s="1192"/>
      <c r="DC24" s="1192"/>
      <c r="DD24" s="1192"/>
      <c r="DE24" s="1192"/>
      <c r="DF24" s="1192"/>
      <c r="DG24" s="1192"/>
      <c r="DH24" s="1192"/>
      <c r="DI24" s="1192"/>
      <c r="DJ24" s="1192"/>
      <c r="DK24" s="1192"/>
      <c r="DL24" s="1192"/>
      <c r="DM24" s="1192"/>
      <c r="DN24" s="1192"/>
      <c r="DO24" s="1192"/>
      <c r="DP24" s="1192"/>
      <c r="DQ24" s="1192"/>
      <c r="DR24" s="1192"/>
      <c r="DS24" s="1192"/>
      <c r="DT24" s="1192"/>
      <c r="DU24" s="1192"/>
      <c r="DV24" s="1192"/>
      <c r="DW24" s="1192"/>
      <c r="DX24" s="1192"/>
      <c r="DY24" s="1192"/>
      <c r="DZ24" s="1192"/>
      <c r="EA24" s="1192"/>
      <c r="EB24" s="1192"/>
      <c r="EC24" s="1192"/>
      <c r="ED24" s="1192"/>
      <c r="EE24" s="1192"/>
      <c r="EF24" s="1192"/>
      <c r="EG24" s="1192"/>
      <c r="EH24" s="1192"/>
      <c r="EI24" s="1192"/>
      <c r="EJ24" s="1192"/>
    </row>
    <row r="25" spans="1:140" ht="15" customHeight="1">
      <c r="B25" s="1192"/>
      <c r="C25" s="1192"/>
      <c r="D25" s="1192"/>
      <c r="E25" s="1192"/>
      <c r="F25" s="1192"/>
      <c r="G25" s="1192"/>
      <c r="H25" s="1192"/>
      <c r="I25" s="1192"/>
      <c r="J25" s="1192"/>
      <c r="K25" s="1192"/>
      <c r="L25" s="1192"/>
      <c r="M25" s="1192"/>
      <c r="N25" s="1192"/>
      <c r="O25" s="1192"/>
      <c r="P25" s="1192"/>
      <c r="Q25" s="1192"/>
      <c r="R25" s="1192"/>
      <c r="S25" s="1192"/>
      <c r="T25" s="1192"/>
      <c r="U25" s="1192"/>
      <c r="V25" s="1192"/>
      <c r="W25" s="1136" t="s">
        <v>64</v>
      </c>
      <c r="X25" s="1136"/>
      <c r="Y25" s="1136"/>
      <c r="Z25" s="1136"/>
      <c r="AA25" s="1136"/>
      <c r="AB25" s="1136"/>
      <c r="AC25" s="1136"/>
      <c r="AD25" s="1136"/>
      <c r="AE25" s="1136"/>
      <c r="AF25" s="1136" t="s">
        <v>65</v>
      </c>
      <c r="AG25" s="1136"/>
      <c r="AH25" s="1136"/>
      <c r="AI25" s="1136"/>
      <c r="AJ25" s="1136"/>
      <c r="AK25" s="1136"/>
      <c r="AL25" s="1136"/>
      <c r="AM25" s="1136"/>
      <c r="AN25" s="1136"/>
      <c r="AO25" s="1136" t="s">
        <v>66</v>
      </c>
      <c r="AP25" s="1136"/>
      <c r="AQ25" s="1136"/>
      <c r="AR25" s="1136"/>
      <c r="AS25" s="1136"/>
      <c r="AT25" s="1136"/>
      <c r="AU25" s="1136"/>
      <c r="AV25" s="1136"/>
      <c r="AW25" s="1136"/>
      <c r="AX25" s="1136" t="s">
        <v>67</v>
      </c>
      <c r="AY25" s="1136"/>
      <c r="AZ25" s="1136"/>
      <c r="BA25" s="1136"/>
      <c r="BB25" s="1136"/>
      <c r="BC25" s="1136"/>
      <c r="BD25" s="1136"/>
      <c r="BE25" s="1136"/>
      <c r="BF25" s="1136"/>
      <c r="BG25" s="1136" t="s">
        <v>68</v>
      </c>
      <c r="BH25" s="1136"/>
      <c r="BI25" s="1136"/>
      <c r="BJ25" s="1136"/>
      <c r="BK25" s="1136"/>
      <c r="BL25" s="1136"/>
      <c r="BM25" s="1136"/>
      <c r="BN25" s="1136"/>
      <c r="BO25" s="1136"/>
      <c r="BP25" s="1136" t="s">
        <v>69</v>
      </c>
      <c r="BQ25" s="1136"/>
      <c r="BR25" s="1136"/>
      <c r="BS25" s="1136"/>
      <c r="BT25" s="1136"/>
      <c r="BU25" s="1136"/>
      <c r="BV25" s="1136"/>
      <c r="BW25" s="1136"/>
      <c r="BX25" s="1136"/>
      <c r="BY25" s="1136" t="s">
        <v>70</v>
      </c>
      <c r="BZ25" s="1136"/>
      <c r="CA25" s="1136"/>
      <c r="CB25" s="1136"/>
      <c r="CC25" s="1136"/>
      <c r="CD25" s="1136"/>
      <c r="CE25" s="1136"/>
      <c r="CF25" s="1136"/>
      <c r="CG25" s="1136"/>
      <c r="CH25" s="1136" t="s">
        <v>71</v>
      </c>
      <c r="CI25" s="1136"/>
      <c r="CJ25" s="1136"/>
      <c r="CK25" s="1136"/>
      <c r="CL25" s="1136"/>
      <c r="CM25" s="1136"/>
      <c r="CN25" s="1136"/>
      <c r="CO25" s="1136"/>
      <c r="CP25" s="1136"/>
      <c r="CQ25" s="1136" t="s">
        <v>671</v>
      </c>
      <c r="CR25" s="1136"/>
      <c r="CS25" s="1136"/>
      <c r="CT25" s="1136"/>
      <c r="CU25" s="1136"/>
      <c r="CV25" s="1136"/>
      <c r="CW25" s="1136"/>
      <c r="CX25" s="1136"/>
      <c r="CY25" s="1136"/>
      <c r="CZ25" s="1136"/>
      <c r="DA25" s="1136"/>
      <c r="DB25" s="1136"/>
      <c r="DC25" s="1136"/>
      <c r="DD25" s="1192"/>
      <c r="DE25" s="1192"/>
      <c r="DF25" s="1192"/>
      <c r="DG25" s="1192"/>
      <c r="DH25" s="1192"/>
      <c r="DI25" s="1192"/>
      <c r="DJ25" s="1192"/>
      <c r="DK25" s="1192"/>
      <c r="DL25" s="1192"/>
      <c r="DM25" s="1192"/>
      <c r="DN25" s="1192"/>
      <c r="DO25" s="1192"/>
      <c r="DP25" s="1192"/>
      <c r="DQ25" s="1192"/>
      <c r="DR25" s="1192"/>
      <c r="DS25" s="1192"/>
      <c r="DT25" s="1192"/>
      <c r="DU25" s="1192"/>
      <c r="DV25" s="1192"/>
      <c r="DW25" s="1192"/>
      <c r="DX25" s="1192"/>
      <c r="DY25" s="1192"/>
      <c r="DZ25" s="1192"/>
      <c r="EA25" s="1192"/>
      <c r="EB25" s="1192"/>
      <c r="EC25" s="1192"/>
      <c r="ED25" s="1192"/>
      <c r="EE25" s="1192"/>
      <c r="EF25" s="1192"/>
      <c r="EG25" s="1192"/>
      <c r="EH25" s="1192"/>
      <c r="EI25" s="1192"/>
      <c r="EJ25" s="1192"/>
    </row>
    <row r="26" spans="1:140" ht="13.5" customHeight="1">
      <c r="A26" s="856" t="s">
        <v>216</v>
      </c>
      <c r="B26" s="857"/>
      <c r="C26" s="857"/>
      <c r="D26" s="857"/>
      <c r="E26" s="857"/>
      <c r="F26" s="857"/>
      <c r="G26" s="857"/>
      <c r="H26" s="857"/>
      <c r="I26" s="857"/>
      <c r="J26" s="857"/>
      <c r="K26" s="857"/>
      <c r="L26" s="857"/>
      <c r="M26" s="1137"/>
      <c r="N26" s="856" t="s">
        <v>217</v>
      </c>
      <c r="O26" s="857"/>
      <c r="P26" s="857"/>
      <c r="Q26" s="857"/>
      <c r="R26" s="857"/>
      <c r="S26" s="857"/>
      <c r="T26" s="857"/>
      <c r="U26" s="857"/>
      <c r="V26" s="1137"/>
      <c r="W26" s="1138" t="s">
        <v>406</v>
      </c>
      <c r="X26" s="1139"/>
      <c r="Y26" s="1139"/>
      <c r="Z26" s="1139"/>
      <c r="AA26" s="1139"/>
      <c r="AB26" s="1139"/>
      <c r="AC26" s="1139"/>
      <c r="AD26" s="1139"/>
      <c r="AE26" s="1139"/>
      <c r="AF26" s="1139"/>
      <c r="AG26" s="1139"/>
      <c r="AH26" s="1139"/>
      <c r="AI26" s="1139"/>
      <c r="AJ26" s="1139"/>
      <c r="AK26" s="1139"/>
      <c r="AL26" s="1139"/>
      <c r="AM26" s="1139"/>
      <c r="AN26" s="1139"/>
      <c r="AO26" s="1139"/>
      <c r="AP26" s="1139"/>
      <c r="AQ26" s="1139"/>
      <c r="AR26" s="1139"/>
      <c r="AS26" s="1139"/>
      <c r="AT26" s="1139"/>
      <c r="AU26" s="1139"/>
      <c r="AV26" s="1139"/>
      <c r="AW26" s="1139"/>
      <c r="AX26" s="1139"/>
      <c r="AY26" s="1139"/>
      <c r="AZ26" s="1139"/>
      <c r="BA26" s="1139"/>
      <c r="BB26" s="1139"/>
      <c r="BC26" s="1139"/>
      <c r="BD26" s="1139"/>
      <c r="BE26" s="1139"/>
      <c r="BF26" s="1139"/>
      <c r="BG26" s="1139"/>
      <c r="BH26" s="1139"/>
      <c r="BI26" s="1139"/>
      <c r="BJ26" s="1139"/>
      <c r="BK26" s="1139"/>
      <c r="BL26" s="1139"/>
      <c r="BM26" s="1139"/>
      <c r="BN26" s="1139"/>
      <c r="BO26" s="1139"/>
      <c r="BP26" s="1139"/>
      <c r="BQ26" s="1139"/>
      <c r="BR26" s="1139"/>
      <c r="BS26" s="1139"/>
      <c r="BT26" s="1139"/>
      <c r="BU26" s="1139"/>
      <c r="BV26" s="1139"/>
      <c r="BW26" s="1139"/>
      <c r="BX26" s="1139"/>
      <c r="BY26" s="1139"/>
      <c r="BZ26" s="1139"/>
      <c r="CA26" s="1139"/>
      <c r="CB26" s="1139"/>
      <c r="CC26" s="1139"/>
      <c r="CD26" s="1139"/>
      <c r="CE26" s="1139"/>
      <c r="CF26" s="1139"/>
      <c r="CG26" s="1139"/>
      <c r="CH26" s="1139"/>
      <c r="CI26" s="1139"/>
      <c r="CJ26" s="1139"/>
      <c r="CK26" s="1139"/>
      <c r="CL26" s="1139"/>
      <c r="CM26" s="1139"/>
      <c r="CN26" s="1139"/>
      <c r="CO26" s="1139"/>
      <c r="CP26" s="1139"/>
      <c r="CQ26" s="1139"/>
      <c r="CR26" s="1139"/>
      <c r="CS26" s="1139"/>
      <c r="CT26" s="1139"/>
      <c r="CU26" s="1139"/>
      <c r="CV26" s="1139"/>
      <c r="CW26" s="1139"/>
      <c r="CX26" s="1139"/>
      <c r="CY26" s="1139"/>
      <c r="CZ26" s="1139"/>
      <c r="DA26" s="1139"/>
      <c r="DB26" s="1139"/>
      <c r="DC26" s="1140"/>
    </row>
    <row r="27" spans="1:140" ht="13.5" customHeight="1">
      <c r="A27" s="861"/>
      <c r="B27" s="862"/>
      <c r="C27" s="862"/>
      <c r="D27" s="862"/>
      <c r="E27" s="862"/>
      <c r="F27" s="862"/>
      <c r="G27" s="862"/>
      <c r="H27" s="862"/>
      <c r="I27" s="862"/>
      <c r="J27" s="862"/>
      <c r="K27" s="862"/>
      <c r="L27" s="862"/>
      <c r="M27" s="863"/>
      <c r="N27" s="861"/>
      <c r="O27" s="862"/>
      <c r="P27" s="862"/>
      <c r="Q27" s="862"/>
      <c r="R27" s="862"/>
      <c r="S27" s="862"/>
      <c r="T27" s="862"/>
      <c r="U27" s="862"/>
      <c r="V27" s="863"/>
      <c r="W27" s="856" t="s">
        <v>426</v>
      </c>
      <c r="X27" s="857"/>
      <c r="Y27" s="857"/>
      <c r="Z27" s="857"/>
      <c r="AA27" s="857"/>
      <c r="AB27" s="857"/>
      <c r="AC27" s="857"/>
      <c r="AD27" s="857"/>
      <c r="AE27" s="857"/>
      <c r="AF27" s="857"/>
      <c r="AG27" s="857"/>
      <c r="AH27" s="857"/>
      <c r="AI27" s="857"/>
      <c r="AJ27" s="857"/>
      <c r="AK27" s="857"/>
      <c r="AL27" s="857"/>
      <c r="AM27" s="857"/>
      <c r="AN27" s="857"/>
      <c r="AO27" s="857"/>
      <c r="AP27" s="857"/>
      <c r="AQ27" s="857"/>
      <c r="AR27" s="857"/>
      <c r="AS27" s="857"/>
      <c r="AT27" s="857"/>
      <c r="AU27" s="857"/>
      <c r="AV27" s="857"/>
      <c r="AW27" s="857"/>
      <c r="AX27" s="857"/>
      <c r="AY27" s="857"/>
      <c r="AZ27" s="857"/>
      <c r="BA27" s="857"/>
      <c r="BB27" s="857"/>
      <c r="BC27" s="857"/>
      <c r="BD27" s="857"/>
      <c r="BE27" s="857"/>
      <c r="BF27" s="857"/>
      <c r="BG27" s="857"/>
      <c r="BH27" s="857"/>
      <c r="BI27" s="857"/>
      <c r="BJ27" s="857"/>
      <c r="BK27" s="857"/>
      <c r="BL27" s="857"/>
      <c r="BM27" s="857"/>
      <c r="BN27" s="857"/>
      <c r="BO27" s="857"/>
      <c r="BP27" s="857"/>
      <c r="BQ27" s="857"/>
      <c r="BR27" s="857"/>
      <c r="BS27" s="857"/>
      <c r="BT27" s="857"/>
      <c r="BU27" s="857"/>
      <c r="BV27" s="857"/>
      <c r="BW27" s="857"/>
      <c r="BX27" s="857"/>
      <c r="BY27" s="857"/>
      <c r="BZ27" s="857"/>
      <c r="CA27" s="857"/>
      <c r="CB27" s="857"/>
      <c r="CC27" s="857"/>
      <c r="CD27" s="857"/>
      <c r="CE27" s="857"/>
      <c r="CF27" s="857"/>
      <c r="CG27" s="1137"/>
      <c r="CH27" s="856" t="s">
        <v>424</v>
      </c>
      <c r="CI27" s="857"/>
      <c r="CJ27" s="857"/>
      <c r="CK27" s="857"/>
      <c r="CL27" s="857"/>
      <c r="CM27" s="857"/>
      <c r="CN27" s="857"/>
      <c r="CO27" s="857"/>
      <c r="CP27" s="1137"/>
      <c r="CQ27" s="856" t="s">
        <v>388</v>
      </c>
      <c r="CR27" s="857"/>
      <c r="CS27" s="857"/>
      <c r="CT27" s="857"/>
      <c r="CU27" s="857"/>
      <c r="CV27" s="857"/>
      <c r="CW27" s="857"/>
      <c r="CX27" s="857"/>
      <c r="CY27" s="857"/>
      <c r="CZ27" s="857"/>
      <c r="DA27" s="857"/>
      <c r="DB27" s="857"/>
      <c r="DC27" s="1137"/>
    </row>
    <row r="28" spans="1:140" s="1198" customFormat="1" ht="9.75" customHeight="1">
      <c r="A28" s="861"/>
      <c r="B28" s="862"/>
      <c r="C28" s="862"/>
      <c r="D28" s="862"/>
      <c r="E28" s="862"/>
      <c r="F28" s="862"/>
      <c r="G28" s="862"/>
      <c r="H28" s="862"/>
      <c r="I28" s="862"/>
      <c r="J28" s="862"/>
      <c r="K28" s="862"/>
      <c r="L28" s="862"/>
      <c r="M28" s="863"/>
      <c r="N28" s="861"/>
      <c r="O28" s="862"/>
      <c r="P28" s="862"/>
      <c r="Q28" s="862"/>
      <c r="R28" s="862"/>
      <c r="S28" s="862"/>
      <c r="T28" s="862"/>
      <c r="U28" s="862"/>
      <c r="V28" s="863"/>
      <c r="W28" s="1144"/>
      <c r="X28" s="1145"/>
      <c r="Y28" s="1145"/>
      <c r="Z28" s="1145"/>
      <c r="AA28" s="1145"/>
      <c r="AB28" s="1145"/>
      <c r="AC28" s="1145"/>
      <c r="AD28" s="1145"/>
      <c r="AE28" s="1145"/>
      <c r="AF28" s="1145"/>
      <c r="AG28" s="1145"/>
      <c r="AH28" s="1145"/>
      <c r="AI28" s="1145"/>
      <c r="AJ28" s="1145"/>
      <c r="AK28" s="1145"/>
      <c r="AL28" s="1145"/>
      <c r="AM28" s="1145"/>
      <c r="AN28" s="1145"/>
      <c r="AO28" s="1145"/>
      <c r="AP28" s="1145"/>
      <c r="AQ28" s="1145"/>
      <c r="AR28" s="1145"/>
      <c r="AS28" s="1145"/>
      <c r="AT28" s="1145"/>
      <c r="AU28" s="1145"/>
      <c r="AV28" s="1145"/>
      <c r="AW28" s="1145"/>
      <c r="AX28" s="1145"/>
      <c r="AY28" s="1145"/>
      <c r="AZ28" s="1145"/>
      <c r="BA28" s="1145"/>
      <c r="BB28" s="1145"/>
      <c r="BC28" s="1145"/>
      <c r="BD28" s="1145"/>
      <c r="BE28" s="1145"/>
      <c r="BF28" s="1145"/>
      <c r="BG28" s="1145"/>
      <c r="BH28" s="1145"/>
      <c r="BI28" s="1145"/>
      <c r="BJ28" s="1145"/>
      <c r="BK28" s="1145"/>
      <c r="BL28" s="1145"/>
      <c r="BM28" s="1145"/>
      <c r="BN28" s="1145"/>
      <c r="BO28" s="1145"/>
      <c r="BP28" s="1145"/>
      <c r="BQ28" s="1145"/>
      <c r="BR28" s="1145"/>
      <c r="BS28" s="1145"/>
      <c r="BT28" s="1145"/>
      <c r="BU28" s="1145"/>
      <c r="BV28" s="1145"/>
      <c r="BW28" s="1145"/>
      <c r="BX28" s="1145"/>
      <c r="BY28" s="1145"/>
      <c r="BZ28" s="1145"/>
      <c r="CA28" s="1145"/>
      <c r="CB28" s="1145"/>
      <c r="CC28" s="1145"/>
      <c r="CD28" s="1145"/>
      <c r="CE28" s="1145"/>
      <c r="CF28" s="1145"/>
      <c r="CG28" s="1146"/>
      <c r="CH28" s="861"/>
      <c r="CI28" s="862"/>
      <c r="CJ28" s="862"/>
      <c r="CK28" s="862"/>
      <c r="CL28" s="862"/>
      <c r="CM28" s="862"/>
      <c r="CN28" s="862"/>
      <c r="CO28" s="862"/>
      <c r="CP28" s="863"/>
      <c r="CQ28" s="861"/>
      <c r="CR28" s="862"/>
      <c r="CS28" s="862"/>
      <c r="CT28" s="862"/>
      <c r="CU28" s="862"/>
      <c r="CV28" s="862"/>
      <c r="CW28" s="862"/>
      <c r="CX28" s="862"/>
      <c r="CY28" s="862"/>
      <c r="CZ28" s="862"/>
      <c r="DA28" s="862"/>
      <c r="DB28" s="862"/>
      <c r="DC28" s="863"/>
      <c r="DD28" s="1192"/>
      <c r="DE28" s="1192"/>
      <c r="DF28" s="1192"/>
      <c r="DG28" s="1192"/>
      <c r="DH28" s="1192"/>
      <c r="DI28" s="1192"/>
      <c r="DJ28" s="1192"/>
      <c r="DK28" s="1192"/>
      <c r="DL28" s="1192"/>
      <c r="DM28" s="1192"/>
      <c r="DN28" s="1192"/>
      <c r="DO28" s="1192"/>
      <c r="DP28" s="1192"/>
      <c r="DQ28" s="1192"/>
      <c r="DR28" s="1192"/>
      <c r="DS28" s="1192"/>
      <c r="DT28" s="1192"/>
      <c r="DU28" s="1192"/>
      <c r="DV28" s="1192"/>
      <c r="DW28" s="1192"/>
      <c r="DX28" s="1192"/>
      <c r="DY28" s="1192"/>
      <c r="DZ28" s="1192"/>
      <c r="EA28" s="1192"/>
      <c r="EB28" s="1192"/>
    </row>
    <row r="29" spans="1:140" ht="23.25" customHeight="1">
      <c r="A29" s="861"/>
      <c r="B29" s="862"/>
      <c r="C29" s="862"/>
      <c r="D29" s="862"/>
      <c r="E29" s="862"/>
      <c r="F29" s="862"/>
      <c r="G29" s="862"/>
      <c r="H29" s="862"/>
      <c r="I29" s="862"/>
      <c r="J29" s="862"/>
      <c r="K29" s="862"/>
      <c r="L29" s="862"/>
      <c r="M29" s="863"/>
      <c r="N29" s="861"/>
      <c r="O29" s="862"/>
      <c r="P29" s="862"/>
      <c r="Q29" s="862"/>
      <c r="R29" s="862"/>
      <c r="S29" s="862"/>
      <c r="T29" s="862"/>
      <c r="U29" s="862"/>
      <c r="V29" s="863"/>
      <c r="W29" s="1214" t="s">
        <v>311</v>
      </c>
      <c r="X29" s="1214"/>
      <c r="Y29" s="1214"/>
      <c r="Z29" s="1214"/>
      <c r="AA29" s="1214"/>
      <c r="AB29" s="1214"/>
      <c r="AC29" s="1214"/>
      <c r="AD29" s="1214"/>
      <c r="AE29" s="1214"/>
      <c r="AF29" s="1214"/>
      <c r="AG29" s="1214"/>
      <c r="AH29" s="1214"/>
      <c r="AI29" s="1214"/>
      <c r="AJ29" s="1214"/>
      <c r="AK29" s="1214"/>
      <c r="AL29" s="1214"/>
      <c r="AM29" s="1214"/>
      <c r="AN29" s="1214"/>
      <c r="AO29" s="1214"/>
      <c r="AP29" s="1214"/>
      <c r="AQ29" s="1214"/>
      <c r="AR29" s="1214"/>
      <c r="AS29" s="1214"/>
      <c r="AT29" s="1214"/>
      <c r="AU29" s="1214"/>
      <c r="AV29" s="1214"/>
      <c r="AW29" s="1215"/>
      <c r="AX29" s="1216" t="s">
        <v>313</v>
      </c>
      <c r="AY29" s="1217"/>
      <c r="AZ29" s="1217"/>
      <c r="BA29" s="1217"/>
      <c r="BB29" s="1217"/>
      <c r="BC29" s="1217"/>
      <c r="BD29" s="1217"/>
      <c r="BE29" s="1217"/>
      <c r="BF29" s="1218"/>
      <c r="BG29" s="856" t="s">
        <v>378</v>
      </c>
      <c r="BH29" s="857"/>
      <c r="BI29" s="857"/>
      <c r="BJ29" s="857"/>
      <c r="BK29" s="857"/>
      <c r="BL29" s="857"/>
      <c r="BM29" s="857"/>
      <c r="BN29" s="857"/>
      <c r="BO29" s="1137"/>
      <c r="BP29" s="856" t="s">
        <v>424</v>
      </c>
      <c r="BQ29" s="857"/>
      <c r="BR29" s="857"/>
      <c r="BS29" s="857"/>
      <c r="BT29" s="857"/>
      <c r="BU29" s="857"/>
      <c r="BV29" s="857"/>
      <c r="BW29" s="857"/>
      <c r="BX29" s="1137"/>
      <c r="BY29" s="1219" t="s">
        <v>4461</v>
      </c>
      <c r="BZ29" s="1220"/>
      <c r="CA29" s="1220"/>
      <c r="CB29" s="1220"/>
      <c r="CC29" s="1220"/>
      <c r="CD29" s="1220"/>
      <c r="CE29" s="1220"/>
      <c r="CF29" s="1220"/>
      <c r="CG29" s="1221"/>
      <c r="CH29" s="1222"/>
      <c r="CI29" s="1223"/>
      <c r="CJ29" s="1223"/>
      <c r="CK29" s="1223"/>
      <c r="CL29" s="1223"/>
      <c r="CM29" s="1223"/>
      <c r="CN29" s="1223"/>
      <c r="CO29" s="1223"/>
      <c r="CP29" s="1224"/>
      <c r="CQ29" s="1225" t="s">
        <v>4451</v>
      </c>
      <c r="CR29" s="1226"/>
      <c r="CS29" s="1226"/>
      <c r="CT29" s="1226"/>
      <c r="CU29" s="1226"/>
      <c r="CV29" s="1226"/>
      <c r="CW29" s="1226"/>
      <c r="CX29" s="1226"/>
      <c r="CY29" s="1226"/>
      <c r="CZ29" s="1226"/>
      <c r="DA29" s="1226"/>
      <c r="DB29" s="1226"/>
      <c r="DC29" s="1227"/>
      <c r="DD29" s="1192"/>
      <c r="DE29" s="1192"/>
      <c r="DF29" s="1192"/>
      <c r="DG29" s="1192"/>
      <c r="DH29" s="1192"/>
      <c r="DI29" s="1192"/>
      <c r="DJ29" s="1192"/>
      <c r="DK29" s="1192"/>
      <c r="DL29" s="1192"/>
      <c r="DM29" s="1192"/>
      <c r="DN29" s="1192"/>
      <c r="DO29" s="1192"/>
      <c r="DP29" s="1192"/>
      <c r="DQ29" s="1192"/>
      <c r="DR29" s="1192"/>
      <c r="DS29" s="1192"/>
      <c r="DT29" s="1192"/>
      <c r="DU29" s="1192"/>
      <c r="DV29" s="1192"/>
      <c r="DW29" s="1192"/>
      <c r="DX29" s="1192"/>
      <c r="DY29" s="1192"/>
      <c r="DZ29" s="1192"/>
      <c r="EA29" s="1192"/>
      <c r="EB29" s="1192"/>
    </row>
    <row r="30" spans="1:140" ht="12.95" customHeight="1">
      <c r="A30" s="861"/>
      <c r="B30" s="862"/>
      <c r="C30" s="862"/>
      <c r="D30" s="862"/>
      <c r="E30" s="862"/>
      <c r="F30" s="862"/>
      <c r="G30" s="862"/>
      <c r="H30" s="862"/>
      <c r="I30" s="862"/>
      <c r="J30" s="862"/>
      <c r="K30" s="862"/>
      <c r="L30" s="862"/>
      <c r="M30" s="863"/>
      <c r="N30" s="861"/>
      <c r="O30" s="862"/>
      <c r="P30" s="862"/>
      <c r="Q30" s="862"/>
      <c r="R30" s="862"/>
      <c r="S30" s="862"/>
      <c r="T30" s="862"/>
      <c r="U30" s="862"/>
      <c r="V30" s="863"/>
      <c r="W30" s="857" t="s">
        <v>379</v>
      </c>
      <c r="X30" s="857"/>
      <c r="Y30" s="857"/>
      <c r="Z30" s="857"/>
      <c r="AA30" s="857"/>
      <c r="AB30" s="857"/>
      <c r="AC30" s="857"/>
      <c r="AD30" s="857"/>
      <c r="AE30" s="1137"/>
      <c r="AF30" s="856" t="s">
        <v>603</v>
      </c>
      <c r="AG30" s="857"/>
      <c r="AH30" s="857"/>
      <c r="AI30" s="857"/>
      <c r="AJ30" s="857"/>
      <c r="AK30" s="857"/>
      <c r="AL30" s="857"/>
      <c r="AM30" s="857"/>
      <c r="AN30" s="1137"/>
      <c r="AO30" s="856" t="s">
        <v>776</v>
      </c>
      <c r="AP30" s="857"/>
      <c r="AQ30" s="857"/>
      <c r="AR30" s="857"/>
      <c r="AS30" s="857"/>
      <c r="AT30" s="857"/>
      <c r="AU30" s="857"/>
      <c r="AV30" s="857"/>
      <c r="AW30" s="1137"/>
      <c r="AX30" s="1157" t="s">
        <v>4449</v>
      </c>
      <c r="AY30" s="1158"/>
      <c r="AZ30" s="1158"/>
      <c r="BA30" s="1158"/>
      <c r="BB30" s="1158"/>
      <c r="BC30" s="1158"/>
      <c r="BD30" s="1158"/>
      <c r="BE30" s="1158"/>
      <c r="BF30" s="1159"/>
      <c r="BG30" s="1157" t="s">
        <v>647</v>
      </c>
      <c r="BH30" s="1158"/>
      <c r="BI30" s="1158"/>
      <c r="BJ30" s="1158"/>
      <c r="BK30" s="1158"/>
      <c r="BL30" s="1158"/>
      <c r="BM30" s="1158"/>
      <c r="BN30" s="1158"/>
      <c r="BO30" s="1159"/>
      <c r="BP30" s="1157" t="s">
        <v>648</v>
      </c>
      <c r="BQ30" s="1158"/>
      <c r="BR30" s="1158"/>
      <c r="BS30" s="1158"/>
      <c r="BT30" s="1158"/>
      <c r="BU30" s="1158"/>
      <c r="BV30" s="1158"/>
      <c r="BW30" s="1158"/>
      <c r="BX30" s="1159"/>
      <c r="BY30" s="1228"/>
      <c r="BZ30" s="1229"/>
      <c r="CA30" s="1229"/>
      <c r="CB30" s="1229"/>
      <c r="CC30" s="1229"/>
      <c r="CD30" s="1229"/>
      <c r="CE30" s="1229"/>
      <c r="CF30" s="1229"/>
      <c r="CG30" s="1230"/>
      <c r="CH30" s="1060" t="s">
        <v>649</v>
      </c>
      <c r="CI30" s="1231"/>
      <c r="CJ30" s="1231"/>
      <c r="CK30" s="1231"/>
      <c r="CL30" s="1231"/>
      <c r="CM30" s="1231"/>
      <c r="CN30" s="1231"/>
      <c r="CO30" s="1231"/>
      <c r="CP30" s="1232"/>
      <c r="CQ30" s="1060" t="s">
        <v>4452</v>
      </c>
      <c r="CR30" s="1061"/>
      <c r="CS30" s="1061"/>
      <c r="CT30" s="1061"/>
      <c r="CU30" s="1061"/>
      <c r="CV30" s="1061"/>
      <c r="CW30" s="1061"/>
      <c r="CX30" s="1061"/>
      <c r="CY30" s="1061"/>
      <c r="CZ30" s="1061"/>
      <c r="DA30" s="1061"/>
      <c r="DB30" s="1061"/>
      <c r="DC30" s="1062"/>
      <c r="DD30" s="1192"/>
      <c r="DE30" s="1192"/>
      <c r="DF30" s="1192"/>
      <c r="DG30" s="1192"/>
      <c r="DH30" s="1192"/>
      <c r="DI30" s="1192"/>
      <c r="DJ30" s="1192"/>
      <c r="DK30" s="1192"/>
      <c r="DL30" s="1192"/>
      <c r="DM30" s="1192"/>
      <c r="DN30" s="1192"/>
      <c r="DO30" s="1192"/>
      <c r="DP30" s="1192"/>
      <c r="DQ30" s="1192"/>
      <c r="DR30" s="1192"/>
      <c r="DS30" s="1192"/>
      <c r="DT30" s="1192"/>
      <c r="DU30" s="1192"/>
      <c r="DV30" s="1192"/>
      <c r="DW30" s="1192"/>
      <c r="DX30" s="1192"/>
      <c r="DY30" s="1192"/>
      <c r="DZ30" s="1192"/>
      <c r="EA30" s="1192"/>
      <c r="EB30" s="1192"/>
    </row>
    <row r="31" spans="1:140" ht="17.25" customHeight="1" thickBot="1">
      <c r="A31" s="1144"/>
      <c r="B31" s="1145"/>
      <c r="C31" s="1145"/>
      <c r="D31" s="1145"/>
      <c r="E31" s="1145"/>
      <c r="F31" s="1145"/>
      <c r="G31" s="1145"/>
      <c r="H31" s="1145"/>
      <c r="I31" s="1145"/>
      <c r="J31" s="1145"/>
      <c r="K31" s="1145"/>
      <c r="L31" s="1145"/>
      <c r="M31" s="1146"/>
      <c r="N31" s="1163"/>
      <c r="O31" s="1164"/>
      <c r="P31" s="1164"/>
      <c r="Q31" s="1164"/>
      <c r="R31" s="1164"/>
      <c r="S31" s="1164"/>
      <c r="T31" s="1164"/>
      <c r="U31" s="1164"/>
      <c r="V31" s="1165"/>
      <c r="W31" s="862"/>
      <c r="X31" s="862"/>
      <c r="Y31" s="862"/>
      <c r="Z31" s="862"/>
      <c r="AA31" s="862"/>
      <c r="AB31" s="862"/>
      <c r="AC31" s="862"/>
      <c r="AD31" s="862"/>
      <c r="AE31" s="863"/>
      <c r="AF31" s="1166" t="s">
        <v>606</v>
      </c>
      <c r="AG31" s="1167"/>
      <c r="AH31" s="1167"/>
      <c r="AI31" s="1167"/>
      <c r="AJ31" s="1167"/>
      <c r="AK31" s="1167"/>
      <c r="AL31" s="1167"/>
      <c r="AM31" s="1167"/>
      <c r="AN31" s="1168"/>
      <c r="AO31" s="1157" t="s">
        <v>190</v>
      </c>
      <c r="AP31" s="1158"/>
      <c r="AQ31" s="1158"/>
      <c r="AR31" s="1158"/>
      <c r="AS31" s="1158"/>
      <c r="AT31" s="1158"/>
      <c r="AU31" s="1158"/>
      <c r="AV31" s="1158"/>
      <c r="AW31" s="1159"/>
      <c r="AX31" s="1166" t="s">
        <v>847</v>
      </c>
      <c r="AY31" s="1167"/>
      <c r="AZ31" s="1167"/>
      <c r="BA31" s="1167"/>
      <c r="BB31" s="1167"/>
      <c r="BC31" s="1167"/>
      <c r="BD31" s="1167"/>
      <c r="BE31" s="1167"/>
      <c r="BF31" s="1168"/>
      <c r="BG31" s="1169" t="s">
        <v>847</v>
      </c>
      <c r="BH31" s="1170"/>
      <c r="BI31" s="1170"/>
      <c r="BJ31" s="1170"/>
      <c r="BK31" s="1170"/>
      <c r="BL31" s="1170"/>
      <c r="BM31" s="1170"/>
      <c r="BN31" s="1170"/>
      <c r="BO31" s="1171"/>
      <c r="BP31" s="1169" t="s">
        <v>312</v>
      </c>
      <c r="BQ31" s="1233"/>
      <c r="BR31" s="1233"/>
      <c r="BS31" s="1233"/>
      <c r="BT31" s="1233"/>
      <c r="BU31" s="1233"/>
      <c r="BV31" s="1233"/>
      <c r="BW31" s="1233"/>
      <c r="BX31" s="1234"/>
      <c r="BY31" s="1235" t="s">
        <v>4450</v>
      </c>
      <c r="BZ31" s="1236"/>
      <c r="CA31" s="1236"/>
      <c r="CB31" s="1236"/>
      <c r="CC31" s="1236"/>
      <c r="CD31" s="1236"/>
      <c r="CE31" s="1236"/>
      <c r="CF31" s="1236"/>
      <c r="CG31" s="1237"/>
      <c r="CH31" s="1169" t="s">
        <v>847</v>
      </c>
      <c r="CI31" s="1170"/>
      <c r="CJ31" s="1170"/>
      <c r="CK31" s="1170"/>
      <c r="CL31" s="1170"/>
      <c r="CM31" s="1170"/>
      <c r="CN31" s="1170"/>
      <c r="CO31" s="1170"/>
      <c r="CP31" s="1171"/>
      <c r="CQ31" s="1166" t="s">
        <v>847</v>
      </c>
      <c r="CR31" s="1238"/>
      <c r="CS31" s="1238"/>
      <c r="CT31" s="1238"/>
      <c r="CU31" s="1238"/>
      <c r="CV31" s="1238"/>
      <c r="CW31" s="1238"/>
      <c r="CX31" s="1238"/>
      <c r="CY31" s="1238"/>
      <c r="CZ31" s="1238"/>
      <c r="DA31" s="1238"/>
      <c r="DB31" s="1238"/>
      <c r="DC31" s="1239"/>
      <c r="DD31" s="1192"/>
      <c r="DE31" s="1192"/>
      <c r="DF31" s="1192"/>
      <c r="DG31" s="1192"/>
      <c r="DH31" s="1192"/>
      <c r="DI31" s="1192"/>
      <c r="DJ31" s="1192"/>
      <c r="DK31" s="1192"/>
      <c r="DL31" s="1192"/>
      <c r="DM31" s="1192"/>
      <c r="DN31" s="1192"/>
      <c r="DO31" s="1192"/>
      <c r="DP31" s="1192"/>
      <c r="DQ31" s="1192"/>
      <c r="DR31" s="1192"/>
      <c r="DS31" s="1192"/>
      <c r="DT31" s="1192"/>
      <c r="DU31" s="1192"/>
      <c r="DV31" s="1192"/>
      <c r="DW31" s="1192"/>
      <c r="DX31" s="1192"/>
      <c r="DY31" s="1192"/>
      <c r="DZ31" s="1192"/>
      <c r="EA31" s="1192"/>
      <c r="EB31" s="1192"/>
    </row>
    <row r="32" spans="1:140" ht="24" customHeight="1">
      <c r="A32" s="1173" t="str">
        <f>表00!CY6&amp;表00!DC6&amp;"年度"</f>
        <v>令和5年度</v>
      </c>
      <c r="B32" s="1174"/>
      <c r="C32" s="1174"/>
      <c r="D32" s="1174"/>
      <c r="E32" s="1174"/>
      <c r="F32" s="1174"/>
      <c r="G32" s="1174"/>
      <c r="H32" s="1174"/>
      <c r="I32" s="1174"/>
      <c r="J32" s="1174"/>
      <c r="K32" s="1174"/>
      <c r="L32" s="1174"/>
      <c r="M32" s="1174"/>
      <c r="N32" s="1175" t="s">
        <v>361</v>
      </c>
      <c r="O32" s="1176"/>
      <c r="P32" s="1177"/>
      <c r="Q32" s="1176" t="s">
        <v>425</v>
      </c>
      <c r="R32" s="1176"/>
      <c r="S32" s="1177"/>
      <c r="T32" s="1176" t="s">
        <v>848</v>
      </c>
      <c r="U32" s="1176"/>
      <c r="V32" s="1178"/>
      <c r="W32" s="1179"/>
      <c r="X32" s="1180"/>
      <c r="Y32" s="1180"/>
      <c r="Z32" s="1180"/>
      <c r="AA32" s="1180"/>
      <c r="AB32" s="1180"/>
      <c r="AC32" s="1180"/>
      <c r="AD32" s="1180"/>
      <c r="AE32" s="1181"/>
      <c r="AF32" s="1179"/>
      <c r="AG32" s="1240"/>
      <c r="AH32" s="1240"/>
      <c r="AI32" s="1240"/>
      <c r="AJ32" s="1240"/>
      <c r="AK32" s="1240"/>
      <c r="AL32" s="1240"/>
      <c r="AM32" s="1240"/>
      <c r="AN32" s="1241"/>
      <c r="AO32" s="180">
        <f>SUM(W32:AN32)</f>
        <v>0</v>
      </c>
      <c r="AP32" s="1242"/>
      <c r="AQ32" s="1242"/>
      <c r="AR32" s="1242"/>
      <c r="AS32" s="1242"/>
      <c r="AT32" s="1242"/>
      <c r="AU32" s="1242"/>
      <c r="AV32" s="1242"/>
      <c r="AW32" s="1243"/>
      <c r="AX32" s="1179"/>
      <c r="AY32" s="1240"/>
      <c r="AZ32" s="1240"/>
      <c r="BA32" s="1240"/>
      <c r="BB32" s="1240"/>
      <c r="BC32" s="1240"/>
      <c r="BD32" s="1240"/>
      <c r="BE32" s="1240"/>
      <c r="BF32" s="1241"/>
      <c r="BG32" s="1179"/>
      <c r="BH32" s="1240"/>
      <c r="BI32" s="1240"/>
      <c r="BJ32" s="1240"/>
      <c r="BK32" s="1240"/>
      <c r="BL32" s="1240"/>
      <c r="BM32" s="1240"/>
      <c r="BN32" s="1240"/>
      <c r="BO32" s="1241"/>
      <c r="BP32" s="1179">
        <v>926</v>
      </c>
      <c r="BQ32" s="1240"/>
      <c r="BR32" s="1240"/>
      <c r="BS32" s="1240"/>
      <c r="BT32" s="1240"/>
      <c r="BU32" s="1240"/>
      <c r="BV32" s="1240"/>
      <c r="BW32" s="1240"/>
      <c r="BX32" s="1241"/>
      <c r="BY32" s="180">
        <f>SUM(AO32:BX32)</f>
        <v>926</v>
      </c>
      <c r="BZ32" s="181"/>
      <c r="CA32" s="181"/>
      <c r="CB32" s="181"/>
      <c r="CC32" s="181"/>
      <c r="CD32" s="181"/>
      <c r="CE32" s="181"/>
      <c r="CF32" s="181"/>
      <c r="CG32" s="182"/>
      <c r="CH32" s="1179">
        <v>8207</v>
      </c>
      <c r="CI32" s="1212"/>
      <c r="CJ32" s="1212"/>
      <c r="CK32" s="1212"/>
      <c r="CL32" s="1212"/>
      <c r="CM32" s="1212"/>
      <c r="CN32" s="1212"/>
      <c r="CO32" s="1212"/>
      <c r="CP32" s="1213"/>
      <c r="CQ32" s="180">
        <f>SUM(AW22,CB22,BY32,CH32)</f>
        <v>867668</v>
      </c>
      <c r="CR32" s="181"/>
      <c r="CS32" s="181"/>
      <c r="CT32" s="181"/>
      <c r="CU32" s="181"/>
      <c r="CV32" s="181"/>
      <c r="CW32" s="181"/>
      <c r="CX32" s="181"/>
      <c r="CY32" s="181"/>
      <c r="CZ32" s="181"/>
      <c r="DA32" s="181"/>
      <c r="DB32" s="181"/>
      <c r="DC32" s="992"/>
      <c r="DD32" s="1192"/>
      <c r="DE32" s="1192"/>
      <c r="DF32" s="1192"/>
      <c r="DG32" s="1192"/>
      <c r="DH32" s="1192"/>
      <c r="DI32" s="1192"/>
      <c r="DJ32" s="1192"/>
      <c r="DK32" s="1192"/>
      <c r="DL32" s="1192"/>
      <c r="DM32" s="1192"/>
      <c r="DN32" s="1192"/>
      <c r="DO32" s="1192"/>
      <c r="DP32" s="1192"/>
      <c r="DQ32" s="1192"/>
      <c r="DR32" s="1192"/>
      <c r="DS32" s="1192"/>
      <c r="DT32" s="1192"/>
      <c r="DU32" s="1192"/>
      <c r="DV32" s="1192"/>
      <c r="DW32" s="1192"/>
      <c r="DX32" s="1192"/>
      <c r="DY32" s="1192"/>
      <c r="DZ32" s="1192"/>
      <c r="EA32" s="1192"/>
      <c r="EB32" s="1192"/>
    </row>
    <row r="33" spans="1:134" ht="24" customHeight="1" thickBot="1">
      <c r="A33" s="1173" t="str">
        <f>表00!CY5&amp;表00!DC5&amp;"年度
(見込)"</f>
        <v>令和6年度
(見込)</v>
      </c>
      <c r="B33" s="1174"/>
      <c r="C33" s="1174"/>
      <c r="D33" s="1174"/>
      <c r="E33" s="1174"/>
      <c r="F33" s="1174"/>
      <c r="G33" s="1174"/>
      <c r="H33" s="1174"/>
      <c r="I33" s="1174"/>
      <c r="J33" s="1174"/>
      <c r="K33" s="1174"/>
      <c r="L33" s="1174"/>
      <c r="M33" s="1174"/>
      <c r="N33" s="1185" t="s">
        <v>361</v>
      </c>
      <c r="O33" s="1186"/>
      <c r="P33" s="1187"/>
      <c r="Q33" s="1186" t="s">
        <v>715</v>
      </c>
      <c r="R33" s="1186"/>
      <c r="S33" s="1187"/>
      <c r="T33" s="1186" t="s">
        <v>848</v>
      </c>
      <c r="U33" s="1186"/>
      <c r="V33" s="1188"/>
      <c r="W33" s="1189"/>
      <c r="X33" s="1190"/>
      <c r="Y33" s="1190"/>
      <c r="Z33" s="1190"/>
      <c r="AA33" s="1190"/>
      <c r="AB33" s="1190"/>
      <c r="AC33" s="1190"/>
      <c r="AD33" s="1190"/>
      <c r="AE33" s="1191"/>
      <c r="AF33" s="1189"/>
      <c r="AG33" s="1244"/>
      <c r="AH33" s="1244"/>
      <c r="AI33" s="1244"/>
      <c r="AJ33" s="1244"/>
      <c r="AK33" s="1244"/>
      <c r="AL33" s="1244"/>
      <c r="AM33" s="1244"/>
      <c r="AN33" s="1245"/>
      <c r="AO33" s="188">
        <f>SUM(W33:AN33)</f>
        <v>0</v>
      </c>
      <c r="AP33" s="1246"/>
      <c r="AQ33" s="1246"/>
      <c r="AR33" s="1246"/>
      <c r="AS33" s="1246"/>
      <c r="AT33" s="1246"/>
      <c r="AU33" s="1246"/>
      <c r="AV33" s="1246"/>
      <c r="AW33" s="1247"/>
      <c r="AX33" s="1189"/>
      <c r="AY33" s="1244"/>
      <c r="AZ33" s="1244"/>
      <c r="BA33" s="1244"/>
      <c r="BB33" s="1244"/>
      <c r="BC33" s="1244"/>
      <c r="BD33" s="1244"/>
      <c r="BE33" s="1244"/>
      <c r="BF33" s="1245"/>
      <c r="BG33" s="1189"/>
      <c r="BH33" s="1244"/>
      <c r="BI33" s="1244"/>
      <c r="BJ33" s="1244"/>
      <c r="BK33" s="1244"/>
      <c r="BL33" s="1244"/>
      <c r="BM33" s="1244"/>
      <c r="BN33" s="1244"/>
      <c r="BO33" s="1245"/>
      <c r="BP33" s="1189">
        <v>1899</v>
      </c>
      <c r="BQ33" s="1244"/>
      <c r="BR33" s="1244"/>
      <c r="BS33" s="1244"/>
      <c r="BT33" s="1244"/>
      <c r="BU33" s="1244"/>
      <c r="BV33" s="1244"/>
      <c r="BW33" s="1244"/>
      <c r="BX33" s="1245"/>
      <c r="BY33" s="188">
        <f>SUM(AO33:BX33)</f>
        <v>1899</v>
      </c>
      <c r="BZ33" s="189"/>
      <c r="CA33" s="189"/>
      <c r="CB33" s="189"/>
      <c r="CC33" s="189"/>
      <c r="CD33" s="189"/>
      <c r="CE33" s="189"/>
      <c r="CF33" s="189"/>
      <c r="CG33" s="190"/>
      <c r="CH33" s="1189">
        <v>11648</v>
      </c>
      <c r="CI33" s="1190"/>
      <c r="CJ33" s="1190"/>
      <c r="CK33" s="1190"/>
      <c r="CL33" s="1190"/>
      <c r="CM33" s="1190"/>
      <c r="CN33" s="1190"/>
      <c r="CO33" s="1190"/>
      <c r="CP33" s="1191"/>
      <c r="CQ33" s="188">
        <f>SUM(AW23,CB23,BY33,CH33)</f>
        <v>1040779</v>
      </c>
      <c r="CR33" s="189"/>
      <c r="CS33" s="189"/>
      <c r="CT33" s="189"/>
      <c r="CU33" s="189"/>
      <c r="CV33" s="189"/>
      <c r="CW33" s="189"/>
      <c r="CX33" s="189"/>
      <c r="CY33" s="189"/>
      <c r="CZ33" s="189"/>
      <c r="DA33" s="189"/>
      <c r="DB33" s="189"/>
      <c r="DC33" s="636"/>
      <c r="DD33" s="1192"/>
      <c r="DE33" s="1192"/>
      <c r="DF33" s="1192"/>
      <c r="DG33" s="1192"/>
      <c r="DH33" s="1192"/>
      <c r="DI33" s="1192"/>
      <c r="DJ33" s="1192"/>
      <c r="DK33" s="1192"/>
      <c r="DL33" s="1192"/>
      <c r="DM33" s="1192"/>
      <c r="DN33" s="1192"/>
      <c r="DO33" s="1192"/>
      <c r="DP33" s="1192"/>
      <c r="DQ33" s="1192"/>
      <c r="DR33" s="1192"/>
      <c r="DS33" s="1192"/>
      <c r="DT33" s="1192"/>
      <c r="DU33" s="1192"/>
      <c r="DV33" s="1192"/>
      <c r="DW33" s="1192"/>
      <c r="DX33" s="1192"/>
      <c r="DY33" s="1192"/>
      <c r="DZ33" s="1192"/>
      <c r="EA33" s="1192"/>
      <c r="EB33" s="1192"/>
    </row>
    <row r="34" spans="1:134" ht="24" customHeight="1"/>
    <row r="35" spans="1:134" s="1108" customFormat="1" ht="15.95" customHeight="1">
      <c r="H35" s="1248" t="s">
        <v>810</v>
      </c>
      <c r="I35" s="1249"/>
      <c r="J35" s="1249"/>
      <c r="K35" s="1249"/>
      <c r="L35" s="1249"/>
      <c r="M35" s="1249"/>
      <c r="N35" s="1249"/>
      <c r="O35" s="1249"/>
      <c r="P35" s="1249"/>
      <c r="Q35" s="1249"/>
      <c r="R35" s="1249"/>
      <c r="S35" s="1249"/>
      <c r="T35" s="1249"/>
      <c r="U35" s="1249"/>
      <c r="V35" s="1249"/>
      <c r="W35" s="1249"/>
      <c r="X35" s="1249"/>
      <c r="Y35" s="1250"/>
      <c r="Z35" s="1248" t="s">
        <v>756</v>
      </c>
      <c r="AA35" s="1249"/>
      <c r="AB35" s="1249"/>
      <c r="AC35" s="1249"/>
      <c r="AD35" s="1249"/>
      <c r="AE35" s="1250"/>
      <c r="AF35" s="1251"/>
      <c r="AG35" s="1251"/>
      <c r="AH35" s="1251"/>
      <c r="AI35" s="1251"/>
      <c r="AJ35" s="1251"/>
      <c r="AK35" s="1251"/>
      <c r="AL35" s="1251"/>
      <c r="AM35" s="1251"/>
      <c r="AN35" s="1251"/>
      <c r="AO35" s="1251"/>
      <c r="AP35" s="1251"/>
      <c r="AQ35" s="1251"/>
      <c r="AR35" s="1251"/>
      <c r="AS35" s="1251"/>
      <c r="AT35" s="1251"/>
      <c r="AU35" s="1251"/>
      <c r="AV35" s="1251"/>
      <c r="AW35" s="1251"/>
      <c r="AX35" s="1251"/>
      <c r="AY35" s="1251"/>
      <c r="AZ35" s="1251"/>
      <c r="BA35" s="1251"/>
      <c r="BB35" s="1251"/>
      <c r="BC35" s="1251"/>
      <c r="BD35" s="1251"/>
      <c r="BE35" s="1251"/>
      <c r="BF35" s="1251"/>
      <c r="BG35" s="1251"/>
      <c r="BH35" s="1251"/>
      <c r="BI35" s="1251"/>
      <c r="BJ35" s="1251"/>
      <c r="BK35" s="1251"/>
      <c r="BL35" s="1251"/>
      <c r="BM35" s="1251"/>
      <c r="BN35" s="1251"/>
      <c r="BO35" s="1251"/>
      <c r="BP35" s="1251"/>
      <c r="BQ35" s="1251"/>
      <c r="BR35" s="1251"/>
      <c r="BS35" s="1251"/>
      <c r="BT35" s="1251"/>
      <c r="BU35" s="1251"/>
      <c r="BV35" s="1251"/>
      <c r="BW35" s="1251"/>
      <c r="BX35" s="1251"/>
      <c r="BY35" s="1251"/>
      <c r="BZ35" s="1251"/>
      <c r="CA35" s="1251"/>
      <c r="CB35" s="1251"/>
      <c r="CC35" s="1251"/>
      <c r="CD35" s="1251"/>
      <c r="CE35" s="1251"/>
      <c r="CF35" s="1251"/>
      <c r="CG35" s="1251"/>
      <c r="CH35" s="1251"/>
      <c r="CI35" s="1251"/>
      <c r="CJ35" s="1251"/>
      <c r="CS35" s="1113" t="s">
        <v>750</v>
      </c>
      <c r="CT35" s="1113"/>
      <c r="CU35" s="1113"/>
      <c r="CV35" s="1113"/>
      <c r="CW35" s="1113"/>
      <c r="CX35" s="1113"/>
      <c r="CY35" s="1113"/>
      <c r="CZ35" s="1113"/>
      <c r="DA35" s="1113"/>
      <c r="DB35" s="1113"/>
      <c r="DC35" s="1113"/>
      <c r="DD35" s="1114" t="str">
        <f>CY1</f>
        <v>三重県</v>
      </c>
      <c r="DE35" s="1114"/>
      <c r="DF35" s="1114"/>
      <c r="DG35" s="1114"/>
      <c r="DH35" s="1114"/>
      <c r="DI35" s="1114"/>
      <c r="DJ35" s="1114"/>
      <c r="DK35" s="1114"/>
      <c r="DL35" s="1114"/>
      <c r="DM35" s="1114"/>
      <c r="DN35" s="1114"/>
      <c r="DO35" s="1114"/>
      <c r="DP35" s="1114"/>
      <c r="DQ35" s="1114"/>
      <c r="DR35" s="1114"/>
      <c r="DS35" s="1114"/>
      <c r="DT35" s="1114"/>
      <c r="DU35" s="1114"/>
      <c r="DV35" s="1114"/>
      <c r="DW35" s="1114"/>
      <c r="DX35" s="1114"/>
      <c r="DY35" s="1114"/>
      <c r="DZ35" s="1114"/>
      <c r="EA35" s="1114"/>
      <c r="EB35" s="1114"/>
      <c r="EC35" s="1114"/>
      <c r="ED35" s="1114"/>
    </row>
    <row r="36" spans="1:134" s="1108" customFormat="1" ht="15.95" customHeight="1" thickBot="1">
      <c r="H36" s="1252"/>
      <c r="I36" s="1253"/>
      <c r="J36" s="1253"/>
      <c r="K36" s="1253"/>
      <c r="L36" s="1253"/>
      <c r="M36" s="1253"/>
      <c r="N36" s="1253"/>
      <c r="O36" s="1253"/>
      <c r="P36" s="1253"/>
      <c r="Q36" s="1253"/>
      <c r="R36" s="1253"/>
      <c r="S36" s="1253"/>
      <c r="T36" s="1253"/>
      <c r="U36" s="1253"/>
      <c r="V36" s="1253"/>
      <c r="W36" s="1253"/>
      <c r="X36" s="1253"/>
      <c r="Y36" s="1254"/>
      <c r="Z36" s="1252"/>
      <c r="AA36" s="1253"/>
      <c r="AB36" s="1253"/>
      <c r="AC36" s="1253"/>
      <c r="AD36" s="1253"/>
      <c r="AE36" s="1254"/>
      <c r="AF36" s="1251"/>
      <c r="AG36" s="1112" t="s">
        <v>607</v>
      </c>
      <c r="AH36" s="1112"/>
      <c r="AI36" s="1112"/>
      <c r="AJ36" s="1112"/>
      <c r="AK36" s="1112"/>
      <c r="AL36" s="1112"/>
      <c r="AM36" s="1112"/>
      <c r="AN36" s="1112"/>
      <c r="AO36" s="1112"/>
      <c r="AP36" s="1112"/>
      <c r="AQ36" s="1112"/>
      <c r="AR36" s="1112"/>
      <c r="AS36" s="1112"/>
      <c r="AT36" s="1112"/>
      <c r="AU36" s="1112"/>
      <c r="AV36" s="1112"/>
      <c r="AW36" s="1112"/>
      <c r="AX36" s="1112"/>
      <c r="AY36" s="1112"/>
      <c r="AZ36" s="1112"/>
      <c r="BA36" s="1112"/>
      <c r="BB36" s="1112"/>
      <c r="BC36" s="1112"/>
      <c r="BD36" s="1112"/>
      <c r="BE36" s="1112"/>
      <c r="BF36" s="1112"/>
      <c r="BG36" s="1112"/>
      <c r="BH36" s="1112"/>
      <c r="BI36" s="1112"/>
      <c r="BJ36" s="1112"/>
      <c r="BK36" s="1112"/>
      <c r="BL36" s="1112"/>
      <c r="BM36" s="1112"/>
      <c r="BN36" s="1112"/>
      <c r="BO36" s="1112"/>
      <c r="BP36" s="1112"/>
      <c r="BQ36" s="1112"/>
      <c r="BR36" s="1112"/>
      <c r="BS36" s="1112"/>
      <c r="BT36" s="1112"/>
      <c r="BU36" s="1112"/>
      <c r="BV36" s="1112"/>
      <c r="BW36" s="1112"/>
      <c r="BX36" s="1112"/>
      <c r="BY36" s="1112"/>
      <c r="BZ36" s="1112"/>
      <c r="CA36" s="1112"/>
      <c r="CB36" s="1112"/>
      <c r="CC36" s="1112"/>
      <c r="CD36" s="1112"/>
      <c r="CE36" s="1112"/>
      <c r="CF36" s="1112"/>
      <c r="CG36" s="1112"/>
      <c r="CH36" s="1112"/>
      <c r="CI36" s="1112"/>
      <c r="CJ36" s="1112"/>
      <c r="CK36" s="1112"/>
      <c r="CL36" s="1112"/>
      <c r="CM36" s="1112"/>
      <c r="CN36" s="1112"/>
      <c r="CO36" s="1112"/>
      <c r="CP36" s="1112"/>
      <c r="CQ36" s="1112"/>
      <c r="CS36" s="1119"/>
      <c r="CT36" s="1119"/>
      <c r="CU36" s="1119"/>
      <c r="CV36" s="1119"/>
      <c r="CW36" s="1119"/>
      <c r="CX36" s="1119"/>
      <c r="CY36" s="1119"/>
      <c r="CZ36" s="1119"/>
      <c r="DA36" s="1119"/>
      <c r="DB36" s="1119"/>
      <c r="DC36" s="1119"/>
      <c r="DD36" s="1120"/>
      <c r="DE36" s="1120"/>
      <c r="DF36" s="1120"/>
      <c r="DG36" s="1120"/>
      <c r="DH36" s="1120"/>
      <c r="DI36" s="1120"/>
      <c r="DJ36" s="1120"/>
      <c r="DK36" s="1120"/>
      <c r="DL36" s="1120"/>
      <c r="DM36" s="1120"/>
      <c r="DN36" s="1120"/>
      <c r="DO36" s="1120"/>
      <c r="DP36" s="1120"/>
      <c r="DQ36" s="1120"/>
      <c r="DR36" s="1120"/>
      <c r="DS36" s="1120"/>
      <c r="DT36" s="1120"/>
      <c r="DU36" s="1120"/>
      <c r="DV36" s="1120"/>
      <c r="DW36" s="1120"/>
      <c r="DX36" s="1120"/>
      <c r="DY36" s="1120"/>
      <c r="DZ36" s="1120"/>
      <c r="EA36" s="1120"/>
      <c r="EB36" s="1120"/>
      <c r="EC36" s="1120"/>
      <c r="ED36" s="1120"/>
    </row>
    <row r="37" spans="1:134" s="1108" customFormat="1" ht="25.5" customHeight="1" thickBot="1">
      <c r="H37" s="1255">
        <f>H3</f>
        <v>2</v>
      </c>
      <c r="I37" s="1126"/>
      <c r="J37" s="1127"/>
      <c r="K37" s="1128">
        <f>K3</f>
        <v>4</v>
      </c>
      <c r="L37" s="1126"/>
      <c r="M37" s="1127"/>
      <c r="N37" s="1128">
        <f>N3</f>
        <v>2</v>
      </c>
      <c r="O37" s="1126"/>
      <c r="P37" s="1127"/>
      <c r="Q37" s="1128">
        <f>Q3</f>
        <v>0</v>
      </c>
      <c r="R37" s="1126"/>
      <c r="S37" s="1127"/>
      <c r="T37" s="1128">
        <f>T3</f>
        <v>2</v>
      </c>
      <c r="U37" s="1126"/>
      <c r="V37" s="1127"/>
      <c r="W37" s="1128">
        <f>W3</f>
        <v>1</v>
      </c>
      <c r="X37" s="1126"/>
      <c r="Y37" s="1127"/>
      <c r="Z37" s="1125">
        <v>3</v>
      </c>
      <c r="AA37" s="1126"/>
      <c r="AB37" s="1127"/>
      <c r="AC37" s="1128">
        <v>9</v>
      </c>
      <c r="AD37" s="1129"/>
      <c r="AE37" s="1130"/>
      <c r="AF37" s="1251"/>
      <c r="AG37" s="1112"/>
      <c r="AH37" s="1112"/>
      <c r="AI37" s="1112"/>
      <c r="AJ37" s="1112"/>
      <c r="AK37" s="1112"/>
      <c r="AL37" s="1112"/>
      <c r="AM37" s="1112"/>
      <c r="AN37" s="1112"/>
      <c r="AO37" s="1112"/>
      <c r="AP37" s="1112"/>
      <c r="AQ37" s="1112"/>
      <c r="AR37" s="1112"/>
      <c r="AS37" s="1112"/>
      <c r="AT37" s="1112"/>
      <c r="AU37" s="1112"/>
      <c r="AV37" s="1112"/>
      <c r="AW37" s="1112"/>
      <c r="AX37" s="1112"/>
      <c r="AY37" s="1112"/>
      <c r="AZ37" s="1112"/>
      <c r="BA37" s="1112"/>
      <c r="BB37" s="1112"/>
      <c r="BC37" s="1112"/>
      <c r="BD37" s="1112"/>
      <c r="BE37" s="1112"/>
      <c r="BF37" s="1112"/>
      <c r="BG37" s="1112"/>
      <c r="BH37" s="1112"/>
      <c r="BI37" s="1112"/>
      <c r="BJ37" s="1112"/>
      <c r="BK37" s="1112"/>
      <c r="BL37" s="1112"/>
      <c r="BM37" s="1112"/>
      <c r="BN37" s="1112"/>
      <c r="BO37" s="1112"/>
      <c r="BP37" s="1112"/>
      <c r="BQ37" s="1112"/>
      <c r="BR37" s="1112"/>
      <c r="BS37" s="1112"/>
      <c r="BT37" s="1112"/>
      <c r="BU37" s="1112"/>
      <c r="BV37" s="1112"/>
      <c r="BW37" s="1112"/>
      <c r="BX37" s="1112"/>
      <c r="BY37" s="1112"/>
      <c r="BZ37" s="1112"/>
      <c r="CA37" s="1112"/>
      <c r="CB37" s="1112"/>
      <c r="CC37" s="1112"/>
      <c r="CD37" s="1112"/>
      <c r="CE37" s="1112"/>
      <c r="CF37" s="1112"/>
      <c r="CG37" s="1112"/>
      <c r="CH37" s="1112"/>
      <c r="CI37" s="1112"/>
      <c r="CJ37" s="1112"/>
      <c r="CK37" s="1112"/>
      <c r="CL37" s="1112"/>
      <c r="CM37" s="1112"/>
      <c r="CN37" s="1112"/>
      <c r="CO37" s="1112"/>
      <c r="CP37" s="1112"/>
      <c r="CQ37" s="1112"/>
      <c r="CS37" s="1119" t="s">
        <v>752</v>
      </c>
      <c r="CT37" s="1119"/>
      <c r="CU37" s="1119"/>
      <c r="CV37" s="1119"/>
      <c r="CW37" s="1119"/>
      <c r="CX37" s="1119"/>
      <c r="CY37" s="1119"/>
      <c r="CZ37" s="1119"/>
      <c r="DA37" s="1119"/>
      <c r="DB37" s="1119"/>
      <c r="DC37" s="1119"/>
      <c r="DD37" s="1131" t="str">
        <f>CY3</f>
        <v>四日市市</v>
      </c>
      <c r="DE37" s="1131"/>
      <c r="DF37" s="1131"/>
      <c r="DG37" s="1131"/>
      <c r="DH37" s="1131"/>
      <c r="DI37" s="1131"/>
      <c r="DJ37" s="1131"/>
      <c r="DK37" s="1131"/>
      <c r="DL37" s="1131"/>
      <c r="DM37" s="1131"/>
      <c r="DN37" s="1131"/>
      <c r="DO37" s="1131"/>
      <c r="DP37" s="1131"/>
      <c r="DQ37" s="1131"/>
      <c r="DR37" s="1131"/>
      <c r="DS37" s="1131"/>
      <c r="DT37" s="1131"/>
      <c r="DU37" s="1131"/>
      <c r="DV37" s="1131"/>
      <c r="DW37" s="1131"/>
      <c r="DX37" s="1131"/>
      <c r="DY37" s="1131"/>
      <c r="DZ37" s="1131"/>
      <c r="EA37" s="1131"/>
      <c r="EB37" s="1131"/>
      <c r="EC37" s="1131"/>
      <c r="ED37" s="1131"/>
    </row>
    <row r="38" spans="1:134" s="1108" customFormat="1" ht="12" customHeight="1">
      <c r="A38" s="1256"/>
      <c r="B38" s="1256"/>
      <c r="C38" s="1256"/>
      <c r="D38" s="1256"/>
      <c r="E38" s="1256"/>
      <c r="F38" s="1256"/>
      <c r="G38" s="1256"/>
      <c r="H38" s="1257"/>
      <c r="I38" s="1257"/>
      <c r="J38" s="1257"/>
      <c r="K38" s="1257"/>
      <c r="L38" s="1257"/>
      <c r="M38" s="1257"/>
      <c r="N38" s="1257"/>
      <c r="O38" s="1257"/>
      <c r="P38" s="1257"/>
      <c r="Q38" s="1257"/>
      <c r="R38" s="1257"/>
      <c r="S38" s="1257"/>
      <c r="T38" s="1257"/>
      <c r="U38" s="1257"/>
      <c r="V38" s="1257"/>
      <c r="W38" s="1257"/>
      <c r="X38" s="1257"/>
      <c r="Y38" s="1257"/>
      <c r="Z38" s="1258"/>
      <c r="AA38" s="1258"/>
      <c r="AB38" s="1258"/>
      <c r="AC38" s="1258"/>
      <c r="AD38" s="1256"/>
      <c r="AE38" s="1256"/>
      <c r="AF38" s="1251"/>
      <c r="AG38" s="1251"/>
      <c r="AH38" s="1251"/>
      <c r="AI38" s="1251"/>
      <c r="AJ38" s="1251"/>
      <c r="AK38" s="1251"/>
      <c r="AL38" s="1251"/>
      <c r="AM38" s="1251"/>
      <c r="AN38" s="1251"/>
      <c r="AO38" s="1251"/>
      <c r="AP38" s="1251"/>
      <c r="AQ38" s="1251"/>
      <c r="AR38" s="1251"/>
      <c r="AS38" s="1251"/>
      <c r="AT38" s="1251"/>
      <c r="AU38" s="1251"/>
      <c r="AV38" s="1251"/>
      <c r="AW38" s="1251"/>
      <c r="AX38" s="1251"/>
      <c r="AY38" s="1251"/>
      <c r="AZ38" s="1251"/>
      <c r="BA38" s="1251"/>
      <c r="BB38" s="1251"/>
      <c r="BC38" s="1251"/>
      <c r="BD38" s="1251"/>
      <c r="BE38" s="1251"/>
      <c r="BF38" s="1251"/>
      <c r="BG38" s="1251"/>
      <c r="BH38" s="1251"/>
      <c r="BI38" s="1251"/>
      <c r="BJ38" s="1251"/>
      <c r="BK38" s="1251"/>
      <c r="BL38" s="1251"/>
      <c r="BM38" s="1251"/>
      <c r="BN38" s="1251"/>
      <c r="BO38" s="1251"/>
      <c r="BP38" s="1251"/>
      <c r="BQ38" s="1251"/>
      <c r="BR38" s="1251"/>
      <c r="BS38" s="1251"/>
      <c r="BT38" s="1251"/>
      <c r="BU38" s="1251"/>
      <c r="BV38" s="1251"/>
      <c r="BW38" s="1251"/>
      <c r="BX38" s="1251"/>
      <c r="BY38" s="1251"/>
      <c r="BZ38" s="1251"/>
      <c r="CA38" s="1251"/>
      <c r="CB38" s="1251"/>
      <c r="CC38" s="1251"/>
      <c r="CD38" s="1251"/>
      <c r="CE38" s="1251"/>
      <c r="CF38" s="1251"/>
      <c r="CG38" s="1251"/>
      <c r="CH38" s="1251"/>
      <c r="CI38" s="1251"/>
      <c r="CJ38" s="1251"/>
      <c r="CK38" s="1251"/>
      <c r="CL38" s="1251"/>
      <c r="CM38" s="1251"/>
      <c r="CN38" s="1251"/>
      <c r="CO38" s="1251"/>
      <c r="CP38" s="1251"/>
      <c r="CQ38" s="1251"/>
      <c r="CR38" s="1251"/>
    </row>
    <row r="39" spans="1:134" ht="18" customHeight="1"/>
    <row r="40" spans="1:134" ht="15" customHeight="1">
      <c r="L40" s="1259"/>
      <c r="M40" s="1259"/>
      <c r="N40" s="1259"/>
      <c r="O40" s="1259"/>
      <c r="P40" s="1259"/>
      <c r="Q40" s="1259"/>
      <c r="R40" s="1259"/>
      <c r="S40" s="1259"/>
      <c r="T40" s="1259"/>
      <c r="U40" s="1259"/>
      <c r="V40" s="1259"/>
      <c r="W40" s="1260" t="s">
        <v>672</v>
      </c>
      <c r="X40" s="1260"/>
      <c r="Y40" s="1260"/>
      <c r="Z40" s="1260"/>
      <c r="AA40" s="1260"/>
      <c r="AB40" s="1260"/>
      <c r="AC40" s="1260"/>
      <c r="AD40" s="1260"/>
      <c r="AE40" s="1260"/>
      <c r="AF40" s="1260"/>
      <c r="AG40" s="1260" t="s">
        <v>673</v>
      </c>
      <c r="AH40" s="1260"/>
      <c r="AI40" s="1260"/>
      <c r="AJ40" s="1260"/>
      <c r="AK40" s="1260"/>
      <c r="AL40" s="1260"/>
      <c r="AM40" s="1260"/>
      <c r="AN40" s="1260"/>
      <c r="AO40" s="1260"/>
      <c r="AP40" s="1260"/>
      <c r="AQ40" s="1260" t="s">
        <v>674</v>
      </c>
      <c r="AR40" s="1260"/>
      <c r="AS40" s="1260"/>
      <c r="AT40" s="1260"/>
      <c r="AU40" s="1260"/>
      <c r="AV40" s="1260"/>
      <c r="AW40" s="1260"/>
      <c r="AX40" s="1260"/>
      <c r="AY40" s="1260"/>
      <c r="AZ40" s="1260"/>
      <c r="BA40" s="1260" t="s">
        <v>675</v>
      </c>
      <c r="BB40" s="1260"/>
      <c r="BC40" s="1260"/>
      <c r="BD40" s="1260"/>
      <c r="BE40" s="1260"/>
      <c r="BF40" s="1260"/>
      <c r="BG40" s="1260"/>
      <c r="BH40" s="1260"/>
      <c r="BI40" s="1260"/>
      <c r="BJ40" s="1260"/>
      <c r="BK40" s="1259"/>
      <c r="BL40" s="1259"/>
      <c r="BM40" s="1259"/>
      <c r="BN40" s="1259"/>
      <c r="BO40" s="1259"/>
      <c r="BP40" s="1259"/>
      <c r="BQ40" s="1259"/>
      <c r="BR40" s="1259"/>
      <c r="BS40" s="1259"/>
      <c r="BT40" s="1259"/>
      <c r="BY40" s="1259"/>
      <c r="BZ40" s="1259"/>
      <c r="CA40" s="1259"/>
      <c r="CB40" s="1259"/>
      <c r="CC40" s="1259"/>
      <c r="CD40" s="1259"/>
      <c r="CE40" s="1259"/>
      <c r="CF40" s="1259"/>
      <c r="CG40" s="1259"/>
      <c r="CH40" s="1259"/>
      <c r="CI40" s="1259"/>
      <c r="CJ40" s="1259"/>
      <c r="CK40" s="1259"/>
      <c r="CL40" s="1259"/>
      <c r="CM40" s="1259"/>
      <c r="CN40" s="1259"/>
      <c r="CO40" s="1259"/>
      <c r="CP40" s="1259"/>
    </row>
    <row r="41" spans="1:134" ht="16.5" customHeight="1">
      <c r="A41" s="1261" t="s">
        <v>216</v>
      </c>
      <c r="B41" s="1262"/>
      <c r="C41" s="1262"/>
      <c r="D41" s="1262"/>
      <c r="E41" s="1262"/>
      <c r="F41" s="1262"/>
      <c r="G41" s="1262"/>
      <c r="H41" s="1262"/>
      <c r="I41" s="1262"/>
      <c r="J41" s="1262"/>
      <c r="K41" s="1262"/>
      <c r="L41" s="1262"/>
      <c r="M41" s="1263"/>
      <c r="N41" s="1261" t="s">
        <v>217</v>
      </c>
      <c r="O41" s="1262"/>
      <c r="P41" s="1262"/>
      <c r="Q41" s="1262"/>
      <c r="R41" s="1262"/>
      <c r="S41" s="1262"/>
      <c r="T41" s="1262"/>
      <c r="U41" s="1262"/>
      <c r="V41" s="1263"/>
      <c r="W41" s="1261" t="s">
        <v>608</v>
      </c>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62"/>
      <c r="AS41" s="1262"/>
      <c r="AT41" s="1262"/>
      <c r="AU41" s="1262"/>
      <c r="AV41" s="1262"/>
      <c r="AW41" s="1262"/>
      <c r="AX41" s="1262"/>
      <c r="AY41" s="1262"/>
      <c r="AZ41" s="1262"/>
      <c r="BA41" s="1264" t="s">
        <v>4456</v>
      </c>
      <c r="BB41" s="1265"/>
      <c r="BC41" s="1265"/>
      <c r="BD41" s="1265"/>
      <c r="BE41" s="1265"/>
      <c r="BF41" s="1265"/>
      <c r="BG41" s="1265"/>
      <c r="BH41" s="1265"/>
      <c r="BI41" s="1265"/>
      <c r="BJ41" s="1266"/>
      <c r="BK41" s="1267" t="s">
        <v>897</v>
      </c>
      <c r="BL41" s="1268"/>
      <c r="BM41" s="1268"/>
      <c r="BN41" s="1268"/>
      <c r="BO41" s="1268"/>
      <c r="BP41" s="1268"/>
      <c r="BQ41" s="1268"/>
      <c r="BR41" s="1268"/>
      <c r="BS41" s="1268"/>
      <c r="BT41" s="1268"/>
      <c r="BU41" s="1268"/>
      <c r="BV41" s="1268"/>
      <c r="BW41" s="1268"/>
      <c r="BX41" s="1268"/>
      <c r="BY41" s="1268"/>
      <c r="BZ41" s="1269"/>
      <c r="CA41" s="1270"/>
      <c r="CB41" s="1270"/>
      <c r="CC41" s="1270"/>
      <c r="CD41" s="1270"/>
      <c r="CE41" s="1270"/>
      <c r="CF41" s="1270"/>
      <c r="CG41" s="1270"/>
      <c r="CH41" s="1270"/>
      <c r="CI41" s="1270"/>
      <c r="CJ41" s="1270"/>
      <c r="CK41" s="1270"/>
      <c r="CL41" s="1270"/>
      <c r="CM41" s="1270"/>
      <c r="CN41" s="1270"/>
      <c r="CO41" s="1270"/>
      <c r="CP41" s="1270"/>
      <c r="CQ41" s="1270"/>
      <c r="CR41" s="1270"/>
      <c r="CS41" s="1270"/>
      <c r="CT41" s="1270"/>
      <c r="CU41" s="1270"/>
      <c r="CV41" s="1270"/>
      <c r="CW41" s="1270"/>
      <c r="CX41" s="1270"/>
      <c r="CY41" s="1270"/>
      <c r="CZ41" s="1270"/>
      <c r="DA41" s="1270"/>
      <c r="DB41" s="1270"/>
      <c r="DC41" s="1270"/>
      <c r="DD41" s="1270"/>
      <c r="DE41" s="1270"/>
      <c r="DF41" s="1270"/>
      <c r="DG41" s="1270"/>
      <c r="DH41" s="1270"/>
      <c r="DI41" s="1270"/>
      <c r="DJ41" s="1270"/>
      <c r="DK41" s="1270"/>
      <c r="DL41" s="1270"/>
      <c r="DM41" s="1270"/>
      <c r="DN41" s="1270"/>
      <c r="DO41" s="1270"/>
      <c r="DP41" s="1270"/>
      <c r="DQ41" s="1270"/>
      <c r="DR41" s="1270"/>
      <c r="DS41" s="1270"/>
      <c r="DT41" s="1270"/>
    </row>
    <row r="42" spans="1:134" s="1198" customFormat="1" ht="18.75" customHeight="1">
      <c r="A42" s="1271"/>
      <c r="B42" s="1272"/>
      <c r="C42" s="1272"/>
      <c r="D42" s="1272"/>
      <c r="E42" s="1272"/>
      <c r="F42" s="1272"/>
      <c r="G42" s="1272"/>
      <c r="H42" s="1272"/>
      <c r="I42" s="1272"/>
      <c r="J42" s="1272"/>
      <c r="K42" s="1272"/>
      <c r="L42" s="1272"/>
      <c r="M42" s="1273"/>
      <c r="N42" s="1271"/>
      <c r="O42" s="1272"/>
      <c r="P42" s="1272"/>
      <c r="Q42" s="1272"/>
      <c r="R42" s="1272"/>
      <c r="S42" s="1272"/>
      <c r="T42" s="1272"/>
      <c r="U42" s="1272"/>
      <c r="V42" s="1273"/>
      <c r="W42" s="1274"/>
      <c r="X42" s="1275"/>
      <c r="Y42" s="1275"/>
      <c r="Z42" s="1275"/>
      <c r="AA42" s="1275"/>
      <c r="AB42" s="1275"/>
      <c r="AC42" s="1275"/>
      <c r="AD42" s="1275"/>
      <c r="AE42" s="1275"/>
      <c r="AF42" s="1275"/>
      <c r="AG42" s="1275"/>
      <c r="AH42" s="1275"/>
      <c r="AI42" s="1275"/>
      <c r="AJ42" s="1275"/>
      <c r="AK42" s="1275"/>
      <c r="AL42" s="1275"/>
      <c r="AM42" s="1275"/>
      <c r="AN42" s="1275"/>
      <c r="AO42" s="1275"/>
      <c r="AP42" s="1275"/>
      <c r="AQ42" s="1275"/>
      <c r="AR42" s="1275"/>
      <c r="AS42" s="1275"/>
      <c r="AT42" s="1275"/>
      <c r="AU42" s="1275"/>
      <c r="AV42" s="1275"/>
      <c r="AW42" s="1275"/>
      <c r="AX42" s="1275"/>
      <c r="AY42" s="1275"/>
      <c r="AZ42" s="1275"/>
      <c r="BA42" s="1276"/>
      <c r="BB42" s="1277"/>
      <c r="BC42" s="1277"/>
      <c r="BD42" s="1277"/>
      <c r="BE42" s="1277"/>
      <c r="BF42" s="1277"/>
      <c r="BG42" s="1277"/>
      <c r="BH42" s="1277"/>
      <c r="BI42" s="1277"/>
      <c r="BJ42" s="1278"/>
      <c r="BK42" s="1279"/>
      <c r="BL42" s="1280"/>
      <c r="BM42" s="1280"/>
      <c r="BN42" s="1280"/>
      <c r="BO42" s="1280"/>
      <c r="BP42" s="1280"/>
      <c r="BQ42" s="1280"/>
      <c r="BR42" s="1280"/>
      <c r="BS42" s="1280"/>
      <c r="BT42" s="1280"/>
      <c r="BU42" s="1280"/>
      <c r="BV42" s="1280"/>
      <c r="BW42" s="1280"/>
      <c r="BX42" s="1280"/>
      <c r="BY42" s="1280"/>
      <c r="BZ42" s="1281"/>
      <c r="CA42" s="1270"/>
      <c r="CB42" s="1270"/>
      <c r="CC42" s="1270"/>
      <c r="CD42" s="1270"/>
      <c r="CE42" s="1270"/>
      <c r="CF42" s="1270"/>
      <c r="CG42" s="1270"/>
      <c r="CH42" s="1270"/>
      <c r="CI42" s="1270"/>
      <c r="CJ42" s="1270"/>
      <c r="CK42" s="1270"/>
      <c r="CL42" s="1270"/>
      <c r="CM42" s="1270"/>
      <c r="CN42" s="1270"/>
      <c r="CO42" s="1270"/>
      <c r="CP42" s="1270"/>
      <c r="CQ42" s="1270"/>
      <c r="CR42" s="1270"/>
      <c r="CS42" s="1270"/>
      <c r="CT42" s="1270"/>
      <c r="CU42" s="1270"/>
      <c r="CV42" s="1270"/>
      <c r="CW42" s="1270"/>
      <c r="CX42" s="1270"/>
      <c r="CY42" s="1270"/>
      <c r="CZ42" s="1270"/>
      <c r="DA42" s="1270"/>
      <c r="DB42" s="1270"/>
      <c r="DC42" s="1270"/>
      <c r="DD42" s="1270"/>
      <c r="DE42" s="1270"/>
      <c r="DF42" s="1270"/>
      <c r="DG42" s="1270"/>
      <c r="DH42" s="1270"/>
      <c r="DI42" s="1270"/>
      <c r="DJ42" s="1270"/>
      <c r="DK42" s="1270"/>
      <c r="DL42" s="1270"/>
      <c r="DM42" s="1270"/>
      <c r="DN42" s="1270"/>
      <c r="DO42" s="1270"/>
      <c r="DP42" s="1270"/>
      <c r="DQ42" s="1270"/>
      <c r="DR42" s="1270"/>
      <c r="DS42" s="1270"/>
      <c r="DT42" s="1270"/>
    </row>
    <row r="43" spans="1:134" ht="26.25" customHeight="1">
      <c r="A43" s="1271"/>
      <c r="B43" s="1272"/>
      <c r="C43" s="1272"/>
      <c r="D43" s="1272"/>
      <c r="E43" s="1272"/>
      <c r="F43" s="1272"/>
      <c r="G43" s="1272"/>
      <c r="H43" s="1272"/>
      <c r="I43" s="1272"/>
      <c r="J43" s="1272"/>
      <c r="K43" s="1272"/>
      <c r="L43" s="1272"/>
      <c r="M43" s="1273"/>
      <c r="N43" s="1271"/>
      <c r="O43" s="1272"/>
      <c r="P43" s="1272"/>
      <c r="Q43" s="1272"/>
      <c r="R43" s="1272"/>
      <c r="S43" s="1272"/>
      <c r="T43" s="1272"/>
      <c r="U43" s="1272"/>
      <c r="V43" s="1273"/>
      <c r="W43" s="1282" t="s">
        <v>4453</v>
      </c>
      <c r="X43" s="1283"/>
      <c r="Y43" s="1283"/>
      <c r="Z43" s="1283"/>
      <c r="AA43" s="1283"/>
      <c r="AB43" s="1283"/>
      <c r="AC43" s="1283"/>
      <c r="AD43" s="1283"/>
      <c r="AE43" s="1283"/>
      <c r="AF43" s="1284"/>
      <c r="AG43" s="1264" t="s">
        <v>4454</v>
      </c>
      <c r="AH43" s="1285"/>
      <c r="AI43" s="1285"/>
      <c r="AJ43" s="1285"/>
      <c r="AK43" s="1285"/>
      <c r="AL43" s="1285"/>
      <c r="AM43" s="1285"/>
      <c r="AN43" s="1285"/>
      <c r="AO43" s="1285"/>
      <c r="AP43" s="1286"/>
      <c r="AQ43" s="1287" t="s">
        <v>4455</v>
      </c>
      <c r="AR43" s="1202"/>
      <c r="AS43" s="1202"/>
      <c r="AT43" s="1202"/>
      <c r="AU43" s="1202"/>
      <c r="AV43" s="1202"/>
      <c r="AW43" s="1202"/>
      <c r="AX43" s="1202"/>
      <c r="AY43" s="1202"/>
      <c r="AZ43" s="1203"/>
      <c r="BA43" s="1276"/>
      <c r="BB43" s="1277"/>
      <c r="BC43" s="1277"/>
      <c r="BD43" s="1277"/>
      <c r="BE43" s="1277"/>
      <c r="BF43" s="1277"/>
      <c r="BG43" s="1277"/>
      <c r="BH43" s="1277"/>
      <c r="BI43" s="1277"/>
      <c r="BJ43" s="1278"/>
      <c r="BK43" s="1288" t="s">
        <v>4457</v>
      </c>
      <c r="BL43" s="1265"/>
      <c r="BM43" s="1265"/>
      <c r="BN43" s="1265"/>
      <c r="BO43" s="1265"/>
      <c r="BP43" s="1265"/>
      <c r="BQ43" s="1265"/>
      <c r="BR43" s="1266"/>
      <c r="BS43" s="1288" t="s">
        <v>4458</v>
      </c>
      <c r="BT43" s="1265"/>
      <c r="BU43" s="1265"/>
      <c r="BV43" s="1265"/>
      <c r="BW43" s="1265"/>
      <c r="BX43" s="1265"/>
      <c r="BY43" s="1265"/>
      <c r="BZ43" s="1266"/>
    </row>
    <row r="44" spans="1:134" ht="13.5" customHeight="1">
      <c r="A44" s="1271"/>
      <c r="B44" s="1272"/>
      <c r="C44" s="1272"/>
      <c r="D44" s="1272"/>
      <c r="E44" s="1272"/>
      <c r="F44" s="1272"/>
      <c r="G44" s="1272"/>
      <c r="H44" s="1272"/>
      <c r="I44" s="1272"/>
      <c r="J44" s="1272"/>
      <c r="K44" s="1272"/>
      <c r="L44" s="1272"/>
      <c r="M44" s="1273"/>
      <c r="N44" s="1271"/>
      <c r="O44" s="1272"/>
      <c r="P44" s="1272"/>
      <c r="Q44" s="1272"/>
      <c r="R44" s="1272"/>
      <c r="S44" s="1272"/>
      <c r="T44" s="1272"/>
      <c r="U44" s="1272"/>
      <c r="V44" s="1273"/>
      <c r="W44" s="1289"/>
      <c r="X44" s="1290"/>
      <c r="Y44" s="1290"/>
      <c r="Z44" s="1290"/>
      <c r="AA44" s="1290"/>
      <c r="AB44" s="1290"/>
      <c r="AC44" s="1290"/>
      <c r="AD44" s="1290"/>
      <c r="AE44" s="1290"/>
      <c r="AF44" s="1291"/>
      <c r="AG44" s="1292"/>
      <c r="AH44" s="1293"/>
      <c r="AI44" s="1293"/>
      <c r="AJ44" s="1293"/>
      <c r="AK44" s="1293"/>
      <c r="AL44" s="1293"/>
      <c r="AM44" s="1293"/>
      <c r="AN44" s="1293"/>
      <c r="AO44" s="1293"/>
      <c r="AP44" s="1294"/>
      <c r="AQ44" s="1295"/>
      <c r="AR44" s="1296"/>
      <c r="AS44" s="1296"/>
      <c r="AT44" s="1296"/>
      <c r="AU44" s="1296"/>
      <c r="AV44" s="1296"/>
      <c r="AW44" s="1296"/>
      <c r="AX44" s="1296"/>
      <c r="AY44" s="1296"/>
      <c r="AZ44" s="1297"/>
      <c r="BA44" s="1276"/>
      <c r="BB44" s="1277"/>
      <c r="BC44" s="1277"/>
      <c r="BD44" s="1277"/>
      <c r="BE44" s="1277"/>
      <c r="BF44" s="1277"/>
      <c r="BG44" s="1277"/>
      <c r="BH44" s="1277"/>
      <c r="BI44" s="1277"/>
      <c r="BJ44" s="1278"/>
      <c r="BK44" s="1276"/>
      <c r="BL44" s="1277"/>
      <c r="BM44" s="1277"/>
      <c r="BN44" s="1277"/>
      <c r="BO44" s="1277"/>
      <c r="BP44" s="1277"/>
      <c r="BQ44" s="1277"/>
      <c r="BR44" s="1278"/>
      <c r="BS44" s="1276"/>
      <c r="BT44" s="1277"/>
      <c r="BU44" s="1277"/>
      <c r="BV44" s="1277"/>
      <c r="BW44" s="1277"/>
      <c r="BX44" s="1277"/>
      <c r="BY44" s="1277"/>
      <c r="BZ44" s="1278"/>
    </row>
    <row r="45" spans="1:134" ht="12.6" customHeight="1">
      <c r="A45" s="1271"/>
      <c r="B45" s="1272"/>
      <c r="C45" s="1272"/>
      <c r="D45" s="1272"/>
      <c r="E45" s="1272"/>
      <c r="F45" s="1272"/>
      <c r="G45" s="1272"/>
      <c r="H45" s="1272"/>
      <c r="I45" s="1272"/>
      <c r="J45" s="1272"/>
      <c r="K45" s="1272"/>
      <c r="L45" s="1272"/>
      <c r="M45" s="1273"/>
      <c r="N45" s="1271"/>
      <c r="O45" s="1272"/>
      <c r="P45" s="1272"/>
      <c r="Q45" s="1272"/>
      <c r="R45" s="1272"/>
      <c r="S45" s="1272"/>
      <c r="T45" s="1272"/>
      <c r="U45" s="1272"/>
      <c r="V45" s="1273"/>
      <c r="W45" s="1298" t="s">
        <v>170</v>
      </c>
      <c r="X45" s="1299"/>
      <c r="Y45" s="1299"/>
      <c r="Z45" s="1299"/>
      <c r="AA45" s="1299"/>
      <c r="AB45" s="1299"/>
      <c r="AC45" s="1299"/>
      <c r="AD45" s="1299"/>
      <c r="AE45" s="1299"/>
      <c r="AF45" s="1300"/>
      <c r="AG45" s="1298" t="s">
        <v>170</v>
      </c>
      <c r="AH45" s="1299"/>
      <c r="AI45" s="1299"/>
      <c r="AJ45" s="1299"/>
      <c r="AK45" s="1299"/>
      <c r="AL45" s="1299"/>
      <c r="AM45" s="1299"/>
      <c r="AN45" s="1299"/>
      <c r="AO45" s="1299"/>
      <c r="AP45" s="1300"/>
      <c r="AQ45" s="1301" t="s">
        <v>170</v>
      </c>
      <c r="AR45" s="54"/>
      <c r="AS45" s="54"/>
      <c r="AT45" s="54"/>
      <c r="AU45" s="54"/>
      <c r="AV45" s="54"/>
      <c r="AW45" s="54"/>
      <c r="AX45" s="54"/>
      <c r="AY45" s="54"/>
      <c r="AZ45" s="1302"/>
      <c r="BA45" s="1298" t="s">
        <v>170</v>
      </c>
      <c r="BB45" s="1299"/>
      <c r="BC45" s="1299"/>
      <c r="BD45" s="1299"/>
      <c r="BE45" s="1299"/>
      <c r="BF45" s="1299"/>
      <c r="BG45" s="1299"/>
      <c r="BH45" s="1299"/>
      <c r="BI45" s="1299"/>
      <c r="BJ45" s="1300"/>
      <c r="BK45" s="1303" t="s">
        <v>447</v>
      </c>
      <c r="BL45" s="801"/>
      <c r="BM45" s="801"/>
      <c r="BN45" s="801"/>
      <c r="BO45" s="801"/>
      <c r="BP45" s="801"/>
      <c r="BQ45" s="801"/>
      <c r="BR45" s="802"/>
      <c r="BS45" s="1304" t="s">
        <v>447</v>
      </c>
      <c r="BT45" s="1305"/>
      <c r="BU45" s="1305"/>
      <c r="BV45" s="1305"/>
      <c r="BW45" s="1305"/>
      <c r="BX45" s="1305"/>
      <c r="BY45" s="1305"/>
      <c r="BZ45" s="1306"/>
    </row>
    <row r="46" spans="1:134" ht="4.5" customHeight="1" thickBot="1">
      <c r="A46" s="1274"/>
      <c r="B46" s="1275"/>
      <c r="C46" s="1275"/>
      <c r="D46" s="1275"/>
      <c r="E46" s="1275"/>
      <c r="F46" s="1275"/>
      <c r="G46" s="1275"/>
      <c r="H46" s="1275"/>
      <c r="I46" s="1275"/>
      <c r="J46" s="1275"/>
      <c r="K46" s="1275"/>
      <c r="L46" s="1275"/>
      <c r="M46" s="1307"/>
      <c r="N46" s="1308"/>
      <c r="O46" s="1309"/>
      <c r="P46" s="1309"/>
      <c r="Q46" s="1309"/>
      <c r="R46" s="1309"/>
      <c r="S46" s="1309"/>
      <c r="T46" s="1309"/>
      <c r="U46" s="1309"/>
      <c r="V46" s="1310"/>
      <c r="W46" s="1311"/>
      <c r="X46" s="1312"/>
      <c r="Y46" s="1312"/>
      <c r="Z46" s="1312"/>
      <c r="AA46" s="1312"/>
      <c r="AB46" s="1312"/>
      <c r="AC46" s="1312"/>
      <c r="AD46" s="1312"/>
      <c r="AE46" s="1312"/>
      <c r="AF46" s="1313"/>
      <c r="AG46" s="1311"/>
      <c r="AH46" s="1312"/>
      <c r="AI46" s="1312"/>
      <c r="AJ46" s="1312"/>
      <c r="AK46" s="1312"/>
      <c r="AL46" s="1312"/>
      <c r="AM46" s="1312"/>
      <c r="AN46" s="1312"/>
      <c r="AO46" s="1312"/>
      <c r="AP46" s="1313"/>
      <c r="AQ46" s="1314"/>
      <c r="AR46" s="1315"/>
      <c r="AS46" s="1315"/>
      <c r="AT46" s="1315"/>
      <c r="AU46" s="1315"/>
      <c r="AV46" s="1315"/>
      <c r="AW46" s="1315"/>
      <c r="AX46" s="1315"/>
      <c r="AY46" s="1315"/>
      <c r="AZ46" s="1316"/>
      <c r="BA46" s="1311"/>
      <c r="BB46" s="1312"/>
      <c r="BC46" s="1312"/>
      <c r="BD46" s="1312"/>
      <c r="BE46" s="1312"/>
      <c r="BF46" s="1312"/>
      <c r="BG46" s="1312"/>
      <c r="BH46" s="1312"/>
      <c r="BI46" s="1312"/>
      <c r="BJ46" s="1313"/>
      <c r="BK46" s="1086"/>
      <c r="BL46" s="1087"/>
      <c r="BM46" s="1087"/>
      <c r="BN46" s="1087"/>
      <c r="BO46" s="1087"/>
      <c r="BP46" s="1087"/>
      <c r="BQ46" s="1087"/>
      <c r="BR46" s="1088"/>
      <c r="BS46" s="1317"/>
      <c r="BT46" s="1318"/>
      <c r="BU46" s="1318"/>
      <c r="BV46" s="1318"/>
      <c r="BW46" s="1318"/>
      <c r="BX46" s="1318"/>
      <c r="BY46" s="1318"/>
      <c r="BZ46" s="1319"/>
    </row>
    <row r="47" spans="1:134" ht="23.1" customHeight="1">
      <c r="A47" s="1320" t="str">
        <f>表00!CY6&amp;表00!DC6&amp;"年度"</f>
        <v>令和5年度</v>
      </c>
      <c r="B47" s="1321"/>
      <c r="C47" s="1321"/>
      <c r="D47" s="1321"/>
      <c r="E47" s="1321"/>
      <c r="F47" s="1321"/>
      <c r="G47" s="1321"/>
      <c r="H47" s="1321"/>
      <c r="I47" s="1321"/>
      <c r="J47" s="1321"/>
      <c r="K47" s="1321"/>
      <c r="L47" s="1321"/>
      <c r="M47" s="1322"/>
      <c r="N47" s="1323">
        <v>0</v>
      </c>
      <c r="O47" s="1324"/>
      <c r="P47" s="1324"/>
      <c r="Q47" s="1324">
        <v>1</v>
      </c>
      <c r="R47" s="1324"/>
      <c r="S47" s="1324"/>
      <c r="T47" s="1324">
        <v>3</v>
      </c>
      <c r="U47" s="1324"/>
      <c r="V47" s="1325"/>
      <c r="W47" s="1326">
        <v>499859</v>
      </c>
      <c r="X47" s="1327"/>
      <c r="Y47" s="1327"/>
      <c r="Z47" s="1327"/>
      <c r="AA47" s="1327"/>
      <c r="AB47" s="1327"/>
      <c r="AC47" s="1327"/>
      <c r="AD47" s="1327"/>
      <c r="AE47" s="1327"/>
      <c r="AF47" s="1328"/>
      <c r="AG47" s="1326"/>
      <c r="AH47" s="1327"/>
      <c r="AI47" s="1327"/>
      <c r="AJ47" s="1327"/>
      <c r="AK47" s="1327"/>
      <c r="AL47" s="1327"/>
      <c r="AM47" s="1327"/>
      <c r="AN47" s="1327"/>
      <c r="AO47" s="1327"/>
      <c r="AP47" s="1328"/>
      <c r="AQ47" s="1329">
        <f>SUM(W47:AP47)</f>
        <v>499859</v>
      </c>
      <c r="AR47" s="1330"/>
      <c r="AS47" s="1330"/>
      <c r="AT47" s="1330"/>
      <c r="AU47" s="1330"/>
      <c r="AV47" s="1330"/>
      <c r="AW47" s="1330"/>
      <c r="AX47" s="1330"/>
      <c r="AY47" s="1330"/>
      <c r="AZ47" s="1331"/>
      <c r="BA47" s="1329">
        <f>SUM(CQ32-AQ47)</f>
        <v>367809</v>
      </c>
      <c r="BB47" s="1330"/>
      <c r="BC47" s="1330"/>
      <c r="BD47" s="1330"/>
      <c r="BE47" s="1330"/>
      <c r="BF47" s="1330"/>
      <c r="BG47" s="1330"/>
      <c r="BH47" s="1330"/>
      <c r="BI47" s="1330"/>
      <c r="BJ47" s="1330"/>
      <c r="BK47" s="1332">
        <f>IF(ISERROR(CQ32/AW13*100),0,(CQ32/AW13*100))</f>
        <v>0.98696767868197677</v>
      </c>
      <c r="BL47" s="1333"/>
      <c r="BM47" s="1333"/>
      <c r="BN47" s="1333"/>
      <c r="BO47" s="1333"/>
      <c r="BP47" s="1333"/>
      <c r="BQ47" s="1333"/>
      <c r="BR47" s="1334"/>
      <c r="BS47" s="1335">
        <f>IF(ISERROR(BA47/W13*100),0,(BA47/W13*100))</f>
        <v>0.49791708429489351</v>
      </c>
      <c r="BT47" s="1335"/>
      <c r="BU47" s="1335"/>
      <c r="BV47" s="1335"/>
      <c r="BW47" s="1335"/>
      <c r="BX47" s="1335"/>
      <c r="BY47" s="1335"/>
      <c r="BZ47" s="1335"/>
      <c r="CA47" s="1336"/>
      <c r="CB47" s="1336"/>
      <c r="CC47" s="1336"/>
      <c r="CD47" s="1336"/>
      <c r="CE47" s="1336"/>
      <c r="CF47" s="1336"/>
    </row>
    <row r="48" spans="1:134" ht="23.1" customHeight="1" thickBot="1">
      <c r="A48" s="1320" t="str">
        <f>表00!CY5&amp;表00!DC5&amp;"年度
(見込)"</f>
        <v>令和6年度
(見込)</v>
      </c>
      <c r="B48" s="1321"/>
      <c r="C48" s="1321"/>
      <c r="D48" s="1321"/>
      <c r="E48" s="1321"/>
      <c r="F48" s="1321"/>
      <c r="G48" s="1321"/>
      <c r="H48" s="1321"/>
      <c r="I48" s="1321"/>
      <c r="J48" s="1321"/>
      <c r="K48" s="1321"/>
      <c r="L48" s="1321"/>
      <c r="M48" s="1322"/>
      <c r="N48" s="1337">
        <v>0</v>
      </c>
      <c r="O48" s="1338"/>
      <c r="P48" s="1338"/>
      <c r="Q48" s="1338">
        <v>2</v>
      </c>
      <c r="R48" s="1338"/>
      <c r="S48" s="1338"/>
      <c r="T48" s="1338">
        <v>3</v>
      </c>
      <c r="U48" s="1338"/>
      <c r="V48" s="1339"/>
      <c r="W48" s="1340">
        <v>503753</v>
      </c>
      <c r="X48" s="1341"/>
      <c r="Y48" s="1341"/>
      <c r="Z48" s="1341"/>
      <c r="AA48" s="1341"/>
      <c r="AB48" s="1341"/>
      <c r="AC48" s="1341"/>
      <c r="AD48" s="1341"/>
      <c r="AE48" s="1341"/>
      <c r="AF48" s="1342"/>
      <c r="AG48" s="1340"/>
      <c r="AH48" s="1341"/>
      <c r="AI48" s="1341"/>
      <c r="AJ48" s="1341"/>
      <c r="AK48" s="1341"/>
      <c r="AL48" s="1341"/>
      <c r="AM48" s="1341"/>
      <c r="AN48" s="1341"/>
      <c r="AO48" s="1341"/>
      <c r="AP48" s="1342"/>
      <c r="AQ48" s="1343">
        <f>SUM(W48:AP48)</f>
        <v>503753</v>
      </c>
      <c r="AR48" s="1344"/>
      <c r="AS48" s="1344"/>
      <c r="AT48" s="1344"/>
      <c r="AU48" s="1344"/>
      <c r="AV48" s="1344"/>
      <c r="AW48" s="1344"/>
      <c r="AX48" s="1344"/>
      <c r="AY48" s="1344"/>
      <c r="AZ48" s="1345"/>
      <c r="BA48" s="1343">
        <f>SUM(CQ33-AQ48)</f>
        <v>537026</v>
      </c>
      <c r="BB48" s="1344"/>
      <c r="BC48" s="1344"/>
      <c r="BD48" s="1344"/>
      <c r="BE48" s="1344"/>
      <c r="BF48" s="1344"/>
      <c r="BG48" s="1344"/>
      <c r="BH48" s="1344"/>
      <c r="BI48" s="1344"/>
      <c r="BJ48" s="1344"/>
      <c r="BK48" s="1332">
        <f>IF(ISERROR(CQ33/AW14*100),0,(CQ33/AW14*100))</f>
        <v>1.21337851417474</v>
      </c>
      <c r="BL48" s="1333"/>
      <c r="BM48" s="1333"/>
      <c r="BN48" s="1333"/>
      <c r="BO48" s="1333"/>
      <c r="BP48" s="1333"/>
      <c r="BQ48" s="1333"/>
      <c r="BR48" s="1333"/>
      <c r="BS48" s="1335">
        <f>IF(ISERROR(BA48/W14*100),0,(BA48/W14*100))</f>
        <v>0.741765011381467</v>
      </c>
      <c r="BT48" s="1335"/>
      <c r="BU48" s="1335"/>
      <c r="BV48" s="1335"/>
      <c r="BW48" s="1335"/>
      <c r="BX48" s="1335"/>
      <c r="BY48" s="1335"/>
      <c r="BZ48" s="1335"/>
      <c r="CA48" s="1346"/>
      <c r="CB48" s="1336"/>
      <c r="CC48" s="1336"/>
      <c r="CD48" s="1336"/>
      <c r="CE48" s="1336"/>
      <c r="CF48" s="1336"/>
    </row>
    <row r="49" spans="1:82" ht="15" customHeight="1">
      <c r="W49" s="1347" t="s">
        <v>676</v>
      </c>
      <c r="X49" s="1347"/>
      <c r="Y49" s="1347"/>
      <c r="Z49" s="1347"/>
      <c r="AA49" s="1347"/>
      <c r="AB49" s="1347"/>
      <c r="AC49" s="1347"/>
      <c r="AD49" s="1347"/>
      <c r="AE49" s="1347"/>
      <c r="AF49" s="1347"/>
      <c r="AG49" s="1347"/>
      <c r="AH49" s="1347"/>
      <c r="AI49" s="1347" t="s">
        <v>74</v>
      </c>
      <c r="AJ49" s="1347"/>
      <c r="AK49" s="1347"/>
      <c r="AL49" s="1347"/>
      <c r="AM49" s="1347"/>
      <c r="AN49" s="1347"/>
      <c r="AO49" s="1347"/>
      <c r="AP49" s="1347"/>
      <c r="AQ49" s="1347"/>
      <c r="AR49" s="1347"/>
      <c r="AS49" s="1347"/>
      <c r="AT49" s="1347"/>
      <c r="AU49" s="1347" t="s">
        <v>75</v>
      </c>
      <c r="AV49" s="1347"/>
      <c r="AW49" s="1347"/>
      <c r="AX49" s="1347"/>
      <c r="AY49" s="1347"/>
      <c r="AZ49" s="1347"/>
      <c r="BA49" s="1347"/>
      <c r="BB49" s="1347"/>
      <c r="BC49" s="1347"/>
      <c r="BD49" s="1347"/>
      <c r="BE49" s="1347"/>
      <c r="BF49" s="1347"/>
      <c r="BG49" s="1347" t="s">
        <v>76</v>
      </c>
      <c r="BH49" s="1347"/>
      <c r="BI49" s="1347"/>
      <c r="BJ49" s="1347"/>
      <c r="BK49" s="1260"/>
      <c r="BL49" s="1260"/>
      <c r="BM49" s="1260"/>
      <c r="BN49" s="1260"/>
      <c r="BO49" s="1260"/>
      <c r="BP49" s="1260"/>
      <c r="BQ49" s="1260"/>
      <c r="BR49" s="1260"/>
      <c r="BS49" s="1260" t="s">
        <v>77</v>
      </c>
      <c r="BT49" s="1260"/>
      <c r="BU49" s="1260"/>
      <c r="BV49" s="1260"/>
      <c r="BW49" s="1260"/>
      <c r="BX49" s="1260"/>
      <c r="BY49" s="1260"/>
      <c r="BZ49" s="1260"/>
      <c r="CA49" s="1260"/>
      <c r="CB49" s="1260"/>
      <c r="CC49" s="1260"/>
      <c r="CD49" s="1260"/>
    </row>
    <row r="50" spans="1:82" ht="16.5" customHeight="1">
      <c r="A50" s="1261" t="s">
        <v>216</v>
      </c>
      <c r="B50" s="1262"/>
      <c r="C50" s="1262"/>
      <c r="D50" s="1262"/>
      <c r="E50" s="1262"/>
      <c r="F50" s="1262"/>
      <c r="G50" s="1262"/>
      <c r="H50" s="1262"/>
      <c r="I50" s="1262"/>
      <c r="J50" s="1262"/>
      <c r="K50" s="1262"/>
      <c r="L50" s="1262"/>
      <c r="M50" s="1263"/>
      <c r="N50" s="1261" t="s">
        <v>217</v>
      </c>
      <c r="O50" s="1262"/>
      <c r="P50" s="1262"/>
      <c r="Q50" s="1262"/>
      <c r="R50" s="1262"/>
      <c r="S50" s="1262"/>
      <c r="T50" s="1262"/>
      <c r="U50" s="1262"/>
      <c r="V50" s="1263"/>
      <c r="W50" s="1261" t="s">
        <v>4459</v>
      </c>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2"/>
      <c r="BP50" s="1262"/>
      <c r="BQ50" s="1262"/>
      <c r="BR50" s="1262"/>
      <c r="BS50" s="1262"/>
      <c r="BT50" s="1262"/>
      <c r="BU50" s="1262"/>
      <c r="BV50" s="1262"/>
      <c r="BW50" s="1262"/>
      <c r="BX50" s="1262"/>
      <c r="BY50" s="1262"/>
      <c r="BZ50" s="1262"/>
      <c r="CA50" s="1262"/>
      <c r="CB50" s="1262"/>
      <c r="CC50" s="1262"/>
      <c r="CD50" s="1263"/>
    </row>
    <row r="51" spans="1:82" ht="3.75" customHeight="1">
      <c r="A51" s="1271"/>
      <c r="B51" s="1272"/>
      <c r="C51" s="1272"/>
      <c r="D51" s="1272"/>
      <c r="E51" s="1272"/>
      <c r="F51" s="1272"/>
      <c r="G51" s="1272"/>
      <c r="H51" s="1272"/>
      <c r="I51" s="1272"/>
      <c r="J51" s="1272"/>
      <c r="K51" s="1272"/>
      <c r="L51" s="1272"/>
      <c r="M51" s="1273"/>
      <c r="N51" s="1271"/>
      <c r="O51" s="1272"/>
      <c r="P51" s="1272"/>
      <c r="Q51" s="1272"/>
      <c r="R51" s="1272"/>
      <c r="S51" s="1272"/>
      <c r="T51" s="1272"/>
      <c r="U51" s="1272"/>
      <c r="V51" s="1273"/>
      <c r="W51" s="1274"/>
      <c r="X51" s="1275"/>
      <c r="Y51" s="1275"/>
      <c r="Z51" s="1275"/>
      <c r="AA51" s="1275"/>
      <c r="AB51" s="1275"/>
      <c r="AC51" s="1275"/>
      <c r="AD51" s="1275"/>
      <c r="AE51" s="1275"/>
      <c r="AF51" s="1275"/>
      <c r="AG51" s="1275"/>
      <c r="AH51" s="1275"/>
      <c r="AI51" s="1275"/>
      <c r="AJ51" s="1275"/>
      <c r="AK51" s="1275"/>
      <c r="AL51" s="1275"/>
      <c r="AM51" s="1275"/>
      <c r="AN51" s="1275"/>
      <c r="AO51" s="1275"/>
      <c r="AP51" s="1275"/>
      <c r="AQ51" s="1275"/>
      <c r="AR51" s="1275"/>
      <c r="AS51" s="1275"/>
      <c r="AT51" s="1275"/>
      <c r="AU51" s="1275"/>
      <c r="AV51" s="1275"/>
      <c r="AW51" s="1275"/>
      <c r="AX51" s="1275"/>
      <c r="AY51" s="1275"/>
      <c r="AZ51" s="1275"/>
      <c r="BA51" s="1275"/>
      <c r="BB51" s="1275"/>
      <c r="BC51" s="1275"/>
      <c r="BD51" s="1275"/>
      <c r="BE51" s="1275"/>
      <c r="BF51" s="1275"/>
      <c r="BG51" s="1275"/>
      <c r="BH51" s="1275"/>
      <c r="BI51" s="1275"/>
      <c r="BJ51" s="1275"/>
      <c r="BK51" s="1275"/>
      <c r="BL51" s="1275"/>
      <c r="BM51" s="1275"/>
      <c r="BN51" s="1275"/>
      <c r="BO51" s="1275"/>
      <c r="BP51" s="1275"/>
      <c r="BQ51" s="1275"/>
      <c r="BR51" s="1275"/>
      <c r="BS51" s="1275"/>
      <c r="BT51" s="1275"/>
      <c r="BU51" s="1275"/>
      <c r="BV51" s="1275"/>
      <c r="BW51" s="1275"/>
      <c r="BX51" s="1275"/>
      <c r="BY51" s="1275"/>
      <c r="BZ51" s="1275"/>
      <c r="CA51" s="1275"/>
      <c r="CB51" s="1275"/>
      <c r="CC51" s="1275"/>
      <c r="CD51" s="1307"/>
    </row>
    <row r="52" spans="1:82" ht="15.75" customHeight="1">
      <c r="A52" s="1271"/>
      <c r="B52" s="1272"/>
      <c r="C52" s="1272"/>
      <c r="D52" s="1272"/>
      <c r="E52" s="1272"/>
      <c r="F52" s="1272"/>
      <c r="G52" s="1272"/>
      <c r="H52" s="1272"/>
      <c r="I52" s="1272"/>
      <c r="J52" s="1272"/>
      <c r="K52" s="1272"/>
      <c r="L52" s="1272"/>
      <c r="M52" s="1273"/>
      <c r="N52" s="1271"/>
      <c r="O52" s="1272"/>
      <c r="P52" s="1272"/>
      <c r="Q52" s="1272"/>
      <c r="R52" s="1272"/>
      <c r="S52" s="1272"/>
      <c r="T52" s="1272"/>
      <c r="U52" s="1272"/>
      <c r="V52" s="1273"/>
      <c r="W52" s="1261" t="s">
        <v>0</v>
      </c>
      <c r="X52" s="613"/>
      <c r="Y52" s="613"/>
      <c r="Z52" s="613"/>
      <c r="AA52" s="613"/>
      <c r="AB52" s="613"/>
      <c r="AC52" s="613"/>
      <c r="AD52" s="613"/>
      <c r="AE52" s="613"/>
      <c r="AF52" s="613"/>
      <c r="AG52" s="613"/>
      <c r="AH52" s="613"/>
      <c r="AI52" s="1348"/>
      <c r="AJ52" s="1321"/>
      <c r="AK52" s="1321"/>
      <c r="AL52" s="1321"/>
      <c r="AM52" s="1321"/>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21"/>
      <c r="BQ52" s="1321"/>
      <c r="BR52" s="1321"/>
      <c r="BS52" s="1349" t="s">
        <v>4460</v>
      </c>
      <c r="BT52" s="613"/>
      <c r="BU52" s="613"/>
      <c r="BV52" s="613"/>
      <c r="BW52" s="613"/>
      <c r="BX52" s="613"/>
      <c r="BY52" s="613"/>
      <c r="BZ52" s="613"/>
      <c r="CA52" s="613"/>
      <c r="CB52" s="613"/>
      <c r="CC52" s="613"/>
      <c r="CD52" s="614"/>
    </row>
    <row r="53" spans="1:82" ht="13.5" customHeight="1">
      <c r="A53" s="1271"/>
      <c r="B53" s="1272"/>
      <c r="C53" s="1272"/>
      <c r="D53" s="1272"/>
      <c r="E53" s="1272"/>
      <c r="F53" s="1272"/>
      <c r="G53" s="1272"/>
      <c r="H53" s="1272"/>
      <c r="I53" s="1272"/>
      <c r="J53" s="1272"/>
      <c r="K53" s="1272"/>
      <c r="L53" s="1272"/>
      <c r="M53" s="1273"/>
      <c r="N53" s="1271"/>
      <c r="O53" s="1272"/>
      <c r="P53" s="1272"/>
      <c r="Q53" s="1272"/>
      <c r="R53" s="1272"/>
      <c r="S53" s="1272"/>
      <c r="T53" s="1272"/>
      <c r="U53" s="1272"/>
      <c r="V53" s="1273"/>
      <c r="W53" s="279"/>
      <c r="X53" s="280"/>
      <c r="Y53" s="280"/>
      <c r="Z53" s="280"/>
      <c r="AA53" s="280"/>
      <c r="AB53" s="280"/>
      <c r="AC53" s="280"/>
      <c r="AD53" s="280"/>
      <c r="AE53" s="280"/>
      <c r="AF53" s="280"/>
      <c r="AG53" s="280"/>
      <c r="AH53" s="280"/>
      <c r="AI53" s="1320" t="s">
        <v>391</v>
      </c>
      <c r="AJ53" s="1321"/>
      <c r="AK53" s="1321"/>
      <c r="AL53" s="1321"/>
      <c r="AM53" s="1321"/>
      <c r="AN53" s="1321"/>
      <c r="AO53" s="1321"/>
      <c r="AP53" s="1321"/>
      <c r="AQ53" s="1321"/>
      <c r="AR53" s="1321"/>
      <c r="AS53" s="1321"/>
      <c r="AT53" s="1321"/>
      <c r="AU53" s="1321"/>
      <c r="AV53" s="1321"/>
      <c r="AW53" s="1321"/>
      <c r="AX53" s="1321"/>
      <c r="AY53" s="1321"/>
      <c r="AZ53" s="1321"/>
      <c r="BA53" s="1321"/>
      <c r="BB53" s="1321"/>
      <c r="BC53" s="1321"/>
      <c r="BD53" s="1321"/>
      <c r="BE53" s="1321"/>
      <c r="BF53" s="1321"/>
      <c r="BG53" s="1321"/>
      <c r="BH53" s="1321"/>
      <c r="BI53" s="1321"/>
      <c r="BJ53" s="1321"/>
      <c r="BK53" s="1321"/>
      <c r="BL53" s="1321"/>
      <c r="BM53" s="1321"/>
      <c r="BN53" s="1321"/>
      <c r="BO53" s="1321"/>
      <c r="BP53" s="1321"/>
      <c r="BQ53" s="1321"/>
      <c r="BR53" s="1321"/>
      <c r="BS53" s="279"/>
      <c r="BT53" s="280"/>
      <c r="BU53" s="280"/>
      <c r="BV53" s="280"/>
      <c r="BW53" s="280"/>
      <c r="BX53" s="280"/>
      <c r="BY53" s="280"/>
      <c r="BZ53" s="280"/>
      <c r="CA53" s="280"/>
      <c r="CB53" s="280"/>
      <c r="CC53" s="280"/>
      <c r="CD53" s="281"/>
    </row>
    <row r="54" spans="1:82" ht="12.6" customHeight="1">
      <c r="A54" s="1271"/>
      <c r="B54" s="1272"/>
      <c r="C54" s="1272"/>
      <c r="D54" s="1272"/>
      <c r="E54" s="1272"/>
      <c r="F54" s="1272"/>
      <c r="G54" s="1272"/>
      <c r="H54" s="1272"/>
      <c r="I54" s="1272"/>
      <c r="J54" s="1272"/>
      <c r="K54" s="1272"/>
      <c r="L54" s="1272"/>
      <c r="M54" s="1273"/>
      <c r="N54" s="1271"/>
      <c r="O54" s="1272"/>
      <c r="P54" s="1272"/>
      <c r="Q54" s="1272"/>
      <c r="R54" s="1272"/>
      <c r="S54" s="1272"/>
      <c r="T54" s="1272"/>
      <c r="U54" s="1272"/>
      <c r="V54" s="1273"/>
      <c r="W54" s="279"/>
      <c r="X54" s="280"/>
      <c r="Y54" s="280"/>
      <c r="Z54" s="280"/>
      <c r="AA54" s="280"/>
      <c r="AB54" s="280"/>
      <c r="AC54" s="280"/>
      <c r="AD54" s="280"/>
      <c r="AE54" s="280"/>
      <c r="AF54" s="280"/>
      <c r="AG54" s="280"/>
      <c r="AH54" s="280"/>
      <c r="AI54" s="1349" t="s">
        <v>450</v>
      </c>
      <c r="AJ54" s="613"/>
      <c r="AK54" s="613"/>
      <c r="AL54" s="613"/>
      <c r="AM54" s="613"/>
      <c r="AN54" s="613"/>
      <c r="AO54" s="613"/>
      <c r="AP54" s="613"/>
      <c r="AQ54" s="613"/>
      <c r="AR54" s="613"/>
      <c r="AS54" s="613"/>
      <c r="AT54" s="614"/>
      <c r="AU54" s="1349" t="s">
        <v>451</v>
      </c>
      <c r="AV54" s="613"/>
      <c r="AW54" s="613"/>
      <c r="AX54" s="613"/>
      <c r="AY54" s="613"/>
      <c r="AZ54" s="613"/>
      <c r="BA54" s="613"/>
      <c r="BB54" s="613"/>
      <c r="BC54" s="613"/>
      <c r="BD54" s="613"/>
      <c r="BE54" s="613"/>
      <c r="BF54" s="614"/>
      <c r="BG54" s="1349" t="s">
        <v>453</v>
      </c>
      <c r="BH54" s="613"/>
      <c r="BI54" s="613"/>
      <c r="BJ54" s="613"/>
      <c r="BK54" s="613"/>
      <c r="BL54" s="613"/>
      <c r="BM54" s="613"/>
      <c r="BN54" s="613"/>
      <c r="BO54" s="613"/>
      <c r="BP54" s="613"/>
      <c r="BQ54" s="613"/>
      <c r="BR54" s="614"/>
      <c r="BS54" s="279"/>
      <c r="BT54" s="280"/>
      <c r="BU54" s="280"/>
      <c r="BV54" s="280"/>
      <c r="BW54" s="280"/>
      <c r="BX54" s="280"/>
      <c r="BY54" s="280"/>
      <c r="BZ54" s="280"/>
      <c r="CA54" s="280"/>
      <c r="CB54" s="280"/>
      <c r="CC54" s="280"/>
      <c r="CD54" s="281"/>
    </row>
    <row r="55" spans="1:82" ht="13.5" customHeight="1" thickBot="1">
      <c r="A55" s="1274"/>
      <c r="B55" s="1275"/>
      <c r="C55" s="1275"/>
      <c r="D55" s="1275"/>
      <c r="E55" s="1275"/>
      <c r="F55" s="1275"/>
      <c r="G55" s="1275"/>
      <c r="H55" s="1275"/>
      <c r="I55" s="1275"/>
      <c r="J55" s="1275"/>
      <c r="K55" s="1275"/>
      <c r="L55" s="1275"/>
      <c r="M55" s="1307"/>
      <c r="N55" s="1308"/>
      <c r="O55" s="1309"/>
      <c r="P55" s="1309"/>
      <c r="Q55" s="1309"/>
      <c r="R55" s="1309"/>
      <c r="S55" s="1309"/>
      <c r="T55" s="1309"/>
      <c r="U55" s="1309"/>
      <c r="V55" s="1310"/>
      <c r="W55" s="1350" t="s">
        <v>449</v>
      </c>
      <c r="X55" s="1312"/>
      <c r="Y55" s="1312"/>
      <c r="Z55" s="1312"/>
      <c r="AA55" s="1312"/>
      <c r="AB55" s="1312"/>
      <c r="AC55" s="1312"/>
      <c r="AD55" s="1312"/>
      <c r="AE55" s="1312"/>
      <c r="AF55" s="1312"/>
      <c r="AG55" s="1312"/>
      <c r="AH55" s="1313"/>
      <c r="AI55" s="1350" t="s">
        <v>448</v>
      </c>
      <c r="AJ55" s="1351"/>
      <c r="AK55" s="1351"/>
      <c r="AL55" s="1351"/>
      <c r="AM55" s="1351"/>
      <c r="AN55" s="1351"/>
      <c r="AO55" s="1351"/>
      <c r="AP55" s="1351"/>
      <c r="AQ55" s="1351"/>
      <c r="AR55" s="1351"/>
      <c r="AS55" s="1351"/>
      <c r="AT55" s="1352"/>
      <c r="AU55" s="1350" t="s">
        <v>452</v>
      </c>
      <c r="AV55" s="1351"/>
      <c r="AW55" s="1351"/>
      <c r="AX55" s="1351"/>
      <c r="AY55" s="1351"/>
      <c r="AZ55" s="1351"/>
      <c r="BA55" s="1351"/>
      <c r="BB55" s="1351"/>
      <c r="BC55" s="1351"/>
      <c r="BD55" s="1351"/>
      <c r="BE55" s="1351"/>
      <c r="BF55" s="1352"/>
      <c r="BG55" s="1350" t="s">
        <v>454</v>
      </c>
      <c r="BH55" s="1351"/>
      <c r="BI55" s="1351"/>
      <c r="BJ55" s="1351"/>
      <c r="BK55" s="1351"/>
      <c r="BL55" s="1351"/>
      <c r="BM55" s="1351"/>
      <c r="BN55" s="1351"/>
      <c r="BO55" s="1351"/>
      <c r="BP55" s="1351"/>
      <c r="BQ55" s="1351"/>
      <c r="BR55" s="1352"/>
      <c r="BS55" s="1350" t="s">
        <v>455</v>
      </c>
      <c r="BT55" s="1351"/>
      <c r="BU55" s="1351"/>
      <c r="BV55" s="1351"/>
      <c r="BW55" s="1351"/>
      <c r="BX55" s="1351"/>
      <c r="BY55" s="1351"/>
      <c r="BZ55" s="1351"/>
      <c r="CA55" s="1351"/>
      <c r="CB55" s="1351"/>
      <c r="CC55" s="1351"/>
      <c r="CD55" s="1352"/>
    </row>
    <row r="56" spans="1:82" ht="23.1" customHeight="1">
      <c r="A56" s="1320" t="str">
        <f>表00!CY6&amp;表00!DC6&amp;"年度"</f>
        <v>令和5年度</v>
      </c>
      <c r="B56" s="1321"/>
      <c r="C56" s="1321"/>
      <c r="D56" s="1321"/>
      <c r="E56" s="1321"/>
      <c r="F56" s="1321"/>
      <c r="G56" s="1321"/>
      <c r="H56" s="1321"/>
      <c r="I56" s="1321"/>
      <c r="J56" s="1321"/>
      <c r="K56" s="1321"/>
      <c r="L56" s="1321"/>
      <c r="M56" s="1322"/>
      <c r="N56" s="1353">
        <v>0</v>
      </c>
      <c r="O56" s="1354"/>
      <c r="P56" s="1355"/>
      <c r="Q56" s="1324">
        <v>1</v>
      </c>
      <c r="R56" s="1324"/>
      <c r="S56" s="1324"/>
      <c r="T56" s="1324">
        <v>4</v>
      </c>
      <c r="U56" s="1324"/>
      <c r="V56" s="1325"/>
      <c r="W56" s="1356">
        <f>SUM(AI56:BR56)</f>
        <v>82</v>
      </c>
      <c r="X56" s="1357"/>
      <c r="Y56" s="1357"/>
      <c r="Z56" s="1357"/>
      <c r="AA56" s="1357"/>
      <c r="AB56" s="1357"/>
      <c r="AC56" s="1357"/>
      <c r="AD56" s="1357"/>
      <c r="AE56" s="1357"/>
      <c r="AF56" s="1357"/>
      <c r="AG56" s="1357"/>
      <c r="AH56" s="1358"/>
      <c r="AI56" s="1359">
        <v>14</v>
      </c>
      <c r="AJ56" s="1360"/>
      <c r="AK56" s="1360"/>
      <c r="AL56" s="1360"/>
      <c r="AM56" s="1360"/>
      <c r="AN56" s="1360"/>
      <c r="AO56" s="1360"/>
      <c r="AP56" s="1360"/>
      <c r="AQ56" s="1360"/>
      <c r="AR56" s="1360"/>
      <c r="AS56" s="1360"/>
      <c r="AT56" s="1361"/>
      <c r="AU56" s="1362">
        <v>46</v>
      </c>
      <c r="AV56" s="1363"/>
      <c r="AW56" s="1363"/>
      <c r="AX56" s="1363"/>
      <c r="AY56" s="1363"/>
      <c r="AZ56" s="1363"/>
      <c r="BA56" s="1363"/>
      <c r="BB56" s="1363"/>
      <c r="BC56" s="1363"/>
      <c r="BD56" s="1363"/>
      <c r="BE56" s="1363"/>
      <c r="BF56" s="1364"/>
      <c r="BG56" s="1362">
        <v>22</v>
      </c>
      <c r="BH56" s="1363"/>
      <c r="BI56" s="1363"/>
      <c r="BJ56" s="1363"/>
      <c r="BK56" s="1363"/>
      <c r="BL56" s="1363"/>
      <c r="BM56" s="1363"/>
      <c r="BN56" s="1363"/>
      <c r="BO56" s="1363"/>
      <c r="BP56" s="1363"/>
      <c r="BQ56" s="1363"/>
      <c r="BR56" s="1364"/>
      <c r="BS56" s="1365">
        <v>30</v>
      </c>
      <c r="BT56" s="1366"/>
      <c r="BU56" s="1366"/>
      <c r="BV56" s="1366"/>
      <c r="BW56" s="1366"/>
      <c r="BX56" s="1366"/>
      <c r="BY56" s="1366"/>
      <c r="BZ56" s="1366"/>
      <c r="CA56" s="1366"/>
      <c r="CB56" s="1366"/>
      <c r="CC56" s="1366"/>
      <c r="CD56" s="1367"/>
    </row>
    <row r="57" spans="1:82" ht="23.1" customHeight="1" thickBot="1">
      <c r="A57" s="1320" t="str">
        <f>表00!CY5&amp;表00!DC5&amp;"年度
(見込)"</f>
        <v>令和6年度
(見込)</v>
      </c>
      <c r="B57" s="1321"/>
      <c r="C57" s="1321"/>
      <c r="D57" s="1321"/>
      <c r="E57" s="1321"/>
      <c r="F57" s="1321"/>
      <c r="G57" s="1321"/>
      <c r="H57" s="1321"/>
      <c r="I57" s="1321"/>
      <c r="J57" s="1321"/>
      <c r="K57" s="1321"/>
      <c r="L57" s="1321"/>
      <c r="M57" s="1322"/>
      <c r="N57" s="1368">
        <v>0</v>
      </c>
      <c r="O57" s="1369"/>
      <c r="P57" s="1370"/>
      <c r="Q57" s="1338">
        <v>2</v>
      </c>
      <c r="R57" s="1338"/>
      <c r="S57" s="1338"/>
      <c r="T57" s="1338">
        <v>4</v>
      </c>
      <c r="U57" s="1338"/>
      <c r="V57" s="1339"/>
      <c r="W57" s="1343">
        <f>SUM(AI57:BR57)</f>
        <v>84</v>
      </c>
      <c r="X57" s="1344"/>
      <c r="Y57" s="1344"/>
      <c r="Z57" s="1344"/>
      <c r="AA57" s="1344"/>
      <c r="AB57" s="1344"/>
      <c r="AC57" s="1344"/>
      <c r="AD57" s="1344"/>
      <c r="AE57" s="1344"/>
      <c r="AF57" s="1344"/>
      <c r="AG57" s="1344"/>
      <c r="AH57" s="1345"/>
      <c r="AI57" s="1340">
        <v>14</v>
      </c>
      <c r="AJ57" s="1341"/>
      <c r="AK57" s="1341"/>
      <c r="AL57" s="1341"/>
      <c r="AM57" s="1341"/>
      <c r="AN57" s="1341"/>
      <c r="AO57" s="1341"/>
      <c r="AP57" s="1341"/>
      <c r="AQ57" s="1341"/>
      <c r="AR57" s="1341"/>
      <c r="AS57" s="1341"/>
      <c r="AT57" s="1342"/>
      <c r="AU57" s="1340">
        <v>48</v>
      </c>
      <c r="AV57" s="1341"/>
      <c r="AW57" s="1341"/>
      <c r="AX57" s="1341"/>
      <c r="AY57" s="1341"/>
      <c r="AZ57" s="1341"/>
      <c r="BA57" s="1341"/>
      <c r="BB57" s="1341"/>
      <c r="BC57" s="1341"/>
      <c r="BD57" s="1341"/>
      <c r="BE57" s="1341"/>
      <c r="BF57" s="1342"/>
      <c r="BG57" s="1340">
        <v>22</v>
      </c>
      <c r="BH57" s="1341"/>
      <c r="BI57" s="1341"/>
      <c r="BJ57" s="1341"/>
      <c r="BK57" s="1341"/>
      <c r="BL57" s="1341"/>
      <c r="BM57" s="1341"/>
      <c r="BN57" s="1341"/>
      <c r="BO57" s="1341"/>
      <c r="BP57" s="1341"/>
      <c r="BQ57" s="1341"/>
      <c r="BR57" s="1342"/>
      <c r="BS57" s="1371">
        <v>31</v>
      </c>
      <c r="BT57" s="1372"/>
      <c r="BU57" s="1372"/>
      <c r="BV57" s="1372"/>
      <c r="BW57" s="1372"/>
      <c r="BX57" s="1372"/>
      <c r="BY57" s="1372"/>
      <c r="BZ57" s="1372"/>
      <c r="CA57" s="1372"/>
      <c r="CB57" s="1372"/>
      <c r="CC57" s="1372"/>
      <c r="CD57" s="1373"/>
    </row>
    <row r="58" spans="1:82" ht="27" customHeight="1"/>
    <row r="59" spans="1:82" ht="17.25" customHeight="1"/>
    <row r="60" spans="1:82" ht="17.25" customHeight="1"/>
  </sheetData>
  <sheetProtection password="98CF" sheet="1" objects="1" scenarios="1" selectLockedCells="1"/>
  <mergeCells count="288">
    <mergeCell ref="CB23:CJ23"/>
    <mergeCell ref="A26:M31"/>
    <mergeCell ref="A32:M32"/>
    <mergeCell ref="A33:M33"/>
    <mergeCell ref="A14:M14"/>
    <mergeCell ref="A17:M21"/>
    <mergeCell ref="A22:M22"/>
    <mergeCell ref="A23:M23"/>
    <mergeCell ref="AF30:AN30"/>
    <mergeCell ref="AX31:BF31"/>
    <mergeCell ref="N14:P14"/>
    <mergeCell ref="Q14:S14"/>
    <mergeCell ref="T14:V14"/>
    <mergeCell ref="W14:AI14"/>
    <mergeCell ref="W19:AI20"/>
    <mergeCell ref="AJ19:AV20"/>
    <mergeCell ref="W16:AI16"/>
    <mergeCell ref="AJ16:AV16"/>
    <mergeCell ref="BJ22:BR22"/>
    <mergeCell ref="W21:AI21"/>
    <mergeCell ref="AJ21:AV21"/>
    <mergeCell ref="AW21:BI21"/>
    <mergeCell ref="BS21:CA21"/>
    <mergeCell ref="CB21:CJ21"/>
    <mergeCell ref="A6:M12"/>
    <mergeCell ref="AF1:CM3"/>
    <mergeCell ref="CH32:CP32"/>
    <mergeCell ref="AW9:BI9"/>
    <mergeCell ref="CN1:CX2"/>
    <mergeCell ref="BJ10:BV10"/>
    <mergeCell ref="BW9:DW9"/>
    <mergeCell ref="BW10:CI10"/>
    <mergeCell ref="CJ10:CV10"/>
    <mergeCell ref="CY1:DY2"/>
    <mergeCell ref="CN3:CX3"/>
    <mergeCell ref="CY3:DY3"/>
    <mergeCell ref="Z3:AB3"/>
    <mergeCell ref="W8:AI8"/>
    <mergeCell ref="AJ8:AV8"/>
    <mergeCell ref="AW8:BI8"/>
    <mergeCell ref="W9:AI9"/>
    <mergeCell ref="CQ32:DC32"/>
    <mergeCell ref="BG25:BO25"/>
    <mergeCell ref="BP25:BX25"/>
    <mergeCell ref="BY25:CG25"/>
    <mergeCell ref="BG32:BO32"/>
    <mergeCell ref="BP32:BX32"/>
    <mergeCell ref="BG30:BO30"/>
    <mergeCell ref="CI5:CU5"/>
    <mergeCell ref="BW12:CI12"/>
    <mergeCell ref="BJ23:BR23"/>
    <mergeCell ref="CJ14:CV14"/>
    <mergeCell ref="BY32:CG32"/>
    <mergeCell ref="CW10:DI10"/>
    <mergeCell ref="BI5:BU5"/>
    <mergeCell ref="CV5:DH5"/>
    <mergeCell ref="BJ7:DW8"/>
    <mergeCell ref="BJ6:DW6"/>
    <mergeCell ref="BJ9:BV9"/>
    <mergeCell ref="DI5:DV5"/>
    <mergeCell ref="BV5:CH5"/>
    <mergeCell ref="CH31:CP31"/>
    <mergeCell ref="BY31:CG31"/>
    <mergeCell ref="BS16:CA16"/>
    <mergeCell ref="CB16:CJ16"/>
    <mergeCell ref="BS19:CA19"/>
    <mergeCell ref="BS20:CA20"/>
    <mergeCell ref="BJ19:BR19"/>
    <mergeCell ref="CB19:CJ19"/>
    <mergeCell ref="AW20:BI20"/>
    <mergeCell ref="AW16:BI16"/>
    <mergeCell ref="BJ16:BR16"/>
    <mergeCell ref="CQ33:DC33"/>
    <mergeCell ref="CQ25:DC25"/>
    <mergeCell ref="CH25:CP25"/>
    <mergeCell ref="W41:AZ42"/>
    <mergeCell ref="T37:V37"/>
    <mergeCell ref="H37:J37"/>
    <mergeCell ref="K37:M37"/>
    <mergeCell ref="N37:P37"/>
    <mergeCell ref="Q37:S37"/>
    <mergeCell ref="W37:Y37"/>
    <mergeCell ref="Z37:AB37"/>
    <mergeCell ref="AC37:AE37"/>
    <mergeCell ref="BA40:BJ40"/>
    <mergeCell ref="H35:Y36"/>
    <mergeCell ref="Z35:AE36"/>
    <mergeCell ref="AF31:AN31"/>
    <mergeCell ref="AO31:AW31"/>
    <mergeCell ref="W32:AE32"/>
    <mergeCell ref="AF32:AN32"/>
    <mergeCell ref="AO32:AW32"/>
    <mergeCell ref="W40:AF40"/>
    <mergeCell ref="N32:P32"/>
    <mergeCell ref="Q32:S32"/>
    <mergeCell ref="T32:V32"/>
    <mergeCell ref="H1:Y2"/>
    <mergeCell ref="Z1:AE2"/>
    <mergeCell ref="AC3:AE3"/>
    <mergeCell ref="V5:AH5"/>
    <mergeCell ref="AI5:AU5"/>
    <mergeCell ref="AV5:BH5"/>
    <mergeCell ref="H3:J3"/>
    <mergeCell ref="K3:M3"/>
    <mergeCell ref="N3:P3"/>
    <mergeCell ref="Q3:S3"/>
    <mergeCell ref="T3:V3"/>
    <mergeCell ref="W3:Y3"/>
    <mergeCell ref="N6:V12"/>
    <mergeCell ref="W6:BI7"/>
    <mergeCell ref="W13:AI13"/>
    <mergeCell ref="W12:AI12"/>
    <mergeCell ref="AJ10:AV10"/>
    <mergeCell ref="AW10:BI10"/>
    <mergeCell ref="AJ11:AV11"/>
    <mergeCell ref="AJ12:AV12"/>
    <mergeCell ref="DJ10:DW10"/>
    <mergeCell ref="CJ12:CV12"/>
    <mergeCell ref="W11:AI11"/>
    <mergeCell ref="CW12:DI12"/>
    <mergeCell ref="AW11:BI11"/>
    <mergeCell ref="AW12:BI12"/>
    <mergeCell ref="AJ9:AV9"/>
    <mergeCell ref="W10:AI10"/>
    <mergeCell ref="A13:M13"/>
    <mergeCell ref="DJ11:DW11"/>
    <mergeCell ref="BW11:CI11"/>
    <mergeCell ref="CJ11:CV11"/>
    <mergeCell ref="CW11:DI11"/>
    <mergeCell ref="DJ12:DW12"/>
    <mergeCell ref="DJ14:DW14"/>
    <mergeCell ref="AJ13:AV13"/>
    <mergeCell ref="CW14:DI14"/>
    <mergeCell ref="CW13:DI13"/>
    <mergeCell ref="BW13:CI13"/>
    <mergeCell ref="CJ13:CV13"/>
    <mergeCell ref="BJ11:BV11"/>
    <mergeCell ref="DJ13:DW13"/>
    <mergeCell ref="BJ12:BV12"/>
    <mergeCell ref="N13:P13"/>
    <mergeCell ref="Q13:S13"/>
    <mergeCell ref="T13:V13"/>
    <mergeCell ref="AW13:BI13"/>
    <mergeCell ref="BJ13:BV13"/>
    <mergeCell ref="BJ14:BV14"/>
    <mergeCell ref="BW14:CI14"/>
    <mergeCell ref="AJ14:AV14"/>
    <mergeCell ref="AW14:BI14"/>
    <mergeCell ref="BJ21:BR21"/>
    <mergeCell ref="N17:V21"/>
    <mergeCell ref="AW19:BI19"/>
    <mergeCell ref="AJ22:AV22"/>
    <mergeCell ref="W22:AI22"/>
    <mergeCell ref="N22:P22"/>
    <mergeCell ref="Q22:S22"/>
    <mergeCell ref="T22:V22"/>
    <mergeCell ref="AW22:BI22"/>
    <mergeCell ref="W17:CJ17"/>
    <mergeCell ref="W18:BI18"/>
    <mergeCell ref="BJ18:CJ18"/>
    <mergeCell ref="BJ20:BR20"/>
    <mergeCell ref="CB20:CJ20"/>
    <mergeCell ref="CB22:CJ22"/>
    <mergeCell ref="N26:V31"/>
    <mergeCell ref="W25:AE25"/>
    <mergeCell ref="AF25:AN25"/>
    <mergeCell ref="AO25:AW25"/>
    <mergeCell ref="AX25:BF25"/>
    <mergeCell ref="AW23:BI23"/>
    <mergeCell ref="W23:AI23"/>
    <mergeCell ref="AX32:BF32"/>
    <mergeCell ref="BP30:BX30"/>
    <mergeCell ref="BP31:BX31"/>
    <mergeCell ref="BG31:BO31"/>
    <mergeCell ref="W30:AE30"/>
    <mergeCell ref="T23:V23"/>
    <mergeCell ref="W31:AE31"/>
    <mergeCell ref="AX29:BF29"/>
    <mergeCell ref="BG29:BO29"/>
    <mergeCell ref="BP29:BX29"/>
    <mergeCell ref="AO30:AW30"/>
    <mergeCell ref="AX30:BF30"/>
    <mergeCell ref="AJ23:AV23"/>
    <mergeCell ref="N23:P23"/>
    <mergeCell ref="Q23:S23"/>
    <mergeCell ref="N33:P33"/>
    <mergeCell ref="Q33:S33"/>
    <mergeCell ref="T33:V33"/>
    <mergeCell ref="A41:M46"/>
    <mergeCell ref="N41:V46"/>
    <mergeCell ref="BK41:BZ42"/>
    <mergeCell ref="W43:AF44"/>
    <mergeCell ref="W45:AF46"/>
    <mergeCell ref="AG43:AP44"/>
    <mergeCell ref="AG45:AP46"/>
    <mergeCell ref="BA41:BJ44"/>
    <mergeCell ref="BA45:BJ46"/>
    <mergeCell ref="BK43:BR44"/>
    <mergeCell ref="AX33:BF33"/>
    <mergeCell ref="BG33:BO33"/>
    <mergeCell ref="BP33:BX33"/>
    <mergeCell ref="BY33:CG33"/>
    <mergeCell ref="AQ40:AZ40"/>
    <mergeCell ref="W33:AE33"/>
    <mergeCell ref="AF33:AN33"/>
    <mergeCell ref="BS45:BZ46"/>
    <mergeCell ref="AG40:AP40"/>
    <mergeCell ref="A47:M47"/>
    <mergeCell ref="N47:P47"/>
    <mergeCell ref="Q47:S47"/>
    <mergeCell ref="T47:V47"/>
    <mergeCell ref="W48:AF48"/>
    <mergeCell ref="AG48:AP48"/>
    <mergeCell ref="AQ48:AZ48"/>
    <mergeCell ref="A48:M48"/>
    <mergeCell ref="N48:P48"/>
    <mergeCell ref="Q48:S48"/>
    <mergeCell ref="T48:V48"/>
    <mergeCell ref="A50:M55"/>
    <mergeCell ref="N50:V55"/>
    <mergeCell ref="AI52:BR52"/>
    <mergeCell ref="AI53:BR53"/>
    <mergeCell ref="W52:AH54"/>
    <mergeCell ref="A56:M56"/>
    <mergeCell ref="N56:P56"/>
    <mergeCell ref="Q56:S56"/>
    <mergeCell ref="T56:V56"/>
    <mergeCell ref="W55:AH55"/>
    <mergeCell ref="AI54:AT54"/>
    <mergeCell ref="BG54:BR54"/>
    <mergeCell ref="BG55:BR55"/>
    <mergeCell ref="W50:CD51"/>
    <mergeCell ref="AI55:AT55"/>
    <mergeCell ref="AU54:BF54"/>
    <mergeCell ref="AU55:BF55"/>
    <mergeCell ref="BS52:CD54"/>
    <mergeCell ref="A57:M57"/>
    <mergeCell ref="N57:P57"/>
    <mergeCell ref="Q57:S57"/>
    <mergeCell ref="T57:V57"/>
    <mergeCell ref="AI56:AT56"/>
    <mergeCell ref="AU56:BF56"/>
    <mergeCell ref="BG56:BR56"/>
    <mergeCell ref="AU57:BF57"/>
    <mergeCell ref="BG57:BR57"/>
    <mergeCell ref="W56:AH56"/>
    <mergeCell ref="DD37:ED37"/>
    <mergeCell ref="BS43:BZ44"/>
    <mergeCell ref="AQ45:AZ46"/>
    <mergeCell ref="BA47:BJ47"/>
    <mergeCell ref="BK47:BR47"/>
    <mergeCell ref="AU49:BF49"/>
    <mergeCell ref="BG49:BR49"/>
    <mergeCell ref="DD35:ED36"/>
    <mergeCell ref="AG36:CQ37"/>
    <mergeCell ref="CS37:DC37"/>
    <mergeCell ref="CS35:DC36"/>
    <mergeCell ref="AG47:AP47"/>
    <mergeCell ref="AQ47:AZ47"/>
    <mergeCell ref="W49:AH49"/>
    <mergeCell ref="AI49:AT49"/>
    <mergeCell ref="AQ43:AZ44"/>
    <mergeCell ref="W47:AF47"/>
    <mergeCell ref="BS47:BZ47"/>
    <mergeCell ref="BS57:CD57"/>
    <mergeCell ref="BK45:BR46"/>
    <mergeCell ref="BS55:CD55"/>
    <mergeCell ref="BA48:BJ48"/>
    <mergeCell ref="BK48:BR48"/>
    <mergeCell ref="BS48:BZ48"/>
    <mergeCell ref="BS56:CD56"/>
    <mergeCell ref="BS49:CD49"/>
    <mergeCell ref="BS22:CA22"/>
    <mergeCell ref="BS23:CA23"/>
    <mergeCell ref="W26:DC26"/>
    <mergeCell ref="BY29:CG30"/>
    <mergeCell ref="CQ29:DC29"/>
    <mergeCell ref="CQ30:DC30"/>
    <mergeCell ref="CH30:CP30"/>
    <mergeCell ref="W27:CG28"/>
    <mergeCell ref="CH27:CP28"/>
    <mergeCell ref="CQ27:DC28"/>
    <mergeCell ref="W29:AW29"/>
    <mergeCell ref="CH33:CP33"/>
    <mergeCell ref="AO33:AW33"/>
    <mergeCell ref="CQ31:DC31"/>
    <mergeCell ref="W57:AH57"/>
    <mergeCell ref="AI57:AT57"/>
  </mergeCells>
  <phoneticPr fontId="3"/>
  <dataValidations count="8">
    <dataValidation type="whole" allowBlank="1" showInputMessage="1" showErrorMessage="1" errorTitle="入力エラー" error="数値以外の入力または、6桁以上の入力は行えません" sqref="BS56:BS57">
      <formula1>-9999</formula1>
      <formula2>99999</formula2>
    </dataValidation>
    <dataValidation type="whole" allowBlank="1" showInputMessage="1" showErrorMessage="1" errorTitle="入力エラー" error="数値以外の入力または、7桁以上の入力は行えません" sqref="AI56:BR57">
      <formula1>-99999</formula1>
      <formula2>999999</formula2>
    </dataValidation>
    <dataValidation type="whole" allowBlank="1" showInputMessage="1" showErrorMessage="1" errorTitle="入力エラー" error="数値以外の入力または、11桁以上の入力は行えません" sqref="BA47:BJ48">
      <formula1>-999999999</formula1>
      <formula2>9999999999</formula2>
    </dataValidation>
    <dataValidation type="whole" allowBlank="1" showInputMessage="1" showErrorMessage="1" errorTitle="入力エラー" error="数値以外の入力または、11桁以上の入力は行えません。" sqref="W13:AI14">
      <formula1>-999999999</formula1>
      <formula2>9999999999</formula2>
    </dataValidation>
    <dataValidation type="whole" allowBlank="1" showInputMessage="1" showErrorMessage="1" errorTitle="入力エラー" error="数値以外の入力または、10桁以上の入力は行えません。" sqref="AJ13:AV14">
      <formula1>-99999999</formula1>
      <formula2>999999999</formula2>
    </dataValidation>
    <dataValidation type="whole" allowBlank="1" showInputMessage="1" showErrorMessage="1" errorTitle="入力エラー" error="数値以外の入力または、9桁以上の入力は行えません。" sqref="BS22:CA23 EG13:EM14 AF32:AN33 CW13:DI14 BJ13:BV14 W22:AV23">
      <formula1>-9999999</formula1>
      <formula2>99999999</formula2>
    </dataValidation>
    <dataValidation type="whole" allowBlank="1" showInputMessage="1" showErrorMessage="1" errorTitle="入力エラー" error="数値以外の入力または、8桁以上の入力は行えません。" sqref="BJ22:BR23 AX32:BX33 W32:AE33 CH32:CP33 BW13:CV14">
      <formula1>-999999</formula1>
      <formula2>9999999</formula2>
    </dataValidation>
    <dataValidation type="whole" allowBlank="1" showInputMessage="1" showErrorMessage="1" errorTitle="入力エラー" error="数値以外の入力または、9桁以上の入力は行えません" sqref="W47:AZ48">
      <formula1>-9999999</formula1>
      <formula2>99999999</formula2>
    </dataValidation>
  </dataValidations>
  <printOptions horizontalCentered="1"/>
  <pageMargins left="0.59055118110236227" right="0.59055118110236227" top="0.6692913385826772" bottom="0.39370078740157483" header="0.51181102362204722" footer="0.19685039370078741"/>
  <pageSetup paperSize="9" scale="90" firstPageNumber="106" orientation="landscape" useFirstPageNumber="1" r:id="rId1"/>
  <headerFooter alignWithMargins="0">
    <oddFooter>&amp;R課税市-&amp;P</oddFooter>
  </headerFooter>
  <rowBreaks count="1" manualBreakCount="1">
    <brk id="34" max="133" man="1"/>
  </rowBreaks>
  <drawing r:id="rId2"/>
  <legacyDrawing r:id="rId3"/>
  <picture r:id="rId4"/>
  <controls>
    <mc:AlternateContent xmlns:mc="http://schemas.openxmlformats.org/markup-compatibility/2006">
      <mc:Choice Requires="x14">
        <control shapeId="16479" r:id="rId5" name="CommandButton2">
          <controlPr defaultSize="0" print="0" autoLine="0" r:id="rId6">
            <anchor moveWithCells="1">
              <from>
                <xdr:col>0</xdr:col>
                <xdr:colOff>0</xdr:colOff>
                <xdr:row>37</xdr:row>
                <xdr:rowOff>28575</xdr:rowOff>
              </from>
              <to>
                <xdr:col>11</xdr:col>
                <xdr:colOff>47625</xdr:colOff>
                <xdr:row>38</xdr:row>
                <xdr:rowOff>190500</xdr:rowOff>
              </to>
            </anchor>
          </controlPr>
        </control>
      </mc:Choice>
      <mc:Fallback>
        <control shapeId="16479" r:id="rId5" name="CommandButton2"/>
      </mc:Fallback>
    </mc:AlternateContent>
    <mc:AlternateContent xmlns:mc="http://schemas.openxmlformats.org/markup-compatibility/2006">
      <mc:Choice Requires="x14">
        <control shapeId="16385" r:id="rId7" name="CommandButton1">
          <controlPr defaultSize="0" print="0" autoLine="0" r:id="rId8">
            <anchor moveWithCells="1">
              <from>
                <xdr:col>12</xdr:col>
                <xdr:colOff>57150</xdr:colOff>
                <xdr:row>3</xdr:row>
                <xdr:rowOff>123825</xdr:rowOff>
              </from>
              <to>
                <xdr:col>24</xdr:col>
                <xdr:colOff>28575</xdr:colOff>
                <xdr:row>3</xdr:row>
                <xdr:rowOff>438150</xdr:rowOff>
              </to>
            </anchor>
          </controlPr>
        </control>
      </mc:Choice>
      <mc:Fallback>
        <control shapeId="16385" r:id="rId7" name="CommandButton1"/>
      </mc:Fallback>
    </mc:AlternateContent>
  </control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you42">
    <pageSetUpPr fitToPage="1"/>
  </sheetPr>
  <dimension ref="A1:GZ25"/>
  <sheetViews>
    <sheetView showGridLines="0" zoomScale="85" zoomScaleNormal="85" workbookViewId="0">
      <selection activeCell="T13" sqref="T13:AC13"/>
    </sheetView>
  </sheetViews>
  <sheetFormatPr defaultColWidth="1" defaultRowHeight="15" customHeight="1"/>
  <cols>
    <col min="1" max="131" width="1" style="1387" customWidth="1"/>
    <col min="132" max="16384" width="1" style="1387"/>
  </cols>
  <sheetData>
    <row r="1" spans="1:181" s="61" customFormat="1" ht="12.75" customHeight="1">
      <c r="I1" s="1374" t="s">
        <v>810</v>
      </c>
      <c r="J1" s="779"/>
      <c r="K1" s="779"/>
      <c r="L1" s="779"/>
      <c r="M1" s="779"/>
      <c r="N1" s="779"/>
      <c r="O1" s="779"/>
      <c r="P1" s="779"/>
      <c r="Q1" s="779"/>
      <c r="R1" s="779"/>
      <c r="S1" s="779"/>
      <c r="T1" s="779"/>
      <c r="U1" s="779"/>
      <c r="V1" s="779"/>
      <c r="W1" s="779"/>
      <c r="X1" s="779"/>
      <c r="Y1" s="779"/>
      <c r="Z1" s="780"/>
      <c r="AA1" s="1374" t="s">
        <v>756</v>
      </c>
      <c r="AB1" s="779"/>
      <c r="AC1" s="779"/>
      <c r="AD1" s="779"/>
      <c r="AE1" s="779"/>
      <c r="AF1" s="780"/>
      <c r="AG1" s="53" t="str">
        <f>"第42表　"&amp; 表00!CY5&amp;表00!DC5 &amp; "年度　寄附金税額控除に関する調"</f>
        <v>第42表　令和6年度　寄附金税額控除に関する調</v>
      </c>
      <c r="AH1" s="53"/>
      <c r="AI1" s="53"/>
      <c r="AJ1" s="53"/>
      <c r="AK1" s="53"/>
      <c r="AL1" s="53"/>
      <c r="AM1" s="53"/>
      <c r="AN1" s="53"/>
      <c r="AO1" s="53"/>
      <c r="AP1" s="53"/>
      <c r="AQ1" s="53"/>
      <c r="AR1" s="53"/>
      <c r="AS1" s="53"/>
      <c r="AT1" s="53"/>
      <c r="AU1" s="53"/>
      <c r="AV1" s="53"/>
      <c r="AW1" s="53"/>
      <c r="AX1" s="53"/>
      <c r="AY1" s="53"/>
      <c r="AZ1" s="53"/>
      <c r="BA1" s="53"/>
      <c r="BB1" s="53"/>
      <c r="BC1" s="53"/>
      <c r="BD1" s="53"/>
      <c r="BE1" s="53"/>
      <c r="BF1" s="53"/>
      <c r="BG1" s="53"/>
      <c r="BH1" s="53"/>
      <c r="BI1" s="53"/>
      <c r="BJ1" s="53"/>
      <c r="BK1" s="53"/>
      <c r="BL1" s="53"/>
      <c r="BM1" s="53"/>
      <c r="BN1" s="53"/>
      <c r="BO1" s="53"/>
      <c r="BP1" s="53"/>
      <c r="BQ1" s="53"/>
      <c r="BR1" s="53"/>
      <c r="BS1" s="53"/>
      <c r="BT1" s="53"/>
      <c r="BU1" s="53"/>
      <c r="BV1" s="53"/>
      <c r="BW1" s="53"/>
      <c r="BX1" s="53"/>
      <c r="BY1" s="53"/>
      <c r="BZ1" s="53"/>
      <c r="CA1" s="53"/>
      <c r="CB1" s="53"/>
      <c r="CC1" s="53"/>
      <c r="CD1" s="53"/>
      <c r="CE1" s="53"/>
      <c r="CF1" s="53"/>
      <c r="CG1" s="53"/>
      <c r="CH1" s="53"/>
      <c r="CI1" s="53"/>
      <c r="CJ1" s="53"/>
      <c r="CK1" s="53"/>
      <c r="CL1" s="53"/>
      <c r="CM1" s="53"/>
      <c r="CN1" s="53"/>
      <c r="CO1" s="53"/>
      <c r="CP1" s="53"/>
      <c r="CQ1" s="53"/>
      <c r="CR1" s="53"/>
      <c r="CS1" s="53"/>
      <c r="CT1" s="53"/>
      <c r="CU1" s="53"/>
      <c r="CV1" s="53"/>
      <c r="CW1" s="53"/>
      <c r="CX1" s="53"/>
      <c r="CY1" s="53"/>
      <c r="CZ1" s="1375" t="s">
        <v>750</v>
      </c>
      <c r="DA1" s="1375"/>
      <c r="DB1" s="1375"/>
      <c r="DC1" s="1375"/>
      <c r="DD1" s="1375"/>
      <c r="DE1" s="1375"/>
      <c r="DF1" s="1375"/>
      <c r="DG1" s="1375"/>
      <c r="DH1" s="1375"/>
      <c r="DI1" s="1375"/>
      <c r="DJ1" s="1375"/>
      <c r="DK1" s="1375"/>
      <c r="DL1" s="598" t="str">
        <f>IF(表00!DG1="","",表00!DG1)</f>
        <v>三重県</v>
      </c>
      <c r="DM1" s="598"/>
      <c r="DN1" s="598"/>
      <c r="DO1" s="598"/>
      <c r="DP1" s="598"/>
      <c r="DQ1" s="598"/>
      <c r="DR1" s="598"/>
      <c r="DS1" s="598"/>
      <c r="DT1" s="598"/>
      <c r="DU1" s="598"/>
      <c r="DV1" s="598"/>
      <c r="DW1" s="598"/>
      <c r="DX1" s="598"/>
      <c r="DY1" s="598"/>
      <c r="DZ1" s="598"/>
      <c r="EA1" s="598"/>
      <c r="EB1" s="598"/>
      <c r="EC1" s="598"/>
      <c r="ED1" s="598"/>
      <c r="EE1" s="598"/>
      <c r="EF1" s="598"/>
      <c r="EG1" s="1376"/>
      <c r="EH1" s="1376"/>
      <c r="EI1" s="1376"/>
    </row>
    <row r="2" spans="1:181" s="61" customFormat="1" ht="13.15" customHeight="1" thickBot="1">
      <c r="I2" s="138"/>
      <c r="J2" s="139"/>
      <c r="K2" s="139"/>
      <c r="L2" s="139"/>
      <c r="M2" s="139"/>
      <c r="N2" s="139"/>
      <c r="O2" s="139"/>
      <c r="P2" s="139"/>
      <c r="Q2" s="139"/>
      <c r="R2" s="139"/>
      <c r="S2" s="139"/>
      <c r="T2" s="139"/>
      <c r="U2" s="139"/>
      <c r="V2" s="139"/>
      <c r="W2" s="139"/>
      <c r="X2" s="139"/>
      <c r="Y2" s="139"/>
      <c r="Z2" s="140"/>
      <c r="AA2" s="138"/>
      <c r="AB2" s="139"/>
      <c r="AC2" s="139"/>
      <c r="AD2" s="139"/>
      <c r="AE2" s="139"/>
      <c r="AF2" s="140"/>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1377"/>
      <c r="DA2" s="1377"/>
      <c r="DB2" s="1377"/>
      <c r="DC2" s="1377"/>
      <c r="DD2" s="1377"/>
      <c r="DE2" s="1377"/>
      <c r="DF2" s="1377"/>
      <c r="DG2" s="1377"/>
      <c r="DH2" s="1377"/>
      <c r="DI2" s="1377"/>
      <c r="DJ2" s="1377"/>
      <c r="DK2" s="1377"/>
      <c r="DL2" s="604"/>
      <c r="DM2" s="604"/>
      <c r="DN2" s="604"/>
      <c r="DO2" s="604"/>
      <c r="DP2" s="604"/>
      <c r="DQ2" s="604"/>
      <c r="DR2" s="604"/>
      <c r="DS2" s="604"/>
      <c r="DT2" s="604"/>
      <c r="DU2" s="604"/>
      <c r="DV2" s="604"/>
      <c r="DW2" s="604"/>
      <c r="DX2" s="604"/>
      <c r="DY2" s="604"/>
      <c r="DZ2" s="604"/>
      <c r="EA2" s="604"/>
      <c r="EB2" s="604"/>
      <c r="EC2" s="604"/>
      <c r="ED2" s="604"/>
      <c r="EE2" s="604"/>
      <c r="EF2" s="604"/>
      <c r="EG2" s="1376"/>
      <c r="EH2" s="1376"/>
      <c r="EI2" s="1376"/>
    </row>
    <row r="3" spans="1:181" s="61" customFormat="1" ht="25.5" customHeight="1" thickBot="1">
      <c r="I3" s="1378">
        <f>IF(表00!A8="","",表00!A8)</f>
        <v>2</v>
      </c>
      <c r="J3" s="1379"/>
      <c r="K3" s="1380"/>
      <c r="L3" s="1381">
        <f>IF(表00!D8="","",表00!D8)</f>
        <v>4</v>
      </c>
      <c r="M3" s="1379"/>
      <c r="N3" s="1380"/>
      <c r="O3" s="1381">
        <f>IF(表00!G8="","",表00!G8)</f>
        <v>2</v>
      </c>
      <c r="P3" s="1379"/>
      <c r="Q3" s="1380"/>
      <c r="R3" s="1381">
        <f>IF(表00!J8="","",表00!J8)</f>
        <v>0</v>
      </c>
      <c r="S3" s="1379"/>
      <c r="T3" s="1380"/>
      <c r="U3" s="1381">
        <f>IF(表00!M8="","",表00!M8)</f>
        <v>2</v>
      </c>
      <c r="V3" s="1379"/>
      <c r="W3" s="1380"/>
      <c r="X3" s="1381">
        <f>IF(表00!P8="","",表00!P8)</f>
        <v>1</v>
      </c>
      <c r="Y3" s="1379"/>
      <c r="Z3" s="1380"/>
      <c r="AA3" s="1382">
        <v>4</v>
      </c>
      <c r="AB3" s="1383"/>
      <c r="AC3" s="1384"/>
      <c r="AD3" s="1381">
        <v>2</v>
      </c>
      <c r="AE3" s="1385"/>
      <c r="AF3" s="1386"/>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53"/>
      <c r="BX3" s="53"/>
      <c r="BY3" s="53"/>
      <c r="BZ3" s="53"/>
      <c r="CA3" s="53"/>
      <c r="CB3" s="53"/>
      <c r="CC3" s="53"/>
      <c r="CD3" s="53"/>
      <c r="CE3" s="53"/>
      <c r="CF3" s="53"/>
      <c r="CG3" s="53"/>
      <c r="CH3" s="53"/>
      <c r="CI3" s="53"/>
      <c r="CJ3" s="53"/>
      <c r="CK3" s="53"/>
      <c r="CL3" s="53"/>
      <c r="CM3" s="53"/>
      <c r="CN3" s="53"/>
      <c r="CO3" s="53"/>
      <c r="CP3" s="53"/>
      <c r="CQ3" s="53"/>
      <c r="CR3" s="53"/>
      <c r="CS3" s="53"/>
      <c r="CT3" s="53"/>
      <c r="CU3" s="53"/>
      <c r="CV3" s="53"/>
      <c r="CW3" s="53"/>
      <c r="CX3" s="53"/>
      <c r="CY3" s="53"/>
      <c r="CZ3" s="1377" t="s">
        <v>752</v>
      </c>
      <c r="DA3" s="1377"/>
      <c r="DB3" s="1377"/>
      <c r="DC3" s="1377"/>
      <c r="DD3" s="1377"/>
      <c r="DE3" s="1377"/>
      <c r="DF3" s="1377"/>
      <c r="DG3" s="1377"/>
      <c r="DH3" s="1377"/>
      <c r="DI3" s="1377"/>
      <c r="DJ3" s="1377"/>
      <c r="DK3" s="1377"/>
      <c r="DL3" s="612" t="str">
        <f>IF(表00!DG3="","",表00!DG3)</f>
        <v>四日市市</v>
      </c>
      <c r="DM3" s="612"/>
      <c r="DN3" s="612"/>
      <c r="DO3" s="612"/>
      <c r="DP3" s="612"/>
      <c r="DQ3" s="612"/>
      <c r="DR3" s="612"/>
      <c r="DS3" s="612"/>
      <c r="DT3" s="612"/>
      <c r="DU3" s="612"/>
      <c r="DV3" s="612"/>
      <c r="DW3" s="612"/>
      <c r="DX3" s="612"/>
      <c r="DY3" s="612"/>
      <c r="DZ3" s="612"/>
      <c r="EA3" s="612"/>
      <c r="EB3" s="612"/>
      <c r="EC3" s="612"/>
      <c r="ED3" s="612"/>
      <c r="EE3" s="612"/>
      <c r="EF3" s="612"/>
      <c r="EG3" s="1376"/>
      <c r="EH3" s="1376"/>
      <c r="EI3" s="1376"/>
    </row>
    <row r="4" spans="1:181" ht="13.5" customHeight="1"/>
    <row r="5" spans="1:181" ht="13.5" customHeight="1">
      <c r="AC5" s="191"/>
      <c r="AD5" s="191"/>
      <c r="AE5" s="191"/>
      <c r="AF5" s="191"/>
      <c r="AG5" s="191"/>
      <c r="AH5" s="191"/>
      <c r="AI5" s="191"/>
      <c r="AJ5" s="191"/>
      <c r="AK5" s="191"/>
      <c r="AL5" s="191"/>
      <c r="AM5" s="191"/>
      <c r="AN5" s="191"/>
      <c r="AO5" s="191"/>
      <c r="AP5" s="191"/>
      <c r="AQ5" s="191"/>
      <c r="AR5" s="191"/>
      <c r="AS5" s="191"/>
      <c r="AT5" s="191"/>
      <c r="AU5" s="191"/>
      <c r="AV5" s="191"/>
      <c r="AW5" s="191"/>
      <c r="AX5" s="191"/>
      <c r="AY5" s="191"/>
      <c r="AZ5" s="191"/>
      <c r="BA5" s="191"/>
      <c r="BB5" s="191"/>
      <c r="BC5" s="191"/>
      <c r="BD5" s="191"/>
      <c r="BE5" s="191"/>
      <c r="BF5" s="191"/>
      <c r="BG5" s="191"/>
      <c r="BH5" s="191"/>
      <c r="BI5" s="191"/>
      <c r="BJ5" s="191"/>
      <c r="BK5" s="191"/>
      <c r="BL5" s="191"/>
      <c r="BM5" s="191"/>
      <c r="BN5" s="191"/>
      <c r="BO5" s="191"/>
      <c r="BP5" s="191"/>
      <c r="BQ5" s="191"/>
      <c r="BR5" s="191"/>
      <c r="BS5" s="191"/>
      <c r="BT5" s="191"/>
      <c r="BU5" s="191"/>
      <c r="BV5" s="191"/>
      <c r="BW5" s="191"/>
      <c r="BX5" s="191"/>
      <c r="BY5" s="191"/>
      <c r="BZ5" s="191"/>
      <c r="CA5" s="191"/>
      <c r="CB5" s="191"/>
      <c r="CC5" s="191"/>
      <c r="CD5" s="191"/>
      <c r="CE5" s="191"/>
      <c r="CF5" s="191"/>
      <c r="CG5" s="191"/>
      <c r="CH5" s="191"/>
      <c r="CI5" s="191"/>
      <c r="CJ5" s="191"/>
      <c r="CK5" s="191"/>
      <c r="CL5" s="191"/>
      <c r="CM5" s="191"/>
      <c r="CN5" s="191"/>
      <c r="CO5" s="191"/>
      <c r="CP5" s="191"/>
      <c r="CQ5" s="191"/>
      <c r="CR5" s="191"/>
      <c r="CS5" s="191"/>
      <c r="CT5" s="191"/>
      <c r="CU5" s="191"/>
      <c r="CV5" s="191"/>
      <c r="CW5" s="191"/>
      <c r="CX5" s="191"/>
      <c r="CY5" s="191"/>
      <c r="CZ5" s="191"/>
      <c r="DA5" s="191"/>
      <c r="DB5" s="191"/>
      <c r="DC5" s="191"/>
    </row>
    <row r="6" spans="1:181" ht="13.5" customHeight="1"/>
    <row r="7" spans="1:181" ht="15" customHeight="1">
      <c r="T7" s="380" t="s">
        <v>145</v>
      </c>
      <c r="U7" s="380"/>
      <c r="V7" s="380"/>
      <c r="W7" s="380"/>
      <c r="X7" s="380"/>
      <c r="Y7" s="380"/>
      <c r="Z7" s="380"/>
      <c r="AA7" s="380"/>
      <c r="AB7" s="380"/>
      <c r="AC7" s="380"/>
      <c r="AD7" s="380" t="s">
        <v>458</v>
      </c>
      <c r="AE7" s="380"/>
      <c r="AF7" s="380"/>
      <c r="AG7" s="380"/>
      <c r="AH7" s="380"/>
      <c r="AI7" s="380"/>
      <c r="AJ7" s="380"/>
      <c r="AK7" s="380"/>
      <c r="AL7" s="380"/>
      <c r="AM7" s="380"/>
      <c r="AN7" s="380" t="s">
        <v>459</v>
      </c>
      <c r="AO7" s="380"/>
      <c r="AP7" s="380"/>
      <c r="AQ7" s="380"/>
      <c r="AR7" s="380"/>
      <c r="AS7" s="380"/>
      <c r="AT7" s="380"/>
      <c r="AU7" s="380"/>
      <c r="AV7" s="380"/>
      <c r="AW7" s="380"/>
      <c r="AX7" s="380" t="s">
        <v>866</v>
      </c>
      <c r="AY7" s="380"/>
      <c r="AZ7" s="380"/>
      <c r="BA7" s="380"/>
      <c r="BB7" s="380"/>
      <c r="BC7" s="380"/>
      <c r="BD7" s="380"/>
      <c r="BE7" s="380"/>
      <c r="BF7" s="380"/>
      <c r="BG7" s="380"/>
      <c r="BH7" s="380" t="s">
        <v>867</v>
      </c>
      <c r="BI7" s="380"/>
      <c r="BJ7" s="380"/>
      <c r="BK7" s="380"/>
      <c r="BL7" s="380"/>
      <c r="BM7" s="380"/>
      <c r="BN7" s="380"/>
      <c r="BO7" s="380"/>
      <c r="BP7" s="380"/>
      <c r="BQ7" s="380"/>
      <c r="BR7" s="380" t="s">
        <v>150</v>
      </c>
      <c r="BS7" s="380"/>
      <c r="BT7" s="380"/>
      <c r="BU7" s="380"/>
      <c r="BV7" s="380"/>
      <c r="BW7" s="380"/>
      <c r="BX7" s="380"/>
      <c r="BY7" s="380"/>
      <c r="BZ7" s="380"/>
      <c r="CA7" s="380"/>
      <c r="CB7" s="380" t="s">
        <v>151</v>
      </c>
      <c r="CC7" s="380"/>
      <c r="CD7" s="380"/>
      <c r="CE7" s="380"/>
      <c r="CF7" s="380"/>
      <c r="CG7" s="380"/>
      <c r="CH7" s="380"/>
      <c r="CI7" s="380"/>
      <c r="CJ7" s="380"/>
      <c r="CK7" s="380"/>
      <c r="CL7" s="380" t="s">
        <v>907</v>
      </c>
      <c r="CM7" s="380"/>
      <c r="CN7" s="380"/>
      <c r="CO7" s="380"/>
      <c r="CP7" s="380"/>
      <c r="CQ7" s="380"/>
      <c r="CR7" s="380"/>
      <c r="CS7" s="380"/>
      <c r="CT7" s="380"/>
      <c r="CU7" s="380"/>
      <c r="CV7" s="380" t="s">
        <v>908</v>
      </c>
      <c r="CW7" s="380"/>
      <c r="CX7" s="380"/>
      <c r="CY7" s="380"/>
      <c r="CZ7" s="380"/>
      <c r="DA7" s="380"/>
      <c r="DB7" s="380"/>
      <c r="DC7" s="380"/>
      <c r="DD7" s="380"/>
      <c r="DE7" s="380"/>
      <c r="DF7" s="380" t="s">
        <v>154</v>
      </c>
      <c r="DG7" s="380"/>
      <c r="DH7" s="380"/>
      <c r="DI7" s="380"/>
      <c r="DJ7" s="380"/>
      <c r="DK7" s="380"/>
      <c r="DL7" s="380"/>
      <c r="DM7" s="380"/>
      <c r="DN7" s="380"/>
      <c r="DO7" s="380"/>
      <c r="DP7" s="380" t="s">
        <v>116</v>
      </c>
      <c r="DQ7" s="380"/>
      <c r="DR7" s="380"/>
      <c r="DS7" s="380"/>
      <c r="DT7" s="380"/>
      <c r="DU7" s="380"/>
      <c r="DV7" s="380"/>
      <c r="DW7" s="380"/>
      <c r="DX7" s="380"/>
      <c r="DY7" s="380"/>
      <c r="DZ7" s="380" t="s">
        <v>874</v>
      </c>
      <c r="EA7" s="380"/>
      <c r="EB7" s="380"/>
      <c r="EC7" s="380"/>
      <c r="ED7" s="380"/>
      <c r="EE7" s="380"/>
      <c r="EF7" s="380"/>
      <c r="EG7" s="380"/>
      <c r="EH7" s="380"/>
      <c r="EI7" s="380"/>
      <c r="EJ7" s="380" t="s">
        <v>662</v>
      </c>
      <c r="EK7" s="380"/>
      <c r="EL7" s="380"/>
      <c r="EM7" s="380"/>
      <c r="EN7" s="380"/>
      <c r="EO7" s="380"/>
      <c r="EP7" s="380"/>
      <c r="EQ7" s="380"/>
      <c r="ER7" s="380"/>
      <c r="ES7" s="380"/>
      <c r="FX7" s="1388"/>
      <c r="FY7" s="1388"/>
    </row>
    <row r="8" spans="1:181" ht="39.950000000000003" customHeight="1">
      <c r="A8" s="119" t="s">
        <v>216</v>
      </c>
      <c r="B8" s="120"/>
      <c r="C8" s="120"/>
      <c r="D8" s="120"/>
      <c r="E8" s="120"/>
      <c r="F8" s="120"/>
      <c r="G8" s="120"/>
      <c r="H8" s="120"/>
      <c r="I8" s="120"/>
      <c r="J8" s="121"/>
      <c r="K8" s="114" t="s">
        <v>217</v>
      </c>
      <c r="L8" s="115"/>
      <c r="M8" s="115"/>
      <c r="N8" s="115"/>
      <c r="O8" s="115"/>
      <c r="P8" s="115"/>
      <c r="Q8" s="115"/>
      <c r="R8" s="115"/>
      <c r="S8" s="118"/>
      <c r="T8" s="1389" t="s">
        <v>4406</v>
      </c>
      <c r="U8" s="1390"/>
      <c r="V8" s="1390"/>
      <c r="W8" s="1390"/>
      <c r="X8" s="1390"/>
      <c r="Y8" s="1390"/>
      <c r="Z8" s="1390"/>
      <c r="AA8" s="1390"/>
      <c r="AB8" s="1390"/>
      <c r="AC8" s="1390"/>
      <c r="AD8" s="1390"/>
      <c r="AE8" s="1390"/>
      <c r="AF8" s="1390"/>
      <c r="AG8" s="1390"/>
      <c r="AH8" s="1390"/>
      <c r="AI8" s="1390"/>
      <c r="AJ8" s="1390"/>
      <c r="AK8" s="1390"/>
      <c r="AL8" s="1390"/>
      <c r="AM8" s="1390"/>
      <c r="AN8" s="1390"/>
      <c r="AO8" s="1390"/>
      <c r="AP8" s="1390"/>
      <c r="AQ8" s="1390"/>
      <c r="AR8" s="1390"/>
      <c r="AS8" s="1390"/>
      <c r="AT8" s="1390"/>
      <c r="AU8" s="1390"/>
      <c r="AV8" s="1390"/>
      <c r="AW8" s="1390"/>
      <c r="AX8" s="1390"/>
      <c r="AY8" s="1390"/>
      <c r="AZ8" s="1390"/>
      <c r="BA8" s="1390"/>
      <c r="BB8" s="1390"/>
      <c r="BC8" s="1390"/>
      <c r="BD8" s="1390"/>
      <c r="BE8" s="1390"/>
      <c r="BF8" s="1390"/>
      <c r="BG8" s="1390"/>
      <c r="BH8" s="1390"/>
      <c r="BI8" s="1390"/>
      <c r="BJ8" s="1390"/>
      <c r="BK8" s="1390"/>
      <c r="BL8" s="1390"/>
      <c r="BM8" s="1390"/>
      <c r="BN8" s="1390"/>
      <c r="BO8" s="1390"/>
      <c r="BP8" s="1390"/>
      <c r="BQ8" s="1390"/>
      <c r="BR8" s="1390"/>
      <c r="BS8" s="1390"/>
      <c r="BT8" s="1390"/>
      <c r="BU8" s="1390"/>
      <c r="BV8" s="1390"/>
      <c r="BW8" s="1390"/>
      <c r="BX8" s="1390"/>
      <c r="BY8" s="1390"/>
      <c r="BZ8" s="1390"/>
      <c r="CA8" s="1390"/>
      <c r="CB8" s="1390"/>
      <c r="CC8" s="1390"/>
      <c r="CD8" s="1390"/>
      <c r="CE8" s="1390"/>
      <c r="CF8" s="1390"/>
      <c r="CG8" s="1390"/>
      <c r="CH8" s="1390"/>
      <c r="CI8" s="1390"/>
      <c r="CJ8" s="1390"/>
      <c r="CK8" s="1391"/>
      <c r="CL8" s="1389" t="s">
        <v>4408</v>
      </c>
      <c r="CM8" s="1390"/>
      <c r="CN8" s="1390"/>
      <c r="CO8" s="1390"/>
      <c r="CP8" s="1390"/>
      <c r="CQ8" s="1390"/>
      <c r="CR8" s="1390"/>
      <c r="CS8" s="1390"/>
      <c r="CT8" s="1390"/>
      <c r="CU8" s="1390"/>
      <c r="CV8" s="1390"/>
      <c r="CW8" s="1390"/>
      <c r="CX8" s="1390"/>
      <c r="CY8" s="1390"/>
      <c r="CZ8" s="1390"/>
      <c r="DA8" s="1390"/>
      <c r="DB8" s="1390"/>
      <c r="DC8" s="1390"/>
      <c r="DD8" s="1390"/>
      <c r="DE8" s="1390"/>
      <c r="DF8" s="1390"/>
      <c r="DG8" s="1390"/>
      <c r="DH8" s="1390"/>
      <c r="DI8" s="1390"/>
      <c r="DJ8" s="1390"/>
      <c r="DK8" s="1390"/>
      <c r="DL8" s="1390"/>
      <c r="DM8" s="1390"/>
      <c r="DN8" s="1390"/>
      <c r="DO8" s="1391"/>
      <c r="DP8" s="1389" t="s">
        <v>4409</v>
      </c>
      <c r="DQ8" s="1390"/>
      <c r="DR8" s="1390"/>
      <c r="DS8" s="1390"/>
      <c r="DT8" s="1390"/>
      <c r="DU8" s="1390"/>
      <c r="DV8" s="1390"/>
      <c r="DW8" s="1390"/>
      <c r="DX8" s="1390"/>
      <c r="DY8" s="1390"/>
      <c r="DZ8" s="1390"/>
      <c r="EA8" s="1390"/>
      <c r="EB8" s="1390"/>
      <c r="EC8" s="1390"/>
      <c r="ED8" s="1390"/>
      <c r="EE8" s="1390"/>
      <c r="EF8" s="1390"/>
      <c r="EG8" s="1390"/>
      <c r="EH8" s="1390"/>
      <c r="EI8" s="1390"/>
      <c r="EJ8" s="1390"/>
      <c r="EK8" s="1390"/>
      <c r="EL8" s="1390"/>
      <c r="EM8" s="1390"/>
      <c r="EN8" s="1390"/>
      <c r="EO8" s="1390"/>
      <c r="EP8" s="1390"/>
      <c r="EQ8" s="1390"/>
      <c r="ER8" s="1390"/>
      <c r="ES8" s="1391"/>
      <c r="FX8" s="10"/>
      <c r="FY8" s="10"/>
    </row>
    <row r="9" spans="1:181" ht="39.950000000000003" customHeight="1">
      <c r="A9" s="119"/>
      <c r="B9" s="120"/>
      <c r="C9" s="120"/>
      <c r="D9" s="120"/>
      <c r="E9" s="120"/>
      <c r="F9" s="120"/>
      <c r="G9" s="120"/>
      <c r="H9" s="120"/>
      <c r="I9" s="120"/>
      <c r="J9" s="121"/>
      <c r="K9" s="194"/>
      <c r="L9" s="195"/>
      <c r="M9" s="195"/>
      <c r="N9" s="195"/>
      <c r="O9" s="195"/>
      <c r="P9" s="195"/>
      <c r="Q9" s="195"/>
      <c r="R9" s="195"/>
      <c r="S9" s="196"/>
      <c r="T9" s="1392"/>
      <c r="U9" s="1393"/>
      <c r="V9" s="1393"/>
      <c r="W9" s="1393"/>
      <c r="X9" s="1393"/>
      <c r="Y9" s="1393"/>
      <c r="Z9" s="1393"/>
      <c r="AA9" s="1393"/>
      <c r="AB9" s="1393"/>
      <c r="AC9" s="1393"/>
      <c r="AD9" s="1393"/>
      <c r="AE9" s="1393"/>
      <c r="AF9" s="1393"/>
      <c r="AG9" s="1393"/>
      <c r="AH9" s="1393"/>
      <c r="AI9" s="1393"/>
      <c r="AJ9" s="1393"/>
      <c r="AK9" s="1393"/>
      <c r="AL9" s="1393"/>
      <c r="AM9" s="1393"/>
      <c r="AN9" s="1393"/>
      <c r="AO9" s="1393"/>
      <c r="AP9" s="1393"/>
      <c r="AQ9" s="1393"/>
      <c r="AR9" s="1393"/>
      <c r="AS9" s="1393"/>
      <c r="AT9" s="1393"/>
      <c r="AU9" s="1393"/>
      <c r="AV9" s="1393"/>
      <c r="AW9" s="1393"/>
      <c r="AX9" s="1063" t="s">
        <v>4407</v>
      </c>
      <c r="AY9" s="1394"/>
      <c r="AZ9" s="1394"/>
      <c r="BA9" s="1394"/>
      <c r="BB9" s="1394"/>
      <c r="BC9" s="1394"/>
      <c r="BD9" s="1394"/>
      <c r="BE9" s="1394"/>
      <c r="BF9" s="1394"/>
      <c r="BG9" s="1394"/>
      <c r="BH9" s="1394"/>
      <c r="BI9" s="1394"/>
      <c r="BJ9" s="1394"/>
      <c r="BK9" s="1394"/>
      <c r="BL9" s="1394"/>
      <c r="BM9" s="1394"/>
      <c r="BN9" s="1394"/>
      <c r="BO9" s="1394"/>
      <c r="BP9" s="1394"/>
      <c r="BQ9" s="1394"/>
      <c r="BR9" s="1394"/>
      <c r="BS9" s="1394"/>
      <c r="BT9" s="1394"/>
      <c r="BU9" s="1394"/>
      <c r="BV9" s="1394"/>
      <c r="BW9" s="1394"/>
      <c r="BX9" s="1394"/>
      <c r="BY9" s="1394"/>
      <c r="BZ9" s="1394"/>
      <c r="CA9" s="1394"/>
      <c r="CB9" s="1394"/>
      <c r="CC9" s="1394"/>
      <c r="CD9" s="1394"/>
      <c r="CE9" s="1394"/>
      <c r="CF9" s="1394"/>
      <c r="CG9" s="1394"/>
      <c r="CH9" s="1394"/>
      <c r="CI9" s="1394"/>
      <c r="CJ9" s="1394"/>
      <c r="CK9" s="1395"/>
      <c r="CL9" s="1392"/>
      <c r="CM9" s="1393"/>
      <c r="CN9" s="1393"/>
      <c r="CO9" s="1393"/>
      <c r="CP9" s="1393"/>
      <c r="CQ9" s="1393"/>
      <c r="CR9" s="1393"/>
      <c r="CS9" s="1393"/>
      <c r="CT9" s="1393"/>
      <c r="CU9" s="1393"/>
      <c r="CV9" s="1393"/>
      <c r="CW9" s="1393"/>
      <c r="CX9" s="1393"/>
      <c r="CY9" s="1393"/>
      <c r="CZ9" s="1393"/>
      <c r="DA9" s="1393"/>
      <c r="DB9" s="1393"/>
      <c r="DC9" s="1393"/>
      <c r="DD9" s="1393"/>
      <c r="DE9" s="1393"/>
      <c r="DF9" s="1393"/>
      <c r="DG9" s="1393"/>
      <c r="DH9" s="1393"/>
      <c r="DI9" s="1393"/>
      <c r="DJ9" s="1393"/>
      <c r="DK9" s="1393"/>
      <c r="DL9" s="1393"/>
      <c r="DM9" s="1393"/>
      <c r="DN9" s="1393"/>
      <c r="DO9" s="1396"/>
      <c r="DP9" s="1392"/>
      <c r="DQ9" s="1393"/>
      <c r="DR9" s="1393"/>
      <c r="DS9" s="1393"/>
      <c r="DT9" s="1393"/>
      <c r="DU9" s="1393"/>
      <c r="DV9" s="1393"/>
      <c r="DW9" s="1393"/>
      <c r="DX9" s="1393"/>
      <c r="DY9" s="1393"/>
      <c r="DZ9" s="1393"/>
      <c r="EA9" s="1393"/>
      <c r="EB9" s="1393"/>
      <c r="EC9" s="1393"/>
      <c r="ED9" s="1393"/>
      <c r="EE9" s="1393"/>
      <c r="EF9" s="1393"/>
      <c r="EG9" s="1393"/>
      <c r="EH9" s="1393"/>
      <c r="EI9" s="1393"/>
      <c r="EJ9" s="1393"/>
      <c r="EK9" s="1393"/>
      <c r="EL9" s="1393"/>
      <c r="EM9" s="1393"/>
      <c r="EN9" s="1393"/>
      <c r="EO9" s="1393"/>
      <c r="EP9" s="1393"/>
      <c r="EQ9" s="1393"/>
      <c r="ER9" s="1393"/>
      <c r="ES9" s="1396"/>
      <c r="FX9" s="10"/>
      <c r="FY9" s="10"/>
    </row>
    <row r="10" spans="1:181" ht="12.6" customHeight="1">
      <c r="A10" s="119"/>
      <c r="B10" s="120"/>
      <c r="C10" s="120"/>
      <c r="D10" s="120"/>
      <c r="E10" s="120"/>
      <c r="F10" s="120"/>
      <c r="G10" s="120"/>
      <c r="H10" s="120"/>
      <c r="I10" s="120"/>
      <c r="J10" s="121"/>
      <c r="K10" s="194"/>
      <c r="L10" s="195"/>
      <c r="M10" s="195"/>
      <c r="N10" s="195"/>
      <c r="O10" s="195"/>
      <c r="P10" s="195"/>
      <c r="Q10" s="195"/>
      <c r="R10" s="195"/>
      <c r="S10" s="196"/>
      <c r="T10" s="1389" t="s">
        <v>470</v>
      </c>
      <c r="U10" s="1390"/>
      <c r="V10" s="1390"/>
      <c r="W10" s="1390"/>
      <c r="X10" s="1390"/>
      <c r="Y10" s="1390"/>
      <c r="Z10" s="1390"/>
      <c r="AA10" s="1390"/>
      <c r="AB10" s="1390"/>
      <c r="AC10" s="1391"/>
      <c r="AD10" s="1389" t="s">
        <v>642</v>
      </c>
      <c r="AE10" s="1390"/>
      <c r="AF10" s="1390"/>
      <c r="AG10" s="1390"/>
      <c r="AH10" s="1390"/>
      <c r="AI10" s="1390"/>
      <c r="AJ10" s="1390"/>
      <c r="AK10" s="1390"/>
      <c r="AL10" s="1390"/>
      <c r="AM10" s="1391"/>
      <c r="AN10" s="1389" t="s">
        <v>471</v>
      </c>
      <c r="AO10" s="1390"/>
      <c r="AP10" s="1390"/>
      <c r="AQ10" s="1390"/>
      <c r="AR10" s="1390"/>
      <c r="AS10" s="1390"/>
      <c r="AT10" s="1390"/>
      <c r="AU10" s="1390"/>
      <c r="AV10" s="1390"/>
      <c r="AW10" s="1391"/>
      <c r="AX10" s="1389" t="s">
        <v>470</v>
      </c>
      <c r="AY10" s="1390"/>
      <c r="AZ10" s="1390"/>
      <c r="BA10" s="1390"/>
      <c r="BB10" s="1390"/>
      <c r="BC10" s="1390"/>
      <c r="BD10" s="1390"/>
      <c r="BE10" s="1390"/>
      <c r="BF10" s="1390"/>
      <c r="BG10" s="1391"/>
      <c r="BH10" s="1389" t="s">
        <v>642</v>
      </c>
      <c r="BI10" s="1390"/>
      <c r="BJ10" s="1390"/>
      <c r="BK10" s="1390"/>
      <c r="BL10" s="1390"/>
      <c r="BM10" s="1390"/>
      <c r="BN10" s="1390"/>
      <c r="BO10" s="1390"/>
      <c r="BP10" s="1390"/>
      <c r="BQ10" s="1391"/>
      <c r="BR10" s="1389" t="s">
        <v>471</v>
      </c>
      <c r="BS10" s="1390"/>
      <c r="BT10" s="1390"/>
      <c r="BU10" s="1390"/>
      <c r="BV10" s="1390"/>
      <c r="BW10" s="1390"/>
      <c r="BX10" s="1390"/>
      <c r="BY10" s="1390"/>
      <c r="BZ10" s="1390"/>
      <c r="CA10" s="1390"/>
      <c r="CB10" s="1397"/>
      <c r="CC10" s="1398"/>
      <c r="CD10" s="1398"/>
      <c r="CE10" s="1398"/>
      <c r="CF10" s="1398"/>
      <c r="CG10" s="1398"/>
      <c r="CH10" s="1398"/>
      <c r="CI10" s="1398"/>
      <c r="CJ10" s="1398"/>
      <c r="CK10" s="1399"/>
      <c r="CL10" s="1389" t="s">
        <v>470</v>
      </c>
      <c r="CM10" s="1390"/>
      <c r="CN10" s="1390"/>
      <c r="CO10" s="1390"/>
      <c r="CP10" s="1390"/>
      <c r="CQ10" s="1390"/>
      <c r="CR10" s="1390"/>
      <c r="CS10" s="1390"/>
      <c r="CT10" s="1390"/>
      <c r="CU10" s="1391"/>
      <c r="CV10" s="1389" t="s">
        <v>642</v>
      </c>
      <c r="CW10" s="1390"/>
      <c r="CX10" s="1390"/>
      <c r="CY10" s="1390"/>
      <c r="CZ10" s="1390"/>
      <c r="DA10" s="1390"/>
      <c r="DB10" s="1390"/>
      <c r="DC10" s="1390"/>
      <c r="DD10" s="1390"/>
      <c r="DE10" s="1391"/>
      <c r="DF10" s="1389" t="s">
        <v>471</v>
      </c>
      <c r="DG10" s="1390"/>
      <c r="DH10" s="1390"/>
      <c r="DI10" s="1390"/>
      <c r="DJ10" s="1390"/>
      <c r="DK10" s="1390"/>
      <c r="DL10" s="1390"/>
      <c r="DM10" s="1390"/>
      <c r="DN10" s="1390"/>
      <c r="DO10" s="1391"/>
      <c r="DP10" s="1389" t="s">
        <v>470</v>
      </c>
      <c r="DQ10" s="1390"/>
      <c r="DR10" s="1390"/>
      <c r="DS10" s="1390"/>
      <c r="DT10" s="1390"/>
      <c r="DU10" s="1390"/>
      <c r="DV10" s="1390"/>
      <c r="DW10" s="1390"/>
      <c r="DX10" s="1390"/>
      <c r="DY10" s="1391"/>
      <c r="DZ10" s="1389" t="s">
        <v>642</v>
      </c>
      <c r="EA10" s="1390"/>
      <c r="EB10" s="1390"/>
      <c r="EC10" s="1390"/>
      <c r="ED10" s="1390"/>
      <c r="EE10" s="1390"/>
      <c r="EF10" s="1390"/>
      <c r="EG10" s="1390"/>
      <c r="EH10" s="1390"/>
      <c r="EI10" s="1391"/>
      <c r="EJ10" s="1389" t="s">
        <v>471</v>
      </c>
      <c r="EK10" s="1390"/>
      <c r="EL10" s="1390"/>
      <c r="EM10" s="1390"/>
      <c r="EN10" s="1390"/>
      <c r="EO10" s="1390"/>
      <c r="EP10" s="1390"/>
      <c r="EQ10" s="1390"/>
      <c r="ER10" s="1390"/>
      <c r="ES10" s="1391"/>
      <c r="FX10" s="10"/>
      <c r="FY10" s="10"/>
    </row>
    <row r="11" spans="1:181" ht="24.6" customHeight="1">
      <c r="A11" s="119"/>
      <c r="B11" s="120"/>
      <c r="C11" s="120"/>
      <c r="D11" s="120"/>
      <c r="E11" s="120"/>
      <c r="F11" s="120"/>
      <c r="G11" s="120"/>
      <c r="H11" s="120"/>
      <c r="I11" s="120"/>
      <c r="J11" s="121"/>
      <c r="K11" s="194"/>
      <c r="L11" s="195"/>
      <c r="M11" s="195"/>
      <c r="N11" s="195"/>
      <c r="O11" s="195"/>
      <c r="P11" s="195"/>
      <c r="Q11" s="195"/>
      <c r="R11" s="195"/>
      <c r="S11" s="196"/>
      <c r="T11" s="1400"/>
      <c r="U11" s="1401"/>
      <c r="V11" s="1401"/>
      <c r="W11" s="1401"/>
      <c r="X11" s="1401"/>
      <c r="Y11" s="1401"/>
      <c r="Z11" s="1401"/>
      <c r="AA11" s="1401"/>
      <c r="AB11" s="1401"/>
      <c r="AC11" s="1402"/>
      <c r="AD11" s="1400"/>
      <c r="AE11" s="1401"/>
      <c r="AF11" s="1401"/>
      <c r="AG11" s="1401"/>
      <c r="AH11" s="1401"/>
      <c r="AI11" s="1401"/>
      <c r="AJ11" s="1401"/>
      <c r="AK11" s="1401"/>
      <c r="AL11" s="1401"/>
      <c r="AM11" s="1402"/>
      <c r="AN11" s="1400"/>
      <c r="AO11" s="1401"/>
      <c r="AP11" s="1401"/>
      <c r="AQ11" s="1401"/>
      <c r="AR11" s="1401"/>
      <c r="AS11" s="1401"/>
      <c r="AT11" s="1401"/>
      <c r="AU11" s="1401"/>
      <c r="AV11" s="1401"/>
      <c r="AW11" s="1402"/>
      <c r="AX11" s="1400"/>
      <c r="AY11" s="1401"/>
      <c r="AZ11" s="1401"/>
      <c r="BA11" s="1401"/>
      <c r="BB11" s="1401"/>
      <c r="BC11" s="1401"/>
      <c r="BD11" s="1401"/>
      <c r="BE11" s="1401"/>
      <c r="BF11" s="1401"/>
      <c r="BG11" s="1402"/>
      <c r="BH11" s="1400"/>
      <c r="BI11" s="1401"/>
      <c r="BJ11" s="1401"/>
      <c r="BK11" s="1401"/>
      <c r="BL11" s="1401"/>
      <c r="BM11" s="1401"/>
      <c r="BN11" s="1401"/>
      <c r="BO11" s="1401"/>
      <c r="BP11" s="1401"/>
      <c r="BQ11" s="1402"/>
      <c r="BR11" s="1400"/>
      <c r="BS11" s="1401"/>
      <c r="BT11" s="1401"/>
      <c r="BU11" s="1401"/>
      <c r="BV11" s="1401"/>
      <c r="BW11" s="1401"/>
      <c r="BX11" s="1401"/>
      <c r="BY11" s="1401"/>
      <c r="BZ11" s="1401"/>
      <c r="CA11" s="1402"/>
      <c r="CB11" s="1403" t="s">
        <v>906</v>
      </c>
      <c r="CC11" s="1404"/>
      <c r="CD11" s="1404"/>
      <c r="CE11" s="1404"/>
      <c r="CF11" s="1404"/>
      <c r="CG11" s="1404"/>
      <c r="CH11" s="1404"/>
      <c r="CI11" s="1404"/>
      <c r="CJ11" s="1404"/>
      <c r="CK11" s="1405"/>
      <c r="CL11" s="1400"/>
      <c r="CM11" s="1401"/>
      <c r="CN11" s="1401"/>
      <c r="CO11" s="1401"/>
      <c r="CP11" s="1401"/>
      <c r="CQ11" s="1401"/>
      <c r="CR11" s="1401"/>
      <c r="CS11" s="1401"/>
      <c r="CT11" s="1401"/>
      <c r="CU11" s="1402"/>
      <c r="CV11" s="1400"/>
      <c r="CW11" s="1401"/>
      <c r="CX11" s="1401"/>
      <c r="CY11" s="1401"/>
      <c r="CZ11" s="1401"/>
      <c r="DA11" s="1401"/>
      <c r="DB11" s="1401"/>
      <c r="DC11" s="1401"/>
      <c r="DD11" s="1401"/>
      <c r="DE11" s="1402"/>
      <c r="DF11" s="1400"/>
      <c r="DG11" s="1401"/>
      <c r="DH11" s="1401"/>
      <c r="DI11" s="1401"/>
      <c r="DJ11" s="1401"/>
      <c r="DK11" s="1401"/>
      <c r="DL11" s="1401"/>
      <c r="DM11" s="1401"/>
      <c r="DN11" s="1401"/>
      <c r="DO11" s="1402"/>
      <c r="DP11" s="1400"/>
      <c r="DQ11" s="1401"/>
      <c r="DR11" s="1401"/>
      <c r="DS11" s="1401"/>
      <c r="DT11" s="1401"/>
      <c r="DU11" s="1401"/>
      <c r="DV11" s="1401"/>
      <c r="DW11" s="1401"/>
      <c r="DX11" s="1401"/>
      <c r="DY11" s="1402"/>
      <c r="DZ11" s="1400"/>
      <c r="EA11" s="1401"/>
      <c r="EB11" s="1401"/>
      <c r="EC11" s="1401"/>
      <c r="ED11" s="1401"/>
      <c r="EE11" s="1401"/>
      <c r="EF11" s="1401"/>
      <c r="EG11" s="1401"/>
      <c r="EH11" s="1401"/>
      <c r="EI11" s="1402"/>
      <c r="EJ11" s="1400"/>
      <c r="EK11" s="1401"/>
      <c r="EL11" s="1401"/>
      <c r="EM11" s="1401"/>
      <c r="EN11" s="1401"/>
      <c r="EO11" s="1401"/>
      <c r="EP11" s="1401"/>
      <c r="EQ11" s="1401"/>
      <c r="ER11" s="1401"/>
      <c r="ES11" s="1402"/>
      <c r="FX11" s="10"/>
      <c r="FY11" s="10"/>
    </row>
    <row r="12" spans="1:181" ht="15" customHeight="1" thickBot="1">
      <c r="A12" s="119"/>
      <c r="B12" s="120"/>
      <c r="C12" s="120"/>
      <c r="D12" s="120"/>
      <c r="E12" s="120"/>
      <c r="F12" s="120"/>
      <c r="G12" s="120"/>
      <c r="H12" s="120"/>
      <c r="I12" s="120"/>
      <c r="J12" s="121"/>
      <c r="K12" s="194"/>
      <c r="L12" s="195"/>
      <c r="M12" s="195"/>
      <c r="N12" s="195"/>
      <c r="O12" s="195"/>
      <c r="P12" s="195"/>
      <c r="Q12" s="195"/>
      <c r="R12" s="195"/>
      <c r="S12" s="196"/>
      <c r="T12" s="1400" t="s">
        <v>472</v>
      </c>
      <c r="U12" s="1401"/>
      <c r="V12" s="1401"/>
      <c r="W12" s="1401"/>
      <c r="X12" s="1401"/>
      <c r="Y12" s="1401"/>
      <c r="Z12" s="1401"/>
      <c r="AA12" s="1401"/>
      <c r="AB12" s="1401"/>
      <c r="AC12" s="1401"/>
      <c r="AD12" s="1400" t="s">
        <v>225</v>
      </c>
      <c r="AE12" s="1401"/>
      <c r="AF12" s="1401"/>
      <c r="AG12" s="1401"/>
      <c r="AH12" s="1401"/>
      <c r="AI12" s="1401"/>
      <c r="AJ12" s="1401"/>
      <c r="AK12" s="1401"/>
      <c r="AL12" s="1401"/>
      <c r="AM12" s="1402"/>
      <c r="AN12" s="1400" t="s">
        <v>225</v>
      </c>
      <c r="AO12" s="1401"/>
      <c r="AP12" s="1401"/>
      <c r="AQ12" s="1401"/>
      <c r="AR12" s="1401"/>
      <c r="AS12" s="1401"/>
      <c r="AT12" s="1401"/>
      <c r="AU12" s="1401"/>
      <c r="AV12" s="1401"/>
      <c r="AW12" s="1401"/>
      <c r="AX12" s="1400" t="s">
        <v>472</v>
      </c>
      <c r="AY12" s="1401"/>
      <c r="AZ12" s="1401"/>
      <c r="BA12" s="1401"/>
      <c r="BB12" s="1401"/>
      <c r="BC12" s="1401"/>
      <c r="BD12" s="1401"/>
      <c r="BE12" s="1401"/>
      <c r="BF12" s="1401"/>
      <c r="BG12" s="1401"/>
      <c r="BH12" s="1400" t="s">
        <v>225</v>
      </c>
      <c r="BI12" s="1401"/>
      <c r="BJ12" s="1401"/>
      <c r="BK12" s="1401"/>
      <c r="BL12" s="1401"/>
      <c r="BM12" s="1401"/>
      <c r="BN12" s="1401"/>
      <c r="BO12" s="1401"/>
      <c r="BP12" s="1401"/>
      <c r="BQ12" s="1402"/>
      <c r="BR12" s="1400" t="s">
        <v>225</v>
      </c>
      <c r="BS12" s="1401"/>
      <c r="BT12" s="1401"/>
      <c r="BU12" s="1401"/>
      <c r="BV12" s="1401"/>
      <c r="BW12" s="1401"/>
      <c r="BX12" s="1401"/>
      <c r="BY12" s="1401"/>
      <c r="BZ12" s="1401"/>
      <c r="CA12" s="1401"/>
      <c r="CB12" s="1400" t="s">
        <v>225</v>
      </c>
      <c r="CC12" s="1401"/>
      <c r="CD12" s="1401"/>
      <c r="CE12" s="1401"/>
      <c r="CF12" s="1401"/>
      <c r="CG12" s="1401"/>
      <c r="CH12" s="1401"/>
      <c r="CI12" s="1401"/>
      <c r="CJ12" s="1401"/>
      <c r="CK12" s="1401"/>
      <c r="CL12" s="1400" t="s">
        <v>472</v>
      </c>
      <c r="CM12" s="1401"/>
      <c r="CN12" s="1401"/>
      <c r="CO12" s="1401"/>
      <c r="CP12" s="1401"/>
      <c r="CQ12" s="1401"/>
      <c r="CR12" s="1401"/>
      <c r="CS12" s="1401"/>
      <c r="CT12" s="1401"/>
      <c r="CU12" s="1401"/>
      <c r="CV12" s="1400" t="s">
        <v>225</v>
      </c>
      <c r="CW12" s="1401"/>
      <c r="CX12" s="1401"/>
      <c r="CY12" s="1401"/>
      <c r="CZ12" s="1401"/>
      <c r="DA12" s="1401"/>
      <c r="DB12" s="1401"/>
      <c r="DC12" s="1401"/>
      <c r="DD12" s="1401"/>
      <c r="DE12" s="1402"/>
      <c r="DF12" s="1400" t="s">
        <v>225</v>
      </c>
      <c r="DG12" s="1401"/>
      <c r="DH12" s="1401"/>
      <c r="DI12" s="1401"/>
      <c r="DJ12" s="1401"/>
      <c r="DK12" s="1401"/>
      <c r="DL12" s="1401"/>
      <c r="DM12" s="1401"/>
      <c r="DN12" s="1401"/>
      <c r="DO12" s="1401"/>
      <c r="DP12" s="1400" t="s">
        <v>472</v>
      </c>
      <c r="DQ12" s="1401"/>
      <c r="DR12" s="1401"/>
      <c r="DS12" s="1401"/>
      <c r="DT12" s="1401"/>
      <c r="DU12" s="1401"/>
      <c r="DV12" s="1401"/>
      <c r="DW12" s="1401"/>
      <c r="DX12" s="1401"/>
      <c r="DY12" s="1401"/>
      <c r="DZ12" s="1400" t="s">
        <v>225</v>
      </c>
      <c r="EA12" s="1401"/>
      <c r="EB12" s="1401"/>
      <c r="EC12" s="1401"/>
      <c r="ED12" s="1401"/>
      <c r="EE12" s="1401"/>
      <c r="EF12" s="1401"/>
      <c r="EG12" s="1401"/>
      <c r="EH12" s="1401"/>
      <c r="EI12" s="1402"/>
      <c r="EJ12" s="1406" t="s">
        <v>225</v>
      </c>
      <c r="EK12" s="1407"/>
      <c r="EL12" s="1407"/>
      <c r="EM12" s="1407"/>
      <c r="EN12" s="1407"/>
      <c r="EO12" s="1407"/>
      <c r="EP12" s="1407"/>
      <c r="EQ12" s="1407"/>
      <c r="ER12" s="1407"/>
      <c r="ES12" s="1408"/>
      <c r="FX12" s="10"/>
      <c r="FY12" s="10"/>
    </row>
    <row r="13" spans="1:181" ht="32.1" customHeight="1">
      <c r="A13" s="815" t="s">
        <v>456</v>
      </c>
      <c r="B13" s="815"/>
      <c r="C13" s="815"/>
      <c r="D13" s="815"/>
      <c r="E13" s="815"/>
      <c r="F13" s="815"/>
      <c r="G13" s="815"/>
      <c r="H13" s="815"/>
      <c r="I13" s="815"/>
      <c r="J13" s="816"/>
      <c r="K13" s="1409">
        <v>0</v>
      </c>
      <c r="L13" s="1410"/>
      <c r="M13" s="1410"/>
      <c r="N13" s="1410">
        <v>1</v>
      </c>
      <c r="O13" s="1410"/>
      <c r="P13" s="1410"/>
      <c r="Q13" s="1410">
        <v>0</v>
      </c>
      <c r="R13" s="1410"/>
      <c r="S13" s="1411"/>
      <c r="T13" s="1412">
        <v>27346</v>
      </c>
      <c r="U13" s="1412"/>
      <c r="V13" s="1412"/>
      <c r="W13" s="1412"/>
      <c r="X13" s="1412"/>
      <c r="Y13" s="1412"/>
      <c r="Z13" s="1412"/>
      <c r="AA13" s="1412"/>
      <c r="AB13" s="1412"/>
      <c r="AC13" s="1412"/>
      <c r="AD13" s="1412">
        <v>2436166</v>
      </c>
      <c r="AE13" s="1412"/>
      <c r="AF13" s="1412"/>
      <c r="AG13" s="1412"/>
      <c r="AH13" s="1412"/>
      <c r="AI13" s="1412"/>
      <c r="AJ13" s="1412"/>
      <c r="AK13" s="1412"/>
      <c r="AL13" s="1412"/>
      <c r="AM13" s="1412"/>
      <c r="AN13" s="1412">
        <v>1148885</v>
      </c>
      <c r="AO13" s="1412"/>
      <c r="AP13" s="1412"/>
      <c r="AQ13" s="1412"/>
      <c r="AR13" s="1412"/>
      <c r="AS13" s="1412"/>
      <c r="AT13" s="1412"/>
      <c r="AU13" s="1412"/>
      <c r="AV13" s="1412"/>
      <c r="AW13" s="1412"/>
      <c r="AX13" s="1412">
        <v>15794</v>
      </c>
      <c r="AY13" s="1412"/>
      <c r="AZ13" s="1412"/>
      <c r="BA13" s="1412"/>
      <c r="BB13" s="1412"/>
      <c r="BC13" s="1412"/>
      <c r="BD13" s="1412"/>
      <c r="BE13" s="1412"/>
      <c r="BF13" s="1412"/>
      <c r="BG13" s="1412"/>
      <c r="BH13" s="1412">
        <v>925161</v>
      </c>
      <c r="BI13" s="1412"/>
      <c r="BJ13" s="1412"/>
      <c r="BK13" s="1412"/>
      <c r="BL13" s="1412"/>
      <c r="BM13" s="1412"/>
      <c r="BN13" s="1412"/>
      <c r="BO13" s="1412"/>
      <c r="BP13" s="1412"/>
      <c r="BQ13" s="1412"/>
      <c r="BR13" s="1412">
        <v>529307</v>
      </c>
      <c r="BS13" s="1412"/>
      <c r="BT13" s="1412"/>
      <c r="BU13" s="1412"/>
      <c r="BV13" s="1412"/>
      <c r="BW13" s="1412"/>
      <c r="BX13" s="1412"/>
      <c r="BY13" s="1412"/>
      <c r="BZ13" s="1412"/>
      <c r="CA13" s="1412"/>
      <c r="CB13" s="1412">
        <v>85136</v>
      </c>
      <c r="CC13" s="1412"/>
      <c r="CD13" s="1412"/>
      <c r="CE13" s="1412"/>
      <c r="CF13" s="1412"/>
      <c r="CG13" s="1412"/>
      <c r="CH13" s="1412"/>
      <c r="CI13" s="1412"/>
      <c r="CJ13" s="1412"/>
      <c r="CK13" s="1412"/>
      <c r="CL13" s="1413">
        <v>65</v>
      </c>
      <c r="CM13" s="1414"/>
      <c r="CN13" s="1414"/>
      <c r="CO13" s="1414"/>
      <c r="CP13" s="1414"/>
      <c r="CQ13" s="1414"/>
      <c r="CR13" s="1414"/>
      <c r="CS13" s="1414"/>
      <c r="CT13" s="1414"/>
      <c r="CU13" s="1415"/>
      <c r="CV13" s="1413">
        <v>3863</v>
      </c>
      <c r="CW13" s="1414"/>
      <c r="CX13" s="1414"/>
      <c r="CY13" s="1414"/>
      <c r="CZ13" s="1414"/>
      <c r="DA13" s="1414"/>
      <c r="DB13" s="1414"/>
      <c r="DC13" s="1414"/>
      <c r="DD13" s="1414"/>
      <c r="DE13" s="1415"/>
      <c r="DF13" s="1413">
        <v>224</v>
      </c>
      <c r="DG13" s="1414"/>
      <c r="DH13" s="1414"/>
      <c r="DI13" s="1414"/>
      <c r="DJ13" s="1414"/>
      <c r="DK13" s="1414"/>
      <c r="DL13" s="1414"/>
      <c r="DM13" s="1414"/>
      <c r="DN13" s="1414"/>
      <c r="DO13" s="1415"/>
      <c r="DP13" s="1413">
        <v>92</v>
      </c>
      <c r="DQ13" s="1414"/>
      <c r="DR13" s="1414"/>
      <c r="DS13" s="1414"/>
      <c r="DT13" s="1414"/>
      <c r="DU13" s="1414"/>
      <c r="DV13" s="1414"/>
      <c r="DW13" s="1414"/>
      <c r="DX13" s="1414"/>
      <c r="DY13" s="1415"/>
      <c r="DZ13" s="1413">
        <v>8563</v>
      </c>
      <c r="EA13" s="1414"/>
      <c r="EB13" s="1414"/>
      <c r="EC13" s="1414"/>
      <c r="ED13" s="1414"/>
      <c r="EE13" s="1414"/>
      <c r="EF13" s="1414"/>
      <c r="EG13" s="1414"/>
      <c r="EH13" s="1414"/>
      <c r="EI13" s="1415"/>
      <c r="EJ13" s="1413">
        <v>450</v>
      </c>
      <c r="EK13" s="1414"/>
      <c r="EL13" s="1414"/>
      <c r="EM13" s="1414"/>
      <c r="EN13" s="1414"/>
      <c r="EO13" s="1414"/>
      <c r="EP13" s="1414"/>
      <c r="EQ13" s="1414"/>
      <c r="ER13" s="1414"/>
      <c r="ES13" s="1416"/>
      <c r="FX13" s="10"/>
      <c r="FY13" s="10"/>
    </row>
    <row r="14" spans="1:181" ht="32.1" customHeight="1" thickBot="1">
      <c r="A14" s="815" t="s">
        <v>457</v>
      </c>
      <c r="B14" s="815"/>
      <c r="C14" s="815"/>
      <c r="D14" s="815"/>
      <c r="E14" s="815"/>
      <c r="F14" s="815"/>
      <c r="G14" s="815"/>
      <c r="H14" s="815"/>
      <c r="I14" s="815"/>
      <c r="J14" s="816"/>
      <c r="K14" s="1417">
        <v>0</v>
      </c>
      <c r="L14" s="1418"/>
      <c r="M14" s="1418"/>
      <c r="N14" s="1418">
        <v>2</v>
      </c>
      <c r="O14" s="1418"/>
      <c r="P14" s="1418"/>
      <c r="Q14" s="1418">
        <v>0</v>
      </c>
      <c r="R14" s="1418"/>
      <c r="S14" s="1419"/>
      <c r="T14" s="1420">
        <v>27344</v>
      </c>
      <c r="U14" s="1420"/>
      <c r="V14" s="1420"/>
      <c r="W14" s="1420"/>
      <c r="X14" s="1420"/>
      <c r="Y14" s="1420"/>
      <c r="Z14" s="1420"/>
      <c r="AA14" s="1420"/>
      <c r="AB14" s="1420"/>
      <c r="AC14" s="1420"/>
      <c r="AD14" s="1420">
        <v>2435978</v>
      </c>
      <c r="AE14" s="1420"/>
      <c r="AF14" s="1420"/>
      <c r="AG14" s="1420"/>
      <c r="AH14" s="1420"/>
      <c r="AI14" s="1420"/>
      <c r="AJ14" s="1420"/>
      <c r="AK14" s="1420"/>
      <c r="AL14" s="1420"/>
      <c r="AM14" s="1420"/>
      <c r="AN14" s="1420">
        <v>765874</v>
      </c>
      <c r="AO14" s="1420"/>
      <c r="AP14" s="1420"/>
      <c r="AQ14" s="1420"/>
      <c r="AR14" s="1420"/>
      <c r="AS14" s="1420"/>
      <c r="AT14" s="1420"/>
      <c r="AU14" s="1420"/>
      <c r="AV14" s="1420"/>
      <c r="AW14" s="1420"/>
      <c r="AX14" s="1420">
        <v>15793</v>
      </c>
      <c r="AY14" s="1420"/>
      <c r="AZ14" s="1420"/>
      <c r="BA14" s="1420"/>
      <c r="BB14" s="1420"/>
      <c r="BC14" s="1420"/>
      <c r="BD14" s="1420"/>
      <c r="BE14" s="1420"/>
      <c r="BF14" s="1420"/>
      <c r="BG14" s="1420"/>
      <c r="BH14" s="1420">
        <v>925150</v>
      </c>
      <c r="BI14" s="1420"/>
      <c r="BJ14" s="1420"/>
      <c r="BK14" s="1420"/>
      <c r="BL14" s="1420"/>
      <c r="BM14" s="1420"/>
      <c r="BN14" s="1420"/>
      <c r="BO14" s="1420"/>
      <c r="BP14" s="1420"/>
      <c r="BQ14" s="1420"/>
      <c r="BR14" s="1420">
        <v>352875</v>
      </c>
      <c r="BS14" s="1420"/>
      <c r="BT14" s="1420"/>
      <c r="BU14" s="1420"/>
      <c r="BV14" s="1420"/>
      <c r="BW14" s="1420"/>
      <c r="BX14" s="1420"/>
      <c r="BY14" s="1420"/>
      <c r="BZ14" s="1420"/>
      <c r="CA14" s="1420"/>
      <c r="CB14" s="1420">
        <v>56759</v>
      </c>
      <c r="CC14" s="1420"/>
      <c r="CD14" s="1420"/>
      <c r="CE14" s="1420"/>
      <c r="CF14" s="1420"/>
      <c r="CG14" s="1420"/>
      <c r="CH14" s="1420"/>
      <c r="CI14" s="1420"/>
      <c r="CJ14" s="1420"/>
      <c r="CK14" s="1420"/>
      <c r="CL14" s="1420">
        <v>65</v>
      </c>
      <c r="CM14" s="1420"/>
      <c r="CN14" s="1420"/>
      <c r="CO14" s="1420"/>
      <c r="CP14" s="1420"/>
      <c r="CQ14" s="1420"/>
      <c r="CR14" s="1420"/>
      <c r="CS14" s="1420"/>
      <c r="CT14" s="1420"/>
      <c r="CU14" s="1420"/>
      <c r="CV14" s="1420">
        <v>3863</v>
      </c>
      <c r="CW14" s="1420"/>
      <c r="CX14" s="1420"/>
      <c r="CY14" s="1420"/>
      <c r="CZ14" s="1420"/>
      <c r="DA14" s="1420"/>
      <c r="DB14" s="1420"/>
      <c r="DC14" s="1420"/>
      <c r="DD14" s="1420"/>
      <c r="DE14" s="1420"/>
      <c r="DF14" s="1420">
        <v>149</v>
      </c>
      <c r="DG14" s="1420"/>
      <c r="DH14" s="1420"/>
      <c r="DI14" s="1420"/>
      <c r="DJ14" s="1420"/>
      <c r="DK14" s="1420"/>
      <c r="DL14" s="1420"/>
      <c r="DM14" s="1420"/>
      <c r="DN14" s="1420"/>
      <c r="DO14" s="1420"/>
      <c r="DP14" s="1420">
        <v>92</v>
      </c>
      <c r="DQ14" s="1420"/>
      <c r="DR14" s="1420"/>
      <c r="DS14" s="1420"/>
      <c r="DT14" s="1420"/>
      <c r="DU14" s="1420"/>
      <c r="DV14" s="1420"/>
      <c r="DW14" s="1420"/>
      <c r="DX14" s="1420"/>
      <c r="DY14" s="1420"/>
      <c r="DZ14" s="1420">
        <v>8563</v>
      </c>
      <c r="EA14" s="1420"/>
      <c r="EB14" s="1420"/>
      <c r="EC14" s="1420"/>
      <c r="ED14" s="1420"/>
      <c r="EE14" s="1420"/>
      <c r="EF14" s="1420"/>
      <c r="EG14" s="1420"/>
      <c r="EH14" s="1420"/>
      <c r="EI14" s="1420"/>
      <c r="EJ14" s="1420">
        <v>300</v>
      </c>
      <c r="EK14" s="1420"/>
      <c r="EL14" s="1420"/>
      <c r="EM14" s="1420"/>
      <c r="EN14" s="1420"/>
      <c r="EO14" s="1420"/>
      <c r="EP14" s="1420"/>
      <c r="EQ14" s="1420"/>
      <c r="ER14" s="1420"/>
      <c r="ES14" s="1421"/>
      <c r="FX14" s="10"/>
      <c r="FY14" s="10"/>
    </row>
    <row r="15" spans="1:181" ht="15" customHeight="1">
      <c r="A15" s="1422"/>
      <c r="B15" s="1422"/>
      <c r="C15" s="1422"/>
      <c r="D15" s="1422"/>
      <c r="E15" s="1422"/>
      <c r="F15" s="1422"/>
      <c r="G15" s="1422"/>
      <c r="H15" s="1422"/>
      <c r="I15" s="1422"/>
      <c r="J15" s="1422"/>
      <c r="K15" s="1422"/>
      <c r="L15" s="1422"/>
      <c r="M15" s="1422"/>
      <c r="N15" s="1422"/>
      <c r="O15" s="1422"/>
      <c r="P15" s="1422"/>
      <c r="Q15" s="1422"/>
      <c r="R15" s="1422"/>
      <c r="S15" s="1422"/>
      <c r="T15" s="1422"/>
      <c r="U15" s="1422"/>
      <c r="V15" s="1422"/>
      <c r="W15" s="1422"/>
      <c r="X15" s="1422"/>
      <c r="Y15" s="1422"/>
      <c r="Z15" s="1422"/>
      <c r="AA15" s="1422"/>
      <c r="AB15" s="1422"/>
      <c r="AC15" s="1422"/>
      <c r="AD15" s="1422"/>
      <c r="AE15" s="1422"/>
      <c r="AF15" s="1422"/>
      <c r="AG15" s="1422"/>
      <c r="AH15" s="1422"/>
      <c r="AI15" s="1422"/>
      <c r="AJ15" s="1422"/>
      <c r="AK15" s="1422"/>
      <c r="AL15" s="1422"/>
      <c r="AM15" s="1422"/>
      <c r="AN15" s="1422"/>
      <c r="AO15" s="1422"/>
      <c r="AP15" s="1422"/>
      <c r="AQ15" s="1422"/>
      <c r="AR15" s="1422"/>
      <c r="AS15" s="1422"/>
      <c r="AT15" s="1422"/>
      <c r="AU15" s="1422"/>
      <c r="AV15" s="1422"/>
      <c r="AW15" s="1422"/>
      <c r="AX15" s="1422"/>
      <c r="AY15" s="1422"/>
      <c r="AZ15" s="1422"/>
      <c r="BA15" s="1422"/>
      <c r="BB15" s="1422"/>
      <c r="BC15" s="1422"/>
      <c r="BD15" s="1422"/>
      <c r="BE15" s="1422"/>
      <c r="BF15" s="1422"/>
      <c r="BG15" s="1422"/>
      <c r="BH15" s="1422"/>
      <c r="BI15" s="1422"/>
      <c r="BJ15" s="1422"/>
      <c r="BK15" s="1422"/>
      <c r="BL15" s="1422"/>
      <c r="BM15" s="1422"/>
      <c r="BN15" s="1422"/>
      <c r="BO15" s="1422"/>
      <c r="BP15" s="1422"/>
      <c r="BQ15" s="1422"/>
      <c r="BR15" s="1422"/>
      <c r="BS15" s="1422"/>
      <c r="BT15" s="1422"/>
      <c r="BU15" s="1422"/>
      <c r="BV15" s="1422"/>
      <c r="BW15" s="1422"/>
      <c r="BX15" s="1422"/>
      <c r="BY15" s="1422"/>
      <c r="BZ15" s="1422"/>
      <c r="CA15" s="1422"/>
      <c r="CB15" s="1422"/>
      <c r="CC15" s="1422"/>
      <c r="CD15" s="1422"/>
      <c r="CE15" s="1422"/>
      <c r="CF15" s="1422"/>
      <c r="CG15" s="1422"/>
      <c r="CH15" s="1422"/>
      <c r="CI15" s="1422"/>
      <c r="CJ15" s="1422"/>
      <c r="CK15" s="1422"/>
      <c r="CL15" s="1422"/>
      <c r="CM15" s="1422"/>
      <c r="CN15" s="1422"/>
      <c r="CO15" s="1422"/>
      <c r="CP15" s="1422"/>
      <c r="CQ15" s="1422"/>
      <c r="CR15" s="1422"/>
      <c r="CS15" s="1422"/>
      <c r="CT15" s="1422"/>
      <c r="CU15" s="1422"/>
      <c r="CV15" s="1422"/>
      <c r="CW15" s="1422"/>
      <c r="CX15" s="1422"/>
      <c r="CY15" s="1422"/>
      <c r="CZ15" s="1422"/>
      <c r="DA15" s="1422"/>
      <c r="DB15" s="1422"/>
      <c r="DC15" s="1422"/>
      <c r="DD15" s="1422"/>
      <c r="DE15" s="1422"/>
      <c r="DF15" s="1422"/>
      <c r="DG15" s="1422"/>
      <c r="DH15" s="1422"/>
      <c r="DI15" s="1422"/>
      <c r="DJ15" s="1422"/>
      <c r="DK15" s="1422"/>
      <c r="DL15" s="1422"/>
      <c r="DM15" s="1422"/>
      <c r="DN15" s="1422"/>
      <c r="DO15" s="1422"/>
      <c r="DP15" s="1422"/>
      <c r="DQ15" s="1422"/>
    </row>
    <row r="16" spans="1:181" ht="15" customHeight="1">
      <c r="A16" s="1422"/>
      <c r="B16" s="1422"/>
      <c r="C16" s="1422"/>
      <c r="D16" s="1422"/>
      <c r="E16" s="1422"/>
      <c r="F16" s="1422"/>
      <c r="G16" s="1422"/>
      <c r="H16" s="1422"/>
      <c r="I16" s="1422"/>
      <c r="J16" s="1422"/>
      <c r="K16" s="1422"/>
      <c r="L16" s="1422"/>
      <c r="M16" s="1422"/>
      <c r="N16" s="1422"/>
      <c r="O16" s="1422"/>
      <c r="P16" s="1422"/>
      <c r="Q16" s="1422"/>
      <c r="R16" s="1422"/>
      <c r="S16" s="1422"/>
      <c r="T16" s="1136" t="s">
        <v>663</v>
      </c>
      <c r="U16" s="1136"/>
      <c r="V16" s="1136"/>
      <c r="W16" s="1136"/>
      <c r="X16" s="1136"/>
      <c r="Y16" s="1136"/>
      <c r="Z16" s="1136"/>
      <c r="AA16" s="1136"/>
      <c r="AB16" s="1136"/>
      <c r="AC16" s="1136"/>
      <c r="AD16" s="1136" t="s">
        <v>909</v>
      </c>
      <c r="AE16" s="1136"/>
      <c r="AF16" s="1136"/>
      <c r="AG16" s="1136"/>
      <c r="AH16" s="1136"/>
      <c r="AI16" s="1136"/>
      <c r="AJ16" s="1136"/>
      <c r="AK16" s="1136"/>
      <c r="AL16" s="1136"/>
      <c r="AM16" s="1136"/>
      <c r="AN16" s="1136" t="s">
        <v>910</v>
      </c>
      <c r="AO16" s="1136"/>
      <c r="AP16" s="1136"/>
      <c r="AQ16" s="1136"/>
      <c r="AR16" s="1136"/>
      <c r="AS16" s="1136"/>
      <c r="AT16" s="1136"/>
      <c r="AU16" s="1136"/>
      <c r="AV16" s="1136"/>
      <c r="AW16" s="1136"/>
      <c r="AX16" s="1136" t="s">
        <v>666</v>
      </c>
      <c r="AY16" s="1136"/>
      <c r="AZ16" s="1136"/>
      <c r="BA16" s="1136"/>
      <c r="BB16" s="1136"/>
      <c r="BC16" s="1136"/>
      <c r="BD16" s="1136"/>
      <c r="BE16" s="1136"/>
      <c r="BF16" s="1136"/>
      <c r="BG16" s="1136"/>
      <c r="BH16" s="1136" t="s">
        <v>667</v>
      </c>
      <c r="BI16" s="1136"/>
      <c r="BJ16" s="1136"/>
      <c r="BK16" s="1136"/>
      <c r="BL16" s="1136"/>
      <c r="BM16" s="1136"/>
      <c r="BN16" s="1136"/>
      <c r="BO16" s="1136"/>
      <c r="BP16" s="1136"/>
      <c r="BQ16" s="1136"/>
      <c r="BR16" s="1136" t="s">
        <v>668</v>
      </c>
      <c r="BS16" s="1136"/>
      <c r="BT16" s="1136"/>
      <c r="BU16" s="1136"/>
      <c r="BV16" s="1136"/>
      <c r="BW16" s="1136"/>
      <c r="BX16" s="1136"/>
      <c r="BY16" s="1136"/>
      <c r="BZ16" s="1136"/>
      <c r="CA16" s="1136"/>
      <c r="CB16" s="1136" t="s">
        <v>669</v>
      </c>
      <c r="CC16" s="1136"/>
      <c r="CD16" s="1136"/>
      <c r="CE16" s="1136"/>
      <c r="CF16" s="1136"/>
      <c r="CG16" s="1136"/>
      <c r="CH16" s="1136"/>
      <c r="CI16" s="1136"/>
      <c r="CJ16" s="1136"/>
      <c r="CK16" s="1136"/>
      <c r="CL16" s="1136" t="s">
        <v>911</v>
      </c>
      <c r="CM16" s="1136"/>
      <c r="CN16" s="1136"/>
      <c r="CO16" s="1136"/>
      <c r="CP16" s="1136"/>
      <c r="CQ16" s="1136"/>
      <c r="CR16" s="1136"/>
      <c r="CS16" s="1136"/>
      <c r="CT16" s="1136"/>
      <c r="CU16" s="1136"/>
      <c r="CV16" s="1136" t="s">
        <v>670</v>
      </c>
      <c r="CW16" s="1136"/>
      <c r="CX16" s="1136"/>
      <c r="CY16" s="1136"/>
      <c r="CZ16" s="1136"/>
      <c r="DA16" s="1136"/>
      <c r="DB16" s="1136"/>
      <c r="DC16" s="1136"/>
      <c r="DD16" s="1136"/>
      <c r="DE16" s="1136"/>
      <c r="DF16" s="1136" t="s">
        <v>671</v>
      </c>
      <c r="DG16" s="1136"/>
      <c r="DH16" s="1136"/>
      <c r="DI16" s="1136"/>
      <c r="DJ16" s="1136"/>
      <c r="DK16" s="1136"/>
      <c r="DL16" s="1136"/>
      <c r="DM16" s="1136"/>
      <c r="DN16" s="1136"/>
      <c r="DO16" s="1136"/>
      <c r="DP16" s="1136" t="s">
        <v>672</v>
      </c>
      <c r="DQ16" s="1136"/>
      <c r="DR16" s="1136"/>
      <c r="DS16" s="1136"/>
      <c r="DT16" s="1136"/>
      <c r="DU16" s="1136"/>
      <c r="DV16" s="1136"/>
      <c r="DW16" s="1136"/>
      <c r="DX16" s="1136"/>
      <c r="DY16" s="1136"/>
      <c r="DZ16" s="1136" t="s">
        <v>912</v>
      </c>
      <c r="EA16" s="1136"/>
      <c r="EB16" s="1136"/>
      <c r="EC16" s="1136"/>
      <c r="ED16" s="1136"/>
      <c r="EE16" s="1136"/>
      <c r="EF16" s="1136"/>
      <c r="EG16" s="1136"/>
      <c r="EH16" s="1136"/>
      <c r="EI16" s="1136"/>
    </row>
    <row r="17" spans="1:208" ht="15" customHeight="1">
      <c r="A17" s="114" t="s">
        <v>216</v>
      </c>
      <c r="B17" s="115"/>
      <c r="C17" s="115"/>
      <c r="D17" s="115"/>
      <c r="E17" s="115"/>
      <c r="F17" s="115"/>
      <c r="G17" s="115"/>
      <c r="H17" s="115"/>
      <c r="I17" s="115"/>
      <c r="J17" s="118"/>
      <c r="K17" s="114" t="s">
        <v>217</v>
      </c>
      <c r="L17" s="115"/>
      <c r="M17" s="115"/>
      <c r="N17" s="115"/>
      <c r="O17" s="115"/>
      <c r="P17" s="115"/>
      <c r="Q17" s="115"/>
      <c r="R17" s="115"/>
      <c r="S17" s="118"/>
      <c r="T17" s="1423" t="s">
        <v>4484</v>
      </c>
      <c r="U17" s="1424"/>
      <c r="V17" s="1424"/>
      <c r="W17" s="1424"/>
      <c r="X17" s="1424"/>
      <c r="Y17" s="1424"/>
      <c r="Z17" s="1424"/>
      <c r="AA17" s="1424"/>
      <c r="AB17" s="1424"/>
      <c r="AC17" s="1424"/>
      <c r="AD17" s="1424"/>
      <c r="AE17" s="1424"/>
      <c r="AF17" s="1424"/>
      <c r="AG17" s="1424"/>
      <c r="AH17" s="1424"/>
      <c r="AI17" s="1424"/>
      <c r="AJ17" s="1424"/>
      <c r="AK17" s="1424"/>
      <c r="AL17" s="1424"/>
      <c r="AM17" s="1424"/>
      <c r="AN17" s="1424"/>
      <c r="AO17" s="1424"/>
      <c r="AP17" s="1424"/>
      <c r="AQ17" s="1424"/>
      <c r="AR17" s="1424"/>
      <c r="AS17" s="1424"/>
      <c r="AT17" s="1424"/>
      <c r="AU17" s="1424"/>
      <c r="AV17" s="1424"/>
      <c r="AW17" s="1424"/>
      <c r="AX17" s="1424"/>
      <c r="AY17" s="1424"/>
      <c r="AZ17" s="1424"/>
      <c r="BA17" s="1424"/>
      <c r="BB17" s="1424"/>
      <c r="BC17" s="1424"/>
      <c r="BD17" s="1424"/>
      <c r="BE17" s="1424"/>
      <c r="BF17" s="1424"/>
      <c r="BG17" s="1424"/>
      <c r="BH17" s="1424"/>
      <c r="BI17" s="1424"/>
      <c r="BJ17" s="1424"/>
      <c r="BK17" s="1424"/>
      <c r="BL17" s="1424"/>
      <c r="BM17" s="1424"/>
      <c r="BN17" s="1424"/>
      <c r="BO17" s="1424"/>
      <c r="BP17" s="1424"/>
      <c r="BQ17" s="1424"/>
      <c r="BR17" s="1424"/>
      <c r="BS17" s="1424"/>
      <c r="BT17" s="1424"/>
      <c r="BU17" s="1424"/>
      <c r="BV17" s="1424"/>
      <c r="BW17" s="1424"/>
      <c r="BX17" s="1424"/>
      <c r="BY17" s="1424"/>
      <c r="BZ17" s="1424"/>
      <c r="CA17" s="1424"/>
      <c r="CB17" s="1424"/>
      <c r="CC17" s="1424"/>
      <c r="CD17" s="1424"/>
      <c r="CE17" s="1424"/>
      <c r="CF17" s="1424"/>
      <c r="CG17" s="1424"/>
      <c r="CH17" s="1424"/>
      <c r="CI17" s="1424"/>
      <c r="CJ17" s="1424"/>
      <c r="CK17" s="1424"/>
      <c r="CL17" s="1424"/>
      <c r="CM17" s="1424"/>
      <c r="CN17" s="1424"/>
      <c r="CO17" s="1424"/>
      <c r="CP17" s="1424"/>
      <c r="CQ17" s="1424"/>
      <c r="CR17" s="1424"/>
      <c r="CS17" s="1424"/>
      <c r="CT17" s="1424"/>
      <c r="CU17" s="1424"/>
      <c r="CV17" s="1424"/>
      <c r="CW17" s="1424"/>
      <c r="CX17" s="1424"/>
      <c r="CY17" s="1424"/>
      <c r="CZ17" s="1424"/>
      <c r="DA17" s="1424"/>
      <c r="DB17" s="1424"/>
      <c r="DC17" s="1424"/>
      <c r="DD17" s="1424"/>
      <c r="DE17" s="1425"/>
      <c r="DF17" s="114" t="s">
        <v>117</v>
      </c>
      <c r="DG17" s="115"/>
      <c r="DH17" s="115"/>
      <c r="DI17" s="115"/>
      <c r="DJ17" s="115"/>
      <c r="DK17" s="115"/>
      <c r="DL17" s="115"/>
      <c r="DM17" s="115"/>
      <c r="DN17" s="115"/>
      <c r="DO17" s="115"/>
      <c r="DP17" s="115"/>
      <c r="DQ17" s="115"/>
      <c r="DR17" s="115"/>
      <c r="DS17" s="115"/>
      <c r="DT17" s="115"/>
      <c r="DU17" s="115"/>
      <c r="DV17" s="115"/>
      <c r="DW17" s="115"/>
      <c r="DX17" s="115"/>
      <c r="DY17" s="115"/>
      <c r="DZ17" s="115"/>
      <c r="EA17" s="115"/>
      <c r="EB17" s="115"/>
      <c r="EC17" s="115"/>
      <c r="ED17" s="115"/>
      <c r="EE17" s="115"/>
      <c r="EF17" s="115"/>
      <c r="EG17" s="115"/>
      <c r="EH17" s="115"/>
      <c r="EI17" s="118"/>
      <c r="EJ17" s="1388"/>
      <c r="EK17" s="1388"/>
      <c r="EL17" s="1388"/>
      <c r="EM17" s="1388"/>
      <c r="EN17" s="1388"/>
      <c r="EO17" s="1388"/>
      <c r="EP17" s="1388"/>
      <c r="EQ17" s="1388"/>
      <c r="ER17" s="1388"/>
      <c r="ES17" s="1388"/>
      <c r="ET17" s="1388"/>
      <c r="EU17" s="1388"/>
      <c r="EV17" s="1388"/>
      <c r="EW17" s="1388"/>
      <c r="EX17" s="1388"/>
      <c r="EY17" s="1388"/>
      <c r="EZ17" s="1388"/>
      <c r="FA17" s="1388"/>
      <c r="FB17" s="1388"/>
      <c r="FC17" s="666"/>
      <c r="FD17" s="666"/>
      <c r="FE17" s="666"/>
      <c r="FF17" s="666"/>
      <c r="FG17" s="666"/>
      <c r="FH17" s="666"/>
      <c r="FI17" s="666"/>
      <c r="FJ17" s="666"/>
      <c r="FK17" s="666"/>
      <c r="FL17" s="666"/>
      <c r="FM17" s="666"/>
      <c r="FN17" s="666"/>
      <c r="FO17" s="666"/>
      <c r="FP17" s="666"/>
      <c r="FQ17" s="666"/>
      <c r="FR17" s="1388"/>
      <c r="FS17" s="666"/>
      <c r="FT17" s="666"/>
      <c r="FU17" s="666"/>
      <c r="FV17" s="666"/>
      <c r="FW17" s="666"/>
      <c r="FX17" s="666"/>
      <c r="FY17" s="666"/>
      <c r="FZ17" s="666"/>
      <c r="GA17" s="666"/>
      <c r="GB17" s="666"/>
      <c r="GC17" s="666"/>
      <c r="GD17" s="666"/>
      <c r="GE17" s="666"/>
      <c r="GF17" s="666"/>
      <c r="GG17" s="666"/>
      <c r="GH17" s="666"/>
      <c r="GI17" s="666"/>
      <c r="GJ17" s="666"/>
      <c r="GK17" s="666"/>
      <c r="GL17" s="666"/>
      <c r="GM17" s="666"/>
      <c r="GN17" s="666"/>
      <c r="GO17" s="666"/>
      <c r="GP17" s="666"/>
      <c r="GQ17" s="666"/>
      <c r="GR17" s="666"/>
      <c r="GS17" s="666"/>
      <c r="GT17" s="666"/>
      <c r="GU17" s="666"/>
      <c r="GV17" s="666"/>
      <c r="GW17" s="666"/>
      <c r="GX17" s="666"/>
      <c r="GY17" s="666"/>
      <c r="GZ17" s="666"/>
    </row>
    <row r="18" spans="1:208" ht="39.950000000000003" customHeight="1">
      <c r="A18" s="194"/>
      <c r="B18" s="195"/>
      <c r="C18" s="195"/>
      <c r="D18" s="195"/>
      <c r="E18" s="195"/>
      <c r="F18" s="195"/>
      <c r="G18" s="195"/>
      <c r="H18" s="195"/>
      <c r="I18" s="195"/>
      <c r="J18" s="196"/>
      <c r="K18" s="194"/>
      <c r="L18" s="195"/>
      <c r="M18" s="195"/>
      <c r="N18" s="195"/>
      <c r="O18" s="195"/>
      <c r="P18" s="195"/>
      <c r="Q18" s="195"/>
      <c r="R18" s="195"/>
      <c r="S18" s="196"/>
      <c r="T18" s="1426"/>
      <c r="U18" s="1427"/>
      <c r="V18" s="1427"/>
      <c r="W18" s="1427"/>
      <c r="X18" s="1427"/>
      <c r="Y18" s="1427"/>
      <c r="Z18" s="1427"/>
      <c r="AA18" s="1427"/>
      <c r="AB18" s="1427"/>
      <c r="AC18" s="1427"/>
      <c r="AD18" s="1427"/>
      <c r="AE18" s="1427"/>
      <c r="AF18" s="1427"/>
      <c r="AG18" s="1427"/>
      <c r="AH18" s="1427"/>
      <c r="AI18" s="1427"/>
      <c r="AJ18" s="1427"/>
      <c r="AK18" s="1427"/>
      <c r="AL18" s="1427"/>
      <c r="AM18" s="1427"/>
      <c r="AN18" s="1427"/>
      <c r="AO18" s="1427"/>
      <c r="AP18" s="1427"/>
      <c r="AQ18" s="1427"/>
      <c r="AR18" s="1427"/>
      <c r="AS18" s="1427"/>
      <c r="AT18" s="1427"/>
      <c r="AU18" s="1427"/>
      <c r="AV18" s="1427"/>
      <c r="AW18" s="1427"/>
      <c r="AX18" s="1427"/>
      <c r="AY18" s="1427"/>
      <c r="AZ18" s="1427"/>
      <c r="BA18" s="1427"/>
      <c r="BB18" s="1427"/>
      <c r="BC18" s="1427"/>
      <c r="BD18" s="1427"/>
      <c r="BE18" s="1427"/>
      <c r="BF18" s="1427"/>
      <c r="BG18" s="1427"/>
      <c r="BH18" s="1427"/>
      <c r="BI18" s="1427"/>
      <c r="BJ18" s="1427"/>
      <c r="BK18" s="1427"/>
      <c r="BL18" s="1427"/>
      <c r="BM18" s="1427"/>
      <c r="BN18" s="1427"/>
      <c r="BO18" s="1427"/>
      <c r="BP18" s="1427"/>
      <c r="BQ18" s="1427"/>
      <c r="BR18" s="1427"/>
      <c r="BS18" s="1427"/>
      <c r="BT18" s="1427"/>
      <c r="BU18" s="1427"/>
      <c r="BV18" s="1427"/>
      <c r="BW18" s="1427"/>
      <c r="BX18" s="1427"/>
      <c r="BY18" s="1427"/>
      <c r="BZ18" s="1427"/>
      <c r="CA18" s="1427"/>
      <c r="CB18" s="1427"/>
      <c r="CC18" s="1427"/>
      <c r="CD18" s="1427"/>
      <c r="CE18" s="1427"/>
      <c r="CF18" s="1427"/>
      <c r="CG18" s="1427"/>
      <c r="CH18" s="1427"/>
      <c r="CI18" s="1427"/>
      <c r="CJ18" s="1427"/>
      <c r="CK18" s="1427"/>
      <c r="CL18" s="1427"/>
      <c r="CM18" s="1427"/>
      <c r="CN18" s="1427"/>
      <c r="CO18" s="1427"/>
      <c r="CP18" s="1427"/>
      <c r="CQ18" s="1427"/>
      <c r="CR18" s="1427"/>
      <c r="CS18" s="1427"/>
      <c r="CT18" s="1427"/>
      <c r="CU18" s="1427"/>
      <c r="CV18" s="1427"/>
      <c r="CW18" s="1427"/>
      <c r="CX18" s="1427"/>
      <c r="CY18" s="1427"/>
      <c r="CZ18" s="1427"/>
      <c r="DA18" s="1427"/>
      <c r="DB18" s="1427"/>
      <c r="DC18" s="1427"/>
      <c r="DD18" s="1427"/>
      <c r="DE18" s="1428"/>
      <c r="DF18" s="194"/>
      <c r="DG18" s="195"/>
      <c r="DH18" s="195"/>
      <c r="DI18" s="195"/>
      <c r="DJ18" s="195"/>
      <c r="DK18" s="195"/>
      <c r="DL18" s="195"/>
      <c r="DM18" s="195"/>
      <c r="DN18" s="195"/>
      <c r="DO18" s="195"/>
      <c r="DP18" s="195"/>
      <c r="DQ18" s="195"/>
      <c r="DR18" s="195"/>
      <c r="DS18" s="195"/>
      <c r="DT18" s="195"/>
      <c r="DU18" s="195"/>
      <c r="DV18" s="195"/>
      <c r="DW18" s="195"/>
      <c r="DX18" s="195"/>
      <c r="DY18" s="195"/>
      <c r="DZ18" s="195"/>
      <c r="EA18" s="195"/>
      <c r="EB18" s="195"/>
      <c r="EC18" s="195"/>
      <c r="ED18" s="195"/>
      <c r="EE18" s="195"/>
      <c r="EF18" s="195"/>
      <c r="EG18" s="195"/>
      <c r="EH18" s="195"/>
      <c r="EI18" s="196"/>
    </row>
    <row r="19" spans="1:208" ht="39.950000000000003" customHeight="1">
      <c r="A19" s="194"/>
      <c r="B19" s="195"/>
      <c r="C19" s="195"/>
      <c r="D19" s="195"/>
      <c r="E19" s="195"/>
      <c r="F19" s="195"/>
      <c r="G19" s="195"/>
      <c r="H19" s="195"/>
      <c r="I19" s="195"/>
      <c r="J19" s="196"/>
      <c r="K19" s="194"/>
      <c r="L19" s="195"/>
      <c r="M19" s="195"/>
      <c r="N19" s="195"/>
      <c r="O19" s="195"/>
      <c r="P19" s="195"/>
      <c r="Q19" s="195"/>
      <c r="R19" s="195"/>
      <c r="S19" s="196"/>
      <c r="T19" s="1429"/>
      <c r="U19" s="1430"/>
      <c r="V19" s="1430"/>
      <c r="W19" s="1430"/>
      <c r="X19" s="1430"/>
      <c r="Y19" s="1430"/>
      <c r="Z19" s="1430"/>
      <c r="AA19" s="1430"/>
      <c r="AB19" s="1430"/>
      <c r="AC19" s="1430"/>
      <c r="AD19" s="1430"/>
      <c r="AE19" s="1430"/>
      <c r="AF19" s="1430"/>
      <c r="AG19" s="1430"/>
      <c r="AH19" s="1430"/>
      <c r="AI19" s="1430" t="s">
        <v>751</v>
      </c>
      <c r="AJ19" s="1430"/>
      <c r="AK19" s="1430"/>
      <c r="AL19" s="1430"/>
      <c r="AM19" s="1430"/>
      <c r="AN19" s="1430"/>
      <c r="AO19" s="1430"/>
      <c r="AP19" s="1430"/>
      <c r="AQ19" s="1430"/>
      <c r="AR19" s="1430"/>
      <c r="AS19" s="1430"/>
      <c r="AT19" s="1430"/>
      <c r="AU19" s="1430"/>
      <c r="AV19" s="1430"/>
      <c r="AW19" s="1430"/>
      <c r="AX19" s="1431" t="s">
        <v>4477</v>
      </c>
      <c r="AY19" s="1432"/>
      <c r="AZ19" s="1432"/>
      <c r="BA19" s="1432"/>
      <c r="BB19" s="1432"/>
      <c r="BC19" s="1432"/>
      <c r="BD19" s="1432"/>
      <c r="BE19" s="1432"/>
      <c r="BF19" s="1432"/>
      <c r="BG19" s="1432"/>
      <c r="BH19" s="1432"/>
      <c r="BI19" s="1432"/>
      <c r="BJ19" s="1432"/>
      <c r="BK19" s="1432"/>
      <c r="BL19" s="1432"/>
      <c r="BM19" s="1432"/>
      <c r="BN19" s="1432"/>
      <c r="BO19" s="1432"/>
      <c r="BP19" s="1432"/>
      <c r="BQ19" s="1433"/>
      <c r="BR19" s="1431" t="s">
        <v>4478</v>
      </c>
      <c r="BS19" s="1432"/>
      <c r="BT19" s="1432"/>
      <c r="BU19" s="1432"/>
      <c r="BV19" s="1432"/>
      <c r="BW19" s="1432"/>
      <c r="BX19" s="1432"/>
      <c r="BY19" s="1432"/>
      <c r="BZ19" s="1432"/>
      <c r="CA19" s="1432"/>
      <c r="CB19" s="1432"/>
      <c r="CC19" s="1432"/>
      <c r="CD19" s="1432"/>
      <c r="CE19" s="1432"/>
      <c r="CF19" s="1432"/>
      <c r="CG19" s="1432"/>
      <c r="CH19" s="1432"/>
      <c r="CI19" s="1432"/>
      <c r="CJ19" s="1432"/>
      <c r="CK19" s="1433"/>
      <c r="CL19" s="1431" t="s">
        <v>4479</v>
      </c>
      <c r="CM19" s="1432"/>
      <c r="CN19" s="1432"/>
      <c r="CO19" s="1432"/>
      <c r="CP19" s="1432"/>
      <c r="CQ19" s="1432"/>
      <c r="CR19" s="1432"/>
      <c r="CS19" s="1432"/>
      <c r="CT19" s="1432"/>
      <c r="CU19" s="1432"/>
      <c r="CV19" s="1432"/>
      <c r="CW19" s="1432"/>
      <c r="CX19" s="1432"/>
      <c r="CY19" s="1432"/>
      <c r="CZ19" s="1432"/>
      <c r="DA19" s="1432"/>
      <c r="DB19" s="1432"/>
      <c r="DC19" s="1432"/>
      <c r="DD19" s="1432"/>
      <c r="DE19" s="1433"/>
      <c r="DF19" s="591"/>
      <c r="DG19" s="592"/>
      <c r="DH19" s="592"/>
      <c r="DI19" s="592"/>
      <c r="DJ19" s="592"/>
      <c r="DK19" s="592"/>
      <c r="DL19" s="592"/>
      <c r="DM19" s="592"/>
      <c r="DN19" s="592"/>
      <c r="DO19" s="592"/>
      <c r="DP19" s="592"/>
      <c r="DQ19" s="592"/>
      <c r="DR19" s="592"/>
      <c r="DS19" s="592"/>
      <c r="DT19" s="592"/>
      <c r="DU19" s="592"/>
      <c r="DV19" s="592"/>
      <c r="DW19" s="592"/>
      <c r="DX19" s="592"/>
      <c r="DY19" s="592"/>
      <c r="DZ19" s="592"/>
      <c r="EA19" s="592"/>
      <c r="EB19" s="592"/>
      <c r="EC19" s="592"/>
      <c r="ED19" s="592"/>
      <c r="EE19" s="592"/>
      <c r="EF19" s="592"/>
      <c r="EG19" s="592"/>
      <c r="EH19" s="592"/>
      <c r="EI19" s="593"/>
    </row>
    <row r="20" spans="1:208" ht="20.100000000000001" customHeight="1">
      <c r="A20" s="194"/>
      <c r="B20" s="195"/>
      <c r="C20" s="195"/>
      <c r="D20" s="195"/>
      <c r="E20" s="195"/>
      <c r="F20" s="195"/>
      <c r="G20" s="195"/>
      <c r="H20" s="195"/>
      <c r="I20" s="195"/>
      <c r="J20" s="196"/>
      <c r="K20" s="194"/>
      <c r="L20" s="195"/>
      <c r="M20" s="195"/>
      <c r="N20" s="195"/>
      <c r="O20" s="195"/>
      <c r="P20" s="195"/>
      <c r="Q20" s="195"/>
      <c r="R20" s="195"/>
      <c r="S20" s="196"/>
      <c r="T20" s="856" t="s">
        <v>470</v>
      </c>
      <c r="U20" s="857"/>
      <c r="V20" s="857"/>
      <c r="W20" s="857"/>
      <c r="X20" s="857"/>
      <c r="Y20" s="857"/>
      <c r="Z20" s="857"/>
      <c r="AA20" s="857"/>
      <c r="AB20" s="857"/>
      <c r="AC20" s="857"/>
      <c r="AD20" s="856" t="s">
        <v>642</v>
      </c>
      <c r="AE20" s="857"/>
      <c r="AF20" s="857"/>
      <c r="AG20" s="857"/>
      <c r="AH20" s="857"/>
      <c r="AI20" s="857"/>
      <c r="AJ20" s="857"/>
      <c r="AK20" s="857"/>
      <c r="AL20" s="857"/>
      <c r="AM20" s="1137"/>
      <c r="AN20" s="856" t="s">
        <v>471</v>
      </c>
      <c r="AO20" s="857"/>
      <c r="AP20" s="857"/>
      <c r="AQ20" s="857"/>
      <c r="AR20" s="857"/>
      <c r="AS20" s="857"/>
      <c r="AT20" s="857"/>
      <c r="AU20" s="857"/>
      <c r="AV20" s="857"/>
      <c r="AW20" s="1137"/>
      <c r="AX20" s="856" t="s">
        <v>470</v>
      </c>
      <c r="AY20" s="857"/>
      <c r="AZ20" s="857"/>
      <c r="BA20" s="857"/>
      <c r="BB20" s="857"/>
      <c r="BC20" s="857"/>
      <c r="BD20" s="857"/>
      <c r="BE20" s="857"/>
      <c r="BF20" s="857"/>
      <c r="BG20" s="857"/>
      <c r="BH20" s="856" t="s">
        <v>642</v>
      </c>
      <c r="BI20" s="857"/>
      <c r="BJ20" s="857"/>
      <c r="BK20" s="857"/>
      <c r="BL20" s="857"/>
      <c r="BM20" s="857"/>
      <c r="BN20" s="857"/>
      <c r="BO20" s="857"/>
      <c r="BP20" s="857"/>
      <c r="BQ20" s="1137"/>
      <c r="BR20" s="856" t="s">
        <v>470</v>
      </c>
      <c r="BS20" s="857"/>
      <c r="BT20" s="857"/>
      <c r="BU20" s="857"/>
      <c r="BV20" s="857"/>
      <c r="BW20" s="857"/>
      <c r="BX20" s="857"/>
      <c r="BY20" s="857"/>
      <c r="BZ20" s="857"/>
      <c r="CA20" s="857"/>
      <c r="CB20" s="856" t="s">
        <v>642</v>
      </c>
      <c r="CC20" s="857"/>
      <c r="CD20" s="857"/>
      <c r="CE20" s="857"/>
      <c r="CF20" s="857"/>
      <c r="CG20" s="857"/>
      <c r="CH20" s="857"/>
      <c r="CI20" s="857"/>
      <c r="CJ20" s="857"/>
      <c r="CK20" s="1137"/>
      <c r="CL20" s="856" t="s">
        <v>470</v>
      </c>
      <c r="CM20" s="857"/>
      <c r="CN20" s="857"/>
      <c r="CO20" s="857"/>
      <c r="CP20" s="857"/>
      <c r="CQ20" s="857"/>
      <c r="CR20" s="857"/>
      <c r="CS20" s="857"/>
      <c r="CT20" s="857"/>
      <c r="CU20" s="857"/>
      <c r="CV20" s="856" t="s">
        <v>642</v>
      </c>
      <c r="CW20" s="857"/>
      <c r="CX20" s="857"/>
      <c r="CY20" s="857"/>
      <c r="CZ20" s="857"/>
      <c r="DA20" s="857"/>
      <c r="DB20" s="857"/>
      <c r="DC20" s="857"/>
      <c r="DD20" s="857"/>
      <c r="DE20" s="1137"/>
      <c r="DF20" s="114" t="s">
        <v>470</v>
      </c>
      <c r="DG20" s="115"/>
      <c r="DH20" s="115"/>
      <c r="DI20" s="115"/>
      <c r="DJ20" s="115"/>
      <c r="DK20" s="115"/>
      <c r="DL20" s="115"/>
      <c r="DM20" s="115"/>
      <c r="DN20" s="115"/>
      <c r="DO20" s="115"/>
      <c r="DP20" s="114" t="s">
        <v>642</v>
      </c>
      <c r="DQ20" s="115"/>
      <c r="DR20" s="115"/>
      <c r="DS20" s="115"/>
      <c r="DT20" s="115"/>
      <c r="DU20" s="115"/>
      <c r="DV20" s="115"/>
      <c r="DW20" s="115"/>
      <c r="DX20" s="115"/>
      <c r="DY20" s="118"/>
      <c r="DZ20" s="114" t="s">
        <v>471</v>
      </c>
      <c r="EA20" s="115"/>
      <c r="EB20" s="115"/>
      <c r="EC20" s="115"/>
      <c r="ED20" s="115"/>
      <c r="EE20" s="115"/>
      <c r="EF20" s="115"/>
      <c r="EG20" s="115"/>
      <c r="EH20" s="115"/>
      <c r="EI20" s="118"/>
    </row>
    <row r="21" spans="1:208" ht="15" customHeight="1" thickBot="1">
      <c r="A21" s="591"/>
      <c r="B21" s="592"/>
      <c r="C21" s="592"/>
      <c r="D21" s="592"/>
      <c r="E21" s="592"/>
      <c r="F21" s="592"/>
      <c r="G21" s="592"/>
      <c r="H21" s="592"/>
      <c r="I21" s="592"/>
      <c r="J21" s="593"/>
      <c r="K21" s="194"/>
      <c r="L21" s="195"/>
      <c r="M21" s="195"/>
      <c r="N21" s="195"/>
      <c r="O21" s="195"/>
      <c r="P21" s="195"/>
      <c r="Q21" s="195"/>
      <c r="R21" s="195"/>
      <c r="S21" s="196"/>
      <c r="T21" s="1426" t="s">
        <v>472</v>
      </c>
      <c r="U21" s="1427"/>
      <c r="V21" s="1427"/>
      <c r="W21" s="1427"/>
      <c r="X21" s="1427"/>
      <c r="Y21" s="1427"/>
      <c r="Z21" s="1427"/>
      <c r="AA21" s="1427"/>
      <c r="AB21" s="1427"/>
      <c r="AC21" s="1427"/>
      <c r="AD21" s="1426" t="s">
        <v>225</v>
      </c>
      <c r="AE21" s="1427"/>
      <c r="AF21" s="1427"/>
      <c r="AG21" s="1427"/>
      <c r="AH21" s="1427"/>
      <c r="AI21" s="1427"/>
      <c r="AJ21" s="1427"/>
      <c r="AK21" s="1427"/>
      <c r="AL21" s="1427"/>
      <c r="AM21" s="1428"/>
      <c r="AN21" s="1426" t="s">
        <v>225</v>
      </c>
      <c r="AO21" s="1427"/>
      <c r="AP21" s="1427"/>
      <c r="AQ21" s="1427"/>
      <c r="AR21" s="1427"/>
      <c r="AS21" s="1427"/>
      <c r="AT21" s="1427"/>
      <c r="AU21" s="1427"/>
      <c r="AV21" s="1427"/>
      <c r="AW21" s="1428"/>
      <c r="AX21" s="1426" t="s">
        <v>472</v>
      </c>
      <c r="AY21" s="1427"/>
      <c r="AZ21" s="1427"/>
      <c r="BA21" s="1427"/>
      <c r="BB21" s="1427"/>
      <c r="BC21" s="1427"/>
      <c r="BD21" s="1427"/>
      <c r="BE21" s="1427"/>
      <c r="BF21" s="1427"/>
      <c r="BG21" s="1427"/>
      <c r="BH21" s="1426" t="s">
        <v>225</v>
      </c>
      <c r="BI21" s="1427"/>
      <c r="BJ21" s="1427"/>
      <c r="BK21" s="1427"/>
      <c r="BL21" s="1427"/>
      <c r="BM21" s="1427"/>
      <c r="BN21" s="1427"/>
      <c r="BO21" s="1427"/>
      <c r="BP21" s="1427"/>
      <c r="BQ21" s="1428"/>
      <c r="BR21" s="1426" t="s">
        <v>472</v>
      </c>
      <c r="BS21" s="1427"/>
      <c r="BT21" s="1427"/>
      <c r="BU21" s="1427"/>
      <c r="BV21" s="1427"/>
      <c r="BW21" s="1427"/>
      <c r="BX21" s="1427"/>
      <c r="BY21" s="1427"/>
      <c r="BZ21" s="1427"/>
      <c r="CA21" s="1427"/>
      <c r="CB21" s="1426" t="s">
        <v>225</v>
      </c>
      <c r="CC21" s="1427"/>
      <c r="CD21" s="1427"/>
      <c r="CE21" s="1427"/>
      <c r="CF21" s="1427"/>
      <c r="CG21" s="1427"/>
      <c r="CH21" s="1427"/>
      <c r="CI21" s="1427"/>
      <c r="CJ21" s="1427"/>
      <c r="CK21" s="1428"/>
      <c r="CL21" s="1426" t="s">
        <v>472</v>
      </c>
      <c r="CM21" s="1427"/>
      <c r="CN21" s="1427"/>
      <c r="CO21" s="1427"/>
      <c r="CP21" s="1427"/>
      <c r="CQ21" s="1427"/>
      <c r="CR21" s="1427"/>
      <c r="CS21" s="1427"/>
      <c r="CT21" s="1427"/>
      <c r="CU21" s="1427"/>
      <c r="CV21" s="1426" t="s">
        <v>225</v>
      </c>
      <c r="CW21" s="1427"/>
      <c r="CX21" s="1427"/>
      <c r="CY21" s="1427"/>
      <c r="CZ21" s="1427"/>
      <c r="DA21" s="1427"/>
      <c r="DB21" s="1427"/>
      <c r="DC21" s="1427"/>
      <c r="DD21" s="1427"/>
      <c r="DE21" s="1428"/>
      <c r="DF21" s="1400" t="s">
        <v>472</v>
      </c>
      <c r="DG21" s="1401"/>
      <c r="DH21" s="1401"/>
      <c r="DI21" s="1401"/>
      <c r="DJ21" s="1401"/>
      <c r="DK21" s="1401"/>
      <c r="DL21" s="1401"/>
      <c r="DM21" s="1401"/>
      <c r="DN21" s="1401"/>
      <c r="DO21" s="1401"/>
      <c r="DP21" s="1400" t="s">
        <v>225</v>
      </c>
      <c r="DQ21" s="1401"/>
      <c r="DR21" s="1401"/>
      <c r="DS21" s="1401"/>
      <c r="DT21" s="1401"/>
      <c r="DU21" s="1401"/>
      <c r="DV21" s="1401"/>
      <c r="DW21" s="1401"/>
      <c r="DX21" s="1401"/>
      <c r="DY21" s="1402"/>
      <c r="DZ21" s="1400" t="s">
        <v>225</v>
      </c>
      <c r="EA21" s="1401"/>
      <c r="EB21" s="1401"/>
      <c r="EC21" s="1401"/>
      <c r="ED21" s="1401"/>
      <c r="EE21" s="1401"/>
      <c r="EF21" s="1401"/>
      <c r="EG21" s="1401"/>
      <c r="EH21" s="1401"/>
      <c r="EI21" s="1402"/>
    </row>
    <row r="22" spans="1:208" ht="32.1" customHeight="1">
      <c r="A22" s="815" t="s">
        <v>456</v>
      </c>
      <c r="B22" s="815"/>
      <c r="C22" s="815"/>
      <c r="D22" s="815"/>
      <c r="E22" s="815"/>
      <c r="F22" s="815"/>
      <c r="G22" s="815"/>
      <c r="H22" s="815"/>
      <c r="I22" s="815"/>
      <c r="J22" s="816"/>
      <c r="K22" s="1409">
        <v>0</v>
      </c>
      <c r="L22" s="1410"/>
      <c r="M22" s="1410"/>
      <c r="N22" s="1410">
        <v>1</v>
      </c>
      <c r="O22" s="1410"/>
      <c r="P22" s="1410"/>
      <c r="Q22" s="1410">
        <v>1</v>
      </c>
      <c r="R22" s="1410"/>
      <c r="S22" s="1411"/>
      <c r="T22" s="1412">
        <v>263</v>
      </c>
      <c r="U22" s="1412"/>
      <c r="V22" s="1412"/>
      <c r="W22" s="1412"/>
      <c r="X22" s="1412"/>
      <c r="Y22" s="1412"/>
      <c r="Z22" s="1412"/>
      <c r="AA22" s="1412"/>
      <c r="AB22" s="1412"/>
      <c r="AC22" s="1412"/>
      <c r="AD22" s="1434">
        <f>SUM(BH22,CB22,CV22)</f>
        <v>81362</v>
      </c>
      <c r="AE22" s="1434"/>
      <c r="AF22" s="1434"/>
      <c r="AG22" s="1434"/>
      <c r="AH22" s="1434"/>
      <c r="AI22" s="1434"/>
      <c r="AJ22" s="1434"/>
      <c r="AK22" s="1434"/>
      <c r="AL22" s="1434"/>
      <c r="AM22" s="1434"/>
      <c r="AN22" s="1412">
        <v>21747</v>
      </c>
      <c r="AO22" s="1412"/>
      <c r="AP22" s="1412"/>
      <c r="AQ22" s="1412"/>
      <c r="AR22" s="1412"/>
      <c r="AS22" s="1412"/>
      <c r="AT22" s="1412"/>
      <c r="AU22" s="1412"/>
      <c r="AV22" s="1412"/>
      <c r="AW22" s="1412"/>
      <c r="AX22" s="1412">
        <v>259</v>
      </c>
      <c r="AY22" s="1412"/>
      <c r="AZ22" s="1412"/>
      <c r="BA22" s="1412"/>
      <c r="BB22" s="1412"/>
      <c r="BC22" s="1412"/>
      <c r="BD22" s="1412"/>
      <c r="BE22" s="1412"/>
      <c r="BF22" s="1412"/>
      <c r="BG22" s="1412"/>
      <c r="BH22" s="1412">
        <v>54263</v>
      </c>
      <c r="BI22" s="1412"/>
      <c r="BJ22" s="1412"/>
      <c r="BK22" s="1412"/>
      <c r="BL22" s="1412"/>
      <c r="BM22" s="1412"/>
      <c r="BN22" s="1412"/>
      <c r="BO22" s="1412"/>
      <c r="BP22" s="1412"/>
      <c r="BQ22" s="1412"/>
      <c r="BR22" s="1412">
        <v>119</v>
      </c>
      <c r="BS22" s="1412"/>
      <c r="BT22" s="1412"/>
      <c r="BU22" s="1412"/>
      <c r="BV22" s="1412"/>
      <c r="BW22" s="1412"/>
      <c r="BX22" s="1412"/>
      <c r="BY22" s="1412"/>
      <c r="BZ22" s="1412"/>
      <c r="CA22" s="1412"/>
      <c r="CB22" s="1412">
        <v>20653</v>
      </c>
      <c r="CC22" s="1412"/>
      <c r="CD22" s="1412"/>
      <c r="CE22" s="1412"/>
      <c r="CF22" s="1412"/>
      <c r="CG22" s="1412"/>
      <c r="CH22" s="1412"/>
      <c r="CI22" s="1412"/>
      <c r="CJ22" s="1412"/>
      <c r="CK22" s="1412"/>
      <c r="CL22" s="1412">
        <v>161</v>
      </c>
      <c r="CM22" s="1412"/>
      <c r="CN22" s="1412"/>
      <c r="CO22" s="1412"/>
      <c r="CP22" s="1412"/>
      <c r="CQ22" s="1412"/>
      <c r="CR22" s="1412"/>
      <c r="CS22" s="1412"/>
      <c r="CT22" s="1412"/>
      <c r="CU22" s="1412"/>
      <c r="CV22" s="1412">
        <v>6446</v>
      </c>
      <c r="CW22" s="1412"/>
      <c r="CX22" s="1412"/>
      <c r="CY22" s="1412"/>
      <c r="CZ22" s="1412"/>
      <c r="DA22" s="1412"/>
      <c r="DB22" s="1412"/>
      <c r="DC22" s="1412"/>
      <c r="DD22" s="1412"/>
      <c r="DE22" s="1412"/>
      <c r="DF22" s="1434">
        <f>SUM(T13,CL13,DP13,T22)</f>
        <v>27766</v>
      </c>
      <c r="DG22" s="1434"/>
      <c r="DH22" s="1434"/>
      <c r="DI22" s="1434"/>
      <c r="DJ22" s="1434"/>
      <c r="DK22" s="1434"/>
      <c r="DL22" s="1434"/>
      <c r="DM22" s="1434"/>
      <c r="DN22" s="1434"/>
      <c r="DO22" s="1434"/>
      <c r="DP22" s="1434">
        <f>SUM(AD13,CV13,DZ13,AD22)</f>
        <v>2529954</v>
      </c>
      <c r="DQ22" s="1434"/>
      <c r="DR22" s="1434"/>
      <c r="DS22" s="1434"/>
      <c r="DT22" s="1434"/>
      <c r="DU22" s="1434"/>
      <c r="DV22" s="1434"/>
      <c r="DW22" s="1434"/>
      <c r="DX22" s="1434"/>
      <c r="DY22" s="1434"/>
      <c r="DZ22" s="1434">
        <f>SUM(AN13,DF13,EJ13,AN22)</f>
        <v>1171306</v>
      </c>
      <c r="EA22" s="1434"/>
      <c r="EB22" s="1434"/>
      <c r="EC22" s="1434"/>
      <c r="ED22" s="1434"/>
      <c r="EE22" s="1434"/>
      <c r="EF22" s="1434"/>
      <c r="EG22" s="1434"/>
      <c r="EH22" s="1434"/>
      <c r="EI22" s="1435"/>
    </row>
    <row r="23" spans="1:208" ht="32.1" customHeight="1" thickBot="1">
      <c r="A23" s="815" t="s">
        <v>457</v>
      </c>
      <c r="B23" s="815"/>
      <c r="C23" s="815"/>
      <c r="D23" s="815"/>
      <c r="E23" s="815"/>
      <c r="F23" s="815"/>
      <c r="G23" s="815"/>
      <c r="H23" s="815"/>
      <c r="I23" s="815"/>
      <c r="J23" s="816"/>
      <c r="K23" s="1417">
        <v>0</v>
      </c>
      <c r="L23" s="1418"/>
      <c r="M23" s="1418"/>
      <c r="N23" s="1418">
        <v>2</v>
      </c>
      <c r="O23" s="1418"/>
      <c r="P23" s="1418"/>
      <c r="Q23" s="1418">
        <v>1</v>
      </c>
      <c r="R23" s="1418"/>
      <c r="S23" s="1419"/>
      <c r="T23" s="1420">
        <v>263</v>
      </c>
      <c r="U23" s="1420"/>
      <c r="V23" s="1420"/>
      <c r="W23" s="1420"/>
      <c r="X23" s="1420"/>
      <c r="Y23" s="1420"/>
      <c r="Z23" s="1420"/>
      <c r="AA23" s="1420"/>
      <c r="AB23" s="1420"/>
      <c r="AC23" s="1420"/>
      <c r="AD23" s="1436">
        <f>SUM(BH23,CB23,CV23)</f>
        <v>81362</v>
      </c>
      <c r="AE23" s="1436"/>
      <c r="AF23" s="1436"/>
      <c r="AG23" s="1436"/>
      <c r="AH23" s="1436"/>
      <c r="AI23" s="1436"/>
      <c r="AJ23" s="1436"/>
      <c r="AK23" s="1436"/>
      <c r="AL23" s="1436"/>
      <c r="AM23" s="1436"/>
      <c r="AN23" s="1420">
        <v>14498</v>
      </c>
      <c r="AO23" s="1420"/>
      <c r="AP23" s="1420"/>
      <c r="AQ23" s="1420"/>
      <c r="AR23" s="1420"/>
      <c r="AS23" s="1420"/>
      <c r="AT23" s="1420"/>
      <c r="AU23" s="1420"/>
      <c r="AV23" s="1420"/>
      <c r="AW23" s="1420"/>
      <c r="AX23" s="1420">
        <v>259</v>
      </c>
      <c r="AY23" s="1420"/>
      <c r="AZ23" s="1420"/>
      <c r="BA23" s="1420"/>
      <c r="BB23" s="1420"/>
      <c r="BC23" s="1420"/>
      <c r="BD23" s="1420"/>
      <c r="BE23" s="1420"/>
      <c r="BF23" s="1420"/>
      <c r="BG23" s="1420"/>
      <c r="BH23" s="1420">
        <v>54263</v>
      </c>
      <c r="BI23" s="1420"/>
      <c r="BJ23" s="1420"/>
      <c r="BK23" s="1420"/>
      <c r="BL23" s="1420"/>
      <c r="BM23" s="1420"/>
      <c r="BN23" s="1420"/>
      <c r="BO23" s="1420"/>
      <c r="BP23" s="1420"/>
      <c r="BQ23" s="1420"/>
      <c r="BR23" s="1420">
        <v>119</v>
      </c>
      <c r="BS23" s="1420"/>
      <c r="BT23" s="1420"/>
      <c r="BU23" s="1420"/>
      <c r="BV23" s="1420"/>
      <c r="BW23" s="1420"/>
      <c r="BX23" s="1420"/>
      <c r="BY23" s="1420"/>
      <c r="BZ23" s="1420"/>
      <c r="CA23" s="1420"/>
      <c r="CB23" s="1420">
        <v>20653</v>
      </c>
      <c r="CC23" s="1420"/>
      <c r="CD23" s="1420"/>
      <c r="CE23" s="1420"/>
      <c r="CF23" s="1420"/>
      <c r="CG23" s="1420"/>
      <c r="CH23" s="1420"/>
      <c r="CI23" s="1420"/>
      <c r="CJ23" s="1420"/>
      <c r="CK23" s="1420"/>
      <c r="CL23" s="1420">
        <v>161</v>
      </c>
      <c r="CM23" s="1420"/>
      <c r="CN23" s="1420"/>
      <c r="CO23" s="1420"/>
      <c r="CP23" s="1420"/>
      <c r="CQ23" s="1420"/>
      <c r="CR23" s="1420"/>
      <c r="CS23" s="1420"/>
      <c r="CT23" s="1420"/>
      <c r="CU23" s="1420"/>
      <c r="CV23" s="1420">
        <v>6446</v>
      </c>
      <c r="CW23" s="1420"/>
      <c r="CX23" s="1420"/>
      <c r="CY23" s="1420"/>
      <c r="CZ23" s="1420"/>
      <c r="DA23" s="1420"/>
      <c r="DB23" s="1420"/>
      <c r="DC23" s="1420"/>
      <c r="DD23" s="1420"/>
      <c r="DE23" s="1420"/>
      <c r="DF23" s="1436">
        <f>SUM(T14,CL14,DP14,T23)</f>
        <v>27764</v>
      </c>
      <c r="DG23" s="1436"/>
      <c r="DH23" s="1436"/>
      <c r="DI23" s="1436"/>
      <c r="DJ23" s="1436"/>
      <c r="DK23" s="1436"/>
      <c r="DL23" s="1436"/>
      <c r="DM23" s="1436"/>
      <c r="DN23" s="1436"/>
      <c r="DO23" s="1436"/>
      <c r="DP23" s="1436">
        <f>SUM(AD14,CV14,DZ14,AD23)</f>
        <v>2529766</v>
      </c>
      <c r="DQ23" s="1436"/>
      <c r="DR23" s="1436"/>
      <c r="DS23" s="1436"/>
      <c r="DT23" s="1436"/>
      <c r="DU23" s="1436"/>
      <c r="DV23" s="1436"/>
      <c r="DW23" s="1436"/>
      <c r="DX23" s="1436"/>
      <c r="DY23" s="1436"/>
      <c r="DZ23" s="1436">
        <f>SUM(AN14,DF14,EJ14,AN23)</f>
        <v>780821</v>
      </c>
      <c r="EA23" s="1436"/>
      <c r="EB23" s="1436"/>
      <c r="EC23" s="1436"/>
      <c r="ED23" s="1436"/>
      <c r="EE23" s="1436"/>
      <c r="EF23" s="1436"/>
      <c r="EG23" s="1436"/>
      <c r="EH23" s="1436"/>
      <c r="EI23" s="1437"/>
    </row>
    <row r="24" spans="1:208" ht="15" customHeight="1">
      <c r="A24" s="1422"/>
      <c r="B24" s="1422"/>
      <c r="C24" s="1422"/>
      <c r="D24" s="1422"/>
      <c r="E24" s="1422"/>
      <c r="F24" s="1422"/>
      <c r="G24" s="1422"/>
      <c r="H24" s="1422"/>
      <c r="I24" s="1422"/>
      <c r="J24" s="1422"/>
      <c r="K24" s="1422"/>
      <c r="L24" s="1422"/>
      <c r="M24" s="1422"/>
      <c r="N24" s="1422"/>
      <c r="O24" s="1422"/>
      <c r="P24" s="1422"/>
      <c r="Q24" s="1422"/>
      <c r="R24" s="1422"/>
      <c r="S24" s="1422"/>
      <c r="T24" s="1422"/>
      <c r="U24" s="1422"/>
      <c r="V24" s="1422"/>
      <c r="W24" s="1422"/>
      <c r="X24" s="1422"/>
      <c r="Y24" s="1422"/>
      <c r="Z24" s="1422"/>
      <c r="AA24" s="1422"/>
      <c r="AB24" s="1422"/>
      <c r="AC24" s="1422"/>
      <c r="AD24" s="1422"/>
      <c r="AE24" s="1422"/>
      <c r="AF24" s="1422"/>
      <c r="AG24" s="1422"/>
      <c r="AH24" s="1422"/>
      <c r="AI24" s="1422"/>
      <c r="AJ24" s="1422"/>
      <c r="AK24" s="1422"/>
      <c r="AL24" s="1422"/>
      <c r="AM24" s="1422"/>
      <c r="AN24" s="1422"/>
      <c r="AO24" s="1422"/>
      <c r="AP24" s="1422"/>
      <c r="AQ24" s="1422"/>
      <c r="AR24" s="1422"/>
      <c r="AS24" s="1422"/>
      <c r="AT24" s="1422"/>
      <c r="AU24" s="1422"/>
      <c r="AV24" s="1422"/>
      <c r="AW24" s="1422"/>
      <c r="AX24" s="1422"/>
      <c r="AY24" s="1422"/>
      <c r="AZ24" s="1422"/>
      <c r="BA24" s="1422"/>
      <c r="BB24" s="1422"/>
      <c r="BC24" s="1422"/>
      <c r="BD24" s="1422"/>
      <c r="BE24" s="1422"/>
      <c r="BF24" s="1422"/>
      <c r="BG24" s="1422"/>
      <c r="BH24" s="1422"/>
      <c r="BI24" s="1422"/>
      <c r="BJ24" s="1422"/>
      <c r="BK24" s="1422"/>
      <c r="BL24" s="1422"/>
      <c r="BM24" s="1422"/>
      <c r="BN24" s="1422"/>
      <c r="BO24" s="1422"/>
      <c r="BP24" s="1422"/>
      <c r="BQ24" s="1422"/>
      <c r="BR24" s="1422"/>
      <c r="BS24" s="1422"/>
      <c r="BT24" s="1422"/>
      <c r="BU24" s="1422"/>
      <c r="BV24" s="1422"/>
      <c r="BW24" s="1422"/>
      <c r="BX24" s="1422"/>
      <c r="BY24" s="1422"/>
      <c r="BZ24" s="1422"/>
      <c r="CA24" s="1422"/>
      <c r="CB24" s="1422"/>
      <c r="CC24" s="1422"/>
      <c r="CD24" s="1422"/>
      <c r="CE24" s="1422"/>
      <c r="CF24" s="1422"/>
      <c r="CG24" s="1422"/>
      <c r="CH24" s="1422"/>
      <c r="CI24" s="1422"/>
      <c r="CJ24" s="1422"/>
      <c r="CK24" s="1422"/>
      <c r="CL24" s="1422"/>
      <c r="CM24" s="1422"/>
      <c r="CN24" s="1422"/>
      <c r="CO24" s="1422"/>
    </row>
    <row r="25" spans="1:208" ht="15" customHeight="1">
      <c r="A25" s="1422"/>
      <c r="B25" s="1422"/>
      <c r="C25" s="1422"/>
      <c r="D25" s="1422"/>
      <c r="E25" s="1422"/>
      <c r="F25" s="1422"/>
      <c r="G25" s="1422"/>
      <c r="H25" s="1422"/>
      <c r="I25" s="1422"/>
      <c r="J25" s="1422"/>
      <c r="K25" s="1422"/>
      <c r="L25" s="1422"/>
      <c r="M25" s="1422"/>
      <c r="N25" s="1422"/>
      <c r="O25" s="1422"/>
      <c r="P25" s="1422"/>
      <c r="Q25" s="1422"/>
      <c r="R25" s="1422"/>
      <c r="S25" s="1422"/>
      <c r="T25" s="1422"/>
      <c r="U25" s="1422"/>
      <c r="V25" s="1422"/>
      <c r="W25" s="1422"/>
      <c r="X25" s="1422"/>
      <c r="Y25" s="1422"/>
      <c r="Z25" s="1422"/>
      <c r="AA25" s="1422"/>
      <c r="AB25" s="1422"/>
      <c r="AC25" s="1422"/>
      <c r="AD25" s="1422"/>
      <c r="AE25" s="1422"/>
      <c r="AF25" s="1422"/>
      <c r="AG25" s="1422"/>
      <c r="AH25" s="1422"/>
      <c r="AI25" s="1422"/>
      <c r="AJ25" s="1422"/>
      <c r="AK25" s="1422"/>
      <c r="AL25" s="1422"/>
      <c r="AM25" s="1422"/>
      <c r="AN25" s="1422"/>
      <c r="AO25" s="1422"/>
      <c r="AP25" s="1422"/>
      <c r="AQ25" s="1422"/>
      <c r="AR25" s="1422"/>
      <c r="AS25" s="1422"/>
      <c r="AT25" s="1422"/>
      <c r="AU25" s="1422"/>
      <c r="AV25" s="1422"/>
      <c r="AW25" s="1422"/>
      <c r="AX25" s="1422"/>
      <c r="AY25" s="1422"/>
      <c r="AZ25" s="1422"/>
      <c r="BA25" s="1422"/>
      <c r="BB25" s="1422"/>
      <c r="BC25" s="1422"/>
      <c r="BD25" s="1422"/>
      <c r="BE25" s="1422"/>
      <c r="BF25" s="1422"/>
      <c r="BG25" s="1422"/>
      <c r="BH25" s="1422"/>
      <c r="BI25" s="1422"/>
      <c r="BJ25" s="1422"/>
      <c r="BK25" s="1422"/>
      <c r="BL25" s="1422"/>
      <c r="BM25" s="1422"/>
      <c r="BN25" s="1422"/>
      <c r="BO25" s="1422"/>
      <c r="BP25" s="1422"/>
      <c r="BQ25" s="1422"/>
      <c r="BR25" s="1422"/>
      <c r="BS25" s="1422"/>
      <c r="BT25" s="1422"/>
      <c r="BU25" s="1422"/>
      <c r="BV25" s="1422"/>
      <c r="BW25" s="1422"/>
      <c r="BX25" s="1422"/>
      <c r="BY25" s="1422"/>
      <c r="BZ25" s="1422"/>
      <c r="CA25" s="1422"/>
      <c r="CB25" s="1422"/>
      <c r="CC25" s="1422"/>
      <c r="CD25" s="1422"/>
      <c r="CE25" s="1422"/>
      <c r="CF25" s="1422"/>
      <c r="CG25" s="1422"/>
      <c r="CH25" s="1422"/>
      <c r="CI25" s="1422"/>
      <c r="CJ25" s="1422"/>
      <c r="CK25" s="1422"/>
      <c r="CL25" s="1422"/>
      <c r="CM25" s="1422"/>
      <c r="CN25" s="1422"/>
      <c r="CO25" s="1422"/>
      <c r="CP25" s="1422"/>
      <c r="CQ25" s="1422"/>
      <c r="CR25" s="1422"/>
      <c r="CS25" s="1422"/>
      <c r="CT25" s="1422"/>
      <c r="CU25" s="1422"/>
      <c r="CV25" s="1422"/>
      <c r="CW25" s="1422"/>
      <c r="CX25" s="1422"/>
      <c r="CY25" s="1422"/>
      <c r="CZ25" s="1422"/>
      <c r="DA25" s="1422"/>
      <c r="DB25" s="1422"/>
      <c r="DC25" s="1422"/>
      <c r="DD25" s="1422"/>
      <c r="DE25" s="1422"/>
      <c r="DF25" s="1422"/>
      <c r="DG25" s="1422"/>
      <c r="DH25" s="1422"/>
      <c r="DI25" s="1422"/>
      <c r="DJ25" s="1422"/>
      <c r="DK25" s="1422"/>
      <c r="DL25" s="1422"/>
      <c r="DM25" s="1422"/>
      <c r="DN25" s="1422"/>
      <c r="DO25" s="1422"/>
      <c r="DP25" s="1422"/>
      <c r="DQ25" s="1422"/>
    </row>
  </sheetData>
  <sheetProtection password="98CF" sheet="1" objects="1" scenarios="1" selectLockedCells="1"/>
  <mergeCells count="174">
    <mergeCell ref="GO17:GZ17"/>
    <mergeCell ref="CB16:CK16"/>
    <mergeCell ref="CL16:CU16"/>
    <mergeCell ref="CB11:CK11"/>
    <mergeCell ref="CL10:CU11"/>
    <mergeCell ref="DP22:DY22"/>
    <mergeCell ref="DZ22:EI22"/>
    <mergeCell ref="DF22:DO22"/>
    <mergeCell ref="K13:M13"/>
    <mergeCell ref="N13:P13"/>
    <mergeCell ref="Q13:S13"/>
    <mergeCell ref="AX12:BG12"/>
    <mergeCell ref="BH12:BQ12"/>
    <mergeCell ref="DP13:DY13"/>
    <mergeCell ref="AD16:AM16"/>
    <mergeCell ref="DP14:DY14"/>
    <mergeCell ref="BR16:CA16"/>
    <mergeCell ref="CV16:DE16"/>
    <mergeCell ref="AX13:BG13"/>
    <mergeCell ref="AN13:AW13"/>
    <mergeCell ref="AX16:BG16"/>
    <mergeCell ref="BH16:BQ16"/>
    <mergeCell ref="BH13:BQ13"/>
    <mergeCell ref="T10:AC11"/>
    <mergeCell ref="AD10:AM11"/>
    <mergeCell ref="AN12:AW12"/>
    <mergeCell ref="R3:T3"/>
    <mergeCell ref="Q14:S14"/>
    <mergeCell ref="DF16:DO16"/>
    <mergeCell ref="DP16:DY16"/>
    <mergeCell ref="DZ16:EI16"/>
    <mergeCell ref="AN10:AW11"/>
    <mergeCell ref="AX10:BG11"/>
    <mergeCell ref="BH10:BQ11"/>
    <mergeCell ref="BR10:CA11"/>
    <mergeCell ref="BR13:CA13"/>
    <mergeCell ref="CB13:CK13"/>
    <mergeCell ref="AX14:BG14"/>
    <mergeCell ref="BH14:BQ14"/>
    <mergeCell ref="BR14:CA14"/>
    <mergeCell ref="CB14:CK14"/>
    <mergeCell ref="GE17:GN17"/>
    <mergeCell ref="CL14:CU14"/>
    <mergeCell ref="CV14:DE14"/>
    <mergeCell ref="T16:AC16"/>
    <mergeCell ref="BR12:CA12"/>
    <mergeCell ref="CB12:CK12"/>
    <mergeCell ref="AN16:AW16"/>
    <mergeCell ref="FC17:FQ17"/>
    <mergeCell ref="FS17:GD17"/>
    <mergeCell ref="DF12:DO12"/>
    <mergeCell ref="CL12:CU12"/>
    <mergeCell ref="A13:J13"/>
    <mergeCell ref="A14:J14"/>
    <mergeCell ref="DF7:DO7"/>
    <mergeCell ref="AD12:AM12"/>
    <mergeCell ref="AD13:AM13"/>
    <mergeCell ref="CV13:DE13"/>
    <mergeCell ref="DF13:DO13"/>
    <mergeCell ref="DF14:DO14"/>
    <mergeCell ref="T13:AC13"/>
    <mergeCell ref="T14:AC14"/>
    <mergeCell ref="CL13:CU13"/>
    <mergeCell ref="K8:S12"/>
    <mergeCell ref="T12:AC12"/>
    <mergeCell ref="T9:AW9"/>
    <mergeCell ref="K14:M14"/>
    <mergeCell ref="A8:J12"/>
    <mergeCell ref="N14:P14"/>
    <mergeCell ref="AD14:AM14"/>
    <mergeCell ref="AN14:AW14"/>
    <mergeCell ref="T8:CK8"/>
    <mergeCell ref="AX9:CK9"/>
    <mergeCell ref="BH7:BQ7"/>
    <mergeCell ref="CB7:CK7"/>
    <mergeCell ref="BR7:CA7"/>
    <mergeCell ref="DL1:EF2"/>
    <mergeCell ref="CZ1:DK2"/>
    <mergeCell ref="U3:W3"/>
    <mergeCell ref="X3:Z3"/>
    <mergeCell ref="T7:AC7"/>
    <mergeCell ref="AD7:AM7"/>
    <mergeCell ref="I1:Z2"/>
    <mergeCell ref="AA1:AF2"/>
    <mergeCell ref="AG1:CY3"/>
    <mergeCell ref="I3:K3"/>
    <mergeCell ref="L3:N3"/>
    <mergeCell ref="O3:Q3"/>
    <mergeCell ref="DL3:EF3"/>
    <mergeCell ref="AX7:BG7"/>
    <mergeCell ref="AN7:AW7"/>
    <mergeCell ref="DP7:DY7"/>
    <mergeCell ref="CL7:CU7"/>
    <mergeCell ref="AA3:AC3"/>
    <mergeCell ref="AD3:AF3"/>
    <mergeCell ref="CZ3:DK3"/>
    <mergeCell ref="EJ7:ES7"/>
    <mergeCell ref="EJ12:ES12"/>
    <mergeCell ref="EJ14:ES14"/>
    <mergeCell ref="DZ7:EI7"/>
    <mergeCell ref="CV12:DE12"/>
    <mergeCell ref="CV10:DE11"/>
    <mergeCell ref="DF10:DO11"/>
    <mergeCell ref="DP10:DY11"/>
    <mergeCell ref="DZ10:EI11"/>
    <mergeCell ref="EJ10:ES11"/>
    <mergeCell ref="DZ13:EI13"/>
    <mergeCell ref="EJ13:ES13"/>
    <mergeCell ref="CV7:DE7"/>
    <mergeCell ref="DZ14:EI14"/>
    <mergeCell ref="CL8:DO9"/>
    <mergeCell ref="DP8:ES9"/>
    <mergeCell ref="DP12:DY12"/>
    <mergeCell ref="DZ12:EI12"/>
    <mergeCell ref="CV22:DE22"/>
    <mergeCell ref="AD21:AM21"/>
    <mergeCell ref="AN21:AW21"/>
    <mergeCell ref="T22:AC22"/>
    <mergeCell ref="AN20:AW20"/>
    <mergeCell ref="T20:AC20"/>
    <mergeCell ref="AD20:AM20"/>
    <mergeCell ref="T21:AC21"/>
    <mergeCell ref="AD22:AM22"/>
    <mergeCell ref="AN22:AW22"/>
    <mergeCell ref="AX21:BG21"/>
    <mergeCell ref="BH21:BQ21"/>
    <mergeCell ref="CL22:CU22"/>
    <mergeCell ref="A17:J21"/>
    <mergeCell ref="K17:S21"/>
    <mergeCell ref="AX20:BG20"/>
    <mergeCell ref="A23:J23"/>
    <mergeCell ref="K23:M23"/>
    <mergeCell ref="N23:P23"/>
    <mergeCell ref="Q23:S23"/>
    <mergeCell ref="T23:AC23"/>
    <mergeCell ref="BH20:BQ20"/>
    <mergeCell ref="AX19:BQ19"/>
    <mergeCell ref="AN23:AW23"/>
    <mergeCell ref="BR23:CA23"/>
    <mergeCell ref="CB23:CK23"/>
    <mergeCell ref="CL23:CU23"/>
    <mergeCell ref="A22:J22"/>
    <mergeCell ref="K22:M22"/>
    <mergeCell ref="N22:P22"/>
    <mergeCell ref="Q22:S22"/>
    <mergeCell ref="AX23:BG23"/>
    <mergeCell ref="BH23:BQ23"/>
    <mergeCell ref="AX22:BG22"/>
    <mergeCell ref="BH22:BQ22"/>
    <mergeCell ref="CB22:CK22"/>
    <mergeCell ref="DF23:DO23"/>
    <mergeCell ref="DP23:DY23"/>
    <mergeCell ref="DZ23:EI23"/>
    <mergeCell ref="CV21:DE21"/>
    <mergeCell ref="BR19:CK19"/>
    <mergeCell ref="CV23:DE23"/>
    <mergeCell ref="BR22:CA22"/>
    <mergeCell ref="CL20:CU20"/>
    <mergeCell ref="CV20:DE20"/>
    <mergeCell ref="CL21:CU21"/>
    <mergeCell ref="DF17:EI19"/>
    <mergeCell ref="BR20:CA20"/>
    <mergeCell ref="CB20:CK20"/>
    <mergeCell ref="DF21:DO21"/>
    <mergeCell ref="DP21:DY21"/>
    <mergeCell ref="DZ21:EI21"/>
    <mergeCell ref="DF20:DO20"/>
    <mergeCell ref="DP20:DY20"/>
    <mergeCell ref="DZ20:EI20"/>
    <mergeCell ref="BR21:CA21"/>
    <mergeCell ref="CB21:CK21"/>
    <mergeCell ref="CL19:DE19"/>
    <mergeCell ref="T17:DE18"/>
    <mergeCell ref="AD23:AM23"/>
  </mergeCells>
  <phoneticPr fontId="3"/>
  <dataValidations count="5">
    <dataValidation type="whole" allowBlank="1" showInputMessage="1" showErrorMessage="1" errorTitle="入力エラー" error="数値以外の入力または､8桁以上の入力は行えません。" sqref="AN22:AN23 CV13:CV14 CB22:CB23 BH22:BH23 DF13:DF14 EJ13:EJ14">
      <formula1>-999999</formula1>
      <formula2>9999999</formula2>
    </dataValidation>
    <dataValidation type="whole" allowBlank="1" showInputMessage="1" showErrorMessage="1" errorTitle="入力エラー" error="数値以外の入力または､6桁以上の入力は行えません。" sqref="T22:T23 CL22:CL23 BR22:BR23 AX22:AX23 DP13:DP14 CL13:CL14">
      <formula1>-9999</formula1>
      <formula2>99999</formula2>
    </dataValidation>
    <dataValidation type="whole" allowBlank="1" showInputMessage="1" showErrorMessage="1" errorTitle="入力エラー" error="数値以外の入力または､9桁以上の入力は行えません。" sqref="CV22:DE23 DZ13:EI13 DZ14:EI14">
      <formula1>-9999999</formula1>
      <formula2>99999999</formula2>
    </dataValidation>
    <dataValidation type="whole" allowBlank="1" showInputMessage="1" showErrorMessage="1" errorTitle="入力エラー" error="数値以外の入力または、8桁以上の入力は行えません。" sqref="AX13:BG14 T13:AC14">
      <formula1>-999999</formula1>
      <formula2>9999999</formula2>
    </dataValidation>
    <dataValidation type="whole" allowBlank="1" showInputMessage="1" showErrorMessage="1" errorTitle="入力エラー" error="数値以外の入力または、9桁以上の入力は行えません。" sqref="BH13:CK14 AD13:AW14">
      <formula1>-9999999</formula1>
      <formula2>99999999</formula2>
    </dataValidation>
  </dataValidations>
  <printOptions horizontalCentered="1"/>
  <pageMargins left="0.59055118110236227" right="0.59055118110236227" top="0.6692913385826772" bottom="0.39370078740157483" header="0.51181102362204722" footer="0.19685039370078741"/>
  <pageSetup paperSize="9" scale="92" firstPageNumber="108" orientation="landscape" useFirstPageNumber="1" r:id="rId1"/>
  <headerFooter alignWithMargins="0">
    <oddFooter>&amp;R課税市-&amp;P</oddFooter>
  </headerFooter>
  <drawing r:id="rId2"/>
  <picture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you43">
    <pageSetUpPr fitToPage="1"/>
  </sheetPr>
  <dimension ref="A1:EO15"/>
  <sheetViews>
    <sheetView showGridLines="0" zoomScale="85" zoomScaleNormal="85" workbookViewId="0">
      <selection activeCell="A11" sqref="A11:K11"/>
    </sheetView>
  </sheetViews>
  <sheetFormatPr defaultColWidth="1" defaultRowHeight="13.5"/>
  <cols>
    <col min="1" max="16384" width="1" style="1192"/>
  </cols>
  <sheetData>
    <row r="1" spans="1:145" ht="13.5" customHeight="1">
      <c r="B1" s="1438" t="s">
        <v>751</v>
      </c>
      <c r="C1" s="1438"/>
      <c r="D1" s="1438"/>
      <c r="E1" s="1438"/>
      <c r="F1" s="1438"/>
      <c r="G1" s="1438"/>
      <c r="H1" s="1374" t="s">
        <v>810</v>
      </c>
      <c r="I1" s="779"/>
      <c r="J1" s="779"/>
      <c r="K1" s="779"/>
      <c r="L1" s="779"/>
      <c r="M1" s="779"/>
      <c r="N1" s="779"/>
      <c r="O1" s="779"/>
      <c r="P1" s="779"/>
      <c r="Q1" s="779"/>
      <c r="R1" s="779"/>
      <c r="S1" s="779"/>
      <c r="T1" s="779"/>
      <c r="U1" s="779"/>
      <c r="V1" s="779"/>
      <c r="W1" s="779"/>
      <c r="X1" s="779"/>
      <c r="Y1" s="780"/>
      <c r="Z1" s="1374" t="s">
        <v>756</v>
      </c>
      <c r="AA1" s="779"/>
      <c r="AB1" s="779"/>
      <c r="AC1" s="779"/>
      <c r="AD1" s="779"/>
      <c r="AE1" s="780"/>
      <c r="AF1" s="1112" t="s">
        <v>412</v>
      </c>
      <c r="AG1" s="1112"/>
      <c r="AH1" s="1112"/>
      <c r="AI1" s="1112"/>
      <c r="AJ1" s="1112"/>
      <c r="AK1" s="1112"/>
      <c r="AL1" s="1112"/>
      <c r="AM1" s="1112"/>
      <c r="AN1" s="1112"/>
      <c r="AO1" s="1112"/>
      <c r="AP1" s="1112"/>
      <c r="AQ1" s="1112"/>
      <c r="AR1" s="1112"/>
      <c r="AS1" s="1112"/>
      <c r="AT1" s="1112"/>
      <c r="AU1" s="1112"/>
      <c r="AV1" s="1112"/>
      <c r="AW1" s="1112"/>
      <c r="AX1" s="1112"/>
      <c r="AY1" s="1112"/>
      <c r="AZ1" s="1112"/>
      <c r="BA1" s="1112"/>
      <c r="BB1" s="1112"/>
      <c r="BC1" s="1112"/>
      <c r="BD1" s="1112"/>
      <c r="BE1" s="1112"/>
      <c r="BF1" s="1112"/>
      <c r="BG1" s="1112"/>
      <c r="BH1" s="1112"/>
      <c r="BI1" s="1112"/>
      <c r="BJ1" s="1112"/>
      <c r="BK1" s="1112"/>
      <c r="BL1" s="1112"/>
      <c r="BM1" s="1112"/>
      <c r="BN1" s="1112"/>
      <c r="BO1" s="1112"/>
      <c r="BP1" s="1112"/>
      <c r="BQ1" s="1112"/>
      <c r="BR1" s="1112"/>
      <c r="BS1" s="1112"/>
      <c r="BT1" s="1112"/>
      <c r="BU1" s="1112"/>
      <c r="BV1" s="1112"/>
      <c r="BW1" s="1112"/>
      <c r="BX1" s="1112"/>
      <c r="BY1" s="1112"/>
      <c r="BZ1" s="1112"/>
      <c r="CA1" s="1112"/>
      <c r="CB1" s="1112"/>
      <c r="CC1" s="1112"/>
      <c r="CD1" s="1112"/>
      <c r="CE1" s="1112"/>
      <c r="CF1" s="1112"/>
      <c r="CG1" s="1112"/>
      <c r="CH1" s="1112"/>
      <c r="CI1" s="1112"/>
      <c r="CJ1" s="1112"/>
      <c r="CK1" s="1112"/>
      <c r="CL1" s="1112"/>
      <c r="CM1" s="1112"/>
      <c r="CN1" s="1112"/>
      <c r="CO1" s="1112"/>
      <c r="CP1" s="1112"/>
      <c r="CQ1" s="1112"/>
      <c r="CR1" s="1112"/>
      <c r="CS1" s="1112"/>
      <c r="CT1" s="1112"/>
      <c r="CU1" s="1439" t="s">
        <v>750</v>
      </c>
      <c r="CV1" s="1439"/>
      <c r="CW1" s="1439"/>
      <c r="CX1" s="1439"/>
      <c r="CY1" s="1439"/>
      <c r="CZ1" s="1439"/>
      <c r="DA1" s="1439"/>
      <c r="DB1" s="1439"/>
      <c r="DC1" s="1439"/>
      <c r="DD1" s="1439"/>
      <c r="DE1" s="1439"/>
      <c r="DF1" s="1440" t="str">
        <f>IF(表00!DG1="","",表00!DG1)</f>
        <v>三重県</v>
      </c>
      <c r="DG1" s="1440"/>
      <c r="DH1" s="1440"/>
      <c r="DI1" s="1440"/>
      <c r="DJ1" s="1440"/>
      <c r="DK1" s="1440"/>
      <c r="DL1" s="1440"/>
      <c r="DM1" s="1440"/>
      <c r="DN1" s="1440"/>
      <c r="DO1" s="1440"/>
      <c r="DP1" s="1440"/>
      <c r="DQ1" s="1440"/>
      <c r="DR1" s="1440"/>
      <c r="DS1" s="1440"/>
      <c r="DT1" s="1440"/>
      <c r="DU1" s="1440"/>
      <c r="DV1" s="1440"/>
      <c r="DW1" s="1440"/>
      <c r="DX1" s="1440"/>
      <c r="DY1" s="1440"/>
      <c r="DZ1" s="1440"/>
      <c r="EA1" s="1440"/>
      <c r="EB1" s="1440"/>
      <c r="EC1" s="1440"/>
      <c r="ED1" s="1440"/>
      <c r="EE1" s="1440"/>
      <c r="EF1" s="1440"/>
    </row>
    <row r="2" spans="1:145" ht="13.5" customHeight="1" thickBot="1">
      <c r="B2" s="1438" t="s">
        <v>751</v>
      </c>
      <c r="C2" s="1438"/>
      <c r="D2" s="1438"/>
      <c r="E2" s="1438"/>
      <c r="F2" s="1438"/>
      <c r="G2" s="1438"/>
      <c r="H2" s="138"/>
      <c r="I2" s="139"/>
      <c r="J2" s="139"/>
      <c r="K2" s="139"/>
      <c r="L2" s="139"/>
      <c r="M2" s="139"/>
      <c r="N2" s="139"/>
      <c r="O2" s="139"/>
      <c r="P2" s="139"/>
      <c r="Q2" s="139"/>
      <c r="R2" s="139"/>
      <c r="S2" s="139"/>
      <c r="T2" s="139"/>
      <c r="U2" s="139"/>
      <c r="V2" s="139"/>
      <c r="W2" s="139"/>
      <c r="X2" s="139"/>
      <c r="Y2" s="140"/>
      <c r="Z2" s="138"/>
      <c r="AA2" s="139"/>
      <c r="AB2" s="139"/>
      <c r="AC2" s="139"/>
      <c r="AD2" s="139"/>
      <c r="AE2" s="140"/>
      <c r="AF2" s="1112"/>
      <c r="AG2" s="1112"/>
      <c r="AH2" s="1112"/>
      <c r="AI2" s="1112"/>
      <c r="AJ2" s="1112"/>
      <c r="AK2" s="1112"/>
      <c r="AL2" s="1112"/>
      <c r="AM2" s="1112"/>
      <c r="AN2" s="1112"/>
      <c r="AO2" s="1112"/>
      <c r="AP2" s="1112"/>
      <c r="AQ2" s="1112"/>
      <c r="AR2" s="1112"/>
      <c r="AS2" s="1112"/>
      <c r="AT2" s="1112"/>
      <c r="AU2" s="1112"/>
      <c r="AV2" s="1112"/>
      <c r="AW2" s="1112"/>
      <c r="AX2" s="1112"/>
      <c r="AY2" s="1112"/>
      <c r="AZ2" s="1112"/>
      <c r="BA2" s="1112"/>
      <c r="BB2" s="1112"/>
      <c r="BC2" s="1112"/>
      <c r="BD2" s="1112"/>
      <c r="BE2" s="1112"/>
      <c r="BF2" s="1112"/>
      <c r="BG2" s="1112"/>
      <c r="BH2" s="1112"/>
      <c r="BI2" s="1112"/>
      <c r="BJ2" s="1112"/>
      <c r="BK2" s="1112"/>
      <c r="BL2" s="1112"/>
      <c r="BM2" s="1112"/>
      <c r="BN2" s="1112"/>
      <c r="BO2" s="1112"/>
      <c r="BP2" s="1112"/>
      <c r="BQ2" s="1112"/>
      <c r="BR2" s="1112"/>
      <c r="BS2" s="1112"/>
      <c r="BT2" s="1112"/>
      <c r="BU2" s="1112"/>
      <c r="BV2" s="1112"/>
      <c r="BW2" s="1112"/>
      <c r="BX2" s="1112"/>
      <c r="BY2" s="1112"/>
      <c r="BZ2" s="1112"/>
      <c r="CA2" s="1112"/>
      <c r="CB2" s="1112"/>
      <c r="CC2" s="1112"/>
      <c r="CD2" s="1112"/>
      <c r="CE2" s="1112"/>
      <c r="CF2" s="1112"/>
      <c r="CG2" s="1112"/>
      <c r="CH2" s="1112"/>
      <c r="CI2" s="1112"/>
      <c r="CJ2" s="1112"/>
      <c r="CK2" s="1112"/>
      <c r="CL2" s="1112"/>
      <c r="CM2" s="1112"/>
      <c r="CN2" s="1112"/>
      <c r="CO2" s="1112"/>
      <c r="CP2" s="1112"/>
      <c r="CQ2" s="1112"/>
      <c r="CR2" s="1112"/>
      <c r="CS2" s="1112"/>
      <c r="CT2" s="1112"/>
      <c r="CU2" s="1113"/>
      <c r="CV2" s="1113"/>
      <c r="CW2" s="1113"/>
      <c r="CX2" s="1113"/>
      <c r="CY2" s="1113"/>
      <c r="CZ2" s="1113"/>
      <c r="DA2" s="1113"/>
      <c r="DB2" s="1113"/>
      <c r="DC2" s="1113"/>
      <c r="DD2" s="1113"/>
      <c r="DE2" s="1113"/>
      <c r="DF2" s="1441"/>
      <c r="DG2" s="1441"/>
      <c r="DH2" s="1441"/>
      <c r="DI2" s="1441"/>
      <c r="DJ2" s="1441"/>
      <c r="DK2" s="1441"/>
      <c r="DL2" s="1441"/>
      <c r="DM2" s="1441"/>
      <c r="DN2" s="1441"/>
      <c r="DO2" s="1441"/>
      <c r="DP2" s="1441"/>
      <c r="DQ2" s="1441"/>
      <c r="DR2" s="1441"/>
      <c r="DS2" s="1441"/>
      <c r="DT2" s="1441"/>
      <c r="DU2" s="1441"/>
      <c r="DV2" s="1441"/>
      <c r="DW2" s="1441"/>
      <c r="DX2" s="1441"/>
      <c r="DY2" s="1441"/>
      <c r="DZ2" s="1441"/>
      <c r="EA2" s="1441"/>
      <c r="EB2" s="1441"/>
      <c r="EC2" s="1441"/>
      <c r="ED2" s="1441"/>
      <c r="EE2" s="1441"/>
      <c r="EF2" s="1441"/>
    </row>
    <row r="3" spans="1:145" s="1115" customFormat="1" ht="25.5" customHeight="1" thickBot="1">
      <c r="A3" s="1442"/>
      <c r="B3" s="1442"/>
      <c r="C3" s="1442"/>
      <c r="D3" s="1442"/>
      <c r="E3" s="1442"/>
      <c r="F3" s="1442"/>
      <c r="G3" s="1442"/>
      <c r="H3" s="1378">
        <f>IF(表00!A8="","",表00!A8)</f>
        <v>2</v>
      </c>
      <c r="I3" s="1379"/>
      <c r="J3" s="1380"/>
      <c r="K3" s="1381">
        <f>IF(表00!D8="","",表00!D8)</f>
        <v>4</v>
      </c>
      <c r="L3" s="1379"/>
      <c r="M3" s="1380"/>
      <c r="N3" s="1381">
        <f>IF(表00!G8="","",表00!G8)</f>
        <v>2</v>
      </c>
      <c r="O3" s="1379"/>
      <c r="P3" s="1380"/>
      <c r="Q3" s="1381">
        <f>IF(表00!J8="","",表00!J8)</f>
        <v>0</v>
      </c>
      <c r="R3" s="1379"/>
      <c r="S3" s="1380"/>
      <c r="T3" s="1381">
        <f>IF(表00!M8="","",表00!M8)</f>
        <v>2</v>
      </c>
      <c r="U3" s="1379"/>
      <c r="V3" s="1380"/>
      <c r="W3" s="1381">
        <f>IF(表00!P8="","",表00!P8)</f>
        <v>1</v>
      </c>
      <c r="X3" s="1379"/>
      <c r="Y3" s="1380"/>
      <c r="Z3" s="1382">
        <v>4</v>
      </c>
      <c r="AA3" s="1383"/>
      <c r="AB3" s="1384"/>
      <c r="AC3" s="1381">
        <v>3</v>
      </c>
      <c r="AD3" s="1385"/>
      <c r="AE3" s="1386"/>
      <c r="AF3" s="1112"/>
      <c r="AG3" s="1112"/>
      <c r="AH3" s="1112"/>
      <c r="AI3" s="1112"/>
      <c r="AJ3" s="1112"/>
      <c r="AK3" s="1112"/>
      <c r="AL3" s="1112"/>
      <c r="AM3" s="1112"/>
      <c r="AN3" s="1112"/>
      <c r="AO3" s="1112"/>
      <c r="AP3" s="1112"/>
      <c r="AQ3" s="1112"/>
      <c r="AR3" s="1112"/>
      <c r="AS3" s="1112"/>
      <c r="AT3" s="1112"/>
      <c r="AU3" s="1112"/>
      <c r="AV3" s="1112"/>
      <c r="AW3" s="1112"/>
      <c r="AX3" s="1112"/>
      <c r="AY3" s="1112"/>
      <c r="AZ3" s="1112"/>
      <c r="BA3" s="1112"/>
      <c r="BB3" s="1112"/>
      <c r="BC3" s="1112"/>
      <c r="BD3" s="1112"/>
      <c r="BE3" s="1112"/>
      <c r="BF3" s="1112"/>
      <c r="BG3" s="1112"/>
      <c r="BH3" s="1112"/>
      <c r="BI3" s="1112"/>
      <c r="BJ3" s="1112"/>
      <c r="BK3" s="1112"/>
      <c r="BL3" s="1112"/>
      <c r="BM3" s="1112"/>
      <c r="BN3" s="1112"/>
      <c r="BO3" s="1112"/>
      <c r="BP3" s="1112"/>
      <c r="BQ3" s="1112"/>
      <c r="BR3" s="1112"/>
      <c r="BS3" s="1112"/>
      <c r="BT3" s="1112"/>
      <c r="BU3" s="1112"/>
      <c r="BV3" s="1112"/>
      <c r="BW3" s="1112"/>
      <c r="BX3" s="1112"/>
      <c r="BY3" s="1112"/>
      <c r="BZ3" s="1112"/>
      <c r="CA3" s="1112"/>
      <c r="CB3" s="1112"/>
      <c r="CC3" s="1112"/>
      <c r="CD3" s="1112"/>
      <c r="CE3" s="1112"/>
      <c r="CF3" s="1112"/>
      <c r="CG3" s="1112"/>
      <c r="CH3" s="1112"/>
      <c r="CI3" s="1112"/>
      <c r="CJ3" s="1112"/>
      <c r="CK3" s="1112"/>
      <c r="CL3" s="1112"/>
      <c r="CM3" s="1112"/>
      <c r="CN3" s="1112"/>
      <c r="CO3" s="1112"/>
      <c r="CP3" s="1112"/>
      <c r="CQ3" s="1112"/>
      <c r="CR3" s="1112"/>
      <c r="CS3" s="1112"/>
      <c r="CT3" s="1112"/>
      <c r="CU3" s="1119" t="s">
        <v>752</v>
      </c>
      <c r="CV3" s="1119"/>
      <c r="CW3" s="1119"/>
      <c r="CX3" s="1119"/>
      <c r="CY3" s="1119"/>
      <c r="CZ3" s="1119"/>
      <c r="DA3" s="1119"/>
      <c r="DB3" s="1119"/>
      <c r="DC3" s="1119"/>
      <c r="DD3" s="1119"/>
      <c r="DE3" s="1119"/>
      <c r="DF3" s="1443" t="str">
        <f>IF(表00!DG3="","",表00!DG3)</f>
        <v>四日市市</v>
      </c>
      <c r="DG3" s="1443"/>
      <c r="DH3" s="1443"/>
      <c r="DI3" s="1443"/>
      <c r="DJ3" s="1443"/>
      <c r="DK3" s="1443"/>
      <c r="DL3" s="1443"/>
      <c r="DM3" s="1443"/>
      <c r="DN3" s="1443"/>
      <c r="DO3" s="1443"/>
      <c r="DP3" s="1443"/>
      <c r="DQ3" s="1443"/>
      <c r="DR3" s="1443"/>
      <c r="DS3" s="1443"/>
      <c r="DT3" s="1443"/>
      <c r="DU3" s="1443"/>
      <c r="DV3" s="1443"/>
      <c r="DW3" s="1443"/>
      <c r="DX3" s="1443"/>
      <c r="DY3" s="1443"/>
      <c r="DZ3" s="1443"/>
      <c r="EA3" s="1443"/>
      <c r="EB3" s="1443"/>
      <c r="EC3" s="1443"/>
      <c r="ED3" s="1443"/>
      <c r="EE3" s="1443"/>
      <c r="EF3" s="1443"/>
    </row>
    <row r="4" spans="1:145" s="1115" customFormat="1" ht="21.6" customHeight="1">
      <c r="A4" s="1442"/>
      <c r="B4" s="1442"/>
      <c r="C4" s="1442"/>
      <c r="D4" s="1442"/>
      <c r="E4" s="1442"/>
      <c r="F4" s="1442"/>
      <c r="G4" s="1442"/>
      <c r="H4" s="1444"/>
      <c r="I4" s="1444"/>
      <c r="J4" s="1444"/>
      <c r="K4" s="1444"/>
      <c r="L4" s="1444"/>
      <c r="M4" s="1444"/>
      <c r="N4" s="1444"/>
      <c r="O4" s="1444"/>
      <c r="P4" s="1444"/>
      <c r="Q4" s="1444"/>
      <c r="R4" s="1444"/>
      <c r="S4" s="1444"/>
      <c r="T4" s="1444"/>
      <c r="U4" s="1444"/>
      <c r="V4" s="1444"/>
      <c r="W4" s="1444"/>
      <c r="X4" s="1444"/>
      <c r="Y4" s="1444"/>
      <c r="Z4" s="1444"/>
      <c r="AA4" s="1444"/>
      <c r="AB4" s="1444"/>
      <c r="AC4" s="1444"/>
      <c r="AD4" s="1444"/>
      <c r="AE4" s="1444"/>
      <c r="AF4" s="1445"/>
      <c r="AG4" s="1445"/>
      <c r="AH4" s="1445"/>
      <c r="AI4" s="1445"/>
      <c r="AJ4" s="1445"/>
      <c r="AK4" s="1445"/>
      <c r="AL4" s="1445"/>
      <c r="AM4" s="1445"/>
      <c r="AN4" s="1445"/>
      <c r="AO4" s="1445"/>
      <c r="AP4" s="1445"/>
      <c r="AQ4" s="1445"/>
      <c r="AR4" s="1445"/>
      <c r="AS4" s="1445"/>
      <c r="AT4" s="1445"/>
      <c r="AU4" s="1445"/>
      <c r="AV4" s="1445"/>
      <c r="AW4" s="1445"/>
      <c r="AX4" s="1445"/>
      <c r="AY4" s="1445"/>
      <c r="AZ4" s="1445"/>
      <c r="BA4" s="1445"/>
      <c r="BB4" s="1445"/>
      <c r="BC4" s="1445"/>
      <c r="BD4" s="1445"/>
      <c r="BE4" s="1445"/>
      <c r="BF4" s="1445"/>
      <c r="BG4" s="1445"/>
      <c r="BH4" s="1445"/>
      <c r="BI4" s="1445"/>
      <c r="BJ4" s="1445"/>
      <c r="BK4" s="1445"/>
      <c r="BL4" s="1445"/>
      <c r="BM4" s="1445"/>
      <c r="BN4" s="1445"/>
      <c r="BO4" s="1445"/>
      <c r="BP4" s="1445"/>
      <c r="BQ4" s="1445"/>
      <c r="BR4" s="1445"/>
      <c r="BS4" s="1445"/>
      <c r="BT4" s="1445"/>
      <c r="BU4" s="1445"/>
      <c r="BV4" s="1445"/>
      <c r="BW4" s="1445"/>
      <c r="BX4" s="1445"/>
      <c r="BY4" s="1445"/>
      <c r="BZ4" s="1445"/>
      <c r="CA4" s="1445"/>
      <c r="CB4" s="1445"/>
      <c r="CC4" s="1445"/>
      <c r="CD4" s="1445"/>
      <c r="CE4" s="1445"/>
      <c r="CF4" s="1445"/>
      <c r="CG4" s="1445"/>
      <c r="CH4" s="1445"/>
      <c r="CI4" s="1445"/>
      <c r="CJ4" s="1445"/>
      <c r="CK4" s="1445"/>
      <c r="CL4" s="1445"/>
      <c r="CM4" s="1445"/>
      <c r="CN4" s="1445"/>
      <c r="CO4" s="1445"/>
      <c r="CP4" s="1445"/>
      <c r="CQ4" s="1445"/>
      <c r="CR4" s="1445"/>
      <c r="CS4" s="1445"/>
      <c r="CT4" s="1445"/>
    </row>
    <row r="5" spans="1:145" s="1448" customFormat="1" ht="15" customHeight="1">
      <c r="A5" s="1446"/>
      <c r="B5" s="1446"/>
      <c r="C5" s="1446"/>
      <c r="D5" s="1446"/>
      <c r="E5" s="1446"/>
      <c r="F5" s="1446"/>
      <c r="G5" s="1446"/>
      <c r="H5" s="1446"/>
      <c r="I5" s="1446"/>
      <c r="J5" s="1446"/>
      <c r="K5" s="1446"/>
      <c r="L5" s="1446"/>
      <c r="M5" s="1446"/>
      <c r="N5" s="1446"/>
      <c r="O5" s="1446"/>
      <c r="P5" s="1446"/>
      <c r="Q5" s="1446"/>
      <c r="R5" s="1446"/>
      <c r="S5" s="1446"/>
      <c r="T5" s="1446"/>
      <c r="U5" s="1446"/>
      <c r="V5" s="1446"/>
      <c r="W5" s="1446"/>
      <c r="X5" s="1446"/>
      <c r="Y5" s="1447"/>
      <c r="Z5" s="1447"/>
      <c r="AA5" s="1447"/>
      <c r="AB5" s="1447"/>
      <c r="AC5" s="1447"/>
      <c r="AD5" s="1447"/>
      <c r="AE5" s="1447"/>
      <c r="AF5" s="1447"/>
      <c r="AG5" s="1447"/>
      <c r="AH5" s="1447"/>
      <c r="AI5" s="1447"/>
      <c r="AJ5" s="1447"/>
      <c r="AK5" s="1447"/>
      <c r="AL5" s="1447"/>
      <c r="AM5" s="1447"/>
      <c r="AN5" s="1447"/>
      <c r="AO5" s="1447"/>
      <c r="AP5" s="1447"/>
      <c r="AQ5" s="1447"/>
      <c r="AR5" s="1447"/>
      <c r="AS5" s="1447"/>
      <c r="AT5" s="1447"/>
      <c r="AU5" s="1447"/>
      <c r="AV5" s="1447"/>
      <c r="AW5" s="1447"/>
      <c r="AX5" s="1447"/>
      <c r="AY5" s="1136" t="s">
        <v>145</v>
      </c>
      <c r="AZ5" s="1136"/>
      <c r="BA5" s="1136"/>
      <c r="BB5" s="1136"/>
      <c r="BC5" s="1136"/>
      <c r="BD5" s="1136"/>
      <c r="BE5" s="1136"/>
      <c r="BF5" s="1136" t="s">
        <v>146</v>
      </c>
      <c r="BG5" s="1136"/>
      <c r="BH5" s="1136"/>
      <c r="BI5" s="1136"/>
      <c r="BJ5" s="1136"/>
      <c r="BK5" s="1136"/>
      <c r="BL5" s="1136" t="s">
        <v>147</v>
      </c>
      <c r="BM5" s="1136"/>
      <c r="BN5" s="1136"/>
      <c r="BO5" s="1136"/>
      <c r="BP5" s="1136"/>
      <c r="BQ5" s="1136"/>
      <c r="BR5" s="1136"/>
      <c r="BS5" s="1136" t="s">
        <v>148</v>
      </c>
      <c r="BT5" s="1136"/>
      <c r="BU5" s="1136"/>
      <c r="BV5" s="1136"/>
      <c r="BW5" s="1136"/>
      <c r="BX5" s="1136"/>
      <c r="BY5" s="1136"/>
      <c r="BZ5" s="1136" t="s">
        <v>149</v>
      </c>
      <c r="CA5" s="1136"/>
      <c r="CB5" s="1136"/>
      <c r="CC5" s="1136"/>
      <c r="CD5" s="1136"/>
      <c r="CE5" s="1136"/>
      <c r="CF5" s="1136" t="s">
        <v>150</v>
      </c>
      <c r="CG5" s="1136"/>
      <c r="CH5" s="1136"/>
      <c r="CI5" s="1136"/>
      <c r="CJ5" s="1136"/>
      <c r="CK5" s="1136"/>
      <c r="CL5" s="1136"/>
      <c r="CM5" s="1136" t="s">
        <v>151</v>
      </c>
      <c r="CN5" s="1136"/>
      <c r="CO5" s="1136"/>
      <c r="CP5" s="1136"/>
      <c r="CQ5" s="1136"/>
      <c r="CR5" s="1136"/>
      <c r="CS5" s="1136"/>
      <c r="CT5" s="1136" t="s">
        <v>152</v>
      </c>
      <c r="CU5" s="1136"/>
      <c r="CV5" s="1136"/>
      <c r="CW5" s="1136"/>
      <c r="CX5" s="1136"/>
      <c r="CY5" s="1136"/>
      <c r="CZ5" s="1136" t="s">
        <v>153</v>
      </c>
      <c r="DA5" s="1136"/>
      <c r="DB5" s="1136"/>
      <c r="DC5" s="1136"/>
      <c r="DD5" s="1136"/>
      <c r="DE5" s="1136"/>
      <c r="DF5" s="1136"/>
      <c r="DG5" s="1136" t="s">
        <v>154</v>
      </c>
      <c r="DH5" s="1136"/>
      <c r="DI5" s="1136"/>
      <c r="DJ5" s="1136"/>
      <c r="DK5" s="1136"/>
      <c r="DL5" s="1136"/>
      <c r="DM5" s="1136"/>
      <c r="DN5" s="1136" t="s">
        <v>155</v>
      </c>
      <c r="DO5" s="1136"/>
      <c r="DP5" s="1136"/>
      <c r="DQ5" s="1136"/>
      <c r="DR5" s="1136"/>
      <c r="DS5" s="1136"/>
      <c r="DT5" s="1136" t="s">
        <v>156</v>
      </c>
      <c r="DU5" s="1136"/>
      <c r="DV5" s="1136"/>
      <c r="DW5" s="1136"/>
      <c r="DX5" s="1136"/>
      <c r="DY5" s="1136"/>
      <c r="DZ5" s="1136"/>
    </row>
    <row r="6" spans="1:145" s="1462" customFormat="1" ht="20.100000000000001" customHeight="1">
      <c r="A6" s="1449" t="s">
        <v>753</v>
      </c>
      <c r="B6" s="112"/>
      <c r="C6" s="112"/>
      <c r="D6" s="112"/>
      <c r="E6" s="112"/>
      <c r="F6" s="112"/>
      <c r="G6" s="112"/>
      <c r="H6" s="112"/>
      <c r="I6" s="112"/>
      <c r="J6" s="112"/>
      <c r="K6" s="113"/>
      <c r="L6" s="856" t="s">
        <v>413</v>
      </c>
      <c r="M6" s="1450"/>
      <c r="N6" s="1450"/>
      <c r="O6" s="1450"/>
      <c r="P6" s="1450"/>
      <c r="Q6" s="1451"/>
      <c r="R6" s="856" t="s">
        <v>414</v>
      </c>
      <c r="S6" s="1452"/>
      <c r="T6" s="1452"/>
      <c r="U6" s="1452"/>
      <c r="V6" s="1452"/>
      <c r="W6" s="1453"/>
      <c r="X6" s="856" t="s">
        <v>853</v>
      </c>
      <c r="Y6" s="1450"/>
      <c r="Z6" s="1450"/>
      <c r="AA6" s="1450"/>
      <c r="AB6" s="1450"/>
      <c r="AC6" s="1454"/>
      <c r="AD6" s="856" t="s">
        <v>415</v>
      </c>
      <c r="AE6" s="857"/>
      <c r="AF6" s="857"/>
      <c r="AG6" s="857"/>
      <c r="AH6" s="857"/>
      <c r="AI6" s="1137"/>
      <c r="AJ6" s="1455" t="s">
        <v>416</v>
      </c>
      <c r="AK6" s="1456"/>
      <c r="AL6" s="1456"/>
      <c r="AM6" s="1456"/>
      <c r="AN6" s="1456"/>
      <c r="AO6" s="1457"/>
      <c r="AP6" s="115" t="s">
        <v>286</v>
      </c>
      <c r="AQ6" s="115"/>
      <c r="AR6" s="115"/>
      <c r="AS6" s="115"/>
      <c r="AT6" s="115"/>
      <c r="AU6" s="115"/>
      <c r="AV6" s="115"/>
      <c r="AW6" s="115"/>
      <c r="AX6" s="118"/>
      <c r="AY6" s="1138" t="s">
        <v>112</v>
      </c>
      <c r="AZ6" s="1458"/>
      <c r="BA6" s="1458"/>
      <c r="BB6" s="1458"/>
      <c r="BC6" s="1458"/>
      <c r="BD6" s="1458"/>
      <c r="BE6" s="1458"/>
      <c r="BF6" s="1458"/>
      <c r="BG6" s="1458"/>
      <c r="BH6" s="1458"/>
      <c r="BI6" s="1458"/>
      <c r="BJ6" s="1458"/>
      <c r="BK6" s="1458"/>
      <c r="BL6" s="1458"/>
      <c r="BM6" s="1458"/>
      <c r="BN6" s="1458"/>
      <c r="BO6" s="1458"/>
      <c r="BP6" s="1458"/>
      <c r="BQ6" s="1458"/>
      <c r="BR6" s="1458"/>
      <c r="BS6" s="1458"/>
      <c r="BT6" s="1458"/>
      <c r="BU6" s="1458"/>
      <c r="BV6" s="1458"/>
      <c r="BW6" s="1458"/>
      <c r="BX6" s="1458"/>
      <c r="BY6" s="1458"/>
      <c r="BZ6" s="1458"/>
      <c r="CA6" s="1458"/>
      <c r="CB6" s="1458"/>
      <c r="CC6" s="1458"/>
      <c r="CD6" s="1458"/>
      <c r="CE6" s="1458"/>
      <c r="CF6" s="1458"/>
      <c r="CG6" s="1458"/>
      <c r="CH6" s="1458"/>
      <c r="CI6" s="1458"/>
      <c r="CJ6" s="1458"/>
      <c r="CK6" s="1458"/>
      <c r="CL6" s="1458"/>
      <c r="CM6" s="1458"/>
      <c r="CN6" s="1458"/>
      <c r="CO6" s="1458"/>
      <c r="CP6" s="1458"/>
      <c r="CQ6" s="1458"/>
      <c r="CR6" s="1458"/>
      <c r="CS6" s="1458"/>
      <c r="CT6" s="1458"/>
      <c r="CU6" s="1458"/>
      <c r="CV6" s="1458"/>
      <c r="CW6" s="1458"/>
      <c r="CX6" s="1458"/>
      <c r="CY6" s="1458"/>
      <c r="CZ6" s="1458"/>
      <c r="DA6" s="1458"/>
      <c r="DB6" s="1458"/>
      <c r="DC6" s="1458"/>
      <c r="DD6" s="1458"/>
      <c r="DE6" s="1458"/>
      <c r="DF6" s="1458"/>
      <c r="DG6" s="1458"/>
      <c r="DH6" s="1458"/>
      <c r="DI6" s="1458"/>
      <c r="DJ6" s="1458"/>
      <c r="DK6" s="1458"/>
      <c r="DL6" s="1458"/>
      <c r="DM6" s="1458"/>
      <c r="DN6" s="1458"/>
      <c r="DO6" s="1458"/>
      <c r="DP6" s="1458"/>
      <c r="DQ6" s="1458"/>
      <c r="DR6" s="1458"/>
      <c r="DS6" s="1458"/>
      <c r="DT6" s="1458"/>
      <c r="DU6" s="1458"/>
      <c r="DV6" s="1458"/>
      <c r="DW6" s="1458"/>
      <c r="DX6" s="1458"/>
      <c r="DY6" s="1458"/>
      <c r="DZ6" s="1459"/>
      <c r="EA6" s="856" t="s">
        <v>417</v>
      </c>
      <c r="EB6" s="1460"/>
      <c r="EC6" s="1460"/>
      <c r="ED6" s="1460"/>
      <c r="EE6" s="1460"/>
      <c r="EF6" s="1460"/>
      <c r="EG6" s="1460"/>
      <c r="EH6" s="1460"/>
      <c r="EI6" s="1460"/>
      <c r="EJ6" s="1460"/>
      <c r="EK6" s="1460"/>
      <c r="EL6" s="1460"/>
      <c r="EM6" s="1460"/>
      <c r="EN6" s="1460"/>
      <c r="EO6" s="1461"/>
    </row>
    <row r="7" spans="1:145" s="1462" customFormat="1" ht="20.100000000000001" customHeight="1">
      <c r="A7" s="124"/>
      <c r="B7" s="125"/>
      <c r="C7" s="125"/>
      <c r="D7" s="125"/>
      <c r="E7" s="125"/>
      <c r="F7" s="125"/>
      <c r="G7" s="125"/>
      <c r="H7" s="125"/>
      <c r="I7" s="125"/>
      <c r="J7" s="125"/>
      <c r="K7" s="126"/>
      <c r="L7" s="1463"/>
      <c r="M7" s="1464"/>
      <c r="N7" s="1464"/>
      <c r="O7" s="1464"/>
      <c r="P7" s="1464"/>
      <c r="Q7" s="1465"/>
      <c r="R7" s="1466"/>
      <c r="S7" s="1467"/>
      <c r="T7" s="1467"/>
      <c r="U7" s="1467"/>
      <c r="V7" s="1467"/>
      <c r="W7" s="1468"/>
      <c r="X7" s="1463"/>
      <c r="Y7" s="1464"/>
      <c r="Z7" s="1464"/>
      <c r="AA7" s="1464"/>
      <c r="AB7" s="1464"/>
      <c r="AC7" s="1469"/>
      <c r="AD7" s="861"/>
      <c r="AE7" s="862"/>
      <c r="AF7" s="862"/>
      <c r="AG7" s="862"/>
      <c r="AH7" s="862"/>
      <c r="AI7" s="863"/>
      <c r="AJ7" s="1470"/>
      <c r="AK7" s="1471"/>
      <c r="AL7" s="1471"/>
      <c r="AM7" s="1471"/>
      <c r="AN7" s="1471"/>
      <c r="AO7" s="1472"/>
      <c r="AP7" s="195"/>
      <c r="AQ7" s="195"/>
      <c r="AR7" s="195"/>
      <c r="AS7" s="195"/>
      <c r="AT7" s="195"/>
      <c r="AU7" s="195"/>
      <c r="AV7" s="195"/>
      <c r="AW7" s="195"/>
      <c r="AX7" s="196"/>
      <c r="AY7" s="1473" t="str">
        <f>表00!CY6&amp;表00!DC6 &amp;"年度分"</f>
        <v>令和5年度分</v>
      </c>
      <c r="AZ7" s="1474"/>
      <c r="BA7" s="1474"/>
      <c r="BB7" s="1474"/>
      <c r="BC7" s="1474"/>
      <c r="BD7" s="1474"/>
      <c r="BE7" s="1474"/>
      <c r="BF7" s="1474"/>
      <c r="BG7" s="1474"/>
      <c r="BH7" s="1474"/>
      <c r="BI7" s="1474"/>
      <c r="BJ7" s="1474"/>
      <c r="BK7" s="1474"/>
      <c r="BL7" s="1474"/>
      <c r="BM7" s="1474"/>
      <c r="BN7" s="1474"/>
      <c r="BO7" s="1474"/>
      <c r="BP7" s="1474"/>
      <c r="BQ7" s="1474"/>
      <c r="BR7" s="1474"/>
      <c r="BS7" s="1474"/>
      <c r="BT7" s="1474"/>
      <c r="BU7" s="1474"/>
      <c r="BV7" s="1474"/>
      <c r="BW7" s="1474"/>
      <c r="BX7" s="1474"/>
      <c r="BY7" s="1474"/>
      <c r="BZ7" s="1474"/>
      <c r="CA7" s="1474"/>
      <c r="CB7" s="1474"/>
      <c r="CC7" s="1474"/>
      <c r="CD7" s="1474"/>
      <c r="CE7" s="1474"/>
      <c r="CF7" s="1474"/>
      <c r="CG7" s="1474"/>
      <c r="CH7" s="1474"/>
      <c r="CI7" s="1474"/>
      <c r="CJ7" s="1474"/>
      <c r="CK7" s="1474"/>
      <c r="CL7" s="1475"/>
      <c r="CM7" s="1473" t="str">
        <f>表00!CY5&amp;表00!DC5 &amp; "年度分"</f>
        <v>令和6年度分</v>
      </c>
      <c r="CN7" s="1474"/>
      <c r="CO7" s="1474"/>
      <c r="CP7" s="1474"/>
      <c r="CQ7" s="1474"/>
      <c r="CR7" s="1474"/>
      <c r="CS7" s="1474"/>
      <c r="CT7" s="1474"/>
      <c r="CU7" s="1474"/>
      <c r="CV7" s="1474"/>
      <c r="CW7" s="1474"/>
      <c r="CX7" s="1474"/>
      <c r="CY7" s="1474"/>
      <c r="CZ7" s="1474"/>
      <c r="DA7" s="1474"/>
      <c r="DB7" s="1474"/>
      <c r="DC7" s="1474"/>
      <c r="DD7" s="1474"/>
      <c r="DE7" s="1474"/>
      <c r="DF7" s="1474"/>
      <c r="DG7" s="1474"/>
      <c r="DH7" s="1474"/>
      <c r="DI7" s="1474"/>
      <c r="DJ7" s="1474"/>
      <c r="DK7" s="1474"/>
      <c r="DL7" s="1474"/>
      <c r="DM7" s="1474"/>
      <c r="DN7" s="1474"/>
      <c r="DO7" s="1474"/>
      <c r="DP7" s="1474"/>
      <c r="DQ7" s="1474"/>
      <c r="DR7" s="1474"/>
      <c r="DS7" s="1474"/>
      <c r="DT7" s="1474"/>
      <c r="DU7" s="1474"/>
      <c r="DV7" s="1474"/>
      <c r="DW7" s="1474"/>
      <c r="DX7" s="1474"/>
      <c r="DY7" s="1474"/>
      <c r="DZ7" s="1475"/>
      <c r="EA7" s="1476"/>
      <c r="EB7" s="1149"/>
      <c r="EC7" s="1149"/>
      <c r="ED7" s="1149"/>
      <c r="EE7" s="1149"/>
      <c r="EF7" s="1149"/>
      <c r="EG7" s="1149"/>
      <c r="EH7" s="1149"/>
      <c r="EI7" s="1149"/>
      <c r="EJ7" s="1149"/>
      <c r="EK7" s="1149"/>
      <c r="EL7" s="1149"/>
      <c r="EM7" s="1149"/>
      <c r="EN7" s="1149"/>
      <c r="EO7" s="1150"/>
    </row>
    <row r="8" spans="1:145" s="1462" customFormat="1" ht="20.100000000000001" customHeight="1">
      <c r="A8" s="124"/>
      <c r="B8" s="125"/>
      <c r="C8" s="125"/>
      <c r="D8" s="125"/>
      <c r="E8" s="125"/>
      <c r="F8" s="125"/>
      <c r="G8" s="125"/>
      <c r="H8" s="125"/>
      <c r="I8" s="125"/>
      <c r="J8" s="125"/>
      <c r="K8" s="126"/>
      <c r="L8" s="1463"/>
      <c r="M8" s="1464"/>
      <c r="N8" s="1464"/>
      <c r="O8" s="1464"/>
      <c r="P8" s="1464"/>
      <c r="Q8" s="1465"/>
      <c r="R8" s="1466"/>
      <c r="S8" s="1467"/>
      <c r="T8" s="1467"/>
      <c r="U8" s="1467"/>
      <c r="V8" s="1467"/>
      <c r="W8" s="1468"/>
      <c r="X8" s="1463"/>
      <c r="Y8" s="1464"/>
      <c r="Z8" s="1464"/>
      <c r="AA8" s="1464"/>
      <c r="AB8" s="1464"/>
      <c r="AC8" s="1469"/>
      <c r="AD8" s="861"/>
      <c r="AE8" s="862"/>
      <c r="AF8" s="862"/>
      <c r="AG8" s="862"/>
      <c r="AH8" s="862"/>
      <c r="AI8" s="863"/>
      <c r="AJ8" s="1470"/>
      <c r="AK8" s="1471"/>
      <c r="AL8" s="1471"/>
      <c r="AM8" s="1471"/>
      <c r="AN8" s="1471"/>
      <c r="AO8" s="1472"/>
      <c r="AP8" s="195"/>
      <c r="AQ8" s="195"/>
      <c r="AR8" s="195"/>
      <c r="AS8" s="195"/>
      <c r="AT8" s="195"/>
      <c r="AU8" s="195"/>
      <c r="AV8" s="195"/>
      <c r="AW8" s="195"/>
      <c r="AX8" s="196"/>
      <c r="AY8" s="1477" t="s">
        <v>418</v>
      </c>
      <c r="AZ8" s="1478"/>
      <c r="BA8" s="1478"/>
      <c r="BB8" s="1478"/>
      <c r="BC8" s="1478"/>
      <c r="BD8" s="1478"/>
      <c r="BE8" s="1478"/>
      <c r="BF8" s="1478"/>
      <c r="BG8" s="1478"/>
      <c r="BH8" s="1478"/>
      <c r="BI8" s="1478"/>
      <c r="BJ8" s="1478"/>
      <c r="BK8" s="1478"/>
      <c r="BL8" s="1478"/>
      <c r="BM8" s="1478"/>
      <c r="BN8" s="1478"/>
      <c r="BO8" s="1478"/>
      <c r="BP8" s="1478"/>
      <c r="BQ8" s="1478"/>
      <c r="BR8" s="1479"/>
      <c r="BS8" s="1477" t="s">
        <v>419</v>
      </c>
      <c r="BT8" s="1478"/>
      <c r="BU8" s="1478"/>
      <c r="BV8" s="1478"/>
      <c r="BW8" s="1478"/>
      <c r="BX8" s="1478"/>
      <c r="BY8" s="1478"/>
      <c r="BZ8" s="1478"/>
      <c r="CA8" s="1478"/>
      <c r="CB8" s="1478"/>
      <c r="CC8" s="1478"/>
      <c r="CD8" s="1478"/>
      <c r="CE8" s="1478"/>
      <c r="CF8" s="1478"/>
      <c r="CG8" s="1478"/>
      <c r="CH8" s="1478"/>
      <c r="CI8" s="1478"/>
      <c r="CJ8" s="1478"/>
      <c r="CK8" s="1478"/>
      <c r="CL8" s="1479"/>
      <c r="CM8" s="1477" t="s">
        <v>111</v>
      </c>
      <c r="CN8" s="1478"/>
      <c r="CO8" s="1478"/>
      <c r="CP8" s="1478"/>
      <c r="CQ8" s="1478"/>
      <c r="CR8" s="1478"/>
      <c r="CS8" s="1478"/>
      <c r="CT8" s="1478"/>
      <c r="CU8" s="1478"/>
      <c r="CV8" s="1478"/>
      <c r="CW8" s="1478"/>
      <c r="CX8" s="1478"/>
      <c r="CY8" s="1478"/>
      <c r="CZ8" s="1478"/>
      <c r="DA8" s="1478"/>
      <c r="DB8" s="1478"/>
      <c r="DC8" s="1478"/>
      <c r="DD8" s="1478"/>
      <c r="DE8" s="1478"/>
      <c r="DF8" s="1479"/>
      <c r="DG8" s="1477" t="s">
        <v>797</v>
      </c>
      <c r="DH8" s="1478"/>
      <c r="DI8" s="1478"/>
      <c r="DJ8" s="1478"/>
      <c r="DK8" s="1478"/>
      <c r="DL8" s="1478"/>
      <c r="DM8" s="1478"/>
      <c r="DN8" s="1478"/>
      <c r="DO8" s="1478"/>
      <c r="DP8" s="1478"/>
      <c r="DQ8" s="1478"/>
      <c r="DR8" s="1478"/>
      <c r="DS8" s="1478"/>
      <c r="DT8" s="1478"/>
      <c r="DU8" s="1478"/>
      <c r="DV8" s="1478"/>
      <c r="DW8" s="1478"/>
      <c r="DX8" s="1478"/>
      <c r="DY8" s="1478"/>
      <c r="DZ8" s="1478"/>
      <c r="EA8" s="1476"/>
      <c r="EB8" s="1149"/>
      <c r="EC8" s="1149"/>
      <c r="ED8" s="1149"/>
      <c r="EE8" s="1149"/>
      <c r="EF8" s="1149"/>
      <c r="EG8" s="1149"/>
      <c r="EH8" s="1149"/>
      <c r="EI8" s="1149"/>
      <c r="EJ8" s="1149"/>
      <c r="EK8" s="1149"/>
      <c r="EL8" s="1149"/>
      <c r="EM8" s="1149"/>
      <c r="EN8" s="1149"/>
      <c r="EO8" s="1150"/>
    </row>
    <row r="9" spans="1:145" ht="13.5" customHeight="1">
      <c r="A9" s="124"/>
      <c r="B9" s="125"/>
      <c r="C9" s="125"/>
      <c r="D9" s="125"/>
      <c r="E9" s="125"/>
      <c r="F9" s="125"/>
      <c r="G9" s="125"/>
      <c r="H9" s="125"/>
      <c r="I9" s="125"/>
      <c r="J9" s="125"/>
      <c r="K9" s="126"/>
      <c r="L9" s="1463"/>
      <c r="M9" s="1464"/>
      <c r="N9" s="1464"/>
      <c r="O9" s="1464"/>
      <c r="P9" s="1464"/>
      <c r="Q9" s="1465"/>
      <c r="R9" s="1466"/>
      <c r="S9" s="1467"/>
      <c r="T9" s="1467"/>
      <c r="U9" s="1467"/>
      <c r="V9" s="1467"/>
      <c r="W9" s="1468"/>
      <c r="X9" s="1463"/>
      <c r="Y9" s="1464"/>
      <c r="Z9" s="1464"/>
      <c r="AA9" s="1464"/>
      <c r="AB9" s="1464"/>
      <c r="AC9" s="1469"/>
      <c r="AD9" s="861"/>
      <c r="AE9" s="862"/>
      <c r="AF9" s="862"/>
      <c r="AG9" s="862"/>
      <c r="AH9" s="862"/>
      <c r="AI9" s="863"/>
      <c r="AJ9" s="1470"/>
      <c r="AK9" s="1471"/>
      <c r="AL9" s="1471"/>
      <c r="AM9" s="1471"/>
      <c r="AN9" s="1471"/>
      <c r="AO9" s="1472"/>
      <c r="AP9" s="195"/>
      <c r="AQ9" s="195"/>
      <c r="AR9" s="195"/>
      <c r="AS9" s="195"/>
      <c r="AT9" s="195"/>
      <c r="AU9" s="195"/>
      <c r="AV9" s="195"/>
      <c r="AW9" s="195"/>
      <c r="AX9" s="196"/>
      <c r="AY9" s="1216" t="s">
        <v>677</v>
      </c>
      <c r="AZ9" s="1217"/>
      <c r="BA9" s="1217"/>
      <c r="BB9" s="1217"/>
      <c r="BC9" s="1217"/>
      <c r="BD9" s="1217"/>
      <c r="BE9" s="1218"/>
      <c r="BF9" s="1216" t="s">
        <v>678</v>
      </c>
      <c r="BG9" s="1460"/>
      <c r="BH9" s="1460"/>
      <c r="BI9" s="1460"/>
      <c r="BJ9" s="1460"/>
      <c r="BK9" s="1461"/>
      <c r="BL9" s="1216" t="s">
        <v>679</v>
      </c>
      <c r="BM9" s="1217"/>
      <c r="BN9" s="1217"/>
      <c r="BO9" s="1217"/>
      <c r="BP9" s="1217"/>
      <c r="BQ9" s="1217"/>
      <c r="BR9" s="1218"/>
      <c r="BS9" s="1216" t="s">
        <v>677</v>
      </c>
      <c r="BT9" s="1217"/>
      <c r="BU9" s="1217"/>
      <c r="BV9" s="1217"/>
      <c r="BW9" s="1217"/>
      <c r="BX9" s="1217"/>
      <c r="BY9" s="1218"/>
      <c r="BZ9" s="1216" t="s">
        <v>678</v>
      </c>
      <c r="CA9" s="1217"/>
      <c r="CB9" s="1217"/>
      <c r="CC9" s="1217"/>
      <c r="CD9" s="1217"/>
      <c r="CE9" s="1218"/>
      <c r="CF9" s="1216" t="s">
        <v>679</v>
      </c>
      <c r="CG9" s="1217"/>
      <c r="CH9" s="1217"/>
      <c r="CI9" s="1217"/>
      <c r="CJ9" s="1217"/>
      <c r="CK9" s="1217"/>
      <c r="CL9" s="1218"/>
      <c r="CM9" s="1217" t="s">
        <v>677</v>
      </c>
      <c r="CN9" s="1217"/>
      <c r="CO9" s="1217"/>
      <c r="CP9" s="1217"/>
      <c r="CQ9" s="1217"/>
      <c r="CR9" s="1217"/>
      <c r="CS9" s="1218"/>
      <c r="CT9" s="1216" t="s">
        <v>678</v>
      </c>
      <c r="CU9" s="1460"/>
      <c r="CV9" s="1460"/>
      <c r="CW9" s="1460"/>
      <c r="CX9" s="1460"/>
      <c r="CY9" s="1461"/>
      <c r="CZ9" s="1216" t="s">
        <v>679</v>
      </c>
      <c r="DA9" s="1217"/>
      <c r="DB9" s="1217"/>
      <c r="DC9" s="1217"/>
      <c r="DD9" s="1217"/>
      <c r="DE9" s="1217"/>
      <c r="DF9" s="1218"/>
      <c r="DG9" s="1217" t="s">
        <v>677</v>
      </c>
      <c r="DH9" s="1217"/>
      <c r="DI9" s="1217"/>
      <c r="DJ9" s="1217"/>
      <c r="DK9" s="1217"/>
      <c r="DL9" s="1217"/>
      <c r="DM9" s="1218"/>
      <c r="DN9" s="1216" t="s">
        <v>678</v>
      </c>
      <c r="DO9" s="1460"/>
      <c r="DP9" s="1460"/>
      <c r="DQ9" s="1460"/>
      <c r="DR9" s="1460"/>
      <c r="DS9" s="1461"/>
      <c r="DT9" s="1216" t="s">
        <v>679</v>
      </c>
      <c r="DU9" s="1217"/>
      <c r="DV9" s="1217"/>
      <c r="DW9" s="1217"/>
      <c r="DX9" s="1217"/>
      <c r="DY9" s="1217"/>
      <c r="DZ9" s="1218"/>
      <c r="EA9" s="1476"/>
      <c r="EB9" s="1149"/>
      <c r="EC9" s="1149"/>
      <c r="ED9" s="1149"/>
      <c r="EE9" s="1149"/>
      <c r="EF9" s="1149"/>
      <c r="EG9" s="1149"/>
      <c r="EH9" s="1149"/>
      <c r="EI9" s="1149"/>
      <c r="EJ9" s="1149"/>
      <c r="EK9" s="1149"/>
      <c r="EL9" s="1149"/>
      <c r="EM9" s="1149"/>
      <c r="EN9" s="1149"/>
      <c r="EO9" s="1150"/>
    </row>
    <row r="10" spans="1:145" ht="12" customHeight="1" thickBot="1">
      <c r="A10" s="135"/>
      <c r="B10" s="136"/>
      <c r="C10" s="136"/>
      <c r="D10" s="136"/>
      <c r="E10" s="136"/>
      <c r="F10" s="136"/>
      <c r="G10" s="136"/>
      <c r="H10" s="136"/>
      <c r="I10" s="136"/>
      <c r="J10" s="136"/>
      <c r="K10" s="137"/>
      <c r="L10" s="1480"/>
      <c r="M10" s="1481"/>
      <c r="N10" s="1481"/>
      <c r="O10" s="1481"/>
      <c r="P10" s="1481"/>
      <c r="Q10" s="1482"/>
      <c r="R10" s="1483"/>
      <c r="S10" s="1484"/>
      <c r="T10" s="1484"/>
      <c r="U10" s="1484"/>
      <c r="V10" s="1484"/>
      <c r="W10" s="1485"/>
      <c r="X10" s="1480"/>
      <c r="Y10" s="1481"/>
      <c r="Z10" s="1481"/>
      <c r="AA10" s="1481"/>
      <c r="AB10" s="1481"/>
      <c r="AC10" s="1486"/>
      <c r="AD10" s="1144"/>
      <c r="AE10" s="1145"/>
      <c r="AF10" s="1145"/>
      <c r="AG10" s="1145"/>
      <c r="AH10" s="1145"/>
      <c r="AI10" s="1146"/>
      <c r="AJ10" s="1487"/>
      <c r="AK10" s="1488"/>
      <c r="AL10" s="1488"/>
      <c r="AM10" s="1488"/>
      <c r="AN10" s="1488"/>
      <c r="AO10" s="1489"/>
      <c r="AP10" s="195"/>
      <c r="AQ10" s="195"/>
      <c r="AR10" s="195"/>
      <c r="AS10" s="195"/>
      <c r="AT10" s="195"/>
      <c r="AU10" s="195"/>
      <c r="AV10" s="195"/>
      <c r="AW10" s="195"/>
      <c r="AX10" s="196"/>
      <c r="AY10" s="1490" t="s">
        <v>847</v>
      </c>
      <c r="AZ10" s="1491"/>
      <c r="BA10" s="1491"/>
      <c r="BB10" s="1491"/>
      <c r="BC10" s="1491"/>
      <c r="BD10" s="1491"/>
      <c r="BE10" s="1492"/>
      <c r="BF10" s="1493" t="s">
        <v>847</v>
      </c>
      <c r="BG10" s="1494"/>
      <c r="BH10" s="1494"/>
      <c r="BI10" s="1494"/>
      <c r="BJ10" s="1494"/>
      <c r="BK10" s="1495"/>
      <c r="BL10" s="1493" t="s">
        <v>847</v>
      </c>
      <c r="BM10" s="1496"/>
      <c r="BN10" s="1496"/>
      <c r="BO10" s="1496"/>
      <c r="BP10" s="1496"/>
      <c r="BQ10" s="1496"/>
      <c r="BR10" s="1497"/>
      <c r="BS10" s="1493" t="s">
        <v>847</v>
      </c>
      <c r="BT10" s="1496"/>
      <c r="BU10" s="1496"/>
      <c r="BV10" s="1496"/>
      <c r="BW10" s="1496"/>
      <c r="BX10" s="1496"/>
      <c r="BY10" s="1497"/>
      <c r="BZ10" s="1493" t="s">
        <v>847</v>
      </c>
      <c r="CA10" s="1496"/>
      <c r="CB10" s="1496"/>
      <c r="CC10" s="1496"/>
      <c r="CD10" s="1496"/>
      <c r="CE10" s="1497"/>
      <c r="CF10" s="1493" t="s">
        <v>847</v>
      </c>
      <c r="CG10" s="1496"/>
      <c r="CH10" s="1496"/>
      <c r="CI10" s="1496"/>
      <c r="CJ10" s="1496"/>
      <c r="CK10" s="1496"/>
      <c r="CL10" s="1497"/>
      <c r="CM10" s="1496" t="s">
        <v>847</v>
      </c>
      <c r="CN10" s="1496"/>
      <c r="CO10" s="1496"/>
      <c r="CP10" s="1496"/>
      <c r="CQ10" s="1496"/>
      <c r="CR10" s="1496"/>
      <c r="CS10" s="1497"/>
      <c r="CT10" s="1493" t="s">
        <v>847</v>
      </c>
      <c r="CU10" s="1494"/>
      <c r="CV10" s="1494"/>
      <c r="CW10" s="1494"/>
      <c r="CX10" s="1494"/>
      <c r="CY10" s="1495"/>
      <c r="CZ10" s="1493" t="s">
        <v>847</v>
      </c>
      <c r="DA10" s="1496"/>
      <c r="DB10" s="1496"/>
      <c r="DC10" s="1496"/>
      <c r="DD10" s="1496"/>
      <c r="DE10" s="1496"/>
      <c r="DF10" s="1497"/>
      <c r="DG10" s="1496" t="s">
        <v>847</v>
      </c>
      <c r="DH10" s="1496"/>
      <c r="DI10" s="1496"/>
      <c r="DJ10" s="1496"/>
      <c r="DK10" s="1496"/>
      <c r="DL10" s="1496"/>
      <c r="DM10" s="1497"/>
      <c r="DN10" s="1493" t="s">
        <v>847</v>
      </c>
      <c r="DO10" s="1494"/>
      <c r="DP10" s="1494"/>
      <c r="DQ10" s="1494"/>
      <c r="DR10" s="1494"/>
      <c r="DS10" s="1495"/>
      <c r="DT10" s="1493" t="s">
        <v>847</v>
      </c>
      <c r="DU10" s="1496"/>
      <c r="DV10" s="1496"/>
      <c r="DW10" s="1496"/>
      <c r="DX10" s="1496"/>
      <c r="DY10" s="1496"/>
      <c r="DZ10" s="1497"/>
      <c r="EA10" s="1498"/>
      <c r="EB10" s="1499"/>
      <c r="EC10" s="1499"/>
      <c r="ED10" s="1499"/>
      <c r="EE10" s="1499"/>
      <c r="EF10" s="1499"/>
      <c r="EG10" s="1499"/>
      <c r="EH10" s="1499"/>
      <c r="EI10" s="1499"/>
      <c r="EJ10" s="1499"/>
      <c r="EK10" s="1499"/>
      <c r="EL10" s="1499"/>
      <c r="EM10" s="1499"/>
      <c r="EN10" s="1499"/>
      <c r="EO10" s="1500"/>
    </row>
    <row r="11" spans="1:145" ht="30" customHeight="1">
      <c r="A11" s="1501"/>
      <c r="B11" s="1502"/>
      <c r="C11" s="1502"/>
      <c r="D11" s="1502"/>
      <c r="E11" s="1502"/>
      <c r="F11" s="1502"/>
      <c r="G11" s="1502"/>
      <c r="H11" s="1502"/>
      <c r="I11" s="1502"/>
      <c r="J11" s="1502"/>
      <c r="K11" s="1503"/>
      <c r="L11" s="1501"/>
      <c r="M11" s="1502"/>
      <c r="N11" s="1502"/>
      <c r="O11" s="1502"/>
      <c r="P11" s="1502"/>
      <c r="Q11" s="1503"/>
      <c r="R11" s="1501"/>
      <c r="S11" s="1502"/>
      <c r="T11" s="1502"/>
      <c r="U11" s="1502"/>
      <c r="V11" s="1502"/>
      <c r="W11" s="1503"/>
      <c r="X11" s="1501"/>
      <c r="Y11" s="1502"/>
      <c r="Z11" s="1502"/>
      <c r="AA11" s="1502"/>
      <c r="AB11" s="1502"/>
      <c r="AC11" s="1503"/>
      <c r="AD11" s="1501"/>
      <c r="AE11" s="1502"/>
      <c r="AF11" s="1502"/>
      <c r="AG11" s="1502"/>
      <c r="AH11" s="1502"/>
      <c r="AI11" s="1503"/>
      <c r="AJ11" s="1501"/>
      <c r="AK11" s="1502"/>
      <c r="AL11" s="1502"/>
      <c r="AM11" s="1502"/>
      <c r="AN11" s="1502"/>
      <c r="AO11" s="1503"/>
      <c r="AP11" s="1504">
        <v>0</v>
      </c>
      <c r="AQ11" s="1505"/>
      <c r="AR11" s="1506"/>
      <c r="AS11" s="1505">
        <v>1</v>
      </c>
      <c r="AT11" s="1505"/>
      <c r="AU11" s="1505"/>
      <c r="AV11" s="1507">
        <v>0</v>
      </c>
      <c r="AW11" s="1505"/>
      <c r="AX11" s="1506"/>
      <c r="AY11" s="1179"/>
      <c r="AZ11" s="1180"/>
      <c r="BA11" s="1180"/>
      <c r="BB11" s="1180"/>
      <c r="BC11" s="1180"/>
      <c r="BD11" s="1180"/>
      <c r="BE11" s="1181"/>
      <c r="BF11" s="1179"/>
      <c r="BG11" s="1180"/>
      <c r="BH11" s="1180"/>
      <c r="BI11" s="1180"/>
      <c r="BJ11" s="1180"/>
      <c r="BK11" s="1181"/>
      <c r="BL11" s="180">
        <f>SUM(AY11:BK11)</f>
        <v>0</v>
      </c>
      <c r="BM11" s="181"/>
      <c r="BN11" s="181"/>
      <c r="BO11" s="181"/>
      <c r="BP11" s="181"/>
      <c r="BQ11" s="181"/>
      <c r="BR11" s="182"/>
      <c r="BS11" s="1179"/>
      <c r="BT11" s="1180"/>
      <c r="BU11" s="1180"/>
      <c r="BV11" s="1180"/>
      <c r="BW11" s="1180"/>
      <c r="BX11" s="1180"/>
      <c r="BY11" s="1181"/>
      <c r="BZ11" s="1179"/>
      <c r="CA11" s="1180"/>
      <c r="CB11" s="1180"/>
      <c r="CC11" s="1180"/>
      <c r="CD11" s="1180"/>
      <c r="CE11" s="1181"/>
      <c r="CF11" s="180">
        <f>SUM(BS11:CE11)</f>
        <v>0</v>
      </c>
      <c r="CG11" s="181"/>
      <c r="CH11" s="181"/>
      <c r="CI11" s="181"/>
      <c r="CJ11" s="181"/>
      <c r="CK11" s="181"/>
      <c r="CL11" s="182"/>
      <c r="CM11" s="1179"/>
      <c r="CN11" s="1180"/>
      <c r="CO11" s="1180"/>
      <c r="CP11" s="1180"/>
      <c r="CQ11" s="1180"/>
      <c r="CR11" s="1180"/>
      <c r="CS11" s="1181"/>
      <c r="CT11" s="1179"/>
      <c r="CU11" s="1180"/>
      <c r="CV11" s="1180"/>
      <c r="CW11" s="1180"/>
      <c r="CX11" s="1180"/>
      <c r="CY11" s="1181"/>
      <c r="CZ11" s="180">
        <f>SUM(CM11:CY11)</f>
        <v>0</v>
      </c>
      <c r="DA11" s="181"/>
      <c r="DB11" s="181"/>
      <c r="DC11" s="181"/>
      <c r="DD11" s="181"/>
      <c r="DE11" s="181"/>
      <c r="DF11" s="182"/>
      <c r="DG11" s="1179"/>
      <c r="DH11" s="1180"/>
      <c r="DI11" s="1180"/>
      <c r="DJ11" s="1180"/>
      <c r="DK11" s="1180"/>
      <c r="DL11" s="1180"/>
      <c r="DM11" s="1181"/>
      <c r="DN11" s="1179"/>
      <c r="DO11" s="1180"/>
      <c r="DP11" s="1180"/>
      <c r="DQ11" s="1180"/>
      <c r="DR11" s="1180"/>
      <c r="DS11" s="1181"/>
      <c r="DT11" s="180">
        <f>SUM(DG11:DS11)</f>
        <v>0</v>
      </c>
      <c r="DU11" s="181"/>
      <c r="DV11" s="181"/>
      <c r="DW11" s="181"/>
      <c r="DX11" s="181"/>
      <c r="DY11" s="181"/>
      <c r="DZ11" s="992"/>
      <c r="EA11" s="1502"/>
      <c r="EB11" s="1502"/>
      <c r="EC11" s="1502"/>
      <c r="ED11" s="1502"/>
      <c r="EE11" s="1502"/>
      <c r="EF11" s="1502"/>
      <c r="EG11" s="1502"/>
      <c r="EH11" s="1502"/>
      <c r="EI11" s="1502"/>
      <c r="EJ11" s="1502"/>
      <c r="EK11" s="1502"/>
      <c r="EL11" s="1502"/>
      <c r="EM11" s="1502"/>
      <c r="EN11" s="1502"/>
      <c r="EO11" s="1503"/>
    </row>
    <row r="12" spans="1:145" ht="30" customHeight="1">
      <c r="A12" s="1501"/>
      <c r="B12" s="1502"/>
      <c r="C12" s="1502"/>
      <c r="D12" s="1502"/>
      <c r="E12" s="1502"/>
      <c r="F12" s="1502"/>
      <c r="G12" s="1502"/>
      <c r="H12" s="1502"/>
      <c r="I12" s="1502"/>
      <c r="J12" s="1502"/>
      <c r="K12" s="1503"/>
      <c r="L12" s="1501"/>
      <c r="M12" s="1502"/>
      <c r="N12" s="1502"/>
      <c r="O12" s="1502"/>
      <c r="P12" s="1502"/>
      <c r="Q12" s="1503"/>
      <c r="R12" s="1501"/>
      <c r="S12" s="1502"/>
      <c r="T12" s="1502"/>
      <c r="U12" s="1502"/>
      <c r="V12" s="1502"/>
      <c r="W12" s="1503"/>
      <c r="X12" s="1501"/>
      <c r="Y12" s="1502"/>
      <c r="Z12" s="1502"/>
      <c r="AA12" s="1502"/>
      <c r="AB12" s="1502"/>
      <c r="AC12" s="1503"/>
      <c r="AD12" s="1501"/>
      <c r="AE12" s="1502"/>
      <c r="AF12" s="1502"/>
      <c r="AG12" s="1502"/>
      <c r="AH12" s="1502"/>
      <c r="AI12" s="1503"/>
      <c r="AJ12" s="1501"/>
      <c r="AK12" s="1502"/>
      <c r="AL12" s="1502"/>
      <c r="AM12" s="1502"/>
      <c r="AN12" s="1502"/>
      <c r="AO12" s="1503"/>
      <c r="AP12" s="1508">
        <v>0</v>
      </c>
      <c r="AQ12" s="1509"/>
      <c r="AR12" s="1509"/>
      <c r="AS12" s="1510">
        <v>2</v>
      </c>
      <c r="AT12" s="1511"/>
      <c r="AU12" s="1512"/>
      <c r="AV12" s="1511">
        <v>0</v>
      </c>
      <c r="AW12" s="1509"/>
      <c r="AX12" s="1513"/>
      <c r="AY12" s="1514"/>
      <c r="AZ12" s="1515"/>
      <c r="BA12" s="1515"/>
      <c r="BB12" s="1515"/>
      <c r="BC12" s="1515"/>
      <c r="BD12" s="1515"/>
      <c r="BE12" s="1516"/>
      <c r="BF12" s="1514"/>
      <c r="BG12" s="1515"/>
      <c r="BH12" s="1515"/>
      <c r="BI12" s="1515"/>
      <c r="BJ12" s="1515"/>
      <c r="BK12" s="1516"/>
      <c r="BL12" s="156">
        <f>SUM(AY12:BK12)</f>
        <v>0</v>
      </c>
      <c r="BM12" s="157"/>
      <c r="BN12" s="157"/>
      <c r="BO12" s="157"/>
      <c r="BP12" s="157"/>
      <c r="BQ12" s="157"/>
      <c r="BR12" s="158"/>
      <c r="BS12" s="1514"/>
      <c r="BT12" s="1515"/>
      <c r="BU12" s="1515"/>
      <c r="BV12" s="1515"/>
      <c r="BW12" s="1515"/>
      <c r="BX12" s="1515"/>
      <c r="BY12" s="1516"/>
      <c r="BZ12" s="1514"/>
      <c r="CA12" s="1515"/>
      <c r="CB12" s="1515"/>
      <c r="CC12" s="1515"/>
      <c r="CD12" s="1515"/>
      <c r="CE12" s="1516"/>
      <c r="CF12" s="156">
        <f>SUM(BS12:CE12)</f>
        <v>0</v>
      </c>
      <c r="CG12" s="157"/>
      <c r="CH12" s="157"/>
      <c r="CI12" s="157"/>
      <c r="CJ12" s="157"/>
      <c r="CK12" s="157"/>
      <c r="CL12" s="158"/>
      <c r="CM12" s="1514"/>
      <c r="CN12" s="1515"/>
      <c r="CO12" s="1515"/>
      <c r="CP12" s="1515"/>
      <c r="CQ12" s="1515"/>
      <c r="CR12" s="1515"/>
      <c r="CS12" s="1516"/>
      <c r="CT12" s="1514"/>
      <c r="CU12" s="1515"/>
      <c r="CV12" s="1515"/>
      <c r="CW12" s="1515"/>
      <c r="CX12" s="1515"/>
      <c r="CY12" s="1516"/>
      <c r="CZ12" s="156">
        <f>SUM(CM12:CY12)</f>
        <v>0</v>
      </c>
      <c r="DA12" s="157"/>
      <c r="DB12" s="157"/>
      <c r="DC12" s="157"/>
      <c r="DD12" s="157"/>
      <c r="DE12" s="157"/>
      <c r="DF12" s="158"/>
      <c r="DG12" s="1514"/>
      <c r="DH12" s="1515"/>
      <c r="DI12" s="1515"/>
      <c r="DJ12" s="1515"/>
      <c r="DK12" s="1515"/>
      <c r="DL12" s="1515"/>
      <c r="DM12" s="1516"/>
      <c r="DN12" s="1514"/>
      <c r="DO12" s="1515"/>
      <c r="DP12" s="1515"/>
      <c r="DQ12" s="1515"/>
      <c r="DR12" s="1515"/>
      <c r="DS12" s="1516"/>
      <c r="DT12" s="156">
        <f>SUM(DG12:DS12)</f>
        <v>0</v>
      </c>
      <c r="DU12" s="157"/>
      <c r="DV12" s="157"/>
      <c r="DW12" s="157"/>
      <c r="DX12" s="157"/>
      <c r="DY12" s="157"/>
      <c r="DZ12" s="885"/>
      <c r="EA12" s="1502"/>
      <c r="EB12" s="1502"/>
      <c r="EC12" s="1502"/>
      <c r="ED12" s="1502"/>
      <c r="EE12" s="1502"/>
      <c r="EF12" s="1502"/>
      <c r="EG12" s="1502"/>
      <c r="EH12" s="1502"/>
      <c r="EI12" s="1502"/>
      <c r="EJ12" s="1502"/>
      <c r="EK12" s="1502"/>
      <c r="EL12" s="1502"/>
      <c r="EM12" s="1502"/>
      <c r="EN12" s="1502"/>
      <c r="EO12" s="1503"/>
    </row>
    <row r="13" spans="1:145" ht="30" customHeight="1">
      <c r="A13" s="1501"/>
      <c r="B13" s="1502"/>
      <c r="C13" s="1502"/>
      <c r="D13" s="1502"/>
      <c r="E13" s="1502"/>
      <c r="F13" s="1502"/>
      <c r="G13" s="1502"/>
      <c r="H13" s="1502"/>
      <c r="I13" s="1502"/>
      <c r="J13" s="1502"/>
      <c r="K13" s="1503"/>
      <c r="L13" s="1501"/>
      <c r="M13" s="1502"/>
      <c r="N13" s="1502"/>
      <c r="O13" s="1502"/>
      <c r="P13" s="1502"/>
      <c r="Q13" s="1503"/>
      <c r="R13" s="1501"/>
      <c r="S13" s="1502"/>
      <c r="T13" s="1502"/>
      <c r="U13" s="1502"/>
      <c r="V13" s="1502"/>
      <c r="W13" s="1503"/>
      <c r="X13" s="1501"/>
      <c r="Y13" s="1502"/>
      <c r="Z13" s="1502"/>
      <c r="AA13" s="1502"/>
      <c r="AB13" s="1502"/>
      <c r="AC13" s="1503"/>
      <c r="AD13" s="1501"/>
      <c r="AE13" s="1502"/>
      <c r="AF13" s="1502"/>
      <c r="AG13" s="1502"/>
      <c r="AH13" s="1502"/>
      <c r="AI13" s="1503"/>
      <c r="AJ13" s="1501"/>
      <c r="AK13" s="1502"/>
      <c r="AL13" s="1502"/>
      <c r="AM13" s="1502"/>
      <c r="AN13" s="1502"/>
      <c r="AO13" s="1503"/>
      <c r="AP13" s="1508">
        <v>0</v>
      </c>
      <c r="AQ13" s="1509"/>
      <c r="AR13" s="1509"/>
      <c r="AS13" s="1510">
        <v>3</v>
      </c>
      <c r="AT13" s="1511"/>
      <c r="AU13" s="1512"/>
      <c r="AV13" s="1511">
        <v>0</v>
      </c>
      <c r="AW13" s="1509"/>
      <c r="AX13" s="1513"/>
      <c r="AY13" s="1514"/>
      <c r="AZ13" s="1515"/>
      <c r="BA13" s="1515"/>
      <c r="BB13" s="1515"/>
      <c r="BC13" s="1515"/>
      <c r="BD13" s="1515"/>
      <c r="BE13" s="1516"/>
      <c r="BF13" s="1514"/>
      <c r="BG13" s="1515"/>
      <c r="BH13" s="1515"/>
      <c r="BI13" s="1515"/>
      <c r="BJ13" s="1515"/>
      <c r="BK13" s="1516"/>
      <c r="BL13" s="156">
        <f>SUM(AY13:BK13)</f>
        <v>0</v>
      </c>
      <c r="BM13" s="157"/>
      <c r="BN13" s="157"/>
      <c r="BO13" s="157"/>
      <c r="BP13" s="157"/>
      <c r="BQ13" s="157"/>
      <c r="BR13" s="158"/>
      <c r="BS13" s="1514"/>
      <c r="BT13" s="1515"/>
      <c r="BU13" s="1515"/>
      <c r="BV13" s="1515"/>
      <c r="BW13" s="1515"/>
      <c r="BX13" s="1515"/>
      <c r="BY13" s="1516"/>
      <c r="BZ13" s="1514"/>
      <c r="CA13" s="1515"/>
      <c r="CB13" s="1515"/>
      <c r="CC13" s="1515"/>
      <c r="CD13" s="1515"/>
      <c r="CE13" s="1516"/>
      <c r="CF13" s="156">
        <f>SUM(BS13:CE13)</f>
        <v>0</v>
      </c>
      <c r="CG13" s="157"/>
      <c r="CH13" s="157"/>
      <c r="CI13" s="157"/>
      <c r="CJ13" s="157"/>
      <c r="CK13" s="157"/>
      <c r="CL13" s="158"/>
      <c r="CM13" s="1514"/>
      <c r="CN13" s="1515"/>
      <c r="CO13" s="1515"/>
      <c r="CP13" s="1515"/>
      <c r="CQ13" s="1515"/>
      <c r="CR13" s="1515"/>
      <c r="CS13" s="1516"/>
      <c r="CT13" s="1514"/>
      <c r="CU13" s="1515"/>
      <c r="CV13" s="1515"/>
      <c r="CW13" s="1515"/>
      <c r="CX13" s="1515"/>
      <c r="CY13" s="1516"/>
      <c r="CZ13" s="156">
        <f>SUM(CM13:CY13)</f>
        <v>0</v>
      </c>
      <c r="DA13" s="157"/>
      <c r="DB13" s="157"/>
      <c r="DC13" s="157"/>
      <c r="DD13" s="157"/>
      <c r="DE13" s="157"/>
      <c r="DF13" s="158"/>
      <c r="DG13" s="1514"/>
      <c r="DH13" s="1515"/>
      <c r="DI13" s="1515"/>
      <c r="DJ13" s="1515"/>
      <c r="DK13" s="1515"/>
      <c r="DL13" s="1515"/>
      <c r="DM13" s="1516"/>
      <c r="DN13" s="1514"/>
      <c r="DO13" s="1515"/>
      <c r="DP13" s="1515"/>
      <c r="DQ13" s="1515"/>
      <c r="DR13" s="1515"/>
      <c r="DS13" s="1516"/>
      <c r="DT13" s="156">
        <f>SUM(DG13:DS13)</f>
        <v>0</v>
      </c>
      <c r="DU13" s="157"/>
      <c r="DV13" s="157"/>
      <c r="DW13" s="157"/>
      <c r="DX13" s="157"/>
      <c r="DY13" s="157"/>
      <c r="DZ13" s="885"/>
      <c r="EA13" s="1502"/>
      <c r="EB13" s="1502"/>
      <c r="EC13" s="1502"/>
      <c r="ED13" s="1502"/>
      <c r="EE13" s="1502"/>
      <c r="EF13" s="1502"/>
      <c r="EG13" s="1502"/>
      <c r="EH13" s="1502"/>
      <c r="EI13" s="1502"/>
      <c r="EJ13" s="1502"/>
      <c r="EK13" s="1502"/>
      <c r="EL13" s="1502"/>
      <c r="EM13" s="1502"/>
      <c r="EN13" s="1502"/>
      <c r="EO13" s="1503"/>
    </row>
    <row r="14" spans="1:145" ht="30" customHeight="1" thickBot="1">
      <c r="A14" s="1138" t="s">
        <v>388</v>
      </c>
      <c r="B14" s="1517"/>
      <c r="C14" s="1517"/>
      <c r="D14" s="1517"/>
      <c r="E14" s="1517"/>
      <c r="F14" s="1517"/>
      <c r="G14" s="1517"/>
      <c r="H14" s="1517"/>
      <c r="I14" s="1517"/>
      <c r="J14" s="1517"/>
      <c r="K14" s="1518"/>
      <c r="L14" s="1501"/>
      <c r="M14" s="1502"/>
      <c r="N14" s="1502"/>
      <c r="O14" s="1502"/>
      <c r="P14" s="1502"/>
      <c r="Q14" s="1503"/>
      <c r="R14" s="1501"/>
      <c r="S14" s="1502"/>
      <c r="T14" s="1502"/>
      <c r="U14" s="1502"/>
      <c r="V14" s="1502"/>
      <c r="W14" s="1503"/>
      <c r="X14" s="1501"/>
      <c r="Y14" s="1502"/>
      <c r="Z14" s="1502"/>
      <c r="AA14" s="1502"/>
      <c r="AB14" s="1502"/>
      <c r="AC14" s="1503"/>
      <c r="AD14" s="1501"/>
      <c r="AE14" s="1502"/>
      <c r="AF14" s="1502"/>
      <c r="AG14" s="1502"/>
      <c r="AH14" s="1502"/>
      <c r="AI14" s="1503"/>
      <c r="AJ14" s="1501"/>
      <c r="AK14" s="1502"/>
      <c r="AL14" s="1502"/>
      <c r="AM14" s="1502"/>
      <c r="AN14" s="1502"/>
      <c r="AO14" s="1503"/>
      <c r="AP14" s="1519">
        <v>0</v>
      </c>
      <c r="AQ14" s="1520"/>
      <c r="AR14" s="1520"/>
      <c r="AS14" s="1521">
        <v>4</v>
      </c>
      <c r="AT14" s="1522"/>
      <c r="AU14" s="1523"/>
      <c r="AV14" s="1522">
        <v>0</v>
      </c>
      <c r="AW14" s="1520"/>
      <c r="AX14" s="1520"/>
      <c r="AY14" s="188">
        <f>SUM(AY11:BE13)</f>
        <v>0</v>
      </c>
      <c r="AZ14" s="189"/>
      <c r="BA14" s="189"/>
      <c r="BB14" s="189"/>
      <c r="BC14" s="189"/>
      <c r="BD14" s="189"/>
      <c r="BE14" s="190"/>
      <c r="BF14" s="188">
        <f>SUM(BF11:BK13)</f>
        <v>0</v>
      </c>
      <c r="BG14" s="189"/>
      <c r="BH14" s="189"/>
      <c r="BI14" s="189"/>
      <c r="BJ14" s="189"/>
      <c r="BK14" s="190"/>
      <c r="BL14" s="188">
        <f>SUM(BL11:BR13)</f>
        <v>0</v>
      </c>
      <c r="BM14" s="189"/>
      <c r="BN14" s="189"/>
      <c r="BO14" s="189"/>
      <c r="BP14" s="189"/>
      <c r="BQ14" s="189"/>
      <c r="BR14" s="190"/>
      <c r="BS14" s="188">
        <f>SUM(BS11:BY13)</f>
        <v>0</v>
      </c>
      <c r="BT14" s="189"/>
      <c r="BU14" s="189"/>
      <c r="BV14" s="189"/>
      <c r="BW14" s="189"/>
      <c r="BX14" s="189"/>
      <c r="BY14" s="190"/>
      <c r="BZ14" s="188">
        <f>SUM(BZ11:CE13)</f>
        <v>0</v>
      </c>
      <c r="CA14" s="189"/>
      <c r="CB14" s="189"/>
      <c r="CC14" s="189"/>
      <c r="CD14" s="189"/>
      <c r="CE14" s="190"/>
      <c r="CF14" s="188">
        <f>SUM(CF11:CL13)</f>
        <v>0</v>
      </c>
      <c r="CG14" s="189"/>
      <c r="CH14" s="189"/>
      <c r="CI14" s="189"/>
      <c r="CJ14" s="189"/>
      <c r="CK14" s="189"/>
      <c r="CL14" s="190"/>
      <c r="CM14" s="188">
        <f>SUM(CM11:CS13)</f>
        <v>0</v>
      </c>
      <c r="CN14" s="189"/>
      <c r="CO14" s="189"/>
      <c r="CP14" s="189"/>
      <c r="CQ14" s="189"/>
      <c r="CR14" s="189"/>
      <c r="CS14" s="190"/>
      <c r="CT14" s="188">
        <f>SUM(CT11:CY13)</f>
        <v>0</v>
      </c>
      <c r="CU14" s="189"/>
      <c r="CV14" s="189"/>
      <c r="CW14" s="189"/>
      <c r="CX14" s="189"/>
      <c r="CY14" s="190"/>
      <c r="CZ14" s="188">
        <f>SUM(CZ11:DF13)</f>
        <v>0</v>
      </c>
      <c r="DA14" s="189"/>
      <c r="DB14" s="189"/>
      <c r="DC14" s="189"/>
      <c r="DD14" s="189"/>
      <c r="DE14" s="189"/>
      <c r="DF14" s="190"/>
      <c r="DG14" s="188">
        <f>SUM(DG11:DM13)</f>
        <v>0</v>
      </c>
      <c r="DH14" s="189"/>
      <c r="DI14" s="189"/>
      <c r="DJ14" s="189"/>
      <c r="DK14" s="189"/>
      <c r="DL14" s="189"/>
      <c r="DM14" s="190"/>
      <c r="DN14" s="188">
        <f>SUM(DN11:DS13)</f>
        <v>0</v>
      </c>
      <c r="DO14" s="189"/>
      <c r="DP14" s="189"/>
      <c r="DQ14" s="189"/>
      <c r="DR14" s="189"/>
      <c r="DS14" s="190"/>
      <c r="DT14" s="188">
        <f>SUM(DT11:DZ13)</f>
        <v>0</v>
      </c>
      <c r="DU14" s="189"/>
      <c r="DV14" s="189"/>
      <c r="DW14" s="189"/>
      <c r="DX14" s="189"/>
      <c r="DY14" s="189"/>
      <c r="DZ14" s="636"/>
      <c r="EA14" s="1502"/>
      <c r="EB14" s="1502"/>
      <c r="EC14" s="1502"/>
      <c r="ED14" s="1502"/>
      <c r="EE14" s="1502"/>
      <c r="EF14" s="1502"/>
      <c r="EG14" s="1502"/>
      <c r="EH14" s="1502"/>
      <c r="EI14" s="1502"/>
      <c r="EJ14" s="1502"/>
      <c r="EK14" s="1502"/>
      <c r="EL14" s="1502"/>
      <c r="EM14" s="1502"/>
      <c r="EN14" s="1502"/>
      <c r="EO14" s="1503"/>
    </row>
    <row r="15" spans="1:145" ht="20.100000000000001" customHeight="1"/>
  </sheetData>
  <sheetProtection password="98CF" sheet="1" objects="1" scenarios="1" selectLockedCells="1"/>
  <mergeCells count="154">
    <mergeCell ref="DN5:DS5"/>
    <mergeCell ref="DT5:DZ5"/>
    <mergeCell ref="CT5:CY5"/>
    <mergeCell ref="CZ5:DF5"/>
    <mergeCell ref="DG5:DM5"/>
    <mergeCell ref="BZ5:CE5"/>
    <mergeCell ref="CF5:CL5"/>
    <mergeCell ref="CM5:CS5"/>
    <mergeCell ref="AY5:BE5"/>
    <mergeCell ref="BF5:BK5"/>
    <mergeCell ref="BL5:BR5"/>
    <mergeCell ref="BS5:BY5"/>
    <mergeCell ref="N3:P3"/>
    <mergeCell ref="Q3:S3"/>
    <mergeCell ref="T3:V3"/>
    <mergeCell ref="W3:Y3"/>
    <mergeCell ref="Z3:AB3"/>
    <mergeCell ref="AC3:AE3"/>
    <mergeCell ref="DF1:EF2"/>
    <mergeCell ref="CU3:DE3"/>
    <mergeCell ref="DF3:EF3"/>
    <mergeCell ref="AS14:AU14"/>
    <mergeCell ref="AV14:AX14"/>
    <mergeCell ref="AP6:AX10"/>
    <mergeCell ref="AP12:AR12"/>
    <mergeCell ref="AS12:AU12"/>
    <mergeCell ref="AV12:AX12"/>
    <mergeCell ref="L6:Q10"/>
    <mergeCell ref="R6:W10"/>
    <mergeCell ref="X6:AC10"/>
    <mergeCell ref="A6:K10"/>
    <mergeCell ref="AF1:CT3"/>
    <mergeCell ref="CU1:DE2"/>
    <mergeCell ref="H1:Y2"/>
    <mergeCell ref="Z1:AE2"/>
    <mergeCell ref="H3:J3"/>
    <mergeCell ref="K3:M3"/>
    <mergeCell ref="EA6:EO10"/>
    <mergeCell ref="AY7:CL7"/>
    <mergeCell ref="CM7:DZ7"/>
    <mergeCell ref="AY8:BR8"/>
    <mergeCell ref="BS8:CL8"/>
    <mergeCell ref="CM8:DF8"/>
    <mergeCell ref="DG8:DZ8"/>
    <mergeCell ref="AY9:BE9"/>
    <mergeCell ref="BF9:BK9"/>
    <mergeCell ref="BL9:BR9"/>
    <mergeCell ref="BS9:BY9"/>
    <mergeCell ref="AD6:AI10"/>
    <mergeCell ref="AJ6:AO10"/>
    <mergeCell ref="AY6:DZ6"/>
    <mergeCell ref="CZ9:DF9"/>
    <mergeCell ref="DG9:DM9"/>
    <mergeCell ref="DN9:DS9"/>
    <mergeCell ref="DT9:DZ9"/>
    <mergeCell ref="BZ9:CE9"/>
    <mergeCell ref="CF9:CL9"/>
    <mergeCell ref="CM9:CS9"/>
    <mergeCell ref="CT9:CY9"/>
    <mergeCell ref="DN10:DS10"/>
    <mergeCell ref="DT10:DZ10"/>
    <mergeCell ref="BZ10:CE10"/>
    <mergeCell ref="CF10:CL10"/>
    <mergeCell ref="CM10:CS10"/>
    <mergeCell ref="CT10:CY10"/>
    <mergeCell ref="CZ10:DF10"/>
    <mergeCell ref="DG10:DM10"/>
    <mergeCell ref="BS11:BY11"/>
    <mergeCell ref="BZ11:CE11"/>
    <mergeCell ref="CF11:CL11"/>
    <mergeCell ref="DN11:DS11"/>
    <mergeCell ref="AY10:BE10"/>
    <mergeCell ref="BF10:BK10"/>
    <mergeCell ref="BL10:BR10"/>
    <mergeCell ref="BS10:BY10"/>
    <mergeCell ref="AD11:AI11"/>
    <mergeCell ref="AJ11:AO11"/>
    <mergeCell ref="AY11:BE11"/>
    <mergeCell ref="BF11:BK11"/>
    <mergeCell ref="AP11:AR11"/>
    <mergeCell ref="AS11:AU11"/>
    <mergeCell ref="AV11:AX11"/>
    <mergeCell ref="DT11:DZ11"/>
    <mergeCell ref="EA11:EO11"/>
    <mergeCell ref="A12:K12"/>
    <mergeCell ref="L12:Q12"/>
    <mergeCell ref="R12:W12"/>
    <mergeCell ref="X12:AC12"/>
    <mergeCell ref="AD12:AI12"/>
    <mergeCell ref="AJ12:AO12"/>
    <mergeCell ref="AY12:BE12"/>
    <mergeCell ref="DT12:DZ12"/>
    <mergeCell ref="EA12:EO12"/>
    <mergeCell ref="CF12:CL12"/>
    <mergeCell ref="CM12:CS12"/>
    <mergeCell ref="CT12:CY12"/>
    <mergeCell ref="CZ12:DF12"/>
    <mergeCell ref="A11:K11"/>
    <mergeCell ref="L11:Q11"/>
    <mergeCell ref="R11:W11"/>
    <mergeCell ref="X11:AC11"/>
    <mergeCell ref="CM11:CS11"/>
    <mergeCell ref="CT11:CY11"/>
    <mergeCell ref="CZ11:DF11"/>
    <mergeCell ref="DG11:DM11"/>
    <mergeCell ref="BL11:BR11"/>
    <mergeCell ref="DG14:DM14"/>
    <mergeCell ref="DN14:DS14"/>
    <mergeCell ref="DT14:DZ14"/>
    <mergeCell ref="EA14:EO14"/>
    <mergeCell ref="A13:K13"/>
    <mergeCell ref="L13:Q13"/>
    <mergeCell ref="R13:W13"/>
    <mergeCell ref="X13:AC13"/>
    <mergeCell ref="DG12:DM12"/>
    <mergeCell ref="DN12:DS12"/>
    <mergeCell ref="BF12:BK12"/>
    <mergeCell ref="BL12:BR12"/>
    <mergeCell ref="BS12:BY12"/>
    <mergeCell ref="BZ12:CE12"/>
    <mergeCell ref="BZ13:CE13"/>
    <mergeCell ref="CF13:CL13"/>
    <mergeCell ref="AD13:AI13"/>
    <mergeCell ref="AJ13:AO13"/>
    <mergeCell ref="AY13:BE13"/>
    <mergeCell ref="BF13:BK13"/>
    <mergeCell ref="AP13:AR13"/>
    <mergeCell ref="AS13:AU13"/>
    <mergeCell ref="AV13:AX13"/>
    <mergeCell ref="AP14:AR14"/>
    <mergeCell ref="CF14:CL14"/>
    <mergeCell ref="CM14:CS14"/>
    <mergeCell ref="CT14:CY14"/>
    <mergeCell ref="CZ14:DF14"/>
    <mergeCell ref="EA13:EO13"/>
    <mergeCell ref="A14:K14"/>
    <mergeCell ref="L14:Q14"/>
    <mergeCell ref="R14:W14"/>
    <mergeCell ref="X14:AC14"/>
    <mergeCell ref="AD14:AI14"/>
    <mergeCell ref="AJ14:AO14"/>
    <mergeCell ref="AY14:BE14"/>
    <mergeCell ref="CM13:CS13"/>
    <mergeCell ref="CT13:CY13"/>
    <mergeCell ref="BF14:BK14"/>
    <mergeCell ref="BL14:BR14"/>
    <mergeCell ref="BS14:BY14"/>
    <mergeCell ref="BZ14:CE14"/>
    <mergeCell ref="DN13:DS13"/>
    <mergeCell ref="DT13:DZ13"/>
    <mergeCell ref="CZ13:DF13"/>
    <mergeCell ref="DG13:DM13"/>
    <mergeCell ref="BL13:BR13"/>
    <mergeCell ref="BS13:BY13"/>
  </mergeCells>
  <phoneticPr fontId="3"/>
  <dataValidations count="1">
    <dataValidation type="whole" allowBlank="1" showInputMessage="1" showErrorMessage="1" errorTitle="入力エラー" error="数値以外の入力または､10桁以上の入力は行えません。" sqref="AY11:DZ14">
      <formula1>-99999999</formula1>
      <formula2>999999999</formula2>
    </dataValidation>
  </dataValidations>
  <printOptions horizontalCentered="1"/>
  <pageMargins left="0.59055118110236227" right="0.59055118110236227" top="0.6692913385826772" bottom="0.39370078740157483" header="0.51181102362204722" footer="0.19685039370078741"/>
  <pageSetup paperSize="9" scale="94" firstPageNumber="109" orientation="landscape" useFirstPageNumber="1" r:id="rId1"/>
  <headerFooter alignWithMargins="0">
    <oddFooter>&amp;R課税市-&amp;P</oddFooter>
  </headerFooter>
  <colBreaks count="1" manualBreakCount="1">
    <brk id="146" max="1048575" man="1"/>
  </colBreaks>
  <drawing r:id="rId2"/>
  <picture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you44">
    <pageSetUpPr fitToPage="1"/>
  </sheetPr>
  <dimension ref="A1:EY21"/>
  <sheetViews>
    <sheetView showGridLines="0" zoomScale="85" zoomScaleNormal="85" workbookViewId="0">
      <selection activeCell="A11" sqref="A11:K11"/>
    </sheetView>
  </sheetViews>
  <sheetFormatPr defaultColWidth="1" defaultRowHeight="13.5"/>
  <cols>
    <col min="1" max="16384" width="1" style="1192"/>
  </cols>
  <sheetData>
    <row r="1" spans="1:155" ht="13.5" customHeight="1">
      <c r="B1" s="1438" t="s">
        <v>751</v>
      </c>
      <c r="C1" s="1438"/>
      <c r="D1" s="1438"/>
      <c r="E1" s="1438"/>
      <c r="F1" s="1438"/>
      <c r="G1" s="1438"/>
      <c r="H1" s="1374" t="s">
        <v>810</v>
      </c>
      <c r="I1" s="779"/>
      <c r="J1" s="779"/>
      <c r="K1" s="779"/>
      <c r="L1" s="779"/>
      <c r="M1" s="779"/>
      <c r="N1" s="779"/>
      <c r="O1" s="779"/>
      <c r="P1" s="779"/>
      <c r="Q1" s="779"/>
      <c r="R1" s="779"/>
      <c r="S1" s="779"/>
      <c r="T1" s="779"/>
      <c r="U1" s="779"/>
      <c r="V1" s="779"/>
      <c r="W1" s="779"/>
      <c r="X1" s="779"/>
      <c r="Y1" s="780"/>
      <c r="Z1" s="1374" t="s">
        <v>756</v>
      </c>
      <c r="AA1" s="779"/>
      <c r="AB1" s="779"/>
      <c r="AC1" s="779"/>
      <c r="AD1" s="779"/>
      <c r="AE1" s="780"/>
      <c r="AF1" s="1524" t="s">
        <v>680</v>
      </c>
      <c r="AG1" s="1524"/>
      <c r="AH1" s="1524"/>
      <c r="AI1" s="1524"/>
      <c r="AJ1" s="1524"/>
      <c r="AK1" s="1524"/>
      <c r="AL1" s="1524"/>
      <c r="AM1" s="1524"/>
      <c r="AN1" s="1524"/>
      <c r="AO1" s="1524"/>
      <c r="AP1" s="1524"/>
      <c r="AQ1" s="1524"/>
      <c r="AR1" s="1524"/>
      <c r="AS1" s="1524"/>
      <c r="AT1" s="1524"/>
      <c r="AU1" s="1524"/>
      <c r="AV1" s="1524"/>
      <c r="AW1" s="1524"/>
      <c r="AX1" s="1524"/>
      <c r="AY1" s="1524"/>
      <c r="AZ1" s="1524"/>
      <c r="BA1" s="1524"/>
      <c r="BB1" s="1524"/>
      <c r="BC1" s="1524"/>
      <c r="BD1" s="1524"/>
      <c r="BE1" s="1524"/>
      <c r="BF1" s="1524"/>
      <c r="BG1" s="1524"/>
      <c r="BH1" s="1524"/>
      <c r="BI1" s="1524"/>
      <c r="BJ1" s="1524"/>
      <c r="BK1" s="1524"/>
      <c r="BL1" s="1524"/>
      <c r="BM1" s="1524"/>
      <c r="BN1" s="1524"/>
      <c r="BO1" s="1524"/>
      <c r="BP1" s="1524"/>
      <c r="BQ1" s="1524"/>
      <c r="BR1" s="1524"/>
      <c r="BS1" s="1524"/>
      <c r="BT1" s="1524"/>
      <c r="BU1" s="1524"/>
      <c r="BV1" s="1524"/>
      <c r="BW1" s="1524"/>
      <c r="BX1" s="1524"/>
      <c r="BY1" s="1524"/>
      <c r="BZ1" s="1524"/>
      <c r="CA1" s="1524"/>
      <c r="CB1" s="1524"/>
      <c r="CC1" s="1524"/>
      <c r="CD1" s="1524"/>
      <c r="CE1" s="1524"/>
      <c r="CF1" s="1524"/>
      <c r="CG1" s="1524"/>
      <c r="CH1" s="1524"/>
      <c r="CI1" s="1524"/>
      <c r="CJ1" s="1524"/>
      <c r="CK1" s="1524"/>
      <c r="CL1" s="1524"/>
      <c r="CM1" s="1524"/>
      <c r="CN1" s="1524"/>
      <c r="CO1" s="1524"/>
      <c r="CP1" s="1524"/>
      <c r="CQ1" s="1524"/>
      <c r="CR1" s="1524"/>
      <c r="CS1" s="1524"/>
      <c r="CT1" s="1524"/>
      <c r="CU1" s="1439" t="s">
        <v>750</v>
      </c>
      <c r="CV1" s="1439"/>
      <c r="CW1" s="1439"/>
      <c r="CX1" s="1439"/>
      <c r="CY1" s="1439"/>
      <c r="CZ1" s="1439"/>
      <c r="DA1" s="1439"/>
      <c r="DB1" s="1439"/>
      <c r="DC1" s="1439"/>
      <c r="DD1" s="1439"/>
      <c r="DE1" s="1439"/>
      <c r="DF1" s="1525" t="str">
        <f>IF(表00!DG1="","",表00!DG1)</f>
        <v>三重県</v>
      </c>
      <c r="DG1" s="1525"/>
      <c r="DH1" s="1525"/>
      <c r="DI1" s="1525"/>
      <c r="DJ1" s="1525"/>
      <c r="DK1" s="1525"/>
      <c r="DL1" s="1525"/>
      <c r="DM1" s="1525"/>
      <c r="DN1" s="1525"/>
      <c r="DO1" s="1525"/>
      <c r="DP1" s="1525"/>
      <c r="DQ1" s="1525"/>
      <c r="DR1" s="1525"/>
      <c r="DS1" s="1525"/>
      <c r="DT1" s="1525"/>
      <c r="DU1" s="1525"/>
      <c r="DV1" s="1525"/>
      <c r="DW1" s="1525"/>
      <c r="DX1" s="1525"/>
      <c r="DY1" s="1525"/>
      <c r="DZ1" s="1525"/>
      <c r="EA1" s="1525"/>
      <c r="EB1" s="1525"/>
      <c r="EC1" s="1525"/>
      <c r="ED1" s="1525"/>
      <c r="EE1" s="1525"/>
      <c r="EF1" s="1525"/>
      <c r="EG1" s="1438"/>
      <c r="EH1" s="1438"/>
      <c r="EI1" s="1438"/>
      <c r="EJ1" s="1438"/>
      <c r="EK1" s="1438"/>
      <c r="EL1" s="1438"/>
      <c r="EM1" s="1438"/>
      <c r="EN1" s="1438"/>
      <c r="EO1" s="1438"/>
      <c r="EP1" s="1438"/>
      <c r="EQ1" s="1438"/>
      <c r="ER1" s="1438"/>
      <c r="ES1" s="1438"/>
      <c r="ET1" s="1438"/>
      <c r="EU1" s="1438"/>
      <c r="EV1" s="1438"/>
      <c r="EW1" s="1438"/>
      <c r="EX1" s="1438"/>
      <c r="EY1" s="1438"/>
    </row>
    <row r="2" spans="1:155" ht="13.5" customHeight="1" thickBot="1">
      <c r="B2" s="1438" t="s">
        <v>751</v>
      </c>
      <c r="C2" s="1438"/>
      <c r="D2" s="1438"/>
      <c r="E2" s="1438"/>
      <c r="F2" s="1438"/>
      <c r="G2" s="1438"/>
      <c r="H2" s="138"/>
      <c r="I2" s="139"/>
      <c r="J2" s="139"/>
      <c r="K2" s="139"/>
      <c r="L2" s="139"/>
      <c r="M2" s="139"/>
      <c r="N2" s="139"/>
      <c r="O2" s="139"/>
      <c r="P2" s="139"/>
      <c r="Q2" s="139"/>
      <c r="R2" s="139"/>
      <c r="S2" s="139"/>
      <c r="T2" s="139"/>
      <c r="U2" s="139"/>
      <c r="V2" s="139"/>
      <c r="W2" s="139"/>
      <c r="X2" s="139"/>
      <c r="Y2" s="140"/>
      <c r="Z2" s="138"/>
      <c r="AA2" s="139"/>
      <c r="AB2" s="139"/>
      <c r="AC2" s="139"/>
      <c r="AD2" s="139"/>
      <c r="AE2" s="140"/>
      <c r="AF2" s="1524"/>
      <c r="AG2" s="1524"/>
      <c r="AH2" s="1524"/>
      <c r="AI2" s="1524"/>
      <c r="AJ2" s="1524"/>
      <c r="AK2" s="1524"/>
      <c r="AL2" s="1524"/>
      <c r="AM2" s="1524"/>
      <c r="AN2" s="1524"/>
      <c r="AO2" s="1524"/>
      <c r="AP2" s="1524"/>
      <c r="AQ2" s="1524"/>
      <c r="AR2" s="1524"/>
      <c r="AS2" s="1524"/>
      <c r="AT2" s="1524"/>
      <c r="AU2" s="1524"/>
      <c r="AV2" s="1524"/>
      <c r="AW2" s="1524"/>
      <c r="AX2" s="1524"/>
      <c r="AY2" s="1524"/>
      <c r="AZ2" s="1524"/>
      <c r="BA2" s="1524"/>
      <c r="BB2" s="1524"/>
      <c r="BC2" s="1524"/>
      <c r="BD2" s="1524"/>
      <c r="BE2" s="1524"/>
      <c r="BF2" s="1524"/>
      <c r="BG2" s="1524"/>
      <c r="BH2" s="1524"/>
      <c r="BI2" s="1524"/>
      <c r="BJ2" s="1524"/>
      <c r="BK2" s="1524"/>
      <c r="BL2" s="1524"/>
      <c r="BM2" s="1524"/>
      <c r="BN2" s="1524"/>
      <c r="BO2" s="1524"/>
      <c r="BP2" s="1524"/>
      <c r="BQ2" s="1524"/>
      <c r="BR2" s="1524"/>
      <c r="BS2" s="1524"/>
      <c r="BT2" s="1524"/>
      <c r="BU2" s="1524"/>
      <c r="BV2" s="1524"/>
      <c r="BW2" s="1524"/>
      <c r="BX2" s="1524"/>
      <c r="BY2" s="1524"/>
      <c r="BZ2" s="1524"/>
      <c r="CA2" s="1524"/>
      <c r="CB2" s="1524"/>
      <c r="CC2" s="1524"/>
      <c r="CD2" s="1524"/>
      <c r="CE2" s="1524"/>
      <c r="CF2" s="1524"/>
      <c r="CG2" s="1524"/>
      <c r="CH2" s="1524"/>
      <c r="CI2" s="1524"/>
      <c r="CJ2" s="1524"/>
      <c r="CK2" s="1524"/>
      <c r="CL2" s="1524"/>
      <c r="CM2" s="1524"/>
      <c r="CN2" s="1524"/>
      <c r="CO2" s="1524"/>
      <c r="CP2" s="1524"/>
      <c r="CQ2" s="1524"/>
      <c r="CR2" s="1524"/>
      <c r="CS2" s="1524"/>
      <c r="CT2" s="1524"/>
      <c r="CU2" s="1439"/>
      <c r="CV2" s="1439"/>
      <c r="CW2" s="1439"/>
      <c r="CX2" s="1439"/>
      <c r="CY2" s="1439"/>
      <c r="CZ2" s="1439"/>
      <c r="DA2" s="1439"/>
      <c r="DB2" s="1439"/>
      <c r="DC2" s="1439"/>
      <c r="DD2" s="1439"/>
      <c r="DE2" s="1439"/>
      <c r="DF2" s="1526"/>
      <c r="DG2" s="1526"/>
      <c r="DH2" s="1526"/>
      <c r="DI2" s="1526"/>
      <c r="DJ2" s="1526"/>
      <c r="DK2" s="1526"/>
      <c r="DL2" s="1526"/>
      <c r="DM2" s="1526"/>
      <c r="DN2" s="1526"/>
      <c r="DO2" s="1526"/>
      <c r="DP2" s="1526"/>
      <c r="DQ2" s="1526"/>
      <c r="DR2" s="1526"/>
      <c r="DS2" s="1526"/>
      <c r="DT2" s="1526"/>
      <c r="DU2" s="1526"/>
      <c r="DV2" s="1526"/>
      <c r="DW2" s="1526"/>
      <c r="DX2" s="1526"/>
      <c r="DY2" s="1526"/>
      <c r="DZ2" s="1526"/>
      <c r="EA2" s="1526"/>
      <c r="EB2" s="1526"/>
      <c r="EC2" s="1526"/>
      <c r="ED2" s="1526"/>
      <c r="EE2" s="1526"/>
      <c r="EF2" s="1526"/>
      <c r="EG2" s="1438"/>
      <c r="EH2" s="1438"/>
      <c r="EI2" s="1438"/>
      <c r="EJ2" s="1438"/>
      <c r="EK2" s="1438"/>
      <c r="EL2" s="1438"/>
      <c r="EM2" s="1438"/>
      <c r="EN2" s="1438"/>
      <c r="EO2" s="1438"/>
      <c r="EP2" s="1438"/>
      <c r="EQ2" s="1438"/>
      <c r="ER2" s="1438"/>
      <c r="ES2" s="1438"/>
      <c r="ET2" s="1438"/>
      <c r="EU2" s="1438"/>
      <c r="EV2" s="1438"/>
      <c r="EW2" s="1438"/>
      <c r="EX2" s="1438"/>
      <c r="EY2" s="1438"/>
    </row>
    <row r="3" spans="1:155" ht="25.5" customHeight="1" thickBot="1">
      <c r="A3" s="1446"/>
      <c r="B3" s="1446"/>
      <c r="C3" s="1446"/>
      <c r="D3" s="1446"/>
      <c r="E3" s="1446"/>
      <c r="F3" s="1446"/>
      <c r="G3" s="1446"/>
      <c r="H3" s="1378">
        <f>IF(表00!A8="","",表00!A8)</f>
        <v>2</v>
      </c>
      <c r="I3" s="1379"/>
      <c r="J3" s="1380"/>
      <c r="K3" s="1381">
        <f>IF(表00!D8="","",表00!D8)</f>
        <v>4</v>
      </c>
      <c r="L3" s="1379"/>
      <c r="M3" s="1380"/>
      <c r="N3" s="1381">
        <f>IF(表00!G8="","",表00!G8)</f>
        <v>2</v>
      </c>
      <c r="O3" s="1379"/>
      <c r="P3" s="1380"/>
      <c r="Q3" s="1381">
        <f>IF(表00!J8="","",表00!J8)</f>
        <v>0</v>
      </c>
      <c r="R3" s="1379"/>
      <c r="S3" s="1380"/>
      <c r="T3" s="1381">
        <f>IF(表00!M8="","",表00!M8)</f>
        <v>2</v>
      </c>
      <c r="U3" s="1379"/>
      <c r="V3" s="1380"/>
      <c r="W3" s="1381">
        <f>IF(表00!P8="","",表00!P8)</f>
        <v>1</v>
      </c>
      <c r="X3" s="1379"/>
      <c r="Y3" s="1380"/>
      <c r="Z3" s="1382">
        <v>4</v>
      </c>
      <c r="AA3" s="1383"/>
      <c r="AB3" s="1384"/>
      <c r="AC3" s="1381">
        <v>4</v>
      </c>
      <c r="AD3" s="1385"/>
      <c r="AE3" s="1386"/>
      <c r="AF3" s="1524"/>
      <c r="AG3" s="1524"/>
      <c r="AH3" s="1524"/>
      <c r="AI3" s="1524"/>
      <c r="AJ3" s="1524"/>
      <c r="AK3" s="1524"/>
      <c r="AL3" s="1524"/>
      <c r="AM3" s="1524"/>
      <c r="AN3" s="1524"/>
      <c r="AO3" s="1524"/>
      <c r="AP3" s="1524"/>
      <c r="AQ3" s="1524"/>
      <c r="AR3" s="1524"/>
      <c r="AS3" s="1524"/>
      <c r="AT3" s="1524"/>
      <c r="AU3" s="1524"/>
      <c r="AV3" s="1524"/>
      <c r="AW3" s="1524"/>
      <c r="AX3" s="1524"/>
      <c r="AY3" s="1524"/>
      <c r="AZ3" s="1524"/>
      <c r="BA3" s="1524"/>
      <c r="BB3" s="1524"/>
      <c r="BC3" s="1524"/>
      <c r="BD3" s="1524"/>
      <c r="BE3" s="1524"/>
      <c r="BF3" s="1524"/>
      <c r="BG3" s="1524"/>
      <c r="BH3" s="1524"/>
      <c r="BI3" s="1524"/>
      <c r="BJ3" s="1524"/>
      <c r="BK3" s="1524"/>
      <c r="BL3" s="1524"/>
      <c r="BM3" s="1524"/>
      <c r="BN3" s="1524"/>
      <c r="BO3" s="1524"/>
      <c r="BP3" s="1524"/>
      <c r="BQ3" s="1524"/>
      <c r="BR3" s="1524"/>
      <c r="BS3" s="1524"/>
      <c r="BT3" s="1524"/>
      <c r="BU3" s="1524"/>
      <c r="BV3" s="1524"/>
      <c r="BW3" s="1524"/>
      <c r="BX3" s="1524"/>
      <c r="BY3" s="1524"/>
      <c r="BZ3" s="1524"/>
      <c r="CA3" s="1524"/>
      <c r="CB3" s="1524"/>
      <c r="CC3" s="1524"/>
      <c r="CD3" s="1524"/>
      <c r="CE3" s="1524"/>
      <c r="CF3" s="1524"/>
      <c r="CG3" s="1524"/>
      <c r="CH3" s="1524"/>
      <c r="CI3" s="1524"/>
      <c r="CJ3" s="1524"/>
      <c r="CK3" s="1524"/>
      <c r="CL3" s="1524"/>
      <c r="CM3" s="1524"/>
      <c r="CN3" s="1524"/>
      <c r="CO3" s="1524"/>
      <c r="CP3" s="1524"/>
      <c r="CQ3" s="1524"/>
      <c r="CR3" s="1524"/>
      <c r="CS3" s="1524"/>
      <c r="CT3" s="1524"/>
      <c r="CU3" s="1119" t="s">
        <v>752</v>
      </c>
      <c r="CV3" s="1119"/>
      <c r="CW3" s="1119"/>
      <c r="CX3" s="1119"/>
      <c r="CY3" s="1119"/>
      <c r="CZ3" s="1119"/>
      <c r="DA3" s="1119"/>
      <c r="DB3" s="1119"/>
      <c r="DC3" s="1119"/>
      <c r="DD3" s="1119"/>
      <c r="DE3" s="1119"/>
      <c r="DF3" s="1527" t="str">
        <f>IF(表00!DG3="","",表00!DG3)</f>
        <v>四日市市</v>
      </c>
      <c r="DG3" s="1527"/>
      <c r="DH3" s="1527"/>
      <c r="DI3" s="1527"/>
      <c r="DJ3" s="1527"/>
      <c r="DK3" s="1527"/>
      <c r="DL3" s="1527"/>
      <c r="DM3" s="1527"/>
      <c r="DN3" s="1527"/>
      <c r="DO3" s="1527"/>
      <c r="DP3" s="1527"/>
      <c r="DQ3" s="1527"/>
      <c r="DR3" s="1527"/>
      <c r="DS3" s="1527"/>
      <c r="DT3" s="1527"/>
      <c r="DU3" s="1527"/>
      <c r="DV3" s="1527"/>
      <c r="DW3" s="1527"/>
      <c r="DX3" s="1527"/>
      <c r="DY3" s="1527"/>
      <c r="DZ3" s="1527"/>
      <c r="EA3" s="1527"/>
      <c r="EB3" s="1527"/>
      <c r="EC3" s="1527"/>
      <c r="ED3" s="1527"/>
      <c r="EE3" s="1527"/>
      <c r="EF3" s="1527"/>
    </row>
    <row r="4" spans="1:155" ht="21.6" customHeight="1">
      <c r="A4" s="1446"/>
      <c r="B4" s="1446"/>
      <c r="C4" s="1446"/>
      <c r="D4" s="1446"/>
      <c r="E4" s="1446"/>
      <c r="F4" s="1446"/>
      <c r="G4" s="1446"/>
      <c r="H4" s="1528"/>
      <c r="I4" s="1528"/>
      <c r="J4" s="1528"/>
      <c r="K4" s="1528"/>
      <c r="L4" s="1528"/>
      <c r="M4" s="1528"/>
      <c r="N4" s="1528"/>
      <c r="O4" s="1528"/>
      <c r="P4" s="1528"/>
      <c r="Q4" s="1528"/>
      <c r="R4" s="1528"/>
      <c r="S4" s="1528"/>
      <c r="T4" s="1528"/>
      <c r="U4" s="1528"/>
      <c r="V4" s="1528"/>
      <c r="W4" s="1528"/>
      <c r="X4" s="1528"/>
      <c r="Y4" s="1528"/>
      <c r="Z4" s="1528"/>
      <c r="AA4" s="1376"/>
      <c r="AB4" s="1376"/>
      <c r="AC4" s="1528"/>
      <c r="AD4" s="61"/>
      <c r="AE4" s="61"/>
      <c r="AF4" s="1529"/>
      <c r="AG4" s="1529"/>
      <c r="AH4" s="1529"/>
      <c r="AI4" s="1529"/>
      <c r="AJ4" s="1529"/>
      <c r="AK4" s="1529"/>
      <c r="AL4" s="1529"/>
      <c r="AM4" s="1529"/>
      <c r="AN4" s="1529"/>
      <c r="AO4" s="1529"/>
      <c r="AP4" s="1529"/>
      <c r="AQ4" s="1529"/>
      <c r="AR4" s="1529"/>
      <c r="AS4" s="1529"/>
      <c r="AT4" s="1529"/>
      <c r="AU4" s="1529"/>
      <c r="AV4" s="1529"/>
      <c r="AW4" s="1529"/>
      <c r="AX4" s="1529"/>
      <c r="AY4" s="1529"/>
      <c r="AZ4" s="1529"/>
      <c r="BA4" s="1529"/>
      <c r="BB4" s="1529"/>
      <c r="BC4" s="1529"/>
      <c r="BD4" s="1529"/>
      <c r="BE4" s="1529"/>
      <c r="BF4" s="1529"/>
      <c r="BG4" s="1529"/>
      <c r="BH4" s="1529"/>
      <c r="BI4" s="1529"/>
      <c r="BJ4" s="1529"/>
      <c r="BK4" s="1529"/>
      <c r="BL4" s="1529"/>
      <c r="BM4" s="1529"/>
      <c r="BN4" s="1529"/>
      <c r="BO4" s="1529"/>
      <c r="BP4" s="1529"/>
      <c r="BQ4" s="1529"/>
      <c r="BR4" s="1529"/>
      <c r="BS4" s="1529"/>
      <c r="BT4" s="1529"/>
      <c r="BU4" s="1529"/>
      <c r="BV4" s="1529"/>
      <c r="BW4" s="1529"/>
      <c r="BX4" s="1529"/>
      <c r="BY4" s="1529"/>
      <c r="BZ4" s="1529"/>
      <c r="CA4" s="1529"/>
      <c r="CB4" s="1529"/>
      <c r="CC4" s="1529"/>
      <c r="CD4" s="1529"/>
      <c r="CE4" s="1529"/>
      <c r="CF4" s="1529"/>
      <c r="CG4" s="1529"/>
      <c r="CH4" s="1529"/>
      <c r="CI4" s="1529"/>
      <c r="CJ4" s="1529"/>
      <c r="CK4" s="1529"/>
      <c r="CL4" s="1529"/>
      <c r="CM4" s="1529"/>
      <c r="CN4" s="1529"/>
      <c r="CO4" s="1529"/>
      <c r="CP4" s="1529"/>
      <c r="CQ4" s="1529"/>
      <c r="CR4" s="1529"/>
      <c r="CS4" s="1529"/>
      <c r="CT4" s="1529"/>
      <c r="CU4" s="1121"/>
      <c r="CV4" s="1121"/>
      <c r="CW4" s="1121"/>
      <c r="CX4" s="1121"/>
      <c r="CY4" s="1121"/>
      <c r="CZ4" s="1121"/>
      <c r="DA4" s="1121"/>
      <c r="DB4" s="1121"/>
      <c r="DC4" s="1121"/>
      <c r="DD4" s="1121"/>
      <c r="DE4" s="1121"/>
      <c r="DF4" s="1132"/>
      <c r="DG4" s="1132"/>
      <c r="DH4" s="1132"/>
      <c r="DI4" s="1132"/>
      <c r="DJ4" s="1132"/>
      <c r="DK4" s="1132"/>
      <c r="DL4" s="1132"/>
      <c r="DM4" s="1132"/>
      <c r="DN4" s="1132"/>
      <c r="DO4" s="1132"/>
      <c r="DP4" s="1132"/>
      <c r="DQ4" s="1132"/>
      <c r="DR4" s="1132"/>
      <c r="DS4" s="1132"/>
      <c r="DT4" s="1132"/>
      <c r="DU4" s="1132"/>
      <c r="DV4" s="1132"/>
      <c r="DW4" s="1132"/>
      <c r="DX4" s="1132"/>
      <c r="DY4" s="1132"/>
      <c r="DZ4" s="1132"/>
      <c r="EA4" s="1132"/>
      <c r="EB4" s="1132"/>
      <c r="EC4" s="1132"/>
      <c r="ED4" s="1132"/>
      <c r="EE4" s="1132"/>
      <c r="EF4" s="1132"/>
    </row>
    <row r="5" spans="1:155" ht="15" customHeight="1">
      <c r="U5" s="1530"/>
      <c r="V5" s="1530"/>
      <c r="W5" s="1530"/>
      <c r="X5" s="1530"/>
      <c r="Y5" s="1530"/>
      <c r="Z5" s="1530"/>
      <c r="AA5" s="1530"/>
      <c r="AB5" s="1530"/>
      <c r="AC5" s="1530"/>
      <c r="AD5" s="1530"/>
      <c r="AE5" s="1530"/>
      <c r="AF5" s="1530"/>
      <c r="AG5" s="1530"/>
      <c r="AH5" s="1530"/>
      <c r="AI5" s="1530"/>
      <c r="AJ5" s="1530"/>
      <c r="AK5" s="1530"/>
      <c r="AL5" s="1530"/>
      <c r="AM5" s="1530"/>
      <c r="AN5" s="1530"/>
      <c r="AO5" s="1530"/>
      <c r="AP5" s="1530"/>
      <c r="AQ5" s="1530"/>
      <c r="AR5" s="1530"/>
      <c r="AS5" s="1530"/>
      <c r="AT5" s="1530"/>
      <c r="AU5" s="1530"/>
      <c r="AV5" s="1530"/>
      <c r="AW5" s="1530"/>
      <c r="AX5" s="1530"/>
      <c r="AY5" s="1136" t="s">
        <v>145</v>
      </c>
      <c r="AZ5" s="1136"/>
      <c r="BA5" s="1136"/>
      <c r="BB5" s="1136"/>
      <c r="BC5" s="1136"/>
      <c r="BD5" s="1136"/>
      <c r="BE5" s="1136"/>
      <c r="BF5" s="1136" t="s">
        <v>146</v>
      </c>
      <c r="BG5" s="1136"/>
      <c r="BH5" s="1136"/>
      <c r="BI5" s="1136"/>
      <c r="BJ5" s="1136"/>
      <c r="BK5" s="1136"/>
      <c r="BL5" s="1136" t="s">
        <v>147</v>
      </c>
      <c r="BM5" s="1136"/>
      <c r="BN5" s="1136"/>
      <c r="BO5" s="1136"/>
      <c r="BP5" s="1136"/>
      <c r="BQ5" s="1136"/>
      <c r="BR5" s="1136"/>
      <c r="BS5" s="1136" t="s">
        <v>148</v>
      </c>
      <c r="BT5" s="1136"/>
      <c r="BU5" s="1136"/>
      <c r="BV5" s="1136"/>
      <c r="BW5" s="1136"/>
      <c r="BX5" s="1136"/>
      <c r="BY5" s="1136"/>
      <c r="BZ5" s="1136" t="s">
        <v>149</v>
      </c>
      <c r="CA5" s="1136"/>
      <c r="CB5" s="1136"/>
      <c r="CC5" s="1136"/>
      <c r="CD5" s="1136"/>
      <c r="CE5" s="1136"/>
      <c r="CF5" s="1136" t="s">
        <v>150</v>
      </c>
      <c r="CG5" s="1136"/>
      <c r="CH5" s="1136"/>
      <c r="CI5" s="1136"/>
      <c r="CJ5" s="1136"/>
      <c r="CK5" s="1136"/>
      <c r="CL5" s="1136"/>
      <c r="CM5" s="1136" t="s">
        <v>151</v>
      </c>
      <c r="CN5" s="1136"/>
      <c r="CO5" s="1136"/>
      <c r="CP5" s="1136"/>
      <c r="CQ5" s="1136"/>
      <c r="CR5" s="1136"/>
      <c r="CS5" s="1136"/>
      <c r="CT5" s="1136" t="s">
        <v>152</v>
      </c>
      <c r="CU5" s="1136"/>
      <c r="CV5" s="1136"/>
      <c r="CW5" s="1136"/>
      <c r="CX5" s="1136"/>
      <c r="CY5" s="1136"/>
      <c r="CZ5" s="1136" t="s">
        <v>153</v>
      </c>
      <c r="DA5" s="1136"/>
      <c r="DB5" s="1136"/>
      <c r="DC5" s="1136"/>
      <c r="DD5" s="1136"/>
      <c r="DE5" s="1136"/>
      <c r="DF5" s="1136"/>
      <c r="DG5" s="1136" t="s">
        <v>154</v>
      </c>
      <c r="DH5" s="1136"/>
      <c r="DI5" s="1136"/>
      <c r="DJ5" s="1136"/>
      <c r="DK5" s="1136"/>
      <c r="DL5" s="1136"/>
      <c r="DM5" s="1136"/>
      <c r="DN5" s="1136" t="s">
        <v>155</v>
      </c>
      <c r="DO5" s="1136"/>
      <c r="DP5" s="1136"/>
      <c r="DQ5" s="1136"/>
      <c r="DR5" s="1136"/>
      <c r="DS5" s="1136"/>
      <c r="DT5" s="1136" t="s">
        <v>156</v>
      </c>
      <c r="DU5" s="1136"/>
      <c r="DV5" s="1136"/>
      <c r="DW5" s="1136"/>
      <c r="DX5" s="1136"/>
      <c r="DY5" s="1136"/>
      <c r="DZ5" s="1136"/>
    </row>
    <row r="6" spans="1:155" ht="20.100000000000001" customHeight="1">
      <c r="A6" s="1449" t="s">
        <v>753</v>
      </c>
      <c r="B6" s="112"/>
      <c r="C6" s="112"/>
      <c r="D6" s="112"/>
      <c r="E6" s="112"/>
      <c r="F6" s="112"/>
      <c r="G6" s="112"/>
      <c r="H6" s="112"/>
      <c r="I6" s="112"/>
      <c r="J6" s="112"/>
      <c r="K6" s="113"/>
      <c r="L6" s="856" t="s">
        <v>413</v>
      </c>
      <c r="M6" s="1531"/>
      <c r="N6" s="1531"/>
      <c r="O6" s="1531"/>
      <c r="P6" s="1531"/>
      <c r="Q6" s="1532"/>
      <c r="R6" s="856" t="s">
        <v>414</v>
      </c>
      <c r="S6" s="1531"/>
      <c r="T6" s="1531"/>
      <c r="U6" s="1531"/>
      <c r="V6" s="1531"/>
      <c r="W6" s="1533"/>
      <c r="X6" s="856" t="s">
        <v>853</v>
      </c>
      <c r="Y6" s="1531"/>
      <c r="Z6" s="1531"/>
      <c r="AA6" s="1531"/>
      <c r="AB6" s="1531"/>
      <c r="AC6" s="1533"/>
      <c r="AD6" s="856" t="s">
        <v>415</v>
      </c>
      <c r="AE6" s="857"/>
      <c r="AF6" s="857"/>
      <c r="AG6" s="857"/>
      <c r="AH6" s="857"/>
      <c r="AI6" s="1137"/>
      <c r="AJ6" s="856" t="s">
        <v>416</v>
      </c>
      <c r="AK6" s="857"/>
      <c r="AL6" s="857"/>
      <c r="AM6" s="857"/>
      <c r="AN6" s="857"/>
      <c r="AO6" s="1137"/>
      <c r="AP6" s="115" t="s">
        <v>286</v>
      </c>
      <c r="AQ6" s="115"/>
      <c r="AR6" s="115"/>
      <c r="AS6" s="115"/>
      <c r="AT6" s="115"/>
      <c r="AU6" s="115"/>
      <c r="AV6" s="115"/>
      <c r="AW6" s="115"/>
      <c r="AX6" s="118"/>
      <c r="AY6" s="1138" t="s">
        <v>112</v>
      </c>
      <c r="AZ6" s="1458"/>
      <c r="BA6" s="1458"/>
      <c r="BB6" s="1458"/>
      <c r="BC6" s="1458"/>
      <c r="BD6" s="1458"/>
      <c r="BE6" s="1458"/>
      <c r="BF6" s="1458"/>
      <c r="BG6" s="1458"/>
      <c r="BH6" s="1458"/>
      <c r="BI6" s="1458"/>
      <c r="BJ6" s="1458"/>
      <c r="BK6" s="1458"/>
      <c r="BL6" s="1458"/>
      <c r="BM6" s="1458"/>
      <c r="BN6" s="1458"/>
      <c r="BO6" s="1458"/>
      <c r="BP6" s="1458"/>
      <c r="BQ6" s="1458"/>
      <c r="BR6" s="1458"/>
      <c r="BS6" s="1458"/>
      <c r="BT6" s="1458"/>
      <c r="BU6" s="1458"/>
      <c r="BV6" s="1458"/>
      <c r="BW6" s="1458"/>
      <c r="BX6" s="1458"/>
      <c r="BY6" s="1458"/>
      <c r="BZ6" s="1458"/>
      <c r="CA6" s="1458"/>
      <c r="CB6" s="1458"/>
      <c r="CC6" s="1458"/>
      <c r="CD6" s="1458"/>
      <c r="CE6" s="1458"/>
      <c r="CF6" s="1458"/>
      <c r="CG6" s="1458"/>
      <c r="CH6" s="1458"/>
      <c r="CI6" s="1458"/>
      <c r="CJ6" s="1458"/>
      <c r="CK6" s="1458"/>
      <c r="CL6" s="1458"/>
      <c r="CM6" s="1458"/>
      <c r="CN6" s="1458"/>
      <c r="CO6" s="1458"/>
      <c r="CP6" s="1458"/>
      <c r="CQ6" s="1458"/>
      <c r="CR6" s="1458"/>
      <c r="CS6" s="1458"/>
      <c r="CT6" s="1458"/>
      <c r="CU6" s="1458"/>
      <c r="CV6" s="1458"/>
      <c r="CW6" s="1458"/>
      <c r="CX6" s="1458"/>
      <c r="CY6" s="1458"/>
      <c r="CZ6" s="1458"/>
      <c r="DA6" s="1458"/>
      <c r="DB6" s="1458"/>
      <c r="DC6" s="1458"/>
      <c r="DD6" s="1458"/>
      <c r="DE6" s="1458"/>
      <c r="DF6" s="1458"/>
      <c r="DG6" s="1458"/>
      <c r="DH6" s="1458"/>
      <c r="DI6" s="1458"/>
      <c r="DJ6" s="1458"/>
      <c r="DK6" s="1458"/>
      <c r="DL6" s="1458"/>
      <c r="DM6" s="1458"/>
      <c r="DN6" s="1458"/>
      <c r="DO6" s="1458"/>
      <c r="DP6" s="1458"/>
      <c r="DQ6" s="1458"/>
      <c r="DR6" s="1458"/>
      <c r="DS6" s="1458"/>
      <c r="DT6" s="1458"/>
      <c r="DU6" s="1458"/>
      <c r="DV6" s="1458"/>
      <c r="DW6" s="1458"/>
      <c r="DX6" s="1458"/>
      <c r="DY6" s="1458"/>
      <c r="DZ6" s="1459"/>
      <c r="EA6" s="856" t="s">
        <v>417</v>
      </c>
      <c r="EB6" s="1460"/>
      <c r="EC6" s="1460"/>
      <c r="ED6" s="1460"/>
      <c r="EE6" s="1460"/>
      <c r="EF6" s="1460"/>
      <c r="EG6" s="1460"/>
      <c r="EH6" s="1460"/>
      <c r="EI6" s="1460"/>
      <c r="EJ6" s="1460"/>
      <c r="EK6" s="1460"/>
      <c r="EL6" s="1460"/>
      <c r="EM6" s="1460"/>
      <c r="EN6" s="1460"/>
      <c r="EO6" s="1461"/>
    </row>
    <row r="7" spans="1:155" ht="20.100000000000001" customHeight="1">
      <c r="A7" s="124"/>
      <c r="B7" s="125"/>
      <c r="C7" s="125"/>
      <c r="D7" s="125"/>
      <c r="E7" s="125"/>
      <c r="F7" s="125"/>
      <c r="G7" s="125"/>
      <c r="H7" s="125"/>
      <c r="I7" s="125"/>
      <c r="J7" s="125"/>
      <c r="K7" s="126"/>
      <c r="L7" s="1534"/>
      <c r="M7" s="1535"/>
      <c r="N7" s="1535"/>
      <c r="O7" s="1535"/>
      <c r="P7" s="1535"/>
      <c r="Q7" s="1536"/>
      <c r="R7" s="1534"/>
      <c r="S7" s="1535"/>
      <c r="T7" s="1535"/>
      <c r="U7" s="1535"/>
      <c r="V7" s="1535"/>
      <c r="W7" s="1537"/>
      <c r="X7" s="1534"/>
      <c r="Y7" s="1535"/>
      <c r="Z7" s="1535"/>
      <c r="AA7" s="1535"/>
      <c r="AB7" s="1535"/>
      <c r="AC7" s="1537"/>
      <c r="AD7" s="861"/>
      <c r="AE7" s="862"/>
      <c r="AF7" s="862"/>
      <c r="AG7" s="862"/>
      <c r="AH7" s="862"/>
      <c r="AI7" s="863"/>
      <c r="AJ7" s="861"/>
      <c r="AK7" s="862"/>
      <c r="AL7" s="862"/>
      <c r="AM7" s="862"/>
      <c r="AN7" s="862"/>
      <c r="AO7" s="863"/>
      <c r="AP7" s="195"/>
      <c r="AQ7" s="195"/>
      <c r="AR7" s="195"/>
      <c r="AS7" s="195"/>
      <c r="AT7" s="195"/>
      <c r="AU7" s="195"/>
      <c r="AV7" s="195"/>
      <c r="AW7" s="195"/>
      <c r="AX7" s="196"/>
      <c r="AY7" s="1473" t="str">
        <f>表00!CY6&amp;表00!DC6 &amp;"年度分"</f>
        <v>令和5年度分</v>
      </c>
      <c r="AZ7" s="1538"/>
      <c r="BA7" s="1538"/>
      <c r="BB7" s="1538"/>
      <c r="BC7" s="1538"/>
      <c r="BD7" s="1538"/>
      <c r="BE7" s="1538"/>
      <c r="BF7" s="1538"/>
      <c r="BG7" s="1538"/>
      <c r="BH7" s="1538"/>
      <c r="BI7" s="1538"/>
      <c r="BJ7" s="1538"/>
      <c r="BK7" s="1538"/>
      <c r="BL7" s="1538"/>
      <c r="BM7" s="1538"/>
      <c r="BN7" s="1538"/>
      <c r="BO7" s="1538"/>
      <c r="BP7" s="1538"/>
      <c r="BQ7" s="1538"/>
      <c r="BR7" s="1538"/>
      <c r="BS7" s="1538"/>
      <c r="BT7" s="1538"/>
      <c r="BU7" s="1538"/>
      <c r="BV7" s="1538"/>
      <c r="BW7" s="1538"/>
      <c r="BX7" s="1538"/>
      <c r="BY7" s="1538"/>
      <c r="BZ7" s="1538"/>
      <c r="CA7" s="1538"/>
      <c r="CB7" s="1538"/>
      <c r="CC7" s="1538"/>
      <c r="CD7" s="1538"/>
      <c r="CE7" s="1538"/>
      <c r="CF7" s="1538"/>
      <c r="CG7" s="1538"/>
      <c r="CH7" s="1538"/>
      <c r="CI7" s="1538"/>
      <c r="CJ7" s="1538"/>
      <c r="CK7" s="1538"/>
      <c r="CL7" s="1539"/>
      <c r="CM7" s="1473" t="str">
        <f>表00!CY5&amp;表00!DC5 &amp; "年度分"</f>
        <v>令和6年度分</v>
      </c>
      <c r="CN7" s="1538"/>
      <c r="CO7" s="1538"/>
      <c r="CP7" s="1538"/>
      <c r="CQ7" s="1538"/>
      <c r="CR7" s="1538"/>
      <c r="CS7" s="1538"/>
      <c r="CT7" s="1538"/>
      <c r="CU7" s="1538"/>
      <c r="CV7" s="1538"/>
      <c r="CW7" s="1538"/>
      <c r="CX7" s="1538"/>
      <c r="CY7" s="1538"/>
      <c r="CZ7" s="1538"/>
      <c r="DA7" s="1538"/>
      <c r="DB7" s="1538"/>
      <c r="DC7" s="1538"/>
      <c r="DD7" s="1538"/>
      <c r="DE7" s="1538"/>
      <c r="DF7" s="1538"/>
      <c r="DG7" s="1538"/>
      <c r="DH7" s="1538"/>
      <c r="DI7" s="1538"/>
      <c r="DJ7" s="1538"/>
      <c r="DK7" s="1538"/>
      <c r="DL7" s="1538"/>
      <c r="DM7" s="1538"/>
      <c r="DN7" s="1538"/>
      <c r="DO7" s="1538"/>
      <c r="DP7" s="1538"/>
      <c r="DQ7" s="1538"/>
      <c r="DR7" s="1538"/>
      <c r="DS7" s="1538"/>
      <c r="DT7" s="1538"/>
      <c r="DU7" s="1538"/>
      <c r="DV7" s="1538"/>
      <c r="DW7" s="1538"/>
      <c r="DX7" s="1538"/>
      <c r="DY7" s="1538"/>
      <c r="DZ7" s="1539"/>
      <c r="EA7" s="1476"/>
      <c r="EB7" s="1149"/>
      <c r="EC7" s="1149"/>
      <c r="ED7" s="1149"/>
      <c r="EE7" s="1149"/>
      <c r="EF7" s="1149"/>
      <c r="EG7" s="1149"/>
      <c r="EH7" s="1149"/>
      <c r="EI7" s="1149"/>
      <c r="EJ7" s="1149"/>
      <c r="EK7" s="1149"/>
      <c r="EL7" s="1149"/>
      <c r="EM7" s="1149"/>
      <c r="EN7" s="1149"/>
      <c r="EO7" s="1150"/>
    </row>
    <row r="8" spans="1:155" ht="20.100000000000001" customHeight="1">
      <c r="A8" s="124"/>
      <c r="B8" s="125"/>
      <c r="C8" s="125"/>
      <c r="D8" s="125"/>
      <c r="E8" s="125"/>
      <c r="F8" s="125"/>
      <c r="G8" s="125"/>
      <c r="H8" s="125"/>
      <c r="I8" s="125"/>
      <c r="J8" s="125"/>
      <c r="K8" s="126"/>
      <c r="L8" s="1534"/>
      <c r="M8" s="1535"/>
      <c r="N8" s="1535"/>
      <c r="O8" s="1535"/>
      <c r="P8" s="1535"/>
      <c r="Q8" s="1536"/>
      <c r="R8" s="1534"/>
      <c r="S8" s="1535"/>
      <c r="T8" s="1535"/>
      <c r="U8" s="1535"/>
      <c r="V8" s="1535"/>
      <c r="W8" s="1537"/>
      <c r="X8" s="1534"/>
      <c r="Y8" s="1535"/>
      <c r="Z8" s="1535"/>
      <c r="AA8" s="1535"/>
      <c r="AB8" s="1535"/>
      <c r="AC8" s="1537"/>
      <c r="AD8" s="861"/>
      <c r="AE8" s="862"/>
      <c r="AF8" s="862"/>
      <c r="AG8" s="862"/>
      <c r="AH8" s="862"/>
      <c r="AI8" s="863"/>
      <c r="AJ8" s="861"/>
      <c r="AK8" s="862"/>
      <c r="AL8" s="862"/>
      <c r="AM8" s="862"/>
      <c r="AN8" s="862"/>
      <c r="AO8" s="863"/>
      <c r="AP8" s="195"/>
      <c r="AQ8" s="195"/>
      <c r="AR8" s="195"/>
      <c r="AS8" s="195"/>
      <c r="AT8" s="195"/>
      <c r="AU8" s="195"/>
      <c r="AV8" s="195"/>
      <c r="AW8" s="195"/>
      <c r="AX8" s="196"/>
      <c r="AY8" s="1477" t="s">
        <v>418</v>
      </c>
      <c r="AZ8" s="1478"/>
      <c r="BA8" s="1478"/>
      <c r="BB8" s="1478"/>
      <c r="BC8" s="1478"/>
      <c r="BD8" s="1478"/>
      <c r="BE8" s="1478"/>
      <c r="BF8" s="1478"/>
      <c r="BG8" s="1478"/>
      <c r="BH8" s="1478"/>
      <c r="BI8" s="1478"/>
      <c r="BJ8" s="1478"/>
      <c r="BK8" s="1478"/>
      <c r="BL8" s="1478"/>
      <c r="BM8" s="1478"/>
      <c r="BN8" s="1478"/>
      <c r="BO8" s="1478"/>
      <c r="BP8" s="1478"/>
      <c r="BQ8" s="1478"/>
      <c r="BR8" s="1478"/>
      <c r="BS8" s="1477" t="s">
        <v>419</v>
      </c>
      <c r="BT8" s="1478"/>
      <c r="BU8" s="1478"/>
      <c r="BV8" s="1478"/>
      <c r="BW8" s="1478"/>
      <c r="BX8" s="1478"/>
      <c r="BY8" s="1478"/>
      <c r="BZ8" s="1478"/>
      <c r="CA8" s="1478"/>
      <c r="CB8" s="1478"/>
      <c r="CC8" s="1478"/>
      <c r="CD8" s="1478"/>
      <c r="CE8" s="1478"/>
      <c r="CF8" s="1478"/>
      <c r="CG8" s="1478"/>
      <c r="CH8" s="1478"/>
      <c r="CI8" s="1478"/>
      <c r="CJ8" s="1478"/>
      <c r="CK8" s="1478"/>
      <c r="CL8" s="1479"/>
      <c r="CM8" s="1477" t="s">
        <v>111</v>
      </c>
      <c r="CN8" s="1478"/>
      <c r="CO8" s="1478"/>
      <c r="CP8" s="1478"/>
      <c r="CQ8" s="1478"/>
      <c r="CR8" s="1478"/>
      <c r="CS8" s="1478"/>
      <c r="CT8" s="1478"/>
      <c r="CU8" s="1478"/>
      <c r="CV8" s="1478"/>
      <c r="CW8" s="1478"/>
      <c r="CX8" s="1478"/>
      <c r="CY8" s="1478"/>
      <c r="CZ8" s="1478"/>
      <c r="DA8" s="1478"/>
      <c r="DB8" s="1478"/>
      <c r="DC8" s="1478"/>
      <c r="DD8" s="1478"/>
      <c r="DE8" s="1478"/>
      <c r="DF8" s="1479"/>
      <c r="DG8" s="1477" t="s">
        <v>797</v>
      </c>
      <c r="DH8" s="1478"/>
      <c r="DI8" s="1478"/>
      <c r="DJ8" s="1478"/>
      <c r="DK8" s="1478"/>
      <c r="DL8" s="1478"/>
      <c r="DM8" s="1478"/>
      <c r="DN8" s="1478"/>
      <c r="DO8" s="1478"/>
      <c r="DP8" s="1478"/>
      <c r="DQ8" s="1478"/>
      <c r="DR8" s="1478"/>
      <c r="DS8" s="1478"/>
      <c r="DT8" s="1478"/>
      <c r="DU8" s="1478"/>
      <c r="DV8" s="1478"/>
      <c r="DW8" s="1478"/>
      <c r="DX8" s="1478"/>
      <c r="DY8" s="1478"/>
      <c r="DZ8" s="1478"/>
      <c r="EA8" s="1476"/>
      <c r="EB8" s="1149"/>
      <c r="EC8" s="1149"/>
      <c r="ED8" s="1149"/>
      <c r="EE8" s="1149"/>
      <c r="EF8" s="1149"/>
      <c r="EG8" s="1149"/>
      <c r="EH8" s="1149"/>
      <c r="EI8" s="1149"/>
      <c r="EJ8" s="1149"/>
      <c r="EK8" s="1149"/>
      <c r="EL8" s="1149"/>
      <c r="EM8" s="1149"/>
      <c r="EN8" s="1149"/>
      <c r="EO8" s="1150"/>
    </row>
    <row r="9" spans="1:155" ht="13.5" customHeight="1">
      <c r="A9" s="124"/>
      <c r="B9" s="125"/>
      <c r="C9" s="125"/>
      <c r="D9" s="125"/>
      <c r="E9" s="125"/>
      <c r="F9" s="125"/>
      <c r="G9" s="125"/>
      <c r="H9" s="125"/>
      <c r="I9" s="125"/>
      <c r="J9" s="125"/>
      <c r="K9" s="126"/>
      <c r="L9" s="1534"/>
      <c r="M9" s="1535"/>
      <c r="N9" s="1535"/>
      <c r="O9" s="1535"/>
      <c r="P9" s="1535"/>
      <c r="Q9" s="1536"/>
      <c r="R9" s="1534"/>
      <c r="S9" s="1535"/>
      <c r="T9" s="1535"/>
      <c r="U9" s="1535"/>
      <c r="V9" s="1535"/>
      <c r="W9" s="1537"/>
      <c r="X9" s="1534"/>
      <c r="Y9" s="1535"/>
      <c r="Z9" s="1535"/>
      <c r="AA9" s="1535"/>
      <c r="AB9" s="1535"/>
      <c r="AC9" s="1537"/>
      <c r="AD9" s="861"/>
      <c r="AE9" s="862"/>
      <c r="AF9" s="862"/>
      <c r="AG9" s="862"/>
      <c r="AH9" s="862"/>
      <c r="AI9" s="863"/>
      <c r="AJ9" s="861"/>
      <c r="AK9" s="862"/>
      <c r="AL9" s="862"/>
      <c r="AM9" s="862"/>
      <c r="AN9" s="862"/>
      <c r="AO9" s="863"/>
      <c r="AP9" s="195"/>
      <c r="AQ9" s="195"/>
      <c r="AR9" s="195"/>
      <c r="AS9" s="195"/>
      <c r="AT9" s="195"/>
      <c r="AU9" s="195"/>
      <c r="AV9" s="195"/>
      <c r="AW9" s="195"/>
      <c r="AX9" s="196"/>
      <c r="AY9" s="1216" t="s">
        <v>677</v>
      </c>
      <c r="AZ9" s="1217"/>
      <c r="BA9" s="1217"/>
      <c r="BB9" s="1217"/>
      <c r="BC9" s="1217"/>
      <c r="BD9" s="1217"/>
      <c r="BE9" s="1218"/>
      <c r="BF9" s="1216" t="s">
        <v>678</v>
      </c>
      <c r="BG9" s="1460"/>
      <c r="BH9" s="1460"/>
      <c r="BI9" s="1460"/>
      <c r="BJ9" s="1460"/>
      <c r="BK9" s="1461"/>
      <c r="BL9" s="1216" t="s">
        <v>679</v>
      </c>
      <c r="BM9" s="1217"/>
      <c r="BN9" s="1217"/>
      <c r="BO9" s="1217"/>
      <c r="BP9" s="1217"/>
      <c r="BQ9" s="1217"/>
      <c r="BR9" s="1218"/>
      <c r="BS9" s="1216" t="s">
        <v>677</v>
      </c>
      <c r="BT9" s="1217"/>
      <c r="BU9" s="1217"/>
      <c r="BV9" s="1217"/>
      <c r="BW9" s="1217"/>
      <c r="BX9" s="1217"/>
      <c r="BY9" s="1218"/>
      <c r="BZ9" s="1216" t="s">
        <v>678</v>
      </c>
      <c r="CA9" s="1217"/>
      <c r="CB9" s="1217"/>
      <c r="CC9" s="1217"/>
      <c r="CD9" s="1217"/>
      <c r="CE9" s="1218"/>
      <c r="CF9" s="1216" t="s">
        <v>679</v>
      </c>
      <c r="CG9" s="1217"/>
      <c r="CH9" s="1217"/>
      <c r="CI9" s="1217"/>
      <c r="CJ9" s="1217"/>
      <c r="CK9" s="1217"/>
      <c r="CL9" s="1218"/>
      <c r="CM9" s="1217" t="s">
        <v>677</v>
      </c>
      <c r="CN9" s="1217"/>
      <c r="CO9" s="1217"/>
      <c r="CP9" s="1217"/>
      <c r="CQ9" s="1217"/>
      <c r="CR9" s="1217"/>
      <c r="CS9" s="1218"/>
      <c r="CT9" s="1216" t="s">
        <v>678</v>
      </c>
      <c r="CU9" s="1460"/>
      <c r="CV9" s="1460"/>
      <c r="CW9" s="1460"/>
      <c r="CX9" s="1460"/>
      <c r="CY9" s="1461"/>
      <c r="CZ9" s="1216" t="s">
        <v>679</v>
      </c>
      <c r="DA9" s="1217"/>
      <c r="DB9" s="1217"/>
      <c r="DC9" s="1217"/>
      <c r="DD9" s="1217"/>
      <c r="DE9" s="1217"/>
      <c r="DF9" s="1218"/>
      <c r="DG9" s="1217" t="s">
        <v>677</v>
      </c>
      <c r="DH9" s="1217"/>
      <c r="DI9" s="1217"/>
      <c r="DJ9" s="1217"/>
      <c r="DK9" s="1217"/>
      <c r="DL9" s="1217"/>
      <c r="DM9" s="1218"/>
      <c r="DN9" s="1216" t="s">
        <v>678</v>
      </c>
      <c r="DO9" s="1460"/>
      <c r="DP9" s="1460"/>
      <c r="DQ9" s="1460"/>
      <c r="DR9" s="1460"/>
      <c r="DS9" s="1461"/>
      <c r="DT9" s="1216" t="s">
        <v>679</v>
      </c>
      <c r="DU9" s="1217"/>
      <c r="DV9" s="1217"/>
      <c r="DW9" s="1217"/>
      <c r="DX9" s="1217"/>
      <c r="DY9" s="1217"/>
      <c r="DZ9" s="1218"/>
      <c r="EA9" s="1476"/>
      <c r="EB9" s="1149"/>
      <c r="EC9" s="1149"/>
      <c r="ED9" s="1149"/>
      <c r="EE9" s="1149"/>
      <c r="EF9" s="1149"/>
      <c r="EG9" s="1149"/>
      <c r="EH9" s="1149"/>
      <c r="EI9" s="1149"/>
      <c r="EJ9" s="1149"/>
      <c r="EK9" s="1149"/>
      <c r="EL9" s="1149"/>
      <c r="EM9" s="1149"/>
      <c r="EN9" s="1149"/>
      <c r="EO9" s="1150"/>
    </row>
    <row r="10" spans="1:155" ht="12" customHeight="1" thickBot="1">
      <c r="A10" s="135"/>
      <c r="B10" s="136"/>
      <c r="C10" s="136"/>
      <c r="D10" s="136"/>
      <c r="E10" s="136"/>
      <c r="F10" s="136"/>
      <c r="G10" s="136"/>
      <c r="H10" s="136"/>
      <c r="I10" s="136"/>
      <c r="J10" s="136"/>
      <c r="K10" s="137"/>
      <c r="L10" s="1540"/>
      <c r="M10" s="1541"/>
      <c r="N10" s="1541"/>
      <c r="O10" s="1541"/>
      <c r="P10" s="1541"/>
      <c r="Q10" s="1542"/>
      <c r="R10" s="1540"/>
      <c r="S10" s="1541"/>
      <c r="T10" s="1541"/>
      <c r="U10" s="1541"/>
      <c r="V10" s="1541"/>
      <c r="W10" s="1543"/>
      <c r="X10" s="1540"/>
      <c r="Y10" s="1541"/>
      <c r="Z10" s="1541"/>
      <c r="AA10" s="1541"/>
      <c r="AB10" s="1541"/>
      <c r="AC10" s="1543"/>
      <c r="AD10" s="1144"/>
      <c r="AE10" s="1145"/>
      <c r="AF10" s="1145"/>
      <c r="AG10" s="1145"/>
      <c r="AH10" s="1145"/>
      <c r="AI10" s="1146"/>
      <c r="AJ10" s="1144"/>
      <c r="AK10" s="1145"/>
      <c r="AL10" s="1145"/>
      <c r="AM10" s="1145"/>
      <c r="AN10" s="1145"/>
      <c r="AO10" s="1146"/>
      <c r="AP10" s="195"/>
      <c r="AQ10" s="195"/>
      <c r="AR10" s="195"/>
      <c r="AS10" s="195"/>
      <c r="AT10" s="195"/>
      <c r="AU10" s="195"/>
      <c r="AV10" s="195"/>
      <c r="AW10" s="195"/>
      <c r="AX10" s="196"/>
      <c r="AY10" s="1493" t="s">
        <v>847</v>
      </c>
      <c r="AZ10" s="1496"/>
      <c r="BA10" s="1496"/>
      <c r="BB10" s="1496"/>
      <c r="BC10" s="1496"/>
      <c r="BD10" s="1496"/>
      <c r="BE10" s="1497"/>
      <c r="BF10" s="1493" t="s">
        <v>847</v>
      </c>
      <c r="BG10" s="1494"/>
      <c r="BH10" s="1494"/>
      <c r="BI10" s="1494"/>
      <c r="BJ10" s="1494"/>
      <c r="BK10" s="1495"/>
      <c r="BL10" s="1493" t="s">
        <v>847</v>
      </c>
      <c r="BM10" s="1496"/>
      <c r="BN10" s="1496"/>
      <c r="BO10" s="1496"/>
      <c r="BP10" s="1496"/>
      <c r="BQ10" s="1496"/>
      <c r="BR10" s="1497"/>
      <c r="BS10" s="1493" t="s">
        <v>847</v>
      </c>
      <c r="BT10" s="1496"/>
      <c r="BU10" s="1496"/>
      <c r="BV10" s="1496"/>
      <c r="BW10" s="1496"/>
      <c r="BX10" s="1496"/>
      <c r="BY10" s="1497"/>
      <c r="BZ10" s="1493" t="s">
        <v>847</v>
      </c>
      <c r="CA10" s="1496"/>
      <c r="CB10" s="1496"/>
      <c r="CC10" s="1496"/>
      <c r="CD10" s="1496"/>
      <c r="CE10" s="1497"/>
      <c r="CF10" s="1493" t="s">
        <v>847</v>
      </c>
      <c r="CG10" s="1496"/>
      <c r="CH10" s="1496"/>
      <c r="CI10" s="1496"/>
      <c r="CJ10" s="1496"/>
      <c r="CK10" s="1496"/>
      <c r="CL10" s="1497"/>
      <c r="CM10" s="1496" t="s">
        <v>847</v>
      </c>
      <c r="CN10" s="1496"/>
      <c r="CO10" s="1496"/>
      <c r="CP10" s="1496"/>
      <c r="CQ10" s="1496"/>
      <c r="CR10" s="1496"/>
      <c r="CS10" s="1497"/>
      <c r="CT10" s="1493" t="s">
        <v>847</v>
      </c>
      <c r="CU10" s="1494"/>
      <c r="CV10" s="1494"/>
      <c r="CW10" s="1494"/>
      <c r="CX10" s="1494"/>
      <c r="CY10" s="1495"/>
      <c r="CZ10" s="1493" t="s">
        <v>847</v>
      </c>
      <c r="DA10" s="1496"/>
      <c r="DB10" s="1496"/>
      <c r="DC10" s="1496"/>
      <c r="DD10" s="1496"/>
      <c r="DE10" s="1496"/>
      <c r="DF10" s="1497"/>
      <c r="DG10" s="1496" t="s">
        <v>847</v>
      </c>
      <c r="DH10" s="1496"/>
      <c r="DI10" s="1496"/>
      <c r="DJ10" s="1496"/>
      <c r="DK10" s="1496"/>
      <c r="DL10" s="1496"/>
      <c r="DM10" s="1497"/>
      <c r="DN10" s="1493" t="s">
        <v>847</v>
      </c>
      <c r="DO10" s="1494"/>
      <c r="DP10" s="1494"/>
      <c r="DQ10" s="1494"/>
      <c r="DR10" s="1494"/>
      <c r="DS10" s="1495"/>
      <c r="DT10" s="1493" t="s">
        <v>847</v>
      </c>
      <c r="DU10" s="1496"/>
      <c r="DV10" s="1496"/>
      <c r="DW10" s="1496"/>
      <c r="DX10" s="1496"/>
      <c r="DY10" s="1496"/>
      <c r="DZ10" s="1497"/>
      <c r="EA10" s="1498"/>
      <c r="EB10" s="1499"/>
      <c r="EC10" s="1499"/>
      <c r="ED10" s="1499"/>
      <c r="EE10" s="1499"/>
      <c r="EF10" s="1499"/>
      <c r="EG10" s="1499"/>
      <c r="EH10" s="1499"/>
      <c r="EI10" s="1499"/>
      <c r="EJ10" s="1499"/>
      <c r="EK10" s="1499"/>
      <c r="EL10" s="1499"/>
      <c r="EM10" s="1499"/>
      <c r="EN10" s="1499"/>
      <c r="EO10" s="1500"/>
    </row>
    <row r="11" spans="1:155" ht="30" customHeight="1">
      <c r="A11" s="1501"/>
      <c r="B11" s="1502"/>
      <c r="C11" s="1502"/>
      <c r="D11" s="1502"/>
      <c r="E11" s="1502"/>
      <c r="F11" s="1502"/>
      <c r="G11" s="1502"/>
      <c r="H11" s="1502"/>
      <c r="I11" s="1502"/>
      <c r="J11" s="1502"/>
      <c r="K11" s="1503"/>
      <c r="L11" s="1501"/>
      <c r="M11" s="1502"/>
      <c r="N11" s="1502"/>
      <c r="O11" s="1502"/>
      <c r="P11" s="1502"/>
      <c r="Q11" s="1503"/>
      <c r="R11" s="1501"/>
      <c r="S11" s="1502"/>
      <c r="T11" s="1502"/>
      <c r="U11" s="1502"/>
      <c r="V11" s="1502"/>
      <c r="W11" s="1503"/>
      <c r="X11" s="1501"/>
      <c r="Y11" s="1502"/>
      <c r="Z11" s="1502"/>
      <c r="AA11" s="1502"/>
      <c r="AB11" s="1502"/>
      <c r="AC11" s="1503"/>
      <c r="AD11" s="1501"/>
      <c r="AE11" s="1502"/>
      <c r="AF11" s="1502"/>
      <c r="AG11" s="1502"/>
      <c r="AH11" s="1502"/>
      <c r="AI11" s="1503"/>
      <c r="AJ11" s="1501"/>
      <c r="AK11" s="1502"/>
      <c r="AL11" s="1502"/>
      <c r="AM11" s="1502"/>
      <c r="AN11" s="1502"/>
      <c r="AO11" s="1503"/>
      <c r="AP11" s="1504">
        <v>0</v>
      </c>
      <c r="AQ11" s="1505"/>
      <c r="AR11" s="1506"/>
      <c r="AS11" s="1505">
        <v>1</v>
      </c>
      <c r="AT11" s="1505"/>
      <c r="AU11" s="1505"/>
      <c r="AV11" s="1507">
        <v>0</v>
      </c>
      <c r="AW11" s="1505"/>
      <c r="AX11" s="1506"/>
      <c r="AY11" s="1179"/>
      <c r="AZ11" s="1180"/>
      <c r="BA11" s="1180"/>
      <c r="BB11" s="1180"/>
      <c r="BC11" s="1180"/>
      <c r="BD11" s="1180"/>
      <c r="BE11" s="1181"/>
      <c r="BF11" s="1179"/>
      <c r="BG11" s="1180"/>
      <c r="BH11" s="1180"/>
      <c r="BI11" s="1180"/>
      <c r="BJ11" s="1180"/>
      <c r="BK11" s="1181"/>
      <c r="BL11" s="180">
        <f>SUM(AY11:BK11)</f>
        <v>0</v>
      </c>
      <c r="BM11" s="181"/>
      <c r="BN11" s="181"/>
      <c r="BO11" s="181"/>
      <c r="BP11" s="181"/>
      <c r="BQ11" s="181"/>
      <c r="BR11" s="182"/>
      <c r="BS11" s="1179"/>
      <c r="BT11" s="1180"/>
      <c r="BU11" s="1180"/>
      <c r="BV11" s="1180"/>
      <c r="BW11" s="1180"/>
      <c r="BX11" s="1180"/>
      <c r="BY11" s="1181"/>
      <c r="BZ11" s="1179"/>
      <c r="CA11" s="1180"/>
      <c r="CB11" s="1180"/>
      <c r="CC11" s="1180"/>
      <c r="CD11" s="1180"/>
      <c r="CE11" s="1181"/>
      <c r="CF11" s="180">
        <f>SUM(BS11:CE11)</f>
        <v>0</v>
      </c>
      <c r="CG11" s="181"/>
      <c r="CH11" s="181"/>
      <c r="CI11" s="181"/>
      <c r="CJ11" s="181"/>
      <c r="CK11" s="181"/>
      <c r="CL11" s="182"/>
      <c r="CM11" s="1179"/>
      <c r="CN11" s="1180"/>
      <c r="CO11" s="1180"/>
      <c r="CP11" s="1180"/>
      <c r="CQ11" s="1180"/>
      <c r="CR11" s="1180"/>
      <c r="CS11" s="1181"/>
      <c r="CT11" s="1179"/>
      <c r="CU11" s="1180"/>
      <c r="CV11" s="1180"/>
      <c r="CW11" s="1180"/>
      <c r="CX11" s="1180"/>
      <c r="CY11" s="1181"/>
      <c r="CZ11" s="180">
        <f>SUM(CM11:CY11)</f>
        <v>0</v>
      </c>
      <c r="DA11" s="181"/>
      <c r="DB11" s="181"/>
      <c r="DC11" s="181"/>
      <c r="DD11" s="181"/>
      <c r="DE11" s="181"/>
      <c r="DF11" s="182"/>
      <c r="DG11" s="1179"/>
      <c r="DH11" s="1180"/>
      <c r="DI11" s="1180"/>
      <c r="DJ11" s="1180"/>
      <c r="DK11" s="1180"/>
      <c r="DL11" s="1180"/>
      <c r="DM11" s="1181"/>
      <c r="DN11" s="1179"/>
      <c r="DO11" s="1180"/>
      <c r="DP11" s="1180"/>
      <c r="DQ11" s="1180"/>
      <c r="DR11" s="1180"/>
      <c r="DS11" s="1181"/>
      <c r="DT11" s="180">
        <f>SUM(DG11:DS11)</f>
        <v>0</v>
      </c>
      <c r="DU11" s="181"/>
      <c r="DV11" s="181"/>
      <c r="DW11" s="181"/>
      <c r="DX11" s="181"/>
      <c r="DY11" s="181"/>
      <c r="DZ11" s="992"/>
      <c r="EA11" s="1502"/>
      <c r="EB11" s="1502"/>
      <c r="EC11" s="1502"/>
      <c r="ED11" s="1502"/>
      <c r="EE11" s="1502"/>
      <c r="EF11" s="1502"/>
      <c r="EG11" s="1502"/>
      <c r="EH11" s="1502"/>
      <c r="EI11" s="1502"/>
      <c r="EJ11" s="1502"/>
      <c r="EK11" s="1502"/>
      <c r="EL11" s="1502"/>
      <c r="EM11" s="1502"/>
      <c r="EN11" s="1502"/>
      <c r="EO11" s="1503"/>
    </row>
    <row r="12" spans="1:155" ht="30" customHeight="1">
      <c r="A12" s="1501"/>
      <c r="B12" s="1502"/>
      <c r="C12" s="1502"/>
      <c r="D12" s="1502"/>
      <c r="E12" s="1502"/>
      <c r="F12" s="1502"/>
      <c r="G12" s="1502"/>
      <c r="H12" s="1502"/>
      <c r="I12" s="1502"/>
      <c r="J12" s="1502"/>
      <c r="K12" s="1503"/>
      <c r="L12" s="1501"/>
      <c r="M12" s="1502"/>
      <c r="N12" s="1502"/>
      <c r="O12" s="1502"/>
      <c r="P12" s="1502"/>
      <c r="Q12" s="1503"/>
      <c r="R12" s="1501"/>
      <c r="S12" s="1502"/>
      <c r="T12" s="1502"/>
      <c r="U12" s="1502"/>
      <c r="V12" s="1502"/>
      <c r="W12" s="1503"/>
      <c r="X12" s="1501"/>
      <c r="Y12" s="1502"/>
      <c r="Z12" s="1502"/>
      <c r="AA12" s="1502"/>
      <c r="AB12" s="1502"/>
      <c r="AC12" s="1503"/>
      <c r="AD12" s="1501"/>
      <c r="AE12" s="1502"/>
      <c r="AF12" s="1502"/>
      <c r="AG12" s="1502"/>
      <c r="AH12" s="1502"/>
      <c r="AI12" s="1503"/>
      <c r="AJ12" s="1501"/>
      <c r="AK12" s="1502"/>
      <c r="AL12" s="1502"/>
      <c r="AM12" s="1502"/>
      <c r="AN12" s="1502"/>
      <c r="AO12" s="1503"/>
      <c r="AP12" s="1508">
        <v>0</v>
      </c>
      <c r="AQ12" s="1509"/>
      <c r="AR12" s="1509"/>
      <c r="AS12" s="1510">
        <v>2</v>
      </c>
      <c r="AT12" s="1511"/>
      <c r="AU12" s="1512"/>
      <c r="AV12" s="1511">
        <v>0</v>
      </c>
      <c r="AW12" s="1509"/>
      <c r="AX12" s="1513"/>
      <c r="AY12" s="1514"/>
      <c r="AZ12" s="1515"/>
      <c r="BA12" s="1515"/>
      <c r="BB12" s="1515"/>
      <c r="BC12" s="1515"/>
      <c r="BD12" s="1515"/>
      <c r="BE12" s="1516"/>
      <c r="BF12" s="1514"/>
      <c r="BG12" s="1515"/>
      <c r="BH12" s="1515"/>
      <c r="BI12" s="1515"/>
      <c r="BJ12" s="1515"/>
      <c r="BK12" s="1516"/>
      <c r="BL12" s="156">
        <f>SUM(AY12:BK12)</f>
        <v>0</v>
      </c>
      <c r="BM12" s="157"/>
      <c r="BN12" s="157"/>
      <c r="BO12" s="157"/>
      <c r="BP12" s="157"/>
      <c r="BQ12" s="157"/>
      <c r="BR12" s="158"/>
      <c r="BS12" s="1514"/>
      <c r="BT12" s="1515"/>
      <c r="BU12" s="1515"/>
      <c r="BV12" s="1515"/>
      <c r="BW12" s="1515"/>
      <c r="BX12" s="1515"/>
      <c r="BY12" s="1516"/>
      <c r="BZ12" s="1514"/>
      <c r="CA12" s="1515"/>
      <c r="CB12" s="1515"/>
      <c r="CC12" s="1515"/>
      <c r="CD12" s="1515"/>
      <c r="CE12" s="1516"/>
      <c r="CF12" s="156">
        <f>SUM(BS12:CE12)</f>
        <v>0</v>
      </c>
      <c r="CG12" s="157"/>
      <c r="CH12" s="157"/>
      <c r="CI12" s="157"/>
      <c r="CJ12" s="157"/>
      <c r="CK12" s="157"/>
      <c r="CL12" s="158"/>
      <c r="CM12" s="1514"/>
      <c r="CN12" s="1515"/>
      <c r="CO12" s="1515"/>
      <c r="CP12" s="1515"/>
      <c r="CQ12" s="1515"/>
      <c r="CR12" s="1515"/>
      <c r="CS12" s="1516"/>
      <c r="CT12" s="1514"/>
      <c r="CU12" s="1515"/>
      <c r="CV12" s="1515"/>
      <c r="CW12" s="1515"/>
      <c r="CX12" s="1515"/>
      <c r="CY12" s="1516"/>
      <c r="CZ12" s="156">
        <f>SUM(CM12:CY12)</f>
        <v>0</v>
      </c>
      <c r="DA12" s="157"/>
      <c r="DB12" s="157"/>
      <c r="DC12" s="157"/>
      <c r="DD12" s="157"/>
      <c r="DE12" s="157"/>
      <c r="DF12" s="158"/>
      <c r="DG12" s="1514"/>
      <c r="DH12" s="1515"/>
      <c r="DI12" s="1515"/>
      <c r="DJ12" s="1515"/>
      <c r="DK12" s="1515"/>
      <c r="DL12" s="1515"/>
      <c r="DM12" s="1516"/>
      <c r="DN12" s="1514"/>
      <c r="DO12" s="1515"/>
      <c r="DP12" s="1515"/>
      <c r="DQ12" s="1515"/>
      <c r="DR12" s="1515"/>
      <c r="DS12" s="1516"/>
      <c r="DT12" s="156">
        <f>SUM(DG12:DS12)</f>
        <v>0</v>
      </c>
      <c r="DU12" s="157"/>
      <c r="DV12" s="157"/>
      <c r="DW12" s="157"/>
      <c r="DX12" s="157"/>
      <c r="DY12" s="157"/>
      <c r="DZ12" s="885"/>
      <c r="EA12" s="1502"/>
      <c r="EB12" s="1502"/>
      <c r="EC12" s="1502"/>
      <c r="ED12" s="1502"/>
      <c r="EE12" s="1502"/>
      <c r="EF12" s="1502"/>
      <c r="EG12" s="1502"/>
      <c r="EH12" s="1502"/>
      <c r="EI12" s="1502"/>
      <c r="EJ12" s="1502"/>
      <c r="EK12" s="1502"/>
      <c r="EL12" s="1502"/>
      <c r="EM12" s="1502"/>
      <c r="EN12" s="1502"/>
      <c r="EO12" s="1503"/>
    </row>
    <row r="13" spans="1:155" ht="30" customHeight="1">
      <c r="A13" s="1501"/>
      <c r="B13" s="1502"/>
      <c r="C13" s="1502"/>
      <c r="D13" s="1502"/>
      <c r="E13" s="1502"/>
      <c r="F13" s="1502"/>
      <c r="G13" s="1502"/>
      <c r="H13" s="1502"/>
      <c r="I13" s="1502"/>
      <c r="J13" s="1502"/>
      <c r="K13" s="1503"/>
      <c r="L13" s="1501"/>
      <c r="M13" s="1502"/>
      <c r="N13" s="1502"/>
      <c r="O13" s="1502"/>
      <c r="P13" s="1502"/>
      <c r="Q13" s="1503"/>
      <c r="R13" s="1501"/>
      <c r="S13" s="1502"/>
      <c r="T13" s="1502"/>
      <c r="U13" s="1502"/>
      <c r="V13" s="1502"/>
      <c r="W13" s="1503"/>
      <c r="X13" s="1501"/>
      <c r="Y13" s="1502"/>
      <c r="Z13" s="1502"/>
      <c r="AA13" s="1502"/>
      <c r="AB13" s="1502"/>
      <c r="AC13" s="1503"/>
      <c r="AD13" s="1501"/>
      <c r="AE13" s="1502"/>
      <c r="AF13" s="1502"/>
      <c r="AG13" s="1502"/>
      <c r="AH13" s="1502"/>
      <c r="AI13" s="1503"/>
      <c r="AJ13" s="1501"/>
      <c r="AK13" s="1502"/>
      <c r="AL13" s="1502"/>
      <c r="AM13" s="1502"/>
      <c r="AN13" s="1502"/>
      <c r="AO13" s="1503"/>
      <c r="AP13" s="1508">
        <v>0</v>
      </c>
      <c r="AQ13" s="1509"/>
      <c r="AR13" s="1509"/>
      <c r="AS13" s="1510">
        <v>3</v>
      </c>
      <c r="AT13" s="1511"/>
      <c r="AU13" s="1512"/>
      <c r="AV13" s="1511">
        <v>0</v>
      </c>
      <c r="AW13" s="1509"/>
      <c r="AX13" s="1513"/>
      <c r="AY13" s="1514"/>
      <c r="AZ13" s="1515"/>
      <c r="BA13" s="1515"/>
      <c r="BB13" s="1515"/>
      <c r="BC13" s="1515"/>
      <c r="BD13" s="1515"/>
      <c r="BE13" s="1516"/>
      <c r="BF13" s="1514"/>
      <c r="BG13" s="1515"/>
      <c r="BH13" s="1515"/>
      <c r="BI13" s="1515"/>
      <c r="BJ13" s="1515"/>
      <c r="BK13" s="1516"/>
      <c r="BL13" s="156">
        <f>SUM(AY13:BK13)</f>
        <v>0</v>
      </c>
      <c r="BM13" s="157"/>
      <c r="BN13" s="157"/>
      <c r="BO13" s="157"/>
      <c r="BP13" s="157"/>
      <c r="BQ13" s="157"/>
      <c r="BR13" s="158"/>
      <c r="BS13" s="1514"/>
      <c r="BT13" s="1515"/>
      <c r="BU13" s="1515"/>
      <c r="BV13" s="1515"/>
      <c r="BW13" s="1515"/>
      <c r="BX13" s="1515"/>
      <c r="BY13" s="1516"/>
      <c r="BZ13" s="1514"/>
      <c r="CA13" s="1515"/>
      <c r="CB13" s="1515"/>
      <c r="CC13" s="1515"/>
      <c r="CD13" s="1515"/>
      <c r="CE13" s="1516"/>
      <c r="CF13" s="156">
        <f>SUM(BS13:CE13)</f>
        <v>0</v>
      </c>
      <c r="CG13" s="157"/>
      <c r="CH13" s="157"/>
      <c r="CI13" s="157"/>
      <c r="CJ13" s="157"/>
      <c r="CK13" s="157"/>
      <c r="CL13" s="158"/>
      <c r="CM13" s="1514"/>
      <c r="CN13" s="1515"/>
      <c r="CO13" s="1515"/>
      <c r="CP13" s="1515"/>
      <c r="CQ13" s="1515"/>
      <c r="CR13" s="1515"/>
      <c r="CS13" s="1516"/>
      <c r="CT13" s="1514"/>
      <c r="CU13" s="1515"/>
      <c r="CV13" s="1515"/>
      <c r="CW13" s="1515"/>
      <c r="CX13" s="1515"/>
      <c r="CY13" s="1516"/>
      <c r="CZ13" s="156">
        <f>SUM(CM13:CY13)</f>
        <v>0</v>
      </c>
      <c r="DA13" s="157"/>
      <c r="DB13" s="157"/>
      <c r="DC13" s="157"/>
      <c r="DD13" s="157"/>
      <c r="DE13" s="157"/>
      <c r="DF13" s="158"/>
      <c r="DG13" s="1514"/>
      <c r="DH13" s="1515"/>
      <c r="DI13" s="1515"/>
      <c r="DJ13" s="1515"/>
      <c r="DK13" s="1515"/>
      <c r="DL13" s="1515"/>
      <c r="DM13" s="1516"/>
      <c r="DN13" s="1514"/>
      <c r="DO13" s="1515"/>
      <c r="DP13" s="1515"/>
      <c r="DQ13" s="1515"/>
      <c r="DR13" s="1515"/>
      <c r="DS13" s="1516"/>
      <c r="DT13" s="156">
        <f>SUM(DG13:DS13)</f>
        <v>0</v>
      </c>
      <c r="DU13" s="157"/>
      <c r="DV13" s="157"/>
      <c r="DW13" s="157"/>
      <c r="DX13" s="157"/>
      <c r="DY13" s="157"/>
      <c r="DZ13" s="885"/>
      <c r="EA13" s="1502"/>
      <c r="EB13" s="1502"/>
      <c r="EC13" s="1502"/>
      <c r="ED13" s="1502"/>
      <c r="EE13" s="1502"/>
      <c r="EF13" s="1502"/>
      <c r="EG13" s="1502"/>
      <c r="EH13" s="1502"/>
      <c r="EI13" s="1502"/>
      <c r="EJ13" s="1502"/>
      <c r="EK13" s="1502"/>
      <c r="EL13" s="1502"/>
      <c r="EM13" s="1502"/>
      <c r="EN13" s="1502"/>
      <c r="EO13" s="1503"/>
    </row>
    <row r="14" spans="1:155" ht="30" customHeight="1" thickBot="1">
      <c r="A14" s="1138" t="s">
        <v>388</v>
      </c>
      <c r="B14" s="1544"/>
      <c r="C14" s="1544"/>
      <c r="D14" s="1544"/>
      <c r="E14" s="1544"/>
      <c r="F14" s="1544"/>
      <c r="G14" s="1544"/>
      <c r="H14" s="1544"/>
      <c r="I14" s="1544"/>
      <c r="J14" s="1544"/>
      <c r="K14" s="1545"/>
      <c r="L14" s="1501"/>
      <c r="M14" s="1502"/>
      <c r="N14" s="1502"/>
      <c r="O14" s="1502"/>
      <c r="P14" s="1502"/>
      <c r="Q14" s="1503"/>
      <c r="R14" s="1501"/>
      <c r="S14" s="1502"/>
      <c r="T14" s="1502"/>
      <c r="U14" s="1502"/>
      <c r="V14" s="1502"/>
      <c r="W14" s="1503"/>
      <c r="X14" s="1501"/>
      <c r="Y14" s="1502"/>
      <c r="Z14" s="1502"/>
      <c r="AA14" s="1502"/>
      <c r="AB14" s="1502"/>
      <c r="AC14" s="1503"/>
      <c r="AD14" s="1501"/>
      <c r="AE14" s="1502"/>
      <c r="AF14" s="1502"/>
      <c r="AG14" s="1502"/>
      <c r="AH14" s="1502"/>
      <c r="AI14" s="1503"/>
      <c r="AJ14" s="1501"/>
      <c r="AK14" s="1502"/>
      <c r="AL14" s="1502"/>
      <c r="AM14" s="1502"/>
      <c r="AN14" s="1502"/>
      <c r="AO14" s="1503"/>
      <c r="AP14" s="1519">
        <v>0</v>
      </c>
      <c r="AQ14" s="1520"/>
      <c r="AR14" s="1520"/>
      <c r="AS14" s="1521">
        <v>4</v>
      </c>
      <c r="AT14" s="1522"/>
      <c r="AU14" s="1523"/>
      <c r="AV14" s="1522">
        <v>0</v>
      </c>
      <c r="AW14" s="1520"/>
      <c r="AX14" s="1520"/>
      <c r="AY14" s="188">
        <f>SUM(AY11:BE13)</f>
        <v>0</v>
      </c>
      <c r="AZ14" s="189"/>
      <c r="BA14" s="189"/>
      <c r="BB14" s="189"/>
      <c r="BC14" s="189"/>
      <c r="BD14" s="189"/>
      <c r="BE14" s="190"/>
      <c r="BF14" s="188">
        <f>SUM(BF11:BK13)</f>
        <v>0</v>
      </c>
      <c r="BG14" s="189"/>
      <c r="BH14" s="189"/>
      <c r="BI14" s="189"/>
      <c r="BJ14" s="189"/>
      <c r="BK14" s="190"/>
      <c r="BL14" s="188">
        <f>SUM(BL11:BR13)</f>
        <v>0</v>
      </c>
      <c r="BM14" s="189"/>
      <c r="BN14" s="189"/>
      <c r="BO14" s="189"/>
      <c r="BP14" s="189"/>
      <c r="BQ14" s="189"/>
      <c r="BR14" s="190"/>
      <c r="BS14" s="188">
        <f>SUM(BS11:BY13)</f>
        <v>0</v>
      </c>
      <c r="BT14" s="189"/>
      <c r="BU14" s="189"/>
      <c r="BV14" s="189"/>
      <c r="BW14" s="189"/>
      <c r="BX14" s="189"/>
      <c r="BY14" s="190"/>
      <c r="BZ14" s="188">
        <f>SUM(BZ11:CE13)</f>
        <v>0</v>
      </c>
      <c r="CA14" s="189"/>
      <c r="CB14" s="189"/>
      <c r="CC14" s="189"/>
      <c r="CD14" s="189"/>
      <c r="CE14" s="190"/>
      <c r="CF14" s="188">
        <f>SUM(CF11:CL13)</f>
        <v>0</v>
      </c>
      <c r="CG14" s="189"/>
      <c r="CH14" s="189"/>
      <c r="CI14" s="189"/>
      <c r="CJ14" s="189"/>
      <c r="CK14" s="189"/>
      <c r="CL14" s="190"/>
      <c r="CM14" s="188">
        <f>SUM(CM11:CS13)</f>
        <v>0</v>
      </c>
      <c r="CN14" s="189"/>
      <c r="CO14" s="189"/>
      <c r="CP14" s="189"/>
      <c r="CQ14" s="189"/>
      <c r="CR14" s="189"/>
      <c r="CS14" s="190"/>
      <c r="CT14" s="188">
        <f>SUM(CT11:CY13)</f>
        <v>0</v>
      </c>
      <c r="CU14" s="189"/>
      <c r="CV14" s="189"/>
      <c r="CW14" s="189"/>
      <c r="CX14" s="189"/>
      <c r="CY14" s="190"/>
      <c r="CZ14" s="188">
        <f>SUM(CZ11:DF13)</f>
        <v>0</v>
      </c>
      <c r="DA14" s="189"/>
      <c r="DB14" s="189"/>
      <c r="DC14" s="189"/>
      <c r="DD14" s="189"/>
      <c r="DE14" s="189"/>
      <c r="DF14" s="190"/>
      <c r="DG14" s="188">
        <f>SUM(DG11:DM13)</f>
        <v>0</v>
      </c>
      <c r="DH14" s="189"/>
      <c r="DI14" s="189"/>
      <c r="DJ14" s="189"/>
      <c r="DK14" s="189"/>
      <c r="DL14" s="189"/>
      <c r="DM14" s="190"/>
      <c r="DN14" s="188">
        <f>SUM(DN11:DS13)</f>
        <v>0</v>
      </c>
      <c r="DO14" s="189"/>
      <c r="DP14" s="189"/>
      <c r="DQ14" s="189"/>
      <c r="DR14" s="189"/>
      <c r="DS14" s="190"/>
      <c r="DT14" s="188">
        <f>SUM(DT11:DZ13)</f>
        <v>0</v>
      </c>
      <c r="DU14" s="189"/>
      <c r="DV14" s="189"/>
      <c r="DW14" s="189"/>
      <c r="DX14" s="189"/>
      <c r="DY14" s="189"/>
      <c r="DZ14" s="636"/>
      <c r="EA14" s="1502"/>
      <c r="EB14" s="1502"/>
      <c r="EC14" s="1502"/>
      <c r="ED14" s="1502"/>
      <c r="EE14" s="1502"/>
      <c r="EF14" s="1502"/>
      <c r="EG14" s="1502"/>
      <c r="EH14" s="1502"/>
      <c r="EI14" s="1502"/>
      <c r="EJ14" s="1502"/>
      <c r="EK14" s="1502"/>
      <c r="EL14" s="1502"/>
      <c r="EM14" s="1502"/>
      <c r="EN14" s="1502"/>
      <c r="EO14" s="1503"/>
    </row>
    <row r="15" spans="1:155" ht="13.5" customHeight="1">
      <c r="A15" s="1446"/>
      <c r="B15" s="1446"/>
      <c r="C15" s="1446"/>
      <c r="D15" s="1446"/>
      <c r="E15" s="1446"/>
      <c r="F15" s="1446"/>
      <c r="G15" s="1446"/>
      <c r="H15" s="1446"/>
      <c r="I15" s="1446"/>
      <c r="J15" s="1446"/>
      <c r="K15" s="1446"/>
      <c r="L15" s="1446"/>
      <c r="M15" s="1446"/>
      <c r="N15" s="1446"/>
      <c r="O15" s="1446"/>
      <c r="P15" s="1446"/>
      <c r="Q15" s="1446"/>
      <c r="R15" s="1446"/>
      <c r="S15" s="1446"/>
      <c r="T15" s="1446"/>
      <c r="U15" s="1446"/>
      <c r="V15" s="1446"/>
      <c r="W15" s="1446"/>
      <c r="X15" s="1446"/>
      <c r="Y15" s="1446"/>
      <c r="Z15" s="1446"/>
      <c r="AA15" s="1446"/>
      <c r="AB15" s="1446"/>
      <c r="AC15" s="1446"/>
      <c r="AD15" s="1446"/>
      <c r="AE15" s="1446"/>
      <c r="AF15" s="1446"/>
      <c r="AG15" s="1446"/>
      <c r="AH15" s="1446"/>
      <c r="AI15" s="1446"/>
      <c r="AJ15" s="1446"/>
      <c r="AK15" s="1446"/>
      <c r="AL15" s="1446"/>
      <c r="AM15" s="1446"/>
      <c r="AN15" s="1446"/>
      <c r="AO15" s="1446"/>
      <c r="AP15" s="1446"/>
      <c r="AQ15" s="1446"/>
      <c r="AR15" s="1446"/>
      <c r="AS15" s="1446"/>
      <c r="AT15" s="1446"/>
      <c r="AU15" s="1446"/>
      <c r="AV15" s="1446"/>
      <c r="AW15" s="1446"/>
      <c r="AX15" s="1446"/>
      <c r="AY15" s="1446"/>
      <c r="AZ15" s="1446"/>
      <c r="BA15" s="1446"/>
      <c r="BB15" s="1446"/>
      <c r="BC15" s="1446"/>
      <c r="BD15" s="1446"/>
      <c r="BE15" s="1446"/>
      <c r="BF15" s="1446"/>
      <c r="BG15" s="1446"/>
      <c r="BH15" s="1446"/>
      <c r="BI15" s="1446"/>
      <c r="BJ15" s="1446"/>
      <c r="BK15" s="1446"/>
      <c r="BL15" s="1446"/>
      <c r="BM15" s="1446"/>
      <c r="BN15" s="1446"/>
      <c r="BO15" s="1446"/>
      <c r="BP15" s="1446"/>
      <c r="BQ15" s="1446"/>
      <c r="BR15" s="1446"/>
      <c r="BS15" s="1446"/>
      <c r="BT15" s="1446"/>
      <c r="BU15" s="1446"/>
      <c r="BV15" s="1446"/>
      <c r="BW15" s="1446"/>
      <c r="BX15" s="1446"/>
      <c r="BY15" s="1446"/>
      <c r="BZ15" s="1446"/>
      <c r="CA15" s="1446"/>
      <c r="CB15" s="1446"/>
      <c r="CC15" s="1446"/>
      <c r="CD15" s="1446"/>
      <c r="CE15" s="1446"/>
      <c r="CF15" s="1446"/>
      <c r="CG15" s="1446"/>
    </row>
    <row r="16" spans="1:155" ht="13.5" customHeight="1">
      <c r="B16" s="1438" t="s">
        <v>751</v>
      </c>
      <c r="C16" s="1438"/>
      <c r="D16" s="1438"/>
      <c r="E16" s="1438"/>
      <c r="F16" s="1438"/>
      <c r="G16" s="1438"/>
      <c r="H16" s="1438"/>
      <c r="I16" s="1438"/>
      <c r="J16" s="1438"/>
      <c r="K16" s="1438"/>
      <c r="L16" s="1438"/>
      <c r="M16" s="1438"/>
      <c r="N16" s="1438"/>
      <c r="O16" s="1438"/>
      <c r="P16" s="1438"/>
      <c r="Q16" s="1438"/>
      <c r="R16" s="1438"/>
      <c r="S16" s="1438"/>
      <c r="T16" s="1438"/>
      <c r="U16" s="1438"/>
      <c r="V16" s="1438"/>
      <c r="W16" s="1438"/>
      <c r="X16" s="1438"/>
      <c r="Y16" s="1438"/>
      <c r="Z16" s="1438"/>
      <c r="AA16" s="1438"/>
      <c r="AB16" s="1438"/>
      <c r="AC16" s="1438"/>
      <c r="AD16" s="1438"/>
      <c r="AE16" s="1438"/>
      <c r="AF16" s="1438"/>
      <c r="AG16" s="1438"/>
      <c r="AH16" s="1438"/>
      <c r="AI16" s="1438"/>
      <c r="AJ16" s="1438"/>
      <c r="AK16" s="1438"/>
      <c r="AL16" s="1438"/>
      <c r="AM16" s="1438"/>
      <c r="AN16" s="1438"/>
      <c r="AO16" s="1438"/>
      <c r="AP16" s="1438"/>
      <c r="AQ16" s="1438"/>
      <c r="AR16" s="1438"/>
      <c r="AS16" s="1438"/>
      <c r="AT16" s="1438"/>
      <c r="AU16" s="1438"/>
      <c r="AV16" s="1438"/>
      <c r="AW16" s="1438"/>
      <c r="AX16" s="1438"/>
      <c r="AY16" s="1438"/>
      <c r="AZ16" s="1438"/>
      <c r="BA16" s="1438"/>
      <c r="BB16" s="1438"/>
      <c r="BC16" s="1438"/>
      <c r="BD16" s="1438"/>
      <c r="BE16" s="1438"/>
      <c r="BF16" s="1438"/>
      <c r="BG16" s="1438"/>
      <c r="BH16" s="1438"/>
      <c r="BI16" s="1438"/>
      <c r="BJ16" s="1438"/>
      <c r="BK16" s="1438"/>
      <c r="BL16" s="1438"/>
      <c r="BM16" s="1438"/>
      <c r="BN16" s="1438"/>
      <c r="BO16" s="1438"/>
      <c r="BP16" s="1438"/>
      <c r="BQ16" s="1438"/>
      <c r="BR16" s="1438"/>
      <c r="BS16" s="1438"/>
      <c r="BT16" s="1438"/>
      <c r="BU16" s="1438"/>
      <c r="BV16" s="1438"/>
      <c r="BW16" s="1438"/>
      <c r="BX16" s="1438"/>
      <c r="BY16" s="1438"/>
      <c r="BZ16" s="1438"/>
      <c r="CA16" s="1438"/>
      <c r="CB16" s="1438"/>
      <c r="CC16" s="1438"/>
      <c r="CD16" s="1438"/>
      <c r="CE16" s="1438"/>
      <c r="CF16" s="1438"/>
      <c r="CG16" s="1438"/>
      <c r="CH16" s="1438"/>
      <c r="CI16" s="1438"/>
      <c r="CJ16" s="1438"/>
      <c r="CK16" s="1438"/>
      <c r="CL16" s="1438"/>
      <c r="CM16" s="1438"/>
      <c r="CN16" s="1438"/>
      <c r="CO16" s="1438"/>
      <c r="CP16" s="1438"/>
      <c r="CQ16" s="1438"/>
      <c r="CR16" s="1438"/>
      <c r="CS16" s="1438"/>
      <c r="CT16" s="1438"/>
      <c r="CU16" s="1438"/>
      <c r="CV16" s="1438"/>
      <c r="CW16" s="1438"/>
      <c r="CX16" s="1438"/>
      <c r="CY16" s="1438"/>
      <c r="CZ16" s="1438"/>
      <c r="DA16" s="1438"/>
      <c r="DB16" s="1438"/>
      <c r="DC16" s="1438"/>
      <c r="DD16" s="1438"/>
      <c r="DE16" s="1438"/>
      <c r="DF16" s="1438"/>
      <c r="DG16" s="1438"/>
      <c r="DH16" s="1438"/>
      <c r="DI16" s="1438"/>
      <c r="DJ16" s="1438"/>
      <c r="DK16" s="1438"/>
      <c r="DL16" s="1438"/>
      <c r="DM16" s="1438"/>
    </row>
    <row r="17" spans="2:117" ht="13.5" customHeight="1">
      <c r="B17" s="1438" t="s">
        <v>751</v>
      </c>
      <c r="C17" s="1438"/>
      <c r="D17" s="1438"/>
      <c r="E17" s="1438"/>
      <c r="F17" s="1438"/>
      <c r="G17" s="1438"/>
      <c r="H17" s="1438"/>
      <c r="I17" s="1438"/>
      <c r="J17" s="1438"/>
      <c r="K17" s="1438"/>
      <c r="L17" s="1438"/>
      <c r="M17" s="1438"/>
      <c r="N17" s="1438"/>
      <c r="O17" s="1438"/>
      <c r="P17" s="1438"/>
      <c r="Q17" s="1438"/>
      <c r="R17" s="1438"/>
      <c r="S17" s="1438"/>
      <c r="T17" s="1438"/>
      <c r="U17" s="1438"/>
      <c r="V17" s="1438"/>
      <c r="W17" s="1438"/>
      <c r="X17" s="1438"/>
      <c r="Y17" s="1438"/>
      <c r="Z17" s="1438"/>
      <c r="AA17" s="1438"/>
      <c r="AB17" s="1438"/>
      <c r="AC17" s="1438"/>
      <c r="AD17" s="1438"/>
      <c r="AE17" s="1438"/>
      <c r="AF17" s="1438"/>
      <c r="AG17" s="1438"/>
      <c r="AH17" s="1438"/>
      <c r="AI17" s="1438"/>
      <c r="AJ17" s="1438"/>
      <c r="AK17" s="1438"/>
      <c r="AL17" s="1438"/>
      <c r="AM17" s="1438"/>
      <c r="AN17" s="1438"/>
      <c r="AO17" s="1438"/>
      <c r="AP17" s="1438"/>
      <c r="AQ17" s="1438"/>
      <c r="AR17" s="1438"/>
      <c r="AS17" s="1438"/>
      <c r="AT17" s="1438"/>
      <c r="AU17" s="1438"/>
      <c r="AV17" s="1438"/>
      <c r="AW17" s="1438"/>
      <c r="AX17" s="1438"/>
      <c r="AY17" s="1438"/>
      <c r="AZ17" s="1438"/>
      <c r="BA17" s="1438"/>
      <c r="BB17" s="1438"/>
      <c r="BC17" s="1438"/>
      <c r="BD17" s="1438"/>
      <c r="BE17" s="1438"/>
      <c r="BF17" s="1438"/>
      <c r="BG17" s="1438"/>
      <c r="BH17" s="1438"/>
      <c r="BI17" s="1438"/>
      <c r="BJ17" s="1438"/>
      <c r="BK17" s="1438"/>
      <c r="BL17" s="1438"/>
      <c r="BM17" s="1438"/>
      <c r="BN17" s="1438"/>
      <c r="BO17" s="1438"/>
      <c r="BP17" s="1438"/>
      <c r="BQ17" s="1438"/>
      <c r="BR17" s="1438"/>
      <c r="BS17" s="1438"/>
      <c r="BT17" s="1438"/>
      <c r="BU17" s="1438"/>
      <c r="BV17" s="1438"/>
      <c r="BW17" s="1438"/>
      <c r="BX17" s="1438"/>
      <c r="BY17" s="1438"/>
      <c r="BZ17" s="1438"/>
      <c r="CA17" s="1438"/>
      <c r="CB17" s="1438"/>
      <c r="CC17" s="1438"/>
      <c r="CD17" s="1438"/>
      <c r="CE17" s="1438"/>
      <c r="CF17" s="1438"/>
      <c r="CG17" s="1438"/>
      <c r="CH17" s="1438"/>
      <c r="CI17" s="1438"/>
      <c r="CJ17" s="1438"/>
      <c r="CK17" s="1438"/>
      <c r="CL17" s="1438"/>
      <c r="CM17" s="1438"/>
      <c r="CN17" s="1438"/>
      <c r="CO17" s="1438"/>
      <c r="CP17" s="1438"/>
      <c r="CQ17" s="1438"/>
      <c r="CR17" s="1438"/>
      <c r="CS17" s="1438"/>
      <c r="CT17" s="1438"/>
      <c r="CU17" s="1438"/>
      <c r="CV17" s="1438"/>
      <c r="CW17" s="1438"/>
      <c r="CX17" s="1438"/>
      <c r="CY17" s="1438"/>
      <c r="CZ17" s="1438"/>
      <c r="DA17" s="1438"/>
      <c r="DB17" s="1438"/>
      <c r="DC17" s="1438"/>
      <c r="DD17" s="1438"/>
      <c r="DE17" s="1438"/>
      <c r="DF17" s="1438"/>
      <c r="DG17" s="1438"/>
      <c r="DH17" s="1438"/>
      <c r="DI17" s="1438"/>
      <c r="DJ17" s="1438"/>
      <c r="DK17" s="1438"/>
      <c r="DL17" s="1438"/>
      <c r="DM17" s="1438"/>
    </row>
    <row r="18" spans="2:117" ht="13.5" customHeight="1"/>
    <row r="19" spans="2:117" ht="13.5" customHeight="1"/>
    <row r="20" spans="2:117" ht="13.5" customHeight="1"/>
    <row r="21" spans="2:117" ht="13.5" customHeight="1"/>
  </sheetData>
  <sheetProtection password="98CF" sheet="1" objects="1" scenarios="1" selectLockedCells="1"/>
  <mergeCells count="154">
    <mergeCell ref="DT5:DZ5"/>
    <mergeCell ref="CZ5:DF5"/>
    <mergeCell ref="DG5:DM5"/>
    <mergeCell ref="DN5:DS5"/>
    <mergeCell ref="AP13:AR13"/>
    <mergeCell ref="AS13:AU13"/>
    <mergeCell ref="AV13:AX13"/>
    <mergeCell ref="BZ5:CE5"/>
    <mergeCell ref="AY5:BE5"/>
    <mergeCell ref="BF5:BK5"/>
    <mergeCell ref="BL5:BR5"/>
    <mergeCell ref="BS5:BY5"/>
    <mergeCell ref="AP11:AR11"/>
    <mergeCell ref="AS11:AU11"/>
    <mergeCell ref="AV11:AX11"/>
    <mergeCell ref="DG11:DM11"/>
    <mergeCell ref="DN11:DS11"/>
    <mergeCell ref="BS11:BY11"/>
    <mergeCell ref="BZ11:CE11"/>
    <mergeCell ref="CF11:CL11"/>
    <mergeCell ref="CM11:CS11"/>
    <mergeCell ref="BL12:BR12"/>
    <mergeCell ref="DT11:DZ11"/>
    <mergeCell ref="CZ13:DF13"/>
    <mergeCell ref="N3:P3"/>
    <mergeCell ref="Q3:S3"/>
    <mergeCell ref="T3:V3"/>
    <mergeCell ref="W3:Y3"/>
    <mergeCell ref="Z3:AB3"/>
    <mergeCell ref="AC3:AE3"/>
    <mergeCell ref="CF5:CL5"/>
    <mergeCell ref="CM5:CS5"/>
    <mergeCell ref="CT5:CY5"/>
    <mergeCell ref="CU1:DE2"/>
    <mergeCell ref="AF1:CT3"/>
    <mergeCell ref="DF1:EF2"/>
    <mergeCell ref="CU3:DE3"/>
    <mergeCell ref="DF3:EF3"/>
    <mergeCell ref="L6:Q10"/>
    <mergeCell ref="R6:W10"/>
    <mergeCell ref="X6:AC10"/>
    <mergeCell ref="BL9:BR9"/>
    <mergeCell ref="AD6:AI10"/>
    <mergeCell ref="AJ6:AO10"/>
    <mergeCell ref="AY6:DZ6"/>
    <mergeCell ref="BS9:BY9"/>
    <mergeCell ref="AP6:AX10"/>
    <mergeCell ref="BZ9:CE9"/>
    <mergeCell ref="DG9:DM9"/>
    <mergeCell ref="DN9:DS9"/>
    <mergeCell ref="CT9:CY9"/>
    <mergeCell ref="CZ9:DF9"/>
    <mergeCell ref="DT10:DZ10"/>
    <mergeCell ref="H1:Y2"/>
    <mergeCell ref="Z1:AE2"/>
    <mergeCell ref="H3:J3"/>
    <mergeCell ref="K3:M3"/>
    <mergeCell ref="A6:K10"/>
    <mergeCell ref="EA6:EO10"/>
    <mergeCell ref="AY7:CL7"/>
    <mergeCell ref="CM7:DZ7"/>
    <mergeCell ref="AY8:BR8"/>
    <mergeCell ref="BS8:CL8"/>
    <mergeCell ref="CM8:DF8"/>
    <mergeCell ref="DG8:DZ8"/>
    <mergeCell ref="AY9:BE9"/>
    <mergeCell ref="BF9:BK9"/>
    <mergeCell ref="DT9:DZ9"/>
    <mergeCell ref="AY10:BE10"/>
    <mergeCell ref="BF10:BK10"/>
    <mergeCell ref="BL10:BR10"/>
    <mergeCell ref="BS10:BY10"/>
    <mergeCell ref="BZ10:CE10"/>
    <mergeCell ref="CF10:CL10"/>
    <mergeCell ref="CM10:CS10"/>
    <mergeCell ref="CF9:CL9"/>
    <mergeCell ref="CM9:CS9"/>
    <mergeCell ref="CT10:CY10"/>
    <mergeCell ref="CZ10:DF10"/>
    <mergeCell ref="DG10:DM10"/>
    <mergeCell ref="DN10:DS10"/>
    <mergeCell ref="A11:K11"/>
    <mergeCell ref="L11:Q11"/>
    <mergeCell ref="R11:W11"/>
    <mergeCell ref="X11:AC11"/>
    <mergeCell ref="AD11:AI11"/>
    <mergeCell ref="AJ11:AO11"/>
    <mergeCell ref="AY11:BE11"/>
    <mergeCell ref="BF11:BK11"/>
    <mergeCell ref="BL11:BR11"/>
    <mergeCell ref="A12:K12"/>
    <mergeCell ref="L12:Q12"/>
    <mergeCell ref="R12:W12"/>
    <mergeCell ref="X12:AC12"/>
    <mergeCell ref="AD12:AI12"/>
    <mergeCell ref="AJ12:AO12"/>
    <mergeCell ref="AP12:AR12"/>
    <mergeCell ref="AS12:AU12"/>
    <mergeCell ref="AV12:AX12"/>
    <mergeCell ref="EA11:EO11"/>
    <mergeCell ref="AY12:BE12"/>
    <mergeCell ref="BF12:BK12"/>
    <mergeCell ref="CT11:CY11"/>
    <mergeCell ref="CZ11:DF11"/>
    <mergeCell ref="CT12:CY12"/>
    <mergeCell ref="CZ12:DF12"/>
    <mergeCell ref="DG12:DM12"/>
    <mergeCell ref="DN12:DS12"/>
    <mergeCell ref="BS12:BY12"/>
    <mergeCell ref="BZ12:CE12"/>
    <mergeCell ref="CF12:CL12"/>
    <mergeCell ref="CM12:CS12"/>
    <mergeCell ref="DT12:DZ12"/>
    <mergeCell ref="EA12:EO12"/>
    <mergeCell ref="DG13:DM13"/>
    <mergeCell ref="BL13:BR13"/>
    <mergeCell ref="BS13:BY13"/>
    <mergeCell ref="BZ13:CE13"/>
    <mergeCell ref="CF13:CL13"/>
    <mergeCell ref="DN13:DS13"/>
    <mergeCell ref="DT13:DZ13"/>
    <mergeCell ref="A13:K13"/>
    <mergeCell ref="L13:Q13"/>
    <mergeCell ref="R13:W13"/>
    <mergeCell ref="X13:AC13"/>
    <mergeCell ref="AD13:AI13"/>
    <mergeCell ref="AJ13:AO13"/>
    <mergeCell ref="AY13:BE13"/>
    <mergeCell ref="BF13:BK13"/>
    <mergeCell ref="CM13:CS13"/>
    <mergeCell ref="EA13:EO13"/>
    <mergeCell ref="A14:K14"/>
    <mergeCell ref="L14:Q14"/>
    <mergeCell ref="R14:W14"/>
    <mergeCell ref="X14:AC14"/>
    <mergeCell ref="AD14:AI14"/>
    <mergeCell ref="AJ14:AO14"/>
    <mergeCell ref="AY14:BE14"/>
    <mergeCell ref="BL14:BR14"/>
    <mergeCell ref="BS14:BY14"/>
    <mergeCell ref="BZ14:CE14"/>
    <mergeCell ref="CF14:CL14"/>
    <mergeCell ref="BF14:BK14"/>
    <mergeCell ref="AP14:AR14"/>
    <mergeCell ref="AS14:AU14"/>
    <mergeCell ref="AV14:AX14"/>
    <mergeCell ref="DN14:DS14"/>
    <mergeCell ref="DT14:DZ14"/>
    <mergeCell ref="EA14:EO14"/>
    <mergeCell ref="CM14:CS14"/>
    <mergeCell ref="CT14:CY14"/>
    <mergeCell ref="CZ14:DF14"/>
    <mergeCell ref="DG14:DM14"/>
    <mergeCell ref="CT13:CY13"/>
  </mergeCells>
  <phoneticPr fontId="3"/>
  <dataValidations count="1">
    <dataValidation type="whole" allowBlank="1" showInputMessage="1" showErrorMessage="1" errorTitle="入力エラー" error="数値以外の入力または､10桁以上の入力は行えません。" sqref="AY11:DZ14">
      <formula1>-99999999</formula1>
      <formula2>999999999</formula2>
    </dataValidation>
  </dataValidations>
  <printOptions horizontalCentered="1"/>
  <pageMargins left="0.59055118110236227" right="0.59055118110236227" top="0.6692913385826772" bottom="0.39370078740157483" header="0.51181102362204722" footer="0.19685039370078741"/>
  <pageSetup paperSize="9" scale="94" firstPageNumber="110" orientation="landscape" useFirstPageNumber="1" r:id="rId1"/>
  <headerFooter alignWithMargins="0">
    <oddFooter>&amp;R課税市-&amp;P</oddFooter>
  </headerFooter>
  <drawing r:id="rId2"/>
  <picture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you45">
    <pageSetUpPr autoPageBreaks="0"/>
  </sheetPr>
  <dimension ref="A1:IF11"/>
  <sheetViews>
    <sheetView showGridLines="0" zoomScale="85" zoomScaleNormal="85" workbookViewId="0">
      <selection activeCell="J9" sqref="J9:Q9"/>
    </sheetView>
  </sheetViews>
  <sheetFormatPr defaultColWidth="1" defaultRowHeight="13.5"/>
  <cols>
    <col min="1" max="161" width="1" style="1192" customWidth="1"/>
    <col min="162" max="240" width="1" style="10" customWidth="1"/>
    <col min="241" max="16384" width="1" style="1192"/>
  </cols>
  <sheetData>
    <row r="1" spans="1:240" s="1115" customFormat="1" ht="15.95" customHeight="1">
      <c r="A1" s="1546"/>
      <c r="B1" s="1546"/>
      <c r="C1" s="1546"/>
      <c r="D1" s="1546"/>
      <c r="E1" s="1546"/>
      <c r="F1" s="1546"/>
      <c r="G1" s="1546"/>
      <c r="H1" s="1374" t="s">
        <v>810</v>
      </c>
      <c r="I1" s="779"/>
      <c r="J1" s="779"/>
      <c r="K1" s="779"/>
      <c r="L1" s="779"/>
      <c r="M1" s="779"/>
      <c r="N1" s="779"/>
      <c r="O1" s="779"/>
      <c r="P1" s="779"/>
      <c r="Q1" s="779"/>
      <c r="R1" s="779"/>
      <c r="S1" s="779"/>
      <c r="T1" s="779"/>
      <c r="U1" s="779"/>
      <c r="V1" s="779"/>
      <c r="W1" s="779"/>
      <c r="X1" s="779"/>
      <c r="Y1" s="780"/>
      <c r="Z1" s="1374" t="s">
        <v>756</v>
      </c>
      <c r="AA1" s="779"/>
      <c r="AB1" s="779"/>
      <c r="AC1" s="779"/>
      <c r="AD1" s="779"/>
      <c r="AE1" s="780"/>
      <c r="AF1" s="1112" t="s">
        <v>681</v>
      </c>
      <c r="AG1" s="1112"/>
      <c r="AH1" s="1112"/>
      <c r="AI1" s="1112"/>
      <c r="AJ1" s="1112"/>
      <c r="AK1" s="1112"/>
      <c r="AL1" s="1112"/>
      <c r="AM1" s="1112"/>
      <c r="AN1" s="1112"/>
      <c r="AO1" s="1112"/>
      <c r="AP1" s="1112"/>
      <c r="AQ1" s="1112"/>
      <c r="AR1" s="1112"/>
      <c r="AS1" s="1112"/>
      <c r="AT1" s="1112"/>
      <c r="AU1" s="1112"/>
      <c r="AV1" s="1112"/>
      <c r="AW1" s="1112"/>
      <c r="AX1" s="1112"/>
      <c r="AY1" s="1112"/>
      <c r="AZ1" s="1112"/>
      <c r="BA1" s="1112"/>
      <c r="BB1" s="1112"/>
      <c r="BC1" s="1112"/>
      <c r="BD1" s="1112"/>
      <c r="BE1" s="1112"/>
      <c r="BF1" s="1112"/>
      <c r="BG1" s="1112"/>
      <c r="BH1" s="1112"/>
      <c r="BI1" s="1112"/>
      <c r="BJ1" s="1112"/>
      <c r="BK1" s="1112"/>
      <c r="BL1" s="1112"/>
      <c r="BM1" s="1112"/>
      <c r="BN1" s="1112"/>
      <c r="BO1" s="1112"/>
      <c r="BP1" s="1112"/>
      <c r="BQ1" s="1112"/>
      <c r="BR1" s="1112"/>
      <c r="BS1" s="1112"/>
      <c r="BT1" s="1112"/>
      <c r="BU1" s="1112"/>
      <c r="BV1" s="1112"/>
      <c r="BW1" s="1112"/>
      <c r="BX1" s="1112"/>
      <c r="BY1" s="1112"/>
      <c r="BZ1" s="1112"/>
      <c r="CA1" s="1112"/>
      <c r="CB1" s="1112"/>
      <c r="CC1" s="1112"/>
      <c r="CD1" s="1112"/>
      <c r="CE1" s="1112"/>
      <c r="CF1" s="1112"/>
      <c r="CG1" s="1112"/>
      <c r="CH1" s="1112"/>
      <c r="CI1" s="1112"/>
      <c r="CJ1" s="1112"/>
      <c r="CK1" s="1112"/>
      <c r="CL1" s="1112"/>
      <c r="CM1" s="1112"/>
      <c r="CN1" s="1112"/>
      <c r="CO1" s="1112"/>
      <c r="CP1" s="1112"/>
      <c r="CQ1" s="1112"/>
      <c r="CR1" s="1112"/>
      <c r="CS1" s="1112"/>
      <c r="CT1" s="1112"/>
      <c r="CU1" s="1112"/>
      <c r="CV1" s="1112"/>
      <c r="CW1" s="1112"/>
      <c r="CX1" s="1112"/>
      <c r="CY1" s="1112"/>
      <c r="CZ1" s="1112"/>
      <c r="DA1" s="1112"/>
      <c r="DB1" s="1112"/>
      <c r="DC1" s="1439" t="s">
        <v>750</v>
      </c>
      <c r="DD1" s="1439"/>
      <c r="DE1" s="1439"/>
      <c r="DF1" s="1439"/>
      <c r="DG1" s="1439"/>
      <c r="DH1" s="1439"/>
      <c r="DI1" s="1439"/>
      <c r="DJ1" s="1439"/>
      <c r="DK1" s="1439"/>
      <c r="DL1" s="1439"/>
      <c r="DM1" s="1439"/>
      <c r="DN1" s="1525" t="str">
        <f>IF(表00!DG1="","",表00!DG1)</f>
        <v>三重県</v>
      </c>
      <c r="DO1" s="1525"/>
      <c r="DP1" s="1525"/>
      <c r="DQ1" s="1525"/>
      <c r="DR1" s="1525"/>
      <c r="DS1" s="1525"/>
      <c r="DT1" s="1525"/>
      <c r="DU1" s="1525"/>
      <c r="DV1" s="1525"/>
      <c r="DW1" s="1525"/>
      <c r="DX1" s="1525"/>
      <c r="DY1" s="1525"/>
      <c r="DZ1" s="1525"/>
      <c r="EA1" s="1525"/>
      <c r="EB1" s="1525"/>
      <c r="EC1" s="1525"/>
      <c r="ED1" s="1525"/>
      <c r="EE1" s="1525"/>
      <c r="EF1" s="1525"/>
      <c r="EG1" s="1525"/>
      <c r="EH1" s="1525"/>
      <c r="EI1" s="1525"/>
      <c r="EJ1" s="1525"/>
      <c r="EK1" s="1525"/>
      <c r="EL1" s="1525"/>
      <c r="EM1" s="1525"/>
      <c r="EN1" s="1525"/>
      <c r="EO1" s="1121"/>
      <c r="EW1" s="1121"/>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row>
    <row r="2" spans="1:240" s="1115" customFormat="1" ht="15.95" customHeight="1" thickBot="1">
      <c r="A2" s="1546"/>
      <c r="B2" s="1546"/>
      <c r="C2" s="1546"/>
      <c r="D2" s="1546"/>
      <c r="E2" s="1546"/>
      <c r="F2" s="1546"/>
      <c r="G2" s="1546"/>
      <c r="H2" s="138"/>
      <c r="I2" s="139"/>
      <c r="J2" s="139"/>
      <c r="K2" s="139"/>
      <c r="L2" s="139"/>
      <c r="M2" s="139"/>
      <c r="N2" s="139"/>
      <c r="O2" s="139"/>
      <c r="P2" s="139"/>
      <c r="Q2" s="139"/>
      <c r="R2" s="139"/>
      <c r="S2" s="139"/>
      <c r="T2" s="139"/>
      <c r="U2" s="139"/>
      <c r="V2" s="139"/>
      <c r="W2" s="139"/>
      <c r="X2" s="139"/>
      <c r="Y2" s="140"/>
      <c r="Z2" s="138"/>
      <c r="AA2" s="139"/>
      <c r="AB2" s="139"/>
      <c r="AC2" s="139"/>
      <c r="AD2" s="139"/>
      <c r="AE2" s="140"/>
      <c r="AF2" s="1112"/>
      <c r="AG2" s="1112"/>
      <c r="AH2" s="1112"/>
      <c r="AI2" s="1112"/>
      <c r="AJ2" s="1112"/>
      <c r="AK2" s="1112"/>
      <c r="AL2" s="1112"/>
      <c r="AM2" s="1112"/>
      <c r="AN2" s="1112"/>
      <c r="AO2" s="1112"/>
      <c r="AP2" s="1112"/>
      <c r="AQ2" s="1112"/>
      <c r="AR2" s="1112"/>
      <c r="AS2" s="1112"/>
      <c r="AT2" s="1112"/>
      <c r="AU2" s="1112"/>
      <c r="AV2" s="1112"/>
      <c r="AW2" s="1112"/>
      <c r="AX2" s="1112"/>
      <c r="AY2" s="1112"/>
      <c r="AZ2" s="1112"/>
      <c r="BA2" s="1112"/>
      <c r="BB2" s="1112"/>
      <c r="BC2" s="1112"/>
      <c r="BD2" s="1112"/>
      <c r="BE2" s="1112"/>
      <c r="BF2" s="1112"/>
      <c r="BG2" s="1112"/>
      <c r="BH2" s="1112"/>
      <c r="BI2" s="1112"/>
      <c r="BJ2" s="1112"/>
      <c r="BK2" s="1112"/>
      <c r="BL2" s="1112"/>
      <c r="BM2" s="1112"/>
      <c r="BN2" s="1112"/>
      <c r="BO2" s="1112"/>
      <c r="BP2" s="1112"/>
      <c r="BQ2" s="1112"/>
      <c r="BR2" s="1112"/>
      <c r="BS2" s="1112"/>
      <c r="BT2" s="1112"/>
      <c r="BU2" s="1112"/>
      <c r="BV2" s="1112"/>
      <c r="BW2" s="1112"/>
      <c r="BX2" s="1112"/>
      <c r="BY2" s="1112"/>
      <c r="BZ2" s="1112"/>
      <c r="CA2" s="1112"/>
      <c r="CB2" s="1112"/>
      <c r="CC2" s="1112"/>
      <c r="CD2" s="1112"/>
      <c r="CE2" s="1112"/>
      <c r="CF2" s="1112"/>
      <c r="CG2" s="1112"/>
      <c r="CH2" s="1112"/>
      <c r="CI2" s="1112"/>
      <c r="CJ2" s="1112"/>
      <c r="CK2" s="1112"/>
      <c r="CL2" s="1112"/>
      <c r="CM2" s="1112"/>
      <c r="CN2" s="1112"/>
      <c r="CO2" s="1112"/>
      <c r="CP2" s="1112"/>
      <c r="CQ2" s="1112"/>
      <c r="CR2" s="1112"/>
      <c r="CS2" s="1112"/>
      <c r="CT2" s="1112"/>
      <c r="CU2" s="1112"/>
      <c r="CV2" s="1112"/>
      <c r="CW2" s="1112"/>
      <c r="CX2" s="1112"/>
      <c r="CY2" s="1112"/>
      <c r="CZ2" s="1112"/>
      <c r="DA2" s="1112"/>
      <c r="DB2" s="1112"/>
      <c r="DC2" s="1439"/>
      <c r="DD2" s="1439"/>
      <c r="DE2" s="1439"/>
      <c r="DF2" s="1439"/>
      <c r="DG2" s="1439"/>
      <c r="DH2" s="1439"/>
      <c r="DI2" s="1439"/>
      <c r="DJ2" s="1439"/>
      <c r="DK2" s="1439"/>
      <c r="DL2" s="1439"/>
      <c r="DM2" s="1439"/>
      <c r="DN2" s="1526"/>
      <c r="DO2" s="1526"/>
      <c r="DP2" s="1526"/>
      <c r="DQ2" s="1526"/>
      <c r="DR2" s="1526"/>
      <c r="DS2" s="1526"/>
      <c r="DT2" s="1526"/>
      <c r="DU2" s="1526"/>
      <c r="DV2" s="1526"/>
      <c r="DW2" s="1526"/>
      <c r="DX2" s="1526"/>
      <c r="DY2" s="1526"/>
      <c r="DZ2" s="1526"/>
      <c r="EA2" s="1526"/>
      <c r="EB2" s="1526"/>
      <c r="EC2" s="1526"/>
      <c r="ED2" s="1526"/>
      <c r="EE2" s="1526"/>
      <c r="EF2" s="1526"/>
      <c r="EG2" s="1526"/>
      <c r="EH2" s="1526"/>
      <c r="EI2" s="1526"/>
      <c r="EJ2" s="1526"/>
      <c r="EK2" s="1526"/>
      <c r="EL2" s="1526"/>
      <c r="EM2" s="1526"/>
      <c r="EN2" s="1526"/>
      <c r="EO2" s="1121"/>
      <c r="EW2" s="1121"/>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row>
    <row r="3" spans="1:240" s="1115" customFormat="1" ht="24.95" customHeight="1" thickBot="1">
      <c r="A3" s="1121"/>
      <c r="B3" s="1121"/>
      <c r="C3" s="1121"/>
      <c r="D3" s="1121"/>
      <c r="E3" s="1121"/>
      <c r="F3" s="1121"/>
      <c r="G3" s="1121"/>
      <c r="H3" s="1378">
        <f>IF(表00!A8="","",表00!A8)</f>
        <v>2</v>
      </c>
      <c r="I3" s="1379"/>
      <c r="J3" s="1380"/>
      <c r="K3" s="1381">
        <f>IF(表00!D8="","",表00!D8)</f>
        <v>4</v>
      </c>
      <c r="L3" s="1379"/>
      <c r="M3" s="1380"/>
      <c r="N3" s="1381">
        <f>IF(表00!G8="","",表00!G8)</f>
        <v>2</v>
      </c>
      <c r="O3" s="1379"/>
      <c r="P3" s="1380"/>
      <c r="Q3" s="1381">
        <f>IF(表00!J8="","",表00!J8)</f>
        <v>0</v>
      </c>
      <c r="R3" s="1379"/>
      <c r="S3" s="1380"/>
      <c r="T3" s="1381">
        <f>IF(表00!M8="","",表00!M8)</f>
        <v>2</v>
      </c>
      <c r="U3" s="1379"/>
      <c r="V3" s="1380"/>
      <c r="W3" s="1381">
        <f>IF(表00!P8="","",表00!P8)</f>
        <v>1</v>
      </c>
      <c r="X3" s="1379"/>
      <c r="Y3" s="1380"/>
      <c r="Z3" s="1382">
        <v>4</v>
      </c>
      <c r="AA3" s="1383"/>
      <c r="AB3" s="1384"/>
      <c r="AC3" s="1381">
        <v>5</v>
      </c>
      <c r="AD3" s="1385"/>
      <c r="AE3" s="1386"/>
      <c r="AF3" s="1112"/>
      <c r="AG3" s="1112"/>
      <c r="AH3" s="1112"/>
      <c r="AI3" s="1112"/>
      <c r="AJ3" s="1112"/>
      <c r="AK3" s="1112"/>
      <c r="AL3" s="1112"/>
      <c r="AM3" s="1112"/>
      <c r="AN3" s="1112"/>
      <c r="AO3" s="1112"/>
      <c r="AP3" s="1112"/>
      <c r="AQ3" s="1112"/>
      <c r="AR3" s="1112"/>
      <c r="AS3" s="1112"/>
      <c r="AT3" s="1112"/>
      <c r="AU3" s="1112"/>
      <c r="AV3" s="1112"/>
      <c r="AW3" s="1112"/>
      <c r="AX3" s="1112"/>
      <c r="AY3" s="1112"/>
      <c r="AZ3" s="1112"/>
      <c r="BA3" s="1112"/>
      <c r="BB3" s="1112"/>
      <c r="BC3" s="1112"/>
      <c r="BD3" s="1112"/>
      <c r="BE3" s="1112"/>
      <c r="BF3" s="1112"/>
      <c r="BG3" s="1112"/>
      <c r="BH3" s="1112"/>
      <c r="BI3" s="1112"/>
      <c r="BJ3" s="1112"/>
      <c r="BK3" s="1112"/>
      <c r="BL3" s="1112"/>
      <c r="BM3" s="1112"/>
      <c r="BN3" s="1112"/>
      <c r="BO3" s="1112"/>
      <c r="BP3" s="1112"/>
      <c r="BQ3" s="1112"/>
      <c r="BR3" s="1112"/>
      <c r="BS3" s="1112"/>
      <c r="BT3" s="1112"/>
      <c r="BU3" s="1112"/>
      <c r="BV3" s="1112"/>
      <c r="BW3" s="1112"/>
      <c r="BX3" s="1112"/>
      <c r="BY3" s="1112"/>
      <c r="BZ3" s="1112"/>
      <c r="CA3" s="1112"/>
      <c r="CB3" s="1112"/>
      <c r="CC3" s="1112"/>
      <c r="CD3" s="1112"/>
      <c r="CE3" s="1112"/>
      <c r="CF3" s="1112"/>
      <c r="CG3" s="1112"/>
      <c r="CH3" s="1112"/>
      <c r="CI3" s="1112"/>
      <c r="CJ3" s="1112"/>
      <c r="CK3" s="1112"/>
      <c r="CL3" s="1112"/>
      <c r="CM3" s="1112"/>
      <c r="CN3" s="1112"/>
      <c r="CO3" s="1112"/>
      <c r="CP3" s="1112"/>
      <c r="CQ3" s="1112"/>
      <c r="CR3" s="1112"/>
      <c r="CS3" s="1112"/>
      <c r="CT3" s="1112"/>
      <c r="CU3" s="1112"/>
      <c r="CV3" s="1112"/>
      <c r="CW3" s="1112"/>
      <c r="CX3" s="1112"/>
      <c r="CY3" s="1112"/>
      <c r="CZ3" s="1112"/>
      <c r="DA3" s="1112"/>
      <c r="DB3" s="1112"/>
      <c r="DC3" s="1119" t="s">
        <v>752</v>
      </c>
      <c r="DD3" s="1119"/>
      <c r="DE3" s="1119"/>
      <c r="DF3" s="1119"/>
      <c r="DG3" s="1119"/>
      <c r="DH3" s="1119"/>
      <c r="DI3" s="1119"/>
      <c r="DJ3" s="1119"/>
      <c r="DK3" s="1119"/>
      <c r="DL3" s="1119"/>
      <c r="DM3" s="1119"/>
      <c r="DN3" s="1527" t="str">
        <f>IF(表00!DG3="","",表00!DG3)</f>
        <v>四日市市</v>
      </c>
      <c r="DO3" s="1527"/>
      <c r="DP3" s="1527"/>
      <c r="DQ3" s="1527"/>
      <c r="DR3" s="1527"/>
      <c r="DS3" s="1527"/>
      <c r="DT3" s="1527"/>
      <c r="DU3" s="1527"/>
      <c r="DV3" s="1527"/>
      <c r="DW3" s="1527"/>
      <c r="DX3" s="1527"/>
      <c r="DY3" s="1527"/>
      <c r="DZ3" s="1527"/>
      <c r="EA3" s="1527"/>
      <c r="EB3" s="1527"/>
      <c r="EC3" s="1527"/>
      <c r="ED3" s="1527"/>
      <c r="EE3" s="1527"/>
      <c r="EF3" s="1527"/>
      <c r="EG3" s="1527"/>
      <c r="EH3" s="1527"/>
      <c r="EI3" s="1527"/>
      <c r="EJ3" s="1527"/>
      <c r="EK3" s="1527"/>
      <c r="EL3" s="1527"/>
      <c r="EM3" s="1527"/>
      <c r="EN3" s="1527"/>
      <c r="EO3" s="1121"/>
      <c r="EW3" s="1121"/>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row>
    <row r="4" spans="1:240" ht="15" customHeight="1"/>
    <row r="5" spans="1:240" ht="15" customHeight="1">
      <c r="CI5" s="1136" t="s">
        <v>145</v>
      </c>
      <c r="CJ5" s="1136"/>
      <c r="CK5" s="1136"/>
      <c r="CL5" s="1136"/>
      <c r="CM5" s="1136"/>
      <c r="CN5" s="1136"/>
      <c r="CO5" s="1136"/>
      <c r="CP5" s="1136"/>
      <c r="CQ5" s="1136"/>
      <c r="CR5" s="1136"/>
      <c r="CS5" s="1136"/>
      <c r="CT5" s="1136" t="s">
        <v>146</v>
      </c>
      <c r="CU5" s="1136"/>
      <c r="CV5" s="1136"/>
      <c r="CW5" s="1136"/>
      <c r="CX5" s="1136"/>
      <c r="CY5" s="1136"/>
      <c r="CZ5" s="1136"/>
      <c r="DA5" s="1136"/>
      <c r="DB5" s="1136"/>
      <c r="DC5" s="1136"/>
      <c r="DD5" s="1136"/>
      <c r="DE5" s="1136" t="s">
        <v>147</v>
      </c>
      <c r="DF5" s="1136"/>
      <c r="DG5" s="1136"/>
      <c r="DH5" s="1136"/>
      <c r="DI5" s="1136"/>
      <c r="DJ5" s="1136"/>
      <c r="DK5" s="1136"/>
      <c r="DL5" s="1136"/>
      <c r="DM5" s="1136"/>
      <c r="DN5" s="1136"/>
      <c r="DO5" s="1136"/>
      <c r="DP5" s="1136" t="s">
        <v>148</v>
      </c>
      <c r="DQ5" s="1136"/>
      <c r="DR5" s="1136"/>
      <c r="DS5" s="1136"/>
      <c r="DT5" s="1136"/>
      <c r="DU5" s="1136"/>
      <c r="DV5" s="1136"/>
      <c r="DW5" s="1136"/>
      <c r="DX5" s="1136"/>
      <c r="DY5" s="1136"/>
      <c r="DZ5" s="1136"/>
      <c r="EA5" s="1136" t="s">
        <v>149</v>
      </c>
      <c r="EB5" s="1136"/>
      <c r="EC5" s="1136"/>
      <c r="ED5" s="1136"/>
      <c r="EE5" s="1136"/>
      <c r="EF5" s="1136"/>
      <c r="EG5" s="1136"/>
      <c r="EH5" s="1136"/>
      <c r="EI5" s="1136"/>
      <c r="EJ5" s="1136"/>
      <c r="EK5" s="1136"/>
      <c r="EL5" s="1136" t="s">
        <v>150</v>
      </c>
      <c r="EM5" s="1136"/>
      <c r="EN5" s="1136"/>
      <c r="EO5" s="1136"/>
      <c r="EP5" s="1136"/>
      <c r="EQ5" s="1136"/>
      <c r="ER5" s="1136"/>
      <c r="ES5" s="1136"/>
      <c r="ET5" s="1136"/>
      <c r="EU5" s="1136"/>
      <c r="EV5" s="1136"/>
    </row>
    <row r="6" spans="1:240" s="1462" customFormat="1" ht="21.95" customHeight="1">
      <c r="A6" s="1547" t="s">
        <v>754</v>
      </c>
      <c r="B6" s="1548"/>
      <c r="C6" s="1548"/>
      <c r="D6" s="1548"/>
      <c r="E6" s="1548"/>
      <c r="F6" s="1548"/>
      <c r="G6" s="1548"/>
      <c r="H6" s="1548"/>
      <c r="I6" s="1549"/>
      <c r="J6" s="856" t="s">
        <v>682</v>
      </c>
      <c r="K6" s="857"/>
      <c r="L6" s="857"/>
      <c r="M6" s="857"/>
      <c r="N6" s="857"/>
      <c r="O6" s="857"/>
      <c r="P6" s="857"/>
      <c r="Q6" s="1137"/>
      <c r="R6" s="1216" t="s">
        <v>308</v>
      </c>
      <c r="S6" s="1217"/>
      <c r="T6" s="1217"/>
      <c r="U6" s="1217"/>
      <c r="V6" s="1217"/>
      <c r="W6" s="1217"/>
      <c r="X6" s="1218"/>
      <c r="Y6" s="1216" t="s">
        <v>309</v>
      </c>
      <c r="Z6" s="1217"/>
      <c r="AA6" s="1217"/>
      <c r="AB6" s="1217"/>
      <c r="AC6" s="1217"/>
      <c r="AD6" s="1217"/>
      <c r="AE6" s="1217"/>
      <c r="AF6" s="1218"/>
      <c r="AG6" s="671" t="s">
        <v>4468</v>
      </c>
      <c r="AH6" s="672"/>
      <c r="AI6" s="672"/>
      <c r="AJ6" s="672"/>
      <c r="AK6" s="672"/>
      <c r="AL6" s="672"/>
      <c r="AM6" s="672"/>
      <c r="AN6" s="673"/>
      <c r="AO6" s="1216" t="s">
        <v>310</v>
      </c>
      <c r="AP6" s="1217"/>
      <c r="AQ6" s="1217"/>
      <c r="AR6" s="1217"/>
      <c r="AS6" s="1217"/>
      <c r="AT6" s="1217"/>
      <c r="AU6" s="1218"/>
      <c r="AV6" s="1216" t="s">
        <v>853</v>
      </c>
      <c r="AW6" s="1217"/>
      <c r="AX6" s="1217"/>
      <c r="AY6" s="1217"/>
      <c r="AZ6" s="1217"/>
      <c r="BA6" s="1217"/>
      <c r="BB6" s="1218"/>
      <c r="BC6" s="1216" t="s">
        <v>179</v>
      </c>
      <c r="BD6" s="1217"/>
      <c r="BE6" s="1217"/>
      <c r="BF6" s="1217"/>
      <c r="BG6" s="1217"/>
      <c r="BH6" s="1217"/>
      <c r="BI6" s="1217"/>
      <c r="BJ6" s="1218"/>
      <c r="BK6" s="1216" t="s">
        <v>180</v>
      </c>
      <c r="BL6" s="1217"/>
      <c r="BM6" s="1217"/>
      <c r="BN6" s="1217"/>
      <c r="BO6" s="1217"/>
      <c r="BP6" s="1217"/>
      <c r="BQ6" s="1218"/>
      <c r="BR6" s="1216" t="s">
        <v>416</v>
      </c>
      <c r="BS6" s="1217"/>
      <c r="BT6" s="1217"/>
      <c r="BU6" s="1217"/>
      <c r="BV6" s="1217"/>
      <c r="BW6" s="1217"/>
      <c r="BX6" s="1217"/>
      <c r="BY6" s="1218"/>
      <c r="BZ6" s="114" t="s">
        <v>286</v>
      </c>
      <c r="CA6" s="115"/>
      <c r="CB6" s="115"/>
      <c r="CC6" s="115"/>
      <c r="CD6" s="115"/>
      <c r="CE6" s="115"/>
      <c r="CF6" s="115"/>
      <c r="CG6" s="115"/>
      <c r="CH6" s="118"/>
      <c r="CI6" s="1138" t="s">
        <v>418</v>
      </c>
      <c r="CJ6" s="1139"/>
      <c r="CK6" s="1139"/>
      <c r="CL6" s="1139"/>
      <c r="CM6" s="1139"/>
      <c r="CN6" s="1139"/>
      <c r="CO6" s="1139"/>
      <c r="CP6" s="1139"/>
      <c r="CQ6" s="1139"/>
      <c r="CR6" s="1139"/>
      <c r="CS6" s="1139"/>
      <c r="CT6" s="1139"/>
      <c r="CU6" s="1139"/>
      <c r="CV6" s="1139"/>
      <c r="CW6" s="1139"/>
      <c r="CX6" s="1139"/>
      <c r="CY6" s="1139"/>
      <c r="CZ6" s="1139"/>
      <c r="DA6" s="1139"/>
      <c r="DB6" s="1139"/>
      <c r="DC6" s="1139"/>
      <c r="DD6" s="1139"/>
      <c r="DE6" s="1139"/>
      <c r="DF6" s="1139"/>
      <c r="DG6" s="1139"/>
      <c r="DH6" s="1139"/>
      <c r="DI6" s="1139"/>
      <c r="DJ6" s="1139"/>
      <c r="DK6" s="1139"/>
      <c r="DL6" s="1139"/>
      <c r="DM6" s="1139"/>
      <c r="DN6" s="1139"/>
      <c r="DO6" s="1140"/>
      <c r="DP6" s="1138" t="s">
        <v>419</v>
      </c>
      <c r="DQ6" s="1550"/>
      <c r="DR6" s="1550"/>
      <c r="DS6" s="1550"/>
      <c r="DT6" s="1550"/>
      <c r="DU6" s="1550"/>
      <c r="DV6" s="1550"/>
      <c r="DW6" s="1550"/>
      <c r="DX6" s="1550"/>
      <c r="DY6" s="1550"/>
      <c r="DZ6" s="1550"/>
      <c r="EA6" s="1550"/>
      <c r="EB6" s="1550"/>
      <c r="EC6" s="1550"/>
      <c r="ED6" s="1550"/>
      <c r="EE6" s="1550"/>
      <c r="EF6" s="1550"/>
      <c r="EG6" s="1550"/>
      <c r="EH6" s="1550"/>
      <c r="EI6" s="1550"/>
      <c r="EJ6" s="1550"/>
      <c r="EK6" s="1550"/>
      <c r="EL6" s="1550"/>
      <c r="EM6" s="1550"/>
      <c r="EN6" s="1550"/>
      <c r="EO6" s="1550"/>
      <c r="EP6" s="1550"/>
      <c r="EQ6" s="1550"/>
      <c r="ER6" s="1550"/>
      <c r="ES6" s="1550"/>
      <c r="ET6" s="1550"/>
      <c r="EU6" s="1550"/>
      <c r="EV6" s="1550"/>
      <c r="EW6" s="1551" t="s">
        <v>429</v>
      </c>
      <c r="EX6" s="1552"/>
      <c r="EY6" s="1552"/>
      <c r="EZ6" s="1552"/>
      <c r="FA6" s="1552"/>
      <c r="FB6" s="1552"/>
      <c r="FC6" s="1552"/>
      <c r="FD6" s="1552"/>
      <c r="FE6" s="1553"/>
      <c r="FF6" s="10"/>
      <c r="FG6" s="10"/>
      <c r="FH6" s="10"/>
      <c r="FI6" s="10"/>
      <c r="FJ6" s="10"/>
      <c r="FK6" s="10"/>
      <c r="FL6" s="10"/>
      <c r="FM6" s="10"/>
      <c r="FN6" s="10"/>
      <c r="FO6" s="10"/>
      <c r="FP6" s="10"/>
      <c r="FQ6" s="10"/>
      <c r="FR6" s="10"/>
      <c r="FS6" s="10"/>
      <c r="FT6" s="10"/>
      <c r="FU6" s="10"/>
      <c r="FV6" s="10"/>
      <c r="FW6" s="10"/>
      <c r="FX6" s="10"/>
      <c r="FY6" s="10"/>
      <c r="FZ6" s="10"/>
      <c r="GA6" s="10"/>
      <c r="GB6" s="10"/>
      <c r="GC6" s="10"/>
      <c r="GD6" s="10"/>
      <c r="GE6" s="10"/>
      <c r="GF6" s="10"/>
      <c r="GG6" s="10"/>
      <c r="GH6" s="10"/>
      <c r="GI6" s="10"/>
      <c r="GJ6" s="10"/>
      <c r="GK6" s="10"/>
      <c r="GL6" s="10"/>
      <c r="GM6" s="10"/>
      <c r="GN6" s="10"/>
      <c r="GO6" s="10"/>
      <c r="GP6" s="10"/>
      <c r="GQ6" s="10"/>
      <c r="GR6" s="10"/>
      <c r="GS6" s="10"/>
      <c r="GT6" s="10"/>
      <c r="GU6" s="10"/>
      <c r="GV6" s="10"/>
      <c r="GW6" s="10"/>
      <c r="GX6" s="10"/>
      <c r="GY6" s="10"/>
      <c r="GZ6" s="10"/>
      <c r="HA6" s="10"/>
      <c r="HB6" s="10"/>
      <c r="HC6" s="10"/>
      <c r="HD6" s="10"/>
      <c r="HE6" s="10"/>
      <c r="HF6" s="10"/>
      <c r="HG6" s="10"/>
      <c r="HH6" s="10"/>
      <c r="HI6" s="10"/>
      <c r="HJ6" s="10"/>
      <c r="HK6" s="10"/>
      <c r="HL6" s="10"/>
      <c r="HM6" s="10"/>
      <c r="HN6" s="10"/>
      <c r="HO6" s="10"/>
      <c r="HP6" s="10"/>
      <c r="HQ6" s="10"/>
      <c r="HR6" s="10"/>
      <c r="HS6" s="10"/>
      <c r="HT6" s="10"/>
      <c r="HU6" s="10"/>
      <c r="HV6" s="10"/>
      <c r="HW6" s="10"/>
      <c r="HX6" s="10"/>
      <c r="HY6" s="10"/>
      <c r="HZ6" s="10"/>
      <c r="IA6" s="10"/>
      <c r="IB6" s="10"/>
      <c r="IC6" s="10"/>
      <c r="ID6" s="10"/>
      <c r="IE6" s="10"/>
      <c r="IF6" s="10"/>
    </row>
    <row r="7" spans="1:240" s="1135" customFormat="1" ht="15" customHeight="1">
      <c r="A7" s="1554"/>
      <c r="B7" s="1555"/>
      <c r="C7" s="1555"/>
      <c r="D7" s="1555"/>
      <c r="E7" s="1555"/>
      <c r="F7" s="1555"/>
      <c r="G7" s="1555"/>
      <c r="H7" s="1555"/>
      <c r="I7" s="1556"/>
      <c r="J7" s="861"/>
      <c r="K7" s="862"/>
      <c r="L7" s="862"/>
      <c r="M7" s="862"/>
      <c r="N7" s="862"/>
      <c r="O7" s="862"/>
      <c r="P7" s="862"/>
      <c r="Q7" s="863"/>
      <c r="R7" s="1157"/>
      <c r="S7" s="1158"/>
      <c r="T7" s="1158"/>
      <c r="U7" s="1158"/>
      <c r="V7" s="1158"/>
      <c r="W7" s="1158"/>
      <c r="X7" s="1159"/>
      <c r="Y7" s="1157"/>
      <c r="Z7" s="1158"/>
      <c r="AA7" s="1158"/>
      <c r="AB7" s="1158"/>
      <c r="AC7" s="1158"/>
      <c r="AD7" s="1158"/>
      <c r="AE7" s="1158"/>
      <c r="AF7" s="1159"/>
      <c r="AG7" s="621"/>
      <c r="AH7" s="1557"/>
      <c r="AI7" s="1557"/>
      <c r="AJ7" s="1557"/>
      <c r="AK7" s="1557"/>
      <c r="AL7" s="1557"/>
      <c r="AM7" s="1557"/>
      <c r="AN7" s="1558"/>
      <c r="AO7" s="1157"/>
      <c r="AP7" s="1158"/>
      <c r="AQ7" s="1158"/>
      <c r="AR7" s="1158"/>
      <c r="AS7" s="1158"/>
      <c r="AT7" s="1158"/>
      <c r="AU7" s="1159"/>
      <c r="AV7" s="1157"/>
      <c r="AW7" s="1158"/>
      <c r="AX7" s="1158"/>
      <c r="AY7" s="1158"/>
      <c r="AZ7" s="1158"/>
      <c r="BA7" s="1158"/>
      <c r="BB7" s="1159"/>
      <c r="BC7" s="1157"/>
      <c r="BD7" s="1158"/>
      <c r="BE7" s="1158"/>
      <c r="BF7" s="1158"/>
      <c r="BG7" s="1158"/>
      <c r="BH7" s="1158"/>
      <c r="BI7" s="1158"/>
      <c r="BJ7" s="1159"/>
      <c r="BK7" s="1157"/>
      <c r="BL7" s="1158"/>
      <c r="BM7" s="1158"/>
      <c r="BN7" s="1158"/>
      <c r="BO7" s="1158"/>
      <c r="BP7" s="1158"/>
      <c r="BQ7" s="1159"/>
      <c r="BR7" s="1157"/>
      <c r="BS7" s="1158"/>
      <c r="BT7" s="1158"/>
      <c r="BU7" s="1158"/>
      <c r="BV7" s="1158"/>
      <c r="BW7" s="1158"/>
      <c r="BX7" s="1158"/>
      <c r="BY7" s="1159"/>
      <c r="BZ7" s="194"/>
      <c r="CA7" s="195"/>
      <c r="CB7" s="195"/>
      <c r="CC7" s="195"/>
      <c r="CD7" s="195"/>
      <c r="CE7" s="195"/>
      <c r="CF7" s="195"/>
      <c r="CG7" s="195"/>
      <c r="CH7" s="196"/>
      <c r="CI7" s="856" t="s">
        <v>223</v>
      </c>
      <c r="CJ7" s="857"/>
      <c r="CK7" s="857"/>
      <c r="CL7" s="857"/>
      <c r="CM7" s="857"/>
      <c r="CN7" s="857"/>
      <c r="CO7" s="857"/>
      <c r="CP7" s="1559"/>
      <c r="CQ7" s="1559"/>
      <c r="CR7" s="1559"/>
      <c r="CS7" s="1560"/>
      <c r="CT7" s="1216" t="s">
        <v>224</v>
      </c>
      <c r="CU7" s="1217"/>
      <c r="CV7" s="1217"/>
      <c r="CW7" s="1217"/>
      <c r="CX7" s="1217"/>
      <c r="CY7" s="1217"/>
      <c r="CZ7" s="1217"/>
      <c r="DA7" s="1265"/>
      <c r="DB7" s="1265"/>
      <c r="DC7" s="1265"/>
      <c r="DD7" s="1266"/>
      <c r="DE7" s="1216" t="s">
        <v>776</v>
      </c>
      <c r="DF7" s="1217"/>
      <c r="DG7" s="1217"/>
      <c r="DH7" s="1217"/>
      <c r="DI7" s="1217"/>
      <c r="DJ7" s="1217"/>
      <c r="DK7" s="1217"/>
      <c r="DL7" s="613"/>
      <c r="DM7" s="613"/>
      <c r="DN7" s="613"/>
      <c r="DO7" s="614"/>
      <c r="DP7" s="1216" t="s">
        <v>223</v>
      </c>
      <c r="DQ7" s="1217"/>
      <c r="DR7" s="1217"/>
      <c r="DS7" s="1217"/>
      <c r="DT7" s="1217"/>
      <c r="DU7" s="1217"/>
      <c r="DV7" s="1217"/>
      <c r="DW7" s="1265"/>
      <c r="DX7" s="1265"/>
      <c r="DY7" s="1265"/>
      <c r="DZ7" s="1266"/>
      <c r="EA7" s="1216" t="s">
        <v>224</v>
      </c>
      <c r="EB7" s="1217"/>
      <c r="EC7" s="1217"/>
      <c r="ED7" s="1217"/>
      <c r="EE7" s="1217"/>
      <c r="EF7" s="1217"/>
      <c r="EG7" s="1217"/>
      <c r="EH7" s="1265"/>
      <c r="EI7" s="1265"/>
      <c r="EJ7" s="1265"/>
      <c r="EK7" s="1266"/>
      <c r="EL7" s="1216" t="s">
        <v>776</v>
      </c>
      <c r="EM7" s="1217"/>
      <c r="EN7" s="1217"/>
      <c r="EO7" s="1217"/>
      <c r="EP7" s="1217"/>
      <c r="EQ7" s="1217"/>
      <c r="ER7" s="1217"/>
      <c r="ES7" s="613"/>
      <c r="ET7" s="613"/>
      <c r="EU7" s="613"/>
      <c r="EV7" s="613"/>
      <c r="EW7" s="1561"/>
      <c r="EX7" s="1562"/>
      <c r="EY7" s="1562"/>
      <c r="EZ7" s="1562"/>
      <c r="FA7" s="1562"/>
      <c r="FB7" s="1562"/>
      <c r="FC7" s="1562"/>
      <c r="FD7" s="1562"/>
      <c r="FE7" s="1563"/>
      <c r="FF7" s="10"/>
      <c r="FG7" s="10"/>
      <c r="FH7" s="10"/>
      <c r="FI7" s="10"/>
      <c r="FJ7" s="10"/>
      <c r="FK7" s="10"/>
      <c r="FL7" s="10"/>
      <c r="FM7" s="10"/>
      <c r="FN7" s="10"/>
      <c r="FO7" s="10"/>
      <c r="FP7" s="10"/>
      <c r="FQ7" s="10"/>
      <c r="FR7" s="10"/>
      <c r="FS7" s="10"/>
      <c r="FT7" s="10"/>
      <c r="FU7" s="10"/>
      <c r="FV7" s="10"/>
      <c r="FW7" s="10"/>
      <c r="FX7" s="10"/>
      <c r="FY7" s="10"/>
      <c r="FZ7" s="10"/>
      <c r="GA7" s="10"/>
      <c r="GB7" s="10"/>
      <c r="GC7" s="10"/>
      <c r="GD7" s="10"/>
      <c r="GE7" s="10"/>
      <c r="GF7" s="10"/>
      <c r="GG7" s="10"/>
      <c r="GH7" s="10"/>
      <c r="GI7" s="10"/>
      <c r="GJ7" s="10"/>
      <c r="GK7" s="10"/>
      <c r="GL7" s="10"/>
      <c r="GM7" s="10"/>
      <c r="GN7" s="10"/>
      <c r="GO7" s="10"/>
      <c r="GP7" s="10"/>
      <c r="GQ7" s="10"/>
      <c r="GR7" s="10"/>
      <c r="GS7" s="10"/>
      <c r="GT7" s="10"/>
      <c r="GU7" s="10"/>
      <c r="GV7" s="10"/>
      <c r="GW7" s="10"/>
      <c r="GX7" s="10"/>
      <c r="GY7" s="10"/>
      <c r="GZ7" s="10"/>
      <c r="HA7" s="10"/>
      <c r="HB7" s="10"/>
      <c r="HC7" s="10"/>
      <c r="HD7" s="10"/>
      <c r="HE7" s="10"/>
      <c r="HF7" s="10"/>
      <c r="HG7" s="10"/>
      <c r="HH7" s="10"/>
      <c r="HI7" s="10"/>
      <c r="HJ7" s="10"/>
      <c r="HK7" s="10"/>
      <c r="HL7" s="10"/>
      <c r="HM7" s="10"/>
      <c r="HN7" s="10"/>
      <c r="HO7" s="10"/>
      <c r="HP7" s="10"/>
      <c r="HQ7" s="10"/>
      <c r="HR7" s="10"/>
      <c r="HS7" s="10"/>
      <c r="HT7" s="10"/>
      <c r="HU7" s="10"/>
      <c r="HV7" s="10"/>
      <c r="HW7" s="10"/>
      <c r="HX7" s="10"/>
      <c r="HY7" s="10"/>
      <c r="HZ7" s="10"/>
      <c r="IA7" s="10"/>
      <c r="IB7" s="10"/>
      <c r="IC7" s="10"/>
      <c r="ID7" s="10"/>
      <c r="IE7" s="10"/>
      <c r="IF7" s="10"/>
    </row>
    <row r="8" spans="1:240" s="1135" customFormat="1" ht="15" customHeight="1" thickBot="1">
      <c r="A8" s="1564"/>
      <c r="B8" s="1565"/>
      <c r="C8" s="1565"/>
      <c r="D8" s="1565"/>
      <c r="E8" s="1565"/>
      <c r="F8" s="1565"/>
      <c r="G8" s="1565"/>
      <c r="H8" s="1565"/>
      <c r="I8" s="1566"/>
      <c r="J8" s="1144"/>
      <c r="K8" s="1145"/>
      <c r="L8" s="1145"/>
      <c r="M8" s="1145"/>
      <c r="N8" s="1145"/>
      <c r="O8" s="1145"/>
      <c r="P8" s="1145"/>
      <c r="Q8" s="1146"/>
      <c r="R8" s="1567"/>
      <c r="S8" s="1568"/>
      <c r="T8" s="1568"/>
      <c r="U8" s="1568"/>
      <c r="V8" s="1568"/>
      <c r="W8" s="1568"/>
      <c r="X8" s="1569"/>
      <c r="Y8" s="1567"/>
      <c r="Z8" s="1568"/>
      <c r="AA8" s="1568"/>
      <c r="AB8" s="1568"/>
      <c r="AC8" s="1568"/>
      <c r="AD8" s="1568"/>
      <c r="AE8" s="1568"/>
      <c r="AF8" s="1569"/>
      <c r="AG8" s="1570"/>
      <c r="AH8" s="1571"/>
      <c r="AI8" s="1571"/>
      <c r="AJ8" s="1571"/>
      <c r="AK8" s="1571"/>
      <c r="AL8" s="1571"/>
      <c r="AM8" s="1571"/>
      <c r="AN8" s="1572"/>
      <c r="AO8" s="1567"/>
      <c r="AP8" s="1568"/>
      <c r="AQ8" s="1568"/>
      <c r="AR8" s="1568"/>
      <c r="AS8" s="1568"/>
      <c r="AT8" s="1568"/>
      <c r="AU8" s="1569"/>
      <c r="AV8" s="1567"/>
      <c r="AW8" s="1568"/>
      <c r="AX8" s="1568"/>
      <c r="AY8" s="1568"/>
      <c r="AZ8" s="1568"/>
      <c r="BA8" s="1568"/>
      <c r="BB8" s="1569"/>
      <c r="BC8" s="1567"/>
      <c r="BD8" s="1568"/>
      <c r="BE8" s="1568"/>
      <c r="BF8" s="1568"/>
      <c r="BG8" s="1568"/>
      <c r="BH8" s="1568"/>
      <c r="BI8" s="1568"/>
      <c r="BJ8" s="1569"/>
      <c r="BK8" s="1567"/>
      <c r="BL8" s="1568"/>
      <c r="BM8" s="1568"/>
      <c r="BN8" s="1568"/>
      <c r="BO8" s="1568"/>
      <c r="BP8" s="1568"/>
      <c r="BQ8" s="1569"/>
      <c r="BR8" s="1567"/>
      <c r="BS8" s="1568"/>
      <c r="BT8" s="1568"/>
      <c r="BU8" s="1568"/>
      <c r="BV8" s="1568"/>
      <c r="BW8" s="1568"/>
      <c r="BX8" s="1568"/>
      <c r="BY8" s="1569"/>
      <c r="BZ8" s="467"/>
      <c r="CA8" s="588"/>
      <c r="CB8" s="588"/>
      <c r="CC8" s="588"/>
      <c r="CD8" s="588"/>
      <c r="CE8" s="588"/>
      <c r="CF8" s="588"/>
      <c r="CG8" s="588"/>
      <c r="CH8" s="589"/>
      <c r="CI8" s="1169" t="s">
        <v>847</v>
      </c>
      <c r="CJ8" s="1170"/>
      <c r="CK8" s="1170"/>
      <c r="CL8" s="1170"/>
      <c r="CM8" s="1170"/>
      <c r="CN8" s="1170"/>
      <c r="CO8" s="1170"/>
      <c r="CP8" s="1170"/>
      <c r="CQ8" s="1170"/>
      <c r="CR8" s="1170"/>
      <c r="CS8" s="1171"/>
      <c r="CT8" s="1169" t="s">
        <v>847</v>
      </c>
      <c r="CU8" s="1170"/>
      <c r="CV8" s="1170"/>
      <c r="CW8" s="1170"/>
      <c r="CX8" s="1170"/>
      <c r="CY8" s="1170"/>
      <c r="CZ8" s="1170"/>
      <c r="DA8" s="1170"/>
      <c r="DB8" s="1170"/>
      <c r="DC8" s="1170"/>
      <c r="DD8" s="1171"/>
      <c r="DE8" s="1169" t="s">
        <v>847</v>
      </c>
      <c r="DF8" s="1170"/>
      <c r="DG8" s="1170"/>
      <c r="DH8" s="1170"/>
      <c r="DI8" s="1170"/>
      <c r="DJ8" s="1170"/>
      <c r="DK8" s="1170"/>
      <c r="DL8" s="1170"/>
      <c r="DM8" s="1170"/>
      <c r="DN8" s="1170"/>
      <c r="DO8" s="1171"/>
      <c r="DP8" s="1169" t="s">
        <v>847</v>
      </c>
      <c r="DQ8" s="1170"/>
      <c r="DR8" s="1170"/>
      <c r="DS8" s="1170"/>
      <c r="DT8" s="1170"/>
      <c r="DU8" s="1170"/>
      <c r="DV8" s="1170"/>
      <c r="DW8" s="1170"/>
      <c r="DX8" s="1170"/>
      <c r="DY8" s="1170"/>
      <c r="DZ8" s="1171"/>
      <c r="EA8" s="1169" t="s">
        <v>847</v>
      </c>
      <c r="EB8" s="1170"/>
      <c r="EC8" s="1170"/>
      <c r="ED8" s="1170"/>
      <c r="EE8" s="1170"/>
      <c r="EF8" s="1170"/>
      <c r="EG8" s="1170"/>
      <c r="EH8" s="1170"/>
      <c r="EI8" s="1170"/>
      <c r="EJ8" s="1170"/>
      <c r="EK8" s="1171"/>
      <c r="EL8" s="1169" t="s">
        <v>847</v>
      </c>
      <c r="EM8" s="1170"/>
      <c r="EN8" s="1170"/>
      <c r="EO8" s="1170"/>
      <c r="EP8" s="1170"/>
      <c r="EQ8" s="1170"/>
      <c r="ER8" s="1170"/>
      <c r="ES8" s="1170"/>
      <c r="ET8" s="1170"/>
      <c r="EU8" s="1170"/>
      <c r="EV8" s="1170"/>
      <c r="EW8" s="1573"/>
      <c r="EX8" s="1574"/>
      <c r="EY8" s="1574"/>
      <c r="EZ8" s="1574"/>
      <c r="FA8" s="1574"/>
      <c r="FB8" s="1574"/>
      <c r="FC8" s="1574"/>
      <c r="FD8" s="1574"/>
      <c r="FE8" s="1575"/>
      <c r="FF8" s="10"/>
      <c r="FG8" s="10"/>
      <c r="FH8" s="10"/>
      <c r="FI8" s="10"/>
      <c r="FJ8" s="10"/>
      <c r="FK8" s="10"/>
      <c r="FL8" s="10"/>
      <c r="FM8" s="10"/>
      <c r="FN8" s="10"/>
      <c r="FO8" s="10"/>
      <c r="FP8" s="10"/>
      <c r="FQ8" s="10"/>
      <c r="FR8" s="10"/>
      <c r="FS8" s="10"/>
      <c r="FT8" s="10"/>
      <c r="FU8" s="10"/>
      <c r="FV8" s="10"/>
      <c r="FW8" s="10"/>
      <c r="FX8" s="10"/>
      <c r="FY8" s="10"/>
      <c r="FZ8" s="10"/>
      <c r="GA8" s="10"/>
      <c r="GB8" s="10"/>
      <c r="GC8" s="10"/>
      <c r="GD8" s="10"/>
      <c r="GE8" s="10"/>
      <c r="GF8" s="10"/>
      <c r="GG8" s="10"/>
      <c r="GH8" s="10"/>
      <c r="GI8" s="10"/>
      <c r="GJ8" s="10"/>
      <c r="GK8" s="10"/>
      <c r="GL8" s="10"/>
      <c r="GM8" s="10"/>
      <c r="GN8" s="10"/>
      <c r="GO8" s="10"/>
      <c r="GP8" s="10"/>
      <c r="GQ8" s="10"/>
      <c r="GR8" s="10"/>
      <c r="GS8" s="10"/>
      <c r="GT8" s="10"/>
      <c r="GU8" s="10"/>
      <c r="GV8" s="10"/>
      <c r="GW8" s="10"/>
      <c r="GX8" s="10"/>
      <c r="GY8" s="10"/>
      <c r="GZ8" s="10"/>
      <c r="HA8" s="10"/>
      <c r="HB8" s="10"/>
      <c r="HC8" s="10"/>
      <c r="HD8" s="10"/>
      <c r="HE8" s="10"/>
      <c r="HF8" s="10"/>
      <c r="HG8" s="10"/>
      <c r="HH8" s="10"/>
      <c r="HI8" s="10"/>
      <c r="HJ8" s="10"/>
      <c r="HK8" s="10"/>
      <c r="HL8" s="10"/>
      <c r="HM8" s="10"/>
      <c r="HN8" s="10"/>
      <c r="HO8" s="10"/>
      <c r="HP8" s="10"/>
      <c r="HQ8" s="10"/>
      <c r="HR8" s="10"/>
      <c r="HS8" s="10"/>
      <c r="HT8" s="10"/>
      <c r="HU8" s="10"/>
      <c r="HV8" s="10"/>
      <c r="HW8" s="10"/>
      <c r="HX8" s="10"/>
      <c r="HY8" s="10"/>
      <c r="HZ8" s="10"/>
      <c r="IA8" s="10"/>
      <c r="IB8" s="10"/>
      <c r="IC8" s="10"/>
      <c r="ID8" s="10"/>
      <c r="IE8" s="10"/>
      <c r="IF8" s="10"/>
    </row>
    <row r="9" spans="1:240" s="1135" customFormat="1" ht="30" customHeight="1">
      <c r="A9" s="1576" t="str">
        <f>表00!CY6&amp;表00!DC6&amp;"年度"</f>
        <v>令和5年度</v>
      </c>
      <c r="B9" s="1577"/>
      <c r="C9" s="1577"/>
      <c r="D9" s="1577"/>
      <c r="E9" s="1577"/>
      <c r="F9" s="1577"/>
      <c r="G9" s="1577"/>
      <c r="H9" s="1577"/>
      <c r="I9" s="1578"/>
      <c r="J9" s="1501"/>
      <c r="K9" s="1502"/>
      <c r="L9" s="1502"/>
      <c r="M9" s="1502"/>
      <c r="N9" s="1502"/>
      <c r="O9" s="1502"/>
      <c r="P9" s="1502"/>
      <c r="Q9" s="1503"/>
      <c r="R9" s="1501"/>
      <c r="S9" s="1502"/>
      <c r="T9" s="1502"/>
      <c r="U9" s="1502"/>
      <c r="V9" s="1502"/>
      <c r="W9" s="1502"/>
      <c r="X9" s="1503"/>
      <c r="Y9" s="1501"/>
      <c r="Z9" s="1502"/>
      <c r="AA9" s="1502"/>
      <c r="AB9" s="1502"/>
      <c r="AC9" s="1502"/>
      <c r="AD9" s="1502"/>
      <c r="AE9" s="1502"/>
      <c r="AF9" s="1503"/>
      <c r="AG9" s="1579"/>
      <c r="AH9" s="1580"/>
      <c r="AI9" s="1580"/>
      <c r="AJ9" s="1580"/>
      <c r="AK9" s="1580"/>
      <c r="AL9" s="1580"/>
      <c r="AM9" s="1580"/>
      <c r="AN9" s="1581"/>
      <c r="AO9" s="1501"/>
      <c r="AP9" s="1502"/>
      <c r="AQ9" s="1502"/>
      <c r="AR9" s="1502"/>
      <c r="AS9" s="1502"/>
      <c r="AT9" s="1502"/>
      <c r="AU9" s="1503"/>
      <c r="AV9" s="1501"/>
      <c r="AW9" s="1502"/>
      <c r="AX9" s="1502"/>
      <c r="AY9" s="1502"/>
      <c r="AZ9" s="1502"/>
      <c r="BA9" s="1502"/>
      <c r="BB9" s="1503"/>
      <c r="BC9" s="1501"/>
      <c r="BD9" s="1502"/>
      <c r="BE9" s="1502"/>
      <c r="BF9" s="1502"/>
      <c r="BG9" s="1502"/>
      <c r="BH9" s="1502"/>
      <c r="BI9" s="1502"/>
      <c r="BJ9" s="1503"/>
      <c r="BK9" s="1501"/>
      <c r="BL9" s="1502"/>
      <c r="BM9" s="1502"/>
      <c r="BN9" s="1502"/>
      <c r="BO9" s="1502"/>
      <c r="BP9" s="1502"/>
      <c r="BQ9" s="1503"/>
      <c r="BR9" s="1501"/>
      <c r="BS9" s="1502"/>
      <c r="BT9" s="1502"/>
      <c r="BU9" s="1502"/>
      <c r="BV9" s="1502"/>
      <c r="BW9" s="1502"/>
      <c r="BX9" s="1502"/>
      <c r="BY9" s="1503"/>
      <c r="BZ9" s="1504">
        <v>0</v>
      </c>
      <c r="CA9" s="1505"/>
      <c r="CB9" s="1506"/>
      <c r="CC9" s="1505">
        <v>1</v>
      </c>
      <c r="CD9" s="1505"/>
      <c r="CE9" s="1505"/>
      <c r="CF9" s="1507">
        <v>0</v>
      </c>
      <c r="CG9" s="1505"/>
      <c r="CH9" s="1506"/>
      <c r="CI9" s="1179"/>
      <c r="CJ9" s="1180"/>
      <c r="CK9" s="1180"/>
      <c r="CL9" s="1180"/>
      <c r="CM9" s="1180"/>
      <c r="CN9" s="1180"/>
      <c r="CO9" s="1180"/>
      <c r="CP9" s="1180"/>
      <c r="CQ9" s="1180"/>
      <c r="CR9" s="1180"/>
      <c r="CS9" s="1181"/>
      <c r="CT9" s="1179"/>
      <c r="CU9" s="1180"/>
      <c r="CV9" s="1180"/>
      <c r="CW9" s="1180"/>
      <c r="CX9" s="1180"/>
      <c r="CY9" s="1180"/>
      <c r="CZ9" s="1180"/>
      <c r="DA9" s="1180"/>
      <c r="DB9" s="1180"/>
      <c r="DC9" s="1180"/>
      <c r="DD9" s="1181"/>
      <c r="DE9" s="180">
        <f>SUM(CI9:DD9)</f>
        <v>0</v>
      </c>
      <c r="DF9" s="181"/>
      <c r="DG9" s="181"/>
      <c r="DH9" s="181"/>
      <c r="DI9" s="181"/>
      <c r="DJ9" s="181"/>
      <c r="DK9" s="181"/>
      <c r="DL9" s="181"/>
      <c r="DM9" s="181"/>
      <c r="DN9" s="181"/>
      <c r="DO9" s="182"/>
      <c r="DP9" s="1179"/>
      <c r="DQ9" s="1180"/>
      <c r="DR9" s="1180"/>
      <c r="DS9" s="1180"/>
      <c r="DT9" s="1180"/>
      <c r="DU9" s="1180"/>
      <c r="DV9" s="1180"/>
      <c r="DW9" s="1180"/>
      <c r="DX9" s="1180"/>
      <c r="DY9" s="1180"/>
      <c r="DZ9" s="1181"/>
      <c r="EA9" s="1179"/>
      <c r="EB9" s="1180"/>
      <c r="EC9" s="1180"/>
      <c r="ED9" s="1180"/>
      <c r="EE9" s="1180"/>
      <c r="EF9" s="1180"/>
      <c r="EG9" s="1180"/>
      <c r="EH9" s="1180"/>
      <c r="EI9" s="1180"/>
      <c r="EJ9" s="1180"/>
      <c r="EK9" s="1181"/>
      <c r="EL9" s="180">
        <f>SUM(DP9:EK9)</f>
        <v>0</v>
      </c>
      <c r="EM9" s="181"/>
      <c r="EN9" s="181"/>
      <c r="EO9" s="181"/>
      <c r="EP9" s="181"/>
      <c r="EQ9" s="181"/>
      <c r="ER9" s="181"/>
      <c r="ES9" s="181"/>
      <c r="ET9" s="181"/>
      <c r="EU9" s="181"/>
      <c r="EV9" s="992"/>
      <c r="EW9" s="1582"/>
      <c r="EX9" s="1582"/>
      <c r="EY9" s="1582"/>
      <c r="EZ9" s="1582"/>
      <c r="FA9" s="1582"/>
      <c r="FB9" s="1582"/>
      <c r="FC9" s="1582"/>
      <c r="FD9" s="1582"/>
      <c r="FE9" s="1583"/>
      <c r="FF9" s="10"/>
      <c r="FG9" s="10"/>
      <c r="FH9" s="10"/>
      <c r="FI9" s="10"/>
      <c r="FJ9" s="10"/>
      <c r="FK9" s="10"/>
      <c r="FL9" s="10"/>
      <c r="FM9" s="10"/>
      <c r="FN9" s="10"/>
      <c r="FO9" s="10"/>
      <c r="FP9" s="10"/>
      <c r="FQ9" s="10"/>
      <c r="FR9" s="10"/>
      <c r="FS9" s="10"/>
      <c r="FT9" s="10"/>
      <c r="FU9" s="10"/>
      <c r="FV9" s="10"/>
      <c r="FW9" s="10"/>
      <c r="FX9" s="10"/>
      <c r="FY9" s="10"/>
      <c r="FZ9" s="10"/>
      <c r="GA9" s="10"/>
      <c r="GB9" s="10"/>
      <c r="GC9" s="10"/>
      <c r="GD9" s="10"/>
      <c r="GE9" s="10"/>
      <c r="GF9" s="10"/>
      <c r="GG9" s="10"/>
      <c r="GH9" s="10"/>
      <c r="GI9" s="10"/>
      <c r="GJ9" s="10"/>
      <c r="GK9" s="10"/>
      <c r="GL9" s="10"/>
      <c r="GM9" s="10"/>
      <c r="GN9" s="10"/>
      <c r="GO9" s="10"/>
      <c r="GP9" s="10"/>
      <c r="GQ9" s="10"/>
      <c r="GR9" s="10"/>
      <c r="GS9" s="10"/>
      <c r="GT9" s="10"/>
      <c r="GU9" s="10"/>
      <c r="GV9" s="10"/>
      <c r="GW9" s="10"/>
      <c r="GX9" s="10"/>
      <c r="GY9" s="10"/>
      <c r="GZ9" s="10"/>
      <c r="HA9" s="10"/>
      <c r="HB9" s="10"/>
      <c r="HC9" s="10"/>
      <c r="HD9" s="10"/>
      <c r="HE9" s="10"/>
      <c r="HF9" s="10"/>
      <c r="HG9" s="10"/>
      <c r="HH9" s="10"/>
      <c r="HI9" s="10"/>
      <c r="HJ9" s="10"/>
      <c r="HK9" s="10"/>
      <c r="HL9" s="10"/>
      <c r="HM9" s="10"/>
      <c r="HN9" s="10"/>
      <c r="HO9" s="10"/>
      <c r="HP9" s="10"/>
      <c r="HQ9" s="10"/>
      <c r="HR9" s="10"/>
      <c r="HS9" s="10"/>
      <c r="HT9" s="10"/>
      <c r="HU9" s="10"/>
      <c r="HV9" s="10"/>
      <c r="HW9" s="10"/>
      <c r="HX9" s="10"/>
      <c r="HY9" s="10"/>
      <c r="HZ9" s="10"/>
      <c r="IA9" s="10"/>
      <c r="IB9" s="10"/>
      <c r="IC9" s="10"/>
      <c r="ID9" s="10"/>
      <c r="IE9" s="10"/>
      <c r="IF9" s="10"/>
    </row>
    <row r="10" spans="1:240" s="1135" customFormat="1" ht="30" customHeight="1" thickBot="1">
      <c r="A10" s="1576" t="str">
        <f>表00!CY5&amp;表00!DC5&amp;"年度
(見込)"</f>
        <v>令和6年度
(見込)</v>
      </c>
      <c r="B10" s="1577"/>
      <c r="C10" s="1577"/>
      <c r="D10" s="1577"/>
      <c r="E10" s="1577"/>
      <c r="F10" s="1577"/>
      <c r="G10" s="1577"/>
      <c r="H10" s="1577"/>
      <c r="I10" s="1578"/>
      <c r="J10" s="1501"/>
      <c r="K10" s="1502"/>
      <c r="L10" s="1502"/>
      <c r="M10" s="1502"/>
      <c r="N10" s="1502"/>
      <c r="O10" s="1502"/>
      <c r="P10" s="1502"/>
      <c r="Q10" s="1503"/>
      <c r="R10" s="1501"/>
      <c r="S10" s="1502"/>
      <c r="T10" s="1502"/>
      <c r="U10" s="1502"/>
      <c r="V10" s="1502"/>
      <c r="W10" s="1502"/>
      <c r="X10" s="1503"/>
      <c r="Y10" s="1501"/>
      <c r="Z10" s="1502"/>
      <c r="AA10" s="1502"/>
      <c r="AB10" s="1502"/>
      <c r="AC10" s="1502"/>
      <c r="AD10" s="1502"/>
      <c r="AE10" s="1502"/>
      <c r="AF10" s="1503"/>
      <c r="AG10" s="1579"/>
      <c r="AH10" s="1580"/>
      <c r="AI10" s="1580"/>
      <c r="AJ10" s="1580"/>
      <c r="AK10" s="1580"/>
      <c r="AL10" s="1580"/>
      <c r="AM10" s="1580"/>
      <c r="AN10" s="1581"/>
      <c r="AO10" s="1501"/>
      <c r="AP10" s="1502"/>
      <c r="AQ10" s="1502"/>
      <c r="AR10" s="1502"/>
      <c r="AS10" s="1502"/>
      <c r="AT10" s="1502"/>
      <c r="AU10" s="1503"/>
      <c r="AV10" s="1501"/>
      <c r="AW10" s="1502"/>
      <c r="AX10" s="1502"/>
      <c r="AY10" s="1502"/>
      <c r="AZ10" s="1502"/>
      <c r="BA10" s="1502"/>
      <c r="BB10" s="1503"/>
      <c r="BC10" s="1501"/>
      <c r="BD10" s="1502"/>
      <c r="BE10" s="1502"/>
      <c r="BF10" s="1502"/>
      <c r="BG10" s="1502"/>
      <c r="BH10" s="1502"/>
      <c r="BI10" s="1502"/>
      <c r="BJ10" s="1503"/>
      <c r="BK10" s="1501"/>
      <c r="BL10" s="1502"/>
      <c r="BM10" s="1502"/>
      <c r="BN10" s="1502"/>
      <c r="BO10" s="1502"/>
      <c r="BP10" s="1502"/>
      <c r="BQ10" s="1503"/>
      <c r="BR10" s="1501"/>
      <c r="BS10" s="1502"/>
      <c r="BT10" s="1502"/>
      <c r="BU10" s="1502"/>
      <c r="BV10" s="1502"/>
      <c r="BW10" s="1502"/>
      <c r="BX10" s="1502"/>
      <c r="BY10" s="1503"/>
      <c r="BZ10" s="1584">
        <v>0</v>
      </c>
      <c r="CA10" s="1585"/>
      <c r="CB10" s="1585"/>
      <c r="CC10" s="1586">
        <v>2</v>
      </c>
      <c r="CD10" s="1587"/>
      <c r="CE10" s="1588"/>
      <c r="CF10" s="1587">
        <v>0</v>
      </c>
      <c r="CG10" s="1585"/>
      <c r="CH10" s="1589"/>
      <c r="CI10" s="1189"/>
      <c r="CJ10" s="1190"/>
      <c r="CK10" s="1190"/>
      <c r="CL10" s="1190"/>
      <c r="CM10" s="1190"/>
      <c r="CN10" s="1190"/>
      <c r="CO10" s="1190"/>
      <c r="CP10" s="1190"/>
      <c r="CQ10" s="1190"/>
      <c r="CR10" s="1190"/>
      <c r="CS10" s="1191"/>
      <c r="CT10" s="1189"/>
      <c r="CU10" s="1190"/>
      <c r="CV10" s="1190"/>
      <c r="CW10" s="1190"/>
      <c r="CX10" s="1190"/>
      <c r="CY10" s="1190"/>
      <c r="CZ10" s="1190"/>
      <c r="DA10" s="1190"/>
      <c r="DB10" s="1190"/>
      <c r="DC10" s="1190"/>
      <c r="DD10" s="1191"/>
      <c r="DE10" s="188">
        <f>SUM(CI10:DD10)</f>
        <v>0</v>
      </c>
      <c r="DF10" s="189"/>
      <c r="DG10" s="189"/>
      <c r="DH10" s="189"/>
      <c r="DI10" s="189"/>
      <c r="DJ10" s="189"/>
      <c r="DK10" s="189"/>
      <c r="DL10" s="189"/>
      <c r="DM10" s="189"/>
      <c r="DN10" s="189"/>
      <c r="DO10" s="190"/>
      <c r="DP10" s="1189"/>
      <c r="DQ10" s="1190"/>
      <c r="DR10" s="1190"/>
      <c r="DS10" s="1190"/>
      <c r="DT10" s="1190"/>
      <c r="DU10" s="1190"/>
      <c r="DV10" s="1190"/>
      <c r="DW10" s="1190"/>
      <c r="DX10" s="1190"/>
      <c r="DY10" s="1190"/>
      <c r="DZ10" s="1191"/>
      <c r="EA10" s="1189"/>
      <c r="EB10" s="1190"/>
      <c r="EC10" s="1190"/>
      <c r="ED10" s="1190"/>
      <c r="EE10" s="1190"/>
      <c r="EF10" s="1190"/>
      <c r="EG10" s="1190"/>
      <c r="EH10" s="1190"/>
      <c r="EI10" s="1190"/>
      <c r="EJ10" s="1190"/>
      <c r="EK10" s="1191"/>
      <c r="EL10" s="188">
        <f>SUM(DP10:EK10)</f>
        <v>0</v>
      </c>
      <c r="EM10" s="189"/>
      <c r="EN10" s="189"/>
      <c r="EO10" s="189"/>
      <c r="EP10" s="189"/>
      <c r="EQ10" s="189"/>
      <c r="ER10" s="189"/>
      <c r="ES10" s="189"/>
      <c r="ET10" s="189"/>
      <c r="EU10" s="189"/>
      <c r="EV10" s="636"/>
      <c r="EW10" s="1582"/>
      <c r="EX10" s="1582"/>
      <c r="EY10" s="1582"/>
      <c r="EZ10" s="1582"/>
      <c r="FA10" s="1582"/>
      <c r="FB10" s="1582"/>
      <c r="FC10" s="1582"/>
      <c r="FD10" s="1582"/>
      <c r="FE10" s="1583"/>
      <c r="FF10" s="10"/>
      <c r="FG10" s="10"/>
      <c r="FH10" s="10"/>
      <c r="FI10" s="10"/>
      <c r="FJ10" s="10"/>
      <c r="FK10" s="10"/>
      <c r="FL10" s="10"/>
      <c r="FM10" s="10"/>
      <c r="FN10" s="10"/>
      <c r="FO10" s="10"/>
      <c r="FP10" s="10"/>
      <c r="FQ10" s="10"/>
      <c r="FR10" s="10"/>
      <c r="FS10" s="10"/>
      <c r="FT10" s="10"/>
      <c r="FU10" s="10"/>
      <c r="FV10" s="10"/>
      <c r="FW10" s="10"/>
      <c r="FX10" s="10"/>
      <c r="FY10" s="10"/>
      <c r="FZ10" s="10"/>
      <c r="GA10" s="10"/>
      <c r="GB10" s="10"/>
      <c r="GC10" s="10"/>
      <c r="GD10" s="10"/>
      <c r="GE10" s="10"/>
      <c r="GF10" s="10"/>
      <c r="GG10" s="10"/>
      <c r="GH10" s="10"/>
      <c r="GI10" s="10"/>
      <c r="GJ10" s="10"/>
      <c r="GK10" s="10"/>
      <c r="GL10" s="10"/>
      <c r="GM10" s="10"/>
      <c r="GN10" s="10"/>
      <c r="GO10" s="10"/>
      <c r="GP10" s="10"/>
      <c r="GQ10" s="10"/>
      <c r="GR10" s="10"/>
      <c r="GS10" s="10"/>
      <c r="GT10" s="10"/>
      <c r="GU10" s="10"/>
      <c r="GV10" s="10"/>
      <c r="GW10" s="10"/>
      <c r="GX10" s="10"/>
      <c r="GY10" s="10"/>
      <c r="GZ10" s="10"/>
      <c r="HA10" s="10"/>
      <c r="HB10" s="10"/>
      <c r="HC10" s="10"/>
      <c r="HD10" s="10"/>
      <c r="HE10" s="10"/>
      <c r="HF10" s="10"/>
      <c r="HG10" s="10"/>
      <c r="HH10" s="10"/>
      <c r="HI10" s="10"/>
      <c r="HJ10" s="10"/>
      <c r="HK10" s="10"/>
      <c r="HL10" s="10"/>
      <c r="HM10" s="10"/>
      <c r="HN10" s="10"/>
      <c r="HO10" s="10"/>
      <c r="HP10" s="10"/>
      <c r="HQ10" s="10"/>
      <c r="HR10" s="10"/>
      <c r="HS10" s="10"/>
      <c r="HT10" s="10"/>
      <c r="HU10" s="10"/>
      <c r="HV10" s="10"/>
      <c r="HW10" s="10"/>
      <c r="HX10" s="10"/>
      <c r="HY10" s="10"/>
      <c r="HZ10" s="10"/>
      <c r="IA10" s="10"/>
      <c r="IB10" s="10"/>
      <c r="IC10" s="10"/>
      <c r="ID10" s="10"/>
      <c r="IE10" s="10"/>
      <c r="IF10" s="10"/>
    </row>
    <row r="11" spans="1:240" s="1135" customFormat="1" ht="20.100000000000001" customHeight="1">
      <c r="A11" s="1590" t="s">
        <v>751</v>
      </c>
      <c r="B11" s="1590" t="s">
        <v>751</v>
      </c>
      <c r="C11" s="1590" t="s">
        <v>751</v>
      </c>
      <c r="D11" s="1590" t="s">
        <v>751</v>
      </c>
      <c r="E11" s="1590" t="s">
        <v>751</v>
      </c>
      <c r="F11" s="1590" t="s">
        <v>751</v>
      </c>
      <c r="G11" s="1590" t="s">
        <v>751</v>
      </c>
      <c r="H11" s="1590" t="s">
        <v>751</v>
      </c>
      <c r="I11" s="1590" t="s">
        <v>751</v>
      </c>
      <c r="J11" s="1590" t="s">
        <v>751</v>
      </c>
      <c r="K11" s="1590" t="s">
        <v>751</v>
      </c>
      <c r="L11" s="1590" t="s">
        <v>751</v>
      </c>
      <c r="M11" s="1590" t="s">
        <v>751</v>
      </c>
      <c r="N11" s="1590" t="s">
        <v>751</v>
      </c>
      <c r="O11" s="1590" t="s">
        <v>751</v>
      </c>
      <c r="P11" s="1590" t="s">
        <v>751</v>
      </c>
      <c r="Q11" s="1590" t="s">
        <v>751</v>
      </c>
      <c r="R11" s="1590" t="s">
        <v>751</v>
      </c>
      <c r="S11" s="1590" t="s">
        <v>751</v>
      </c>
      <c r="T11" s="1590" t="s">
        <v>751</v>
      </c>
      <c r="U11" s="1590" t="s">
        <v>751</v>
      </c>
      <c r="V11" s="1591"/>
      <c r="W11" s="1591"/>
      <c r="X11" s="1591"/>
      <c r="Y11" s="1591"/>
      <c r="Z11" s="1591"/>
      <c r="AA11" s="1591"/>
      <c r="AB11" s="1591"/>
      <c r="AC11" s="1591"/>
      <c r="AD11" s="1591"/>
      <c r="AE11" s="1592"/>
      <c r="AF11" s="1592"/>
      <c r="AG11" s="1592"/>
      <c r="AH11" s="1592"/>
      <c r="AI11" s="1592"/>
      <c r="AJ11" s="1592"/>
      <c r="AK11" s="1592"/>
      <c r="AL11" s="1592"/>
      <c r="AM11" s="1592"/>
      <c r="AN11" s="1592"/>
      <c r="AO11" s="1592"/>
      <c r="AP11" s="1592"/>
      <c r="AQ11" s="1592"/>
      <c r="AR11" s="1592"/>
      <c r="AS11" s="1592"/>
      <c r="AT11" s="1592"/>
      <c r="AU11" s="1592"/>
      <c r="AV11" s="1592"/>
      <c r="AW11" s="1592"/>
      <c r="AX11" s="1592"/>
      <c r="AY11" s="1592"/>
      <c r="AZ11" s="1592"/>
      <c r="BA11" s="1592"/>
      <c r="BB11" s="1592"/>
      <c r="BC11" s="1592"/>
      <c r="BD11" s="1592"/>
      <c r="BE11" s="1592"/>
      <c r="BF11" s="1592"/>
      <c r="BG11" s="1592"/>
      <c r="BH11" s="1592"/>
      <c r="BI11" s="1592"/>
      <c r="BJ11" s="1592"/>
      <c r="BK11" s="1592"/>
      <c r="BL11" s="1592"/>
      <c r="BM11" s="1592"/>
      <c r="BN11" s="1592"/>
      <c r="BO11" s="1592"/>
      <c r="BP11" s="1592"/>
      <c r="BQ11" s="1592"/>
      <c r="BR11" s="1592"/>
      <c r="BS11" s="1592"/>
      <c r="BT11" s="1592"/>
      <c r="BU11" s="1592"/>
      <c r="BV11" s="1592"/>
      <c r="BW11" s="1592"/>
      <c r="BX11" s="1592"/>
      <c r="BY11" s="1592"/>
      <c r="BZ11" s="1192"/>
      <c r="CA11" s="1192"/>
      <c r="CB11" s="1192"/>
      <c r="CC11" s="1192"/>
      <c r="CD11" s="1192"/>
      <c r="CE11" s="1192"/>
      <c r="CF11" s="1192"/>
      <c r="CG11" s="1192"/>
      <c r="CH11" s="1192"/>
      <c r="CI11" s="1592"/>
      <c r="CJ11" s="1592"/>
      <c r="CK11" s="1593"/>
      <c r="CL11" s="1592"/>
      <c r="CM11" s="1592"/>
      <c r="CN11" s="1592"/>
      <c r="CO11" s="1592"/>
      <c r="CP11" s="1592"/>
      <c r="CQ11" s="1592"/>
      <c r="CR11" s="1592"/>
      <c r="CS11" s="1592"/>
      <c r="CT11" s="1592"/>
      <c r="CU11" s="1592"/>
      <c r="CV11" s="1592"/>
      <c r="CW11" s="1592"/>
      <c r="CX11" s="1592"/>
      <c r="CY11" s="1592"/>
      <c r="CZ11" s="1592"/>
      <c r="DA11" s="1592"/>
      <c r="DB11" s="1592"/>
      <c r="DC11" s="1592"/>
      <c r="DD11" s="1592"/>
      <c r="DE11" s="1592"/>
      <c r="DF11" s="1592"/>
      <c r="DG11" s="1592"/>
      <c r="DH11" s="1592"/>
      <c r="DI11" s="1592"/>
      <c r="DJ11" s="1592"/>
      <c r="DK11" s="1592"/>
      <c r="DL11" s="1592"/>
      <c r="DM11" s="1594"/>
      <c r="DN11" s="1594"/>
      <c r="DO11" s="1594"/>
      <c r="DP11" s="1594"/>
      <c r="DQ11" s="1594"/>
      <c r="DR11" s="1594"/>
      <c r="DS11" s="1594"/>
      <c r="DT11" s="1594"/>
      <c r="DU11" s="1594"/>
      <c r="DV11" s="1594"/>
      <c r="DW11" s="1594"/>
      <c r="DX11" s="1594"/>
      <c r="DY11" s="1594"/>
      <c r="DZ11" s="1594"/>
      <c r="EA11" s="1594"/>
      <c r="EB11" s="1594"/>
      <c r="EC11" s="1594"/>
      <c r="ED11" s="1594"/>
      <c r="EE11" s="1594"/>
      <c r="EF11" s="1594"/>
      <c r="EG11" s="1594"/>
      <c r="EH11" s="1594"/>
      <c r="EI11" s="1594"/>
      <c r="EJ11" s="1594"/>
      <c r="EK11" s="1594"/>
      <c r="EL11" s="1594"/>
      <c r="EM11" s="1594"/>
      <c r="EN11" s="1594"/>
      <c r="EO11" s="1594"/>
      <c r="EP11" s="1594"/>
      <c r="EQ11" s="1594"/>
      <c r="ER11" s="1594"/>
      <c r="ES11" s="1594"/>
      <c r="ET11" s="1594"/>
      <c r="EU11" s="1594"/>
      <c r="EV11" s="1594"/>
      <c r="EW11" s="1594"/>
      <c r="EX11" s="1594"/>
      <c r="EY11" s="1594"/>
      <c r="EZ11" s="1594"/>
      <c r="FA11" s="1594"/>
      <c r="FB11" s="1594"/>
      <c r="FC11" s="1594"/>
      <c r="FD11" s="1594"/>
      <c r="FF11" s="10"/>
      <c r="FG11" s="10"/>
      <c r="FH11" s="10"/>
      <c r="FI11" s="10"/>
      <c r="FJ11" s="10"/>
      <c r="FK11" s="10"/>
      <c r="FL11" s="10"/>
      <c r="FM11" s="10"/>
      <c r="FN11" s="10"/>
      <c r="FO11" s="10"/>
      <c r="FP11" s="10"/>
      <c r="FQ11" s="10"/>
      <c r="FR11" s="10"/>
      <c r="FS11" s="10"/>
      <c r="FT11" s="10"/>
      <c r="FU11" s="10"/>
      <c r="FV11" s="10"/>
      <c r="FW11" s="10"/>
      <c r="FX11" s="10"/>
      <c r="FY11" s="10"/>
      <c r="FZ11" s="10"/>
      <c r="GA11" s="10"/>
      <c r="GB11" s="10"/>
      <c r="GC11" s="10"/>
      <c r="GD11" s="10"/>
      <c r="GE11" s="10"/>
      <c r="GF11" s="10"/>
      <c r="GG11" s="10"/>
      <c r="GH11" s="10"/>
      <c r="GI11" s="10"/>
      <c r="GJ11" s="10"/>
      <c r="GK11" s="10"/>
      <c r="GL11" s="10"/>
      <c r="GM11" s="10"/>
      <c r="GN11" s="10"/>
      <c r="GO11" s="10"/>
      <c r="GP11" s="10"/>
      <c r="GQ11" s="10"/>
      <c r="GR11" s="10"/>
      <c r="GS11" s="10"/>
      <c r="GT11" s="10"/>
      <c r="GU11" s="10"/>
      <c r="GV11" s="10"/>
      <c r="GW11" s="10"/>
      <c r="GX11" s="10"/>
      <c r="GY11" s="10"/>
      <c r="GZ11" s="10"/>
      <c r="HA11" s="10"/>
      <c r="HB11" s="10"/>
      <c r="HC11" s="10"/>
      <c r="HD11" s="10"/>
      <c r="HE11" s="10"/>
      <c r="HF11" s="10"/>
      <c r="HG11" s="10"/>
      <c r="HH11" s="10"/>
      <c r="HI11" s="10"/>
      <c r="HJ11" s="10"/>
      <c r="HK11" s="10"/>
      <c r="HL11" s="10"/>
      <c r="HM11" s="10"/>
      <c r="HN11" s="10"/>
      <c r="HO11" s="10"/>
      <c r="HP11" s="10"/>
      <c r="HQ11" s="10"/>
      <c r="HR11" s="10"/>
      <c r="HS11" s="10"/>
      <c r="HT11" s="10"/>
      <c r="HU11" s="10"/>
      <c r="HV11" s="10"/>
      <c r="HW11" s="10"/>
      <c r="HX11" s="10"/>
      <c r="HY11" s="10"/>
      <c r="HZ11" s="10"/>
      <c r="IA11" s="10"/>
      <c r="IB11" s="10"/>
      <c r="IC11" s="10"/>
      <c r="ID11" s="10"/>
      <c r="IE11" s="10"/>
      <c r="IF11" s="10"/>
    </row>
  </sheetData>
  <sheetProtection password="98CF" sheet="1" objects="1" scenarios="1" selectLockedCells="1"/>
  <mergeCells count="87">
    <mergeCell ref="AG6:AN8"/>
    <mergeCell ref="AG9:AN9"/>
    <mergeCell ref="AG10:AN10"/>
    <mergeCell ref="Y9:AF9"/>
    <mergeCell ref="A9:I9"/>
    <mergeCell ref="A6:I8"/>
    <mergeCell ref="A10:I10"/>
    <mergeCell ref="AC3:AE3"/>
    <mergeCell ref="J9:Q9"/>
    <mergeCell ref="R10:X10"/>
    <mergeCell ref="Y10:AF10"/>
    <mergeCell ref="J10:Q10"/>
    <mergeCell ref="J6:Q8"/>
    <mergeCell ref="R6:X8"/>
    <mergeCell ref="R9:X9"/>
    <mergeCell ref="Y6:AF8"/>
    <mergeCell ref="AF1:DB3"/>
    <mergeCell ref="CI5:CS5"/>
    <mergeCell ref="CT10:DD10"/>
    <mergeCell ref="H1:Y2"/>
    <mergeCell ref="Z1:AE2"/>
    <mergeCell ref="H3:J3"/>
    <mergeCell ref="K3:M3"/>
    <mergeCell ref="N3:P3"/>
    <mergeCell ref="Q3:S3"/>
    <mergeCell ref="T3:V3"/>
    <mergeCell ref="W3:Y3"/>
    <mergeCell ref="Z3:AB3"/>
    <mergeCell ref="AO6:AU8"/>
    <mergeCell ref="AV6:BB8"/>
    <mergeCell ref="BC6:BJ8"/>
    <mergeCell ref="EA7:EK7"/>
    <mergeCell ref="CI6:DO6"/>
    <mergeCell ref="BR6:BY8"/>
    <mergeCell ref="BZ6:CH8"/>
    <mergeCell ref="CI8:CS8"/>
    <mergeCell ref="CT8:DD8"/>
    <mergeCell ref="DE8:DO8"/>
    <mergeCell ref="DP8:DZ8"/>
    <mergeCell ref="EA8:EK8"/>
    <mergeCell ref="CI7:CS7"/>
    <mergeCell ref="CT7:DD7"/>
    <mergeCell ref="DP7:DZ7"/>
    <mergeCell ref="BK6:BQ8"/>
    <mergeCell ref="DN1:EN2"/>
    <mergeCell ref="DC3:DM3"/>
    <mergeCell ref="DN3:EN3"/>
    <mergeCell ref="EL7:EV7"/>
    <mergeCell ref="DC1:DM2"/>
    <mergeCell ref="EA5:EK5"/>
    <mergeCell ref="EL5:EV5"/>
    <mergeCell ref="CT5:DD5"/>
    <mergeCell ref="DE5:DO5"/>
    <mergeCell ref="DP5:DZ5"/>
    <mergeCell ref="AO9:AU9"/>
    <mergeCell ref="AV9:BB9"/>
    <mergeCell ref="BC9:BJ9"/>
    <mergeCell ref="AO10:AU10"/>
    <mergeCell ref="AV10:BB10"/>
    <mergeCell ref="BC10:BJ10"/>
    <mergeCell ref="BK10:BQ10"/>
    <mergeCell ref="BR10:BY10"/>
    <mergeCell ref="DE9:DO9"/>
    <mergeCell ref="BZ9:CB9"/>
    <mergeCell ref="CC9:CE9"/>
    <mergeCell ref="CF9:CH9"/>
    <mergeCell ref="BK9:BQ9"/>
    <mergeCell ref="BR9:BY9"/>
    <mergeCell ref="CI9:CS9"/>
    <mergeCell ref="CT9:DD9"/>
    <mergeCell ref="CI10:CS10"/>
    <mergeCell ref="BZ10:CB10"/>
    <mergeCell ref="CC10:CE10"/>
    <mergeCell ref="CF10:CH10"/>
    <mergeCell ref="EW6:FE8"/>
    <mergeCell ref="DE10:DO10"/>
    <mergeCell ref="DP10:DZ10"/>
    <mergeCell ref="EA10:EK10"/>
    <mergeCell ref="EL10:EV10"/>
    <mergeCell ref="DP9:DZ9"/>
    <mergeCell ref="EA9:EK9"/>
    <mergeCell ref="EL9:EV9"/>
    <mergeCell ref="DP6:EV6"/>
    <mergeCell ref="DE7:DO7"/>
    <mergeCell ref="EL8:EV8"/>
    <mergeCell ref="EW9:FE9"/>
    <mergeCell ref="EW10:FE10"/>
  </mergeCells>
  <phoneticPr fontId="3"/>
  <dataValidations count="2">
    <dataValidation type="whole" allowBlank="1" showInputMessage="1" showErrorMessage="1" errorTitle="入力エラー" error="数値以外の入力または、11桁以上の入力は行えません。" sqref="CI11:DL11 AE11:BY11">
      <formula1>-999999999</formula1>
      <formula2>9999999999</formula2>
    </dataValidation>
    <dataValidation type="whole" allowBlank="1" showInputMessage="1" showErrorMessage="1" errorTitle="入力エラー" error="数値以外の入力または､8桁以上の入力は行えません。" sqref="CI9:EV10">
      <formula1>-999999</formula1>
      <formula2>9999999</formula2>
    </dataValidation>
  </dataValidations>
  <printOptions horizontalCentered="1"/>
  <pageMargins left="0.59055118110236227" right="0.59055118110236227" top="0.6692913385826772" bottom="0.39370078740157483" header="0.51181102362204722" footer="0.19685039370078741"/>
  <pageSetup paperSize="9" scale="83" firstPageNumber="111" orientation="landscape" useFirstPageNumber="1" r:id="rId1"/>
  <headerFooter alignWithMargins="0">
    <oddFooter>&amp;R課税市-&amp;P</oddFooter>
  </headerFooter>
  <drawing r:id="rId2"/>
  <picture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you46"/>
  <dimension ref="A1:GG18"/>
  <sheetViews>
    <sheetView showGridLines="0" zoomScale="85" zoomScaleNormal="85" workbookViewId="0">
      <selection activeCell="BE11" sqref="BE11:BM11"/>
    </sheetView>
  </sheetViews>
  <sheetFormatPr defaultColWidth="1" defaultRowHeight="13.5"/>
  <cols>
    <col min="1" max="16384" width="1" style="1192"/>
  </cols>
  <sheetData>
    <row r="1" spans="1:189" ht="13.5" customHeight="1">
      <c r="H1" s="1374" t="s">
        <v>810</v>
      </c>
      <c r="I1" s="779"/>
      <c r="J1" s="779"/>
      <c r="K1" s="779"/>
      <c r="L1" s="779"/>
      <c r="M1" s="779"/>
      <c r="N1" s="779"/>
      <c r="O1" s="779"/>
      <c r="P1" s="779"/>
      <c r="Q1" s="779"/>
      <c r="R1" s="779"/>
      <c r="S1" s="779"/>
      <c r="T1" s="779"/>
      <c r="U1" s="779"/>
      <c r="V1" s="779"/>
      <c r="W1" s="779"/>
      <c r="X1" s="779"/>
      <c r="Y1" s="780"/>
      <c r="Z1" s="1374" t="s">
        <v>756</v>
      </c>
      <c r="AA1" s="779"/>
      <c r="AB1" s="779"/>
      <c r="AC1" s="779"/>
      <c r="AD1" s="779"/>
      <c r="AE1" s="780"/>
      <c r="AF1" s="1595" t="s">
        <v>315</v>
      </c>
      <c r="AG1" s="1595"/>
      <c r="AH1" s="1595"/>
      <c r="AI1" s="1595"/>
      <c r="AJ1" s="1595"/>
      <c r="AK1" s="1595"/>
      <c r="AL1" s="1595"/>
      <c r="AM1" s="1595"/>
      <c r="AN1" s="1595"/>
      <c r="AO1" s="1595"/>
      <c r="AP1" s="1595"/>
      <c r="AQ1" s="1595"/>
      <c r="AR1" s="1595"/>
      <c r="AS1" s="1595"/>
      <c r="AT1" s="1595"/>
      <c r="AU1" s="1595"/>
      <c r="AV1" s="1595"/>
      <c r="AW1" s="1595"/>
      <c r="AX1" s="1595"/>
      <c r="AY1" s="1595"/>
      <c r="AZ1" s="1595"/>
      <c r="BA1" s="1595"/>
      <c r="BB1" s="1595"/>
      <c r="BC1" s="1595"/>
      <c r="BD1" s="1595"/>
      <c r="BE1" s="1595"/>
      <c r="BF1" s="1595"/>
      <c r="BG1" s="1595"/>
      <c r="BH1" s="1595"/>
      <c r="BI1" s="1595"/>
      <c r="BJ1" s="1595"/>
      <c r="BK1" s="1595"/>
      <c r="BL1" s="1595"/>
      <c r="BM1" s="1595"/>
      <c r="BN1" s="1595"/>
      <c r="BO1" s="1595"/>
      <c r="BP1" s="1595"/>
      <c r="BQ1" s="1595"/>
      <c r="BR1" s="1595"/>
      <c r="BS1" s="1595"/>
      <c r="BT1" s="1595"/>
      <c r="BU1" s="1595"/>
      <c r="BV1" s="1595"/>
      <c r="BW1" s="1595"/>
      <c r="BX1" s="1595"/>
      <c r="BY1" s="1595"/>
      <c r="BZ1" s="1595"/>
      <c r="CA1" s="1595"/>
      <c r="CB1" s="1595"/>
      <c r="CC1" s="1595"/>
      <c r="CD1" s="1595"/>
      <c r="CE1" s="1595"/>
      <c r="CF1" s="1595"/>
      <c r="CG1" s="1595"/>
      <c r="CH1" s="1595"/>
      <c r="CI1" s="1595"/>
      <c r="CJ1" s="1595"/>
      <c r="CK1" s="1595"/>
      <c r="CL1" s="1595"/>
      <c r="CM1" s="1595"/>
      <c r="CN1" s="1595"/>
      <c r="CO1" s="1595"/>
      <c r="CP1" s="1595"/>
      <c r="CQ1" s="1595"/>
      <c r="CR1" s="1595"/>
      <c r="CS1" s="1595"/>
      <c r="CT1" s="1595"/>
      <c r="CU1" s="1439" t="s">
        <v>750</v>
      </c>
      <c r="CV1" s="1439"/>
      <c r="CW1" s="1439"/>
      <c r="CX1" s="1439"/>
      <c r="CY1" s="1439"/>
      <c r="CZ1" s="1439"/>
      <c r="DA1" s="1439"/>
      <c r="DB1" s="1439"/>
      <c r="DC1" s="1439"/>
      <c r="DD1" s="1439"/>
      <c r="DE1" s="1439"/>
      <c r="DF1" s="1525" t="str">
        <f>IF(表00!DG1="","",表00!DG1)</f>
        <v>三重県</v>
      </c>
      <c r="DG1" s="1525"/>
      <c r="DH1" s="1525"/>
      <c r="DI1" s="1525"/>
      <c r="DJ1" s="1525"/>
      <c r="DK1" s="1525"/>
      <c r="DL1" s="1525"/>
      <c r="DM1" s="1525"/>
      <c r="DN1" s="1525"/>
      <c r="DO1" s="1525"/>
      <c r="DP1" s="1525"/>
      <c r="DQ1" s="1525"/>
      <c r="DR1" s="1525"/>
      <c r="DS1" s="1525"/>
      <c r="DT1" s="1525"/>
      <c r="DU1" s="1525"/>
      <c r="DV1" s="1525"/>
      <c r="DW1" s="1525"/>
      <c r="DX1" s="1525"/>
      <c r="DY1" s="1525"/>
      <c r="DZ1" s="1525"/>
      <c r="EA1" s="1525"/>
      <c r="EB1" s="1525"/>
      <c r="EC1" s="1525"/>
      <c r="ED1" s="1525"/>
      <c r="EE1" s="1525"/>
      <c r="EF1" s="1525"/>
      <c r="FL1" s="1596"/>
      <c r="FM1" s="1596"/>
      <c r="FN1" s="1596"/>
      <c r="FO1" s="1596"/>
      <c r="FP1" s="1596"/>
    </row>
    <row r="2" spans="1:189" ht="14.25" thickBot="1">
      <c r="H2" s="138"/>
      <c r="I2" s="139"/>
      <c r="J2" s="139"/>
      <c r="K2" s="139"/>
      <c r="L2" s="139"/>
      <c r="M2" s="139"/>
      <c r="N2" s="139"/>
      <c r="O2" s="139"/>
      <c r="P2" s="139"/>
      <c r="Q2" s="139"/>
      <c r="R2" s="139"/>
      <c r="S2" s="139"/>
      <c r="T2" s="139"/>
      <c r="U2" s="139"/>
      <c r="V2" s="139"/>
      <c r="W2" s="139"/>
      <c r="X2" s="139"/>
      <c r="Y2" s="140"/>
      <c r="Z2" s="138"/>
      <c r="AA2" s="139"/>
      <c r="AB2" s="139"/>
      <c r="AC2" s="139"/>
      <c r="AD2" s="139"/>
      <c r="AE2" s="140"/>
      <c r="AF2" s="1595"/>
      <c r="AG2" s="1595"/>
      <c r="AH2" s="1595"/>
      <c r="AI2" s="1595"/>
      <c r="AJ2" s="1595"/>
      <c r="AK2" s="1595"/>
      <c r="AL2" s="1595"/>
      <c r="AM2" s="1595"/>
      <c r="AN2" s="1595"/>
      <c r="AO2" s="1595"/>
      <c r="AP2" s="1595"/>
      <c r="AQ2" s="1595"/>
      <c r="AR2" s="1595"/>
      <c r="AS2" s="1595"/>
      <c r="AT2" s="1595"/>
      <c r="AU2" s="1595"/>
      <c r="AV2" s="1595"/>
      <c r="AW2" s="1595"/>
      <c r="AX2" s="1595"/>
      <c r="AY2" s="1595"/>
      <c r="AZ2" s="1595"/>
      <c r="BA2" s="1595"/>
      <c r="BB2" s="1595"/>
      <c r="BC2" s="1595"/>
      <c r="BD2" s="1595"/>
      <c r="BE2" s="1595"/>
      <c r="BF2" s="1595"/>
      <c r="BG2" s="1595"/>
      <c r="BH2" s="1595"/>
      <c r="BI2" s="1595"/>
      <c r="BJ2" s="1595"/>
      <c r="BK2" s="1595"/>
      <c r="BL2" s="1595"/>
      <c r="BM2" s="1595"/>
      <c r="BN2" s="1595"/>
      <c r="BO2" s="1595"/>
      <c r="BP2" s="1595"/>
      <c r="BQ2" s="1595"/>
      <c r="BR2" s="1595"/>
      <c r="BS2" s="1595"/>
      <c r="BT2" s="1595"/>
      <c r="BU2" s="1595"/>
      <c r="BV2" s="1595"/>
      <c r="BW2" s="1595"/>
      <c r="BX2" s="1595"/>
      <c r="BY2" s="1595"/>
      <c r="BZ2" s="1595"/>
      <c r="CA2" s="1595"/>
      <c r="CB2" s="1595"/>
      <c r="CC2" s="1595"/>
      <c r="CD2" s="1595"/>
      <c r="CE2" s="1595"/>
      <c r="CF2" s="1595"/>
      <c r="CG2" s="1595"/>
      <c r="CH2" s="1595"/>
      <c r="CI2" s="1595"/>
      <c r="CJ2" s="1595"/>
      <c r="CK2" s="1595"/>
      <c r="CL2" s="1595"/>
      <c r="CM2" s="1595"/>
      <c r="CN2" s="1595"/>
      <c r="CO2" s="1595"/>
      <c r="CP2" s="1595"/>
      <c r="CQ2" s="1595"/>
      <c r="CR2" s="1595"/>
      <c r="CS2" s="1595"/>
      <c r="CT2" s="1595"/>
      <c r="CU2" s="1439"/>
      <c r="CV2" s="1439"/>
      <c r="CW2" s="1439"/>
      <c r="CX2" s="1439"/>
      <c r="CY2" s="1439"/>
      <c r="CZ2" s="1439"/>
      <c r="DA2" s="1439"/>
      <c r="DB2" s="1439"/>
      <c r="DC2" s="1439"/>
      <c r="DD2" s="1439"/>
      <c r="DE2" s="1439"/>
      <c r="DF2" s="1526"/>
      <c r="DG2" s="1526"/>
      <c r="DH2" s="1526"/>
      <c r="DI2" s="1526"/>
      <c r="DJ2" s="1526"/>
      <c r="DK2" s="1526"/>
      <c r="DL2" s="1526"/>
      <c r="DM2" s="1526"/>
      <c r="DN2" s="1526"/>
      <c r="DO2" s="1526"/>
      <c r="DP2" s="1526"/>
      <c r="DQ2" s="1526"/>
      <c r="DR2" s="1526"/>
      <c r="DS2" s="1526"/>
      <c r="DT2" s="1526"/>
      <c r="DU2" s="1526"/>
      <c r="DV2" s="1526"/>
      <c r="DW2" s="1526"/>
      <c r="DX2" s="1526"/>
      <c r="DY2" s="1526"/>
      <c r="DZ2" s="1526"/>
      <c r="EA2" s="1526"/>
      <c r="EB2" s="1526"/>
      <c r="EC2" s="1526"/>
      <c r="ED2" s="1526"/>
      <c r="EE2" s="1526"/>
      <c r="EF2" s="1526"/>
      <c r="FL2" s="1596"/>
      <c r="FM2" s="1596"/>
      <c r="FN2" s="1596"/>
      <c r="FO2" s="1596"/>
      <c r="FP2" s="1596"/>
    </row>
    <row r="3" spans="1:189" s="1135" customFormat="1" ht="24.75" customHeight="1" thickBot="1">
      <c r="A3" s="1590" t="s">
        <v>751</v>
      </c>
      <c r="B3" s="1590" t="s">
        <v>751</v>
      </c>
      <c r="C3" s="1590" t="s">
        <v>751</v>
      </c>
      <c r="D3" s="1590" t="s">
        <v>751</v>
      </c>
      <c r="E3" s="1590" t="s">
        <v>751</v>
      </c>
      <c r="F3" s="1590" t="s">
        <v>751</v>
      </c>
      <c r="G3" s="1590" t="s">
        <v>751</v>
      </c>
      <c r="H3" s="1378">
        <f>IF(表00!A8="","",表00!A8)</f>
        <v>2</v>
      </c>
      <c r="I3" s="1379"/>
      <c r="J3" s="1380"/>
      <c r="K3" s="1381">
        <f>IF(表00!D8="","",表00!D8)</f>
        <v>4</v>
      </c>
      <c r="L3" s="1379"/>
      <c r="M3" s="1380"/>
      <c r="N3" s="1381">
        <f>IF(表00!G8="","",表00!G8)</f>
        <v>2</v>
      </c>
      <c r="O3" s="1379"/>
      <c r="P3" s="1380"/>
      <c r="Q3" s="1381">
        <f>IF(表00!J8="","",表00!J8)</f>
        <v>0</v>
      </c>
      <c r="R3" s="1379"/>
      <c r="S3" s="1380"/>
      <c r="T3" s="1381">
        <f>IF(表00!M8="","",表00!M8)</f>
        <v>2</v>
      </c>
      <c r="U3" s="1379"/>
      <c r="V3" s="1380"/>
      <c r="W3" s="1381">
        <f>IF(表00!P8="","",表00!P8)</f>
        <v>1</v>
      </c>
      <c r="X3" s="1379"/>
      <c r="Y3" s="1380"/>
      <c r="Z3" s="1382">
        <v>4</v>
      </c>
      <c r="AA3" s="1383"/>
      <c r="AB3" s="1384"/>
      <c r="AC3" s="1381">
        <v>6</v>
      </c>
      <c r="AD3" s="1385"/>
      <c r="AE3" s="1386"/>
      <c r="AF3" s="1595"/>
      <c r="AG3" s="1595"/>
      <c r="AH3" s="1595"/>
      <c r="AI3" s="1595"/>
      <c r="AJ3" s="1595"/>
      <c r="AK3" s="1595"/>
      <c r="AL3" s="1595"/>
      <c r="AM3" s="1595"/>
      <c r="AN3" s="1595"/>
      <c r="AO3" s="1595"/>
      <c r="AP3" s="1595"/>
      <c r="AQ3" s="1595"/>
      <c r="AR3" s="1595"/>
      <c r="AS3" s="1595"/>
      <c r="AT3" s="1595"/>
      <c r="AU3" s="1595"/>
      <c r="AV3" s="1595"/>
      <c r="AW3" s="1595"/>
      <c r="AX3" s="1595"/>
      <c r="AY3" s="1595"/>
      <c r="AZ3" s="1595"/>
      <c r="BA3" s="1595"/>
      <c r="BB3" s="1595"/>
      <c r="BC3" s="1595"/>
      <c r="BD3" s="1595"/>
      <c r="BE3" s="1595"/>
      <c r="BF3" s="1595"/>
      <c r="BG3" s="1595"/>
      <c r="BH3" s="1595"/>
      <c r="BI3" s="1595"/>
      <c r="BJ3" s="1595"/>
      <c r="BK3" s="1595"/>
      <c r="BL3" s="1595"/>
      <c r="BM3" s="1595"/>
      <c r="BN3" s="1595"/>
      <c r="BO3" s="1595"/>
      <c r="BP3" s="1595"/>
      <c r="BQ3" s="1595"/>
      <c r="BR3" s="1595"/>
      <c r="BS3" s="1595"/>
      <c r="BT3" s="1595"/>
      <c r="BU3" s="1595"/>
      <c r="BV3" s="1595"/>
      <c r="BW3" s="1595"/>
      <c r="BX3" s="1595"/>
      <c r="BY3" s="1595"/>
      <c r="BZ3" s="1595"/>
      <c r="CA3" s="1595"/>
      <c r="CB3" s="1595"/>
      <c r="CC3" s="1595"/>
      <c r="CD3" s="1595"/>
      <c r="CE3" s="1595"/>
      <c r="CF3" s="1595"/>
      <c r="CG3" s="1595"/>
      <c r="CH3" s="1595"/>
      <c r="CI3" s="1595"/>
      <c r="CJ3" s="1595"/>
      <c r="CK3" s="1595"/>
      <c r="CL3" s="1595"/>
      <c r="CM3" s="1595"/>
      <c r="CN3" s="1595"/>
      <c r="CO3" s="1595"/>
      <c r="CP3" s="1595"/>
      <c r="CQ3" s="1595"/>
      <c r="CR3" s="1595"/>
      <c r="CS3" s="1595"/>
      <c r="CT3" s="1595"/>
      <c r="CU3" s="1119" t="s">
        <v>752</v>
      </c>
      <c r="CV3" s="1119"/>
      <c r="CW3" s="1119"/>
      <c r="CX3" s="1119"/>
      <c r="CY3" s="1119"/>
      <c r="CZ3" s="1119"/>
      <c r="DA3" s="1119"/>
      <c r="DB3" s="1119"/>
      <c r="DC3" s="1119"/>
      <c r="DD3" s="1119"/>
      <c r="DE3" s="1119"/>
      <c r="DF3" s="1527" t="str">
        <f>IF(表00!DG3="","",表00!DG3)</f>
        <v>四日市市</v>
      </c>
      <c r="DG3" s="1527"/>
      <c r="DH3" s="1527"/>
      <c r="DI3" s="1527"/>
      <c r="DJ3" s="1527"/>
      <c r="DK3" s="1527"/>
      <c r="DL3" s="1527"/>
      <c r="DM3" s="1527"/>
      <c r="DN3" s="1527"/>
      <c r="DO3" s="1527"/>
      <c r="DP3" s="1527"/>
      <c r="DQ3" s="1527"/>
      <c r="DR3" s="1527"/>
      <c r="DS3" s="1527"/>
      <c r="DT3" s="1527"/>
      <c r="DU3" s="1527"/>
      <c r="DV3" s="1527"/>
      <c r="DW3" s="1527"/>
      <c r="DX3" s="1527"/>
      <c r="DY3" s="1527"/>
      <c r="DZ3" s="1527"/>
      <c r="EA3" s="1527"/>
      <c r="EB3" s="1527"/>
      <c r="EC3" s="1527"/>
      <c r="ED3" s="1527"/>
      <c r="EE3" s="1527"/>
      <c r="EF3" s="1527"/>
      <c r="EG3" s="1592"/>
      <c r="EH3" s="1592"/>
      <c r="EI3" s="1592"/>
      <c r="EJ3" s="1592"/>
      <c r="EK3" s="1592"/>
      <c r="EL3" s="1592"/>
      <c r="EM3" s="1592"/>
      <c r="EN3" s="1592"/>
      <c r="EO3" s="1592"/>
      <c r="EP3" s="1592"/>
      <c r="EQ3" s="1594"/>
      <c r="ER3" s="1594"/>
      <c r="ES3" s="1594"/>
      <c r="ET3" s="1594"/>
      <c r="EU3" s="1594"/>
      <c r="EV3" s="1594"/>
      <c r="EW3" s="1594"/>
      <c r="EX3" s="1594"/>
      <c r="EY3" s="1594"/>
      <c r="EZ3" s="1594"/>
      <c r="FA3" s="1594"/>
      <c r="FB3" s="1594"/>
      <c r="FC3" s="1594"/>
      <c r="FD3" s="1594"/>
      <c r="FE3" s="1594"/>
      <c r="FF3" s="1594"/>
      <c r="FG3" s="1594"/>
      <c r="FH3" s="1594"/>
      <c r="FI3" s="1594"/>
      <c r="FJ3" s="1594"/>
      <c r="FK3" s="1594"/>
      <c r="FL3" s="1594"/>
      <c r="FM3" s="1594"/>
      <c r="FN3" s="1594"/>
      <c r="FO3" s="1594"/>
      <c r="FP3" s="1594"/>
      <c r="FQ3" s="1594"/>
      <c r="FR3" s="1594"/>
      <c r="FS3" s="1594"/>
      <c r="FT3" s="1594"/>
      <c r="FU3" s="1594"/>
      <c r="FV3" s="1594"/>
      <c r="FW3" s="1594"/>
      <c r="FX3" s="1594"/>
      <c r="FY3" s="1594"/>
      <c r="FZ3" s="1594"/>
      <c r="GA3" s="1594"/>
      <c r="GB3" s="1594"/>
      <c r="GC3" s="1594"/>
      <c r="GD3" s="1594"/>
      <c r="GE3" s="1594"/>
      <c r="GF3" s="1594"/>
      <c r="GG3" s="1594"/>
    </row>
    <row r="4" spans="1:189" s="1135" customFormat="1" ht="24.75" customHeight="1">
      <c r="A4" s="1590"/>
      <c r="B4" s="1590"/>
      <c r="C4" s="1590"/>
      <c r="D4" s="1590"/>
      <c r="E4" s="1590"/>
      <c r="F4" s="1590"/>
      <c r="G4" s="1590"/>
      <c r="H4" s="1528"/>
      <c r="I4" s="1528"/>
      <c r="J4" s="1528"/>
      <c r="K4" s="1528"/>
      <c r="L4" s="1528"/>
      <c r="M4" s="1528"/>
      <c r="N4" s="1528"/>
      <c r="O4" s="1528"/>
      <c r="P4" s="1528"/>
      <c r="Q4" s="1528"/>
      <c r="R4" s="1528"/>
      <c r="S4" s="1528"/>
      <c r="T4" s="1528"/>
      <c r="U4" s="1528"/>
      <c r="V4" s="1528"/>
      <c r="W4" s="1528"/>
      <c r="X4" s="1528"/>
      <c r="Y4" s="1528"/>
      <c r="Z4" s="1528"/>
      <c r="AA4" s="1376"/>
      <c r="AB4" s="1376"/>
      <c r="AC4" s="1528"/>
      <c r="AD4" s="61"/>
      <c r="AE4" s="61"/>
      <c r="AF4" s="1597"/>
      <c r="AG4" s="1597"/>
      <c r="AH4" s="1597"/>
      <c r="AI4" s="1597"/>
      <c r="AJ4" s="1597"/>
      <c r="AK4" s="1597"/>
      <c r="AL4" s="1597"/>
      <c r="AM4" s="1597"/>
      <c r="AN4" s="1597"/>
      <c r="AO4" s="1597"/>
      <c r="AP4" s="1597"/>
      <c r="AQ4" s="1597"/>
      <c r="AR4" s="1597"/>
      <c r="AS4" s="1597"/>
      <c r="AT4" s="1597"/>
      <c r="AU4" s="1597"/>
      <c r="AV4" s="1597"/>
      <c r="AW4" s="1597"/>
      <c r="AX4" s="1597"/>
      <c r="AY4" s="1597"/>
      <c r="AZ4" s="1597"/>
      <c r="BA4" s="1597"/>
      <c r="BB4" s="1597"/>
      <c r="BC4" s="1597"/>
      <c r="BD4" s="1597"/>
      <c r="BE4" s="1597"/>
      <c r="BF4" s="1597"/>
      <c r="BG4" s="1597"/>
      <c r="BH4" s="1597"/>
      <c r="BI4" s="1597"/>
      <c r="BJ4" s="1597"/>
      <c r="BK4" s="1597"/>
      <c r="BL4" s="1597"/>
      <c r="BM4" s="1597"/>
      <c r="BN4" s="1597"/>
      <c r="BO4" s="1597"/>
      <c r="BP4" s="1597"/>
      <c r="BQ4" s="1597"/>
      <c r="BR4" s="1597"/>
      <c r="BS4" s="1597"/>
      <c r="BT4" s="1597"/>
      <c r="BU4" s="1597"/>
      <c r="BV4" s="1597"/>
      <c r="BW4" s="1597"/>
      <c r="BX4" s="1597"/>
      <c r="BY4" s="1597"/>
      <c r="BZ4" s="1597"/>
      <c r="CA4" s="1597"/>
      <c r="CB4" s="1597"/>
      <c r="CC4" s="1597"/>
      <c r="CD4" s="1597"/>
      <c r="CE4" s="1597"/>
      <c r="CF4" s="1597"/>
      <c r="CG4" s="1597"/>
      <c r="CH4" s="1597"/>
      <c r="CI4" s="1597"/>
      <c r="CJ4" s="1597"/>
      <c r="CK4" s="1597"/>
      <c r="CL4" s="1597"/>
      <c r="CM4" s="1597"/>
      <c r="CN4" s="1597"/>
      <c r="CO4" s="1597"/>
      <c r="CP4" s="1597"/>
      <c r="CQ4" s="1597"/>
      <c r="CR4" s="1597"/>
      <c r="CS4" s="1597"/>
      <c r="CT4" s="1597"/>
      <c r="CU4" s="1121"/>
      <c r="CV4" s="1121"/>
      <c r="CW4" s="1121"/>
      <c r="CX4" s="1121"/>
      <c r="CY4" s="1121"/>
      <c r="CZ4" s="1121"/>
      <c r="DA4" s="1121"/>
      <c r="DB4" s="1121"/>
      <c r="DC4" s="1121"/>
      <c r="DD4" s="1121"/>
      <c r="DE4" s="1121"/>
      <c r="DF4" s="1132"/>
      <c r="DG4" s="1132"/>
      <c r="DH4" s="1132"/>
      <c r="DI4" s="1132"/>
      <c r="DJ4" s="1132"/>
      <c r="DK4" s="1132"/>
      <c r="DL4" s="1132"/>
      <c r="DM4" s="1132"/>
      <c r="DN4" s="1132"/>
      <c r="DO4" s="1132"/>
      <c r="DP4" s="1132"/>
      <c r="DQ4" s="1132"/>
      <c r="DR4" s="1132"/>
      <c r="DS4" s="1132"/>
      <c r="DT4" s="1132"/>
      <c r="DU4" s="1132"/>
      <c r="DV4" s="1132"/>
      <c r="DW4" s="1132"/>
      <c r="DX4" s="1132"/>
      <c r="DY4" s="1132"/>
      <c r="DZ4" s="1132"/>
      <c r="EA4" s="1132"/>
      <c r="EB4" s="1132"/>
      <c r="EC4" s="1132"/>
      <c r="ED4" s="1132"/>
      <c r="EE4" s="1132"/>
      <c r="EF4" s="1132"/>
      <c r="EG4" s="1592"/>
      <c r="EH4" s="1592"/>
      <c r="EI4" s="1592"/>
      <c r="EJ4" s="1592"/>
      <c r="EK4" s="1592"/>
      <c r="EL4" s="1592"/>
      <c r="EM4" s="1592"/>
      <c r="EN4" s="1592"/>
      <c r="EO4" s="1592"/>
      <c r="EP4" s="1592"/>
      <c r="EQ4" s="1594"/>
      <c r="ER4" s="1594"/>
      <c r="ES4" s="1594"/>
      <c r="ET4" s="1594"/>
      <c r="EU4" s="1594"/>
      <c r="EV4" s="1594"/>
      <c r="EW4" s="1594"/>
      <c r="EX4" s="1594"/>
      <c r="EY4" s="1594"/>
      <c r="EZ4" s="1594"/>
      <c r="FA4" s="1594"/>
      <c r="FB4" s="1594"/>
      <c r="FC4" s="1594"/>
      <c r="FD4" s="1594"/>
      <c r="FE4" s="1594"/>
      <c r="FF4" s="1594"/>
      <c r="FG4" s="1594"/>
      <c r="FH4" s="1594"/>
      <c r="FI4" s="1594"/>
      <c r="FJ4" s="1594"/>
      <c r="FK4" s="1594"/>
      <c r="FL4" s="1594"/>
      <c r="FM4" s="1594"/>
      <c r="FN4" s="1594"/>
      <c r="FO4" s="1594"/>
      <c r="FP4" s="1594"/>
      <c r="FQ4" s="1594"/>
      <c r="FR4" s="1594"/>
      <c r="FS4" s="1594"/>
      <c r="FT4" s="1594"/>
      <c r="FU4" s="1594"/>
      <c r="FV4" s="1594"/>
      <c r="FW4" s="1594"/>
      <c r="FX4" s="1594"/>
      <c r="FY4" s="1594"/>
      <c r="FZ4" s="1594"/>
      <c r="GA4" s="1594"/>
      <c r="GB4" s="1594"/>
      <c r="GC4" s="1594"/>
      <c r="GD4" s="1594"/>
      <c r="GE4" s="1594"/>
      <c r="GF4" s="1594"/>
      <c r="GG4" s="1594"/>
    </row>
    <row r="5" spans="1:189" s="1135" customFormat="1" ht="15" customHeight="1">
      <c r="A5" s="1590"/>
      <c r="B5" s="1590"/>
      <c r="C5" s="1590"/>
      <c r="D5" s="1590"/>
      <c r="E5" s="1590"/>
      <c r="F5" s="1590"/>
      <c r="G5" s="1590"/>
      <c r="H5" s="1590" t="s">
        <v>751</v>
      </c>
      <c r="I5" s="1590"/>
      <c r="J5" s="1590"/>
      <c r="K5" s="1590"/>
      <c r="L5" s="1590"/>
      <c r="M5" s="1590"/>
      <c r="N5" s="1590"/>
      <c r="O5" s="1590"/>
      <c r="P5" s="1590"/>
      <c r="Q5" s="1590"/>
      <c r="R5" s="1590"/>
      <c r="S5" s="1590"/>
      <c r="T5" s="1590"/>
      <c r="U5" s="1590"/>
      <c r="V5" s="1598"/>
      <c r="W5" s="1598"/>
      <c r="X5" s="1598"/>
      <c r="Y5" s="1598"/>
      <c r="Z5" s="1598"/>
      <c r="AA5" s="1598"/>
      <c r="AB5" s="1598"/>
      <c r="AC5" s="1598"/>
      <c r="AD5" s="1599" t="s">
        <v>145</v>
      </c>
      <c r="AE5" s="1599"/>
      <c r="AF5" s="1599"/>
      <c r="AG5" s="1599"/>
      <c r="AH5" s="1599"/>
      <c r="AI5" s="1599"/>
      <c r="AJ5" s="1599"/>
      <c r="AK5" s="1599"/>
      <c r="AL5" s="1599"/>
      <c r="AM5" s="1599" t="s">
        <v>146</v>
      </c>
      <c r="AN5" s="1599"/>
      <c r="AO5" s="1599"/>
      <c r="AP5" s="1599"/>
      <c r="AQ5" s="1599"/>
      <c r="AR5" s="1599"/>
      <c r="AS5" s="1599"/>
      <c r="AT5" s="1599"/>
      <c r="AU5" s="1599"/>
      <c r="AV5" s="1599" t="s">
        <v>147</v>
      </c>
      <c r="AW5" s="1599"/>
      <c r="AX5" s="1599"/>
      <c r="AY5" s="1599"/>
      <c r="AZ5" s="1599"/>
      <c r="BA5" s="1599"/>
      <c r="BB5" s="1599"/>
      <c r="BC5" s="1599"/>
      <c r="BD5" s="1599"/>
      <c r="BE5" s="1599" t="s">
        <v>148</v>
      </c>
      <c r="BF5" s="1599"/>
      <c r="BG5" s="1599"/>
      <c r="BH5" s="1599"/>
      <c r="BI5" s="1599"/>
      <c r="BJ5" s="1599"/>
      <c r="BK5" s="1599"/>
      <c r="BL5" s="1599"/>
      <c r="BM5" s="1599"/>
      <c r="BN5" s="1599" t="s">
        <v>149</v>
      </c>
      <c r="BO5" s="1599"/>
      <c r="BP5" s="1599"/>
      <c r="BQ5" s="1599"/>
      <c r="BR5" s="1599"/>
      <c r="BS5" s="1599"/>
      <c r="BT5" s="1599"/>
      <c r="BU5" s="1599"/>
      <c r="BV5" s="1599"/>
      <c r="BW5" s="1599" t="s">
        <v>150</v>
      </c>
      <c r="BX5" s="1599"/>
      <c r="BY5" s="1599"/>
      <c r="BZ5" s="1599"/>
      <c r="CA5" s="1599"/>
      <c r="CB5" s="1599"/>
      <c r="CC5" s="1599"/>
      <c r="CD5" s="1599"/>
      <c r="CE5" s="1599"/>
      <c r="CF5" s="1599" t="s">
        <v>151</v>
      </c>
      <c r="CG5" s="1599"/>
      <c r="CH5" s="1599"/>
      <c r="CI5" s="1599"/>
      <c r="CJ5" s="1599"/>
      <c r="CK5" s="1599"/>
      <c r="CL5" s="1599"/>
      <c r="CM5" s="1599"/>
      <c r="CN5" s="1599"/>
      <c r="CO5" s="1599" t="s">
        <v>152</v>
      </c>
      <c r="CP5" s="1599"/>
      <c r="CQ5" s="1599"/>
      <c r="CR5" s="1599"/>
      <c r="CS5" s="1599"/>
      <c r="CT5" s="1599"/>
      <c r="CU5" s="1599"/>
      <c r="CV5" s="1599"/>
      <c r="CW5" s="1599"/>
      <c r="CX5" s="1599" t="s">
        <v>153</v>
      </c>
      <c r="CY5" s="1599"/>
      <c r="CZ5" s="1599"/>
      <c r="DA5" s="1599"/>
      <c r="DB5" s="1599"/>
      <c r="DC5" s="1599"/>
      <c r="DD5" s="1599"/>
      <c r="DE5" s="1599"/>
      <c r="DF5" s="1599"/>
      <c r="DG5" s="1599" t="s">
        <v>115</v>
      </c>
      <c r="DH5" s="1599"/>
      <c r="DI5" s="1599"/>
      <c r="DJ5" s="1599"/>
      <c r="DK5" s="1599"/>
      <c r="DL5" s="1599"/>
      <c r="DM5" s="1599"/>
      <c r="DN5" s="1599"/>
      <c r="DO5" s="1599"/>
      <c r="DP5" s="1594"/>
      <c r="DQ5" s="1594"/>
      <c r="DR5" s="1594"/>
      <c r="DS5" s="1594"/>
      <c r="DT5" s="1594"/>
      <c r="DU5" s="1594"/>
      <c r="DV5" s="1594"/>
      <c r="DW5" s="1594"/>
      <c r="DX5" s="1594"/>
      <c r="DY5" s="1594"/>
      <c r="DZ5" s="1594"/>
      <c r="EA5" s="1594"/>
      <c r="EB5" s="1594"/>
      <c r="EC5" s="1594"/>
    </row>
    <row r="6" spans="1:189" s="1135" customFormat="1" ht="28.5" customHeight="1">
      <c r="A6" s="856" t="s">
        <v>216</v>
      </c>
      <c r="B6" s="857"/>
      <c r="C6" s="857"/>
      <c r="D6" s="857"/>
      <c r="E6" s="857"/>
      <c r="F6" s="857"/>
      <c r="G6" s="857"/>
      <c r="H6" s="857"/>
      <c r="I6" s="857"/>
      <c r="J6" s="857"/>
      <c r="K6" s="857"/>
      <c r="L6" s="857"/>
      <c r="M6" s="857"/>
      <c r="N6" s="857"/>
      <c r="O6" s="857"/>
      <c r="P6" s="857"/>
      <c r="Q6" s="857"/>
      <c r="R6" s="857"/>
      <c r="S6" s="857"/>
      <c r="T6" s="1137"/>
      <c r="U6" s="114" t="s">
        <v>286</v>
      </c>
      <c r="V6" s="115"/>
      <c r="W6" s="115"/>
      <c r="X6" s="115"/>
      <c r="Y6" s="115"/>
      <c r="Z6" s="115"/>
      <c r="AA6" s="115"/>
      <c r="AB6" s="115"/>
      <c r="AC6" s="118"/>
      <c r="AD6" s="1138" t="s">
        <v>316</v>
      </c>
      <c r="AE6" s="1600"/>
      <c r="AF6" s="1600"/>
      <c r="AG6" s="1600"/>
      <c r="AH6" s="1600"/>
      <c r="AI6" s="1600"/>
      <c r="AJ6" s="1600"/>
      <c r="AK6" s="1600"/>
      <c r="AL6" s="1600"/>
      <c r="AM6" s="1600"/>
      <c r="AN6" s="1600"/>
      <c r="AO6" s="1600"/>
      <c r="AP6" s="1600"/>
      <c r="AQ6" s="1600"/>
      <c r="AR6" s="1600"/>
      <c r="AS6" s="1600"/>
      <c r="AT6" s="1600"/>
      <c r="AU6" s="1600"/>
      <c r="AV6" s="1600"/>
      <c r="AW6" s="1600"/>
      <c r="AX6" s="1600"/>
      <c r="AY6" s="1600"/>
      <c r="AZ6" s="1600"/>
      <c r="BA6" s="1600"/>
      <c r="BB6" s="1600"/>
      <c r="BC6" s="1600"/>
      <c r="BD6" s="1601"/>
      <c r="BE6" s="1138" t="s">
        <v>317</v>
      </c>
      <c r="BF6" s="1458"/>
      <c r="BG6" s="1458"/>
      <c r="BH6" s="1458"/>
      <c r="BI6" s="1458"/>
      <c r="BJ6" s="1458"/>
      <c r="BK6" s="1458"/>
      <c r="BL6" s="1458"/>
      <c r="BM6" s="1458"/>
      <c r="BN6" s="1458"/>
      <c r="BO6" s="1458"/>
      <c r="BP6" s="1458"/>
      <c r="BQ6" s="1458"/>
      <c r="BR6" s="1458"/>
      <c r="BS6" s="1458"/>
      <c r="BT6" s="1458"/>
      <c r="BU6" s="1458"/>
      <c r="BV6" s="1458"/>
      <c r="BW6" s="1458"/>
      <c r="BX6" s="1458"/>
      <c r="BY6" s="1458"/>
      <c r="BZ6" s="1458"/>
      <c r="CA6" s="1458"/>
      <c r="CB6" s="1458"/>
      <c r="CC6" s="1458"/>
      <c r="CD6" s="1458"/>
      <c r="CE6" s="1458"/>
      <c r="CF6" s="1458"/>
      <c r="CG6" s="1458"/>
      <c r="CH6" s="1458"/>
      <c r="CI6" s="1458"/>
      <c r="CJ6" s="1458"/>
      <c r="CK6" s="1458"/>
      <c r="CL6" s="1458"/>
      <c r="CM6" s="1458"/>
      <c r="CN6" s="1458"/>
      <c r="CO6" s="1458"/>
      <c r="CP6" s="1458"/>
      <c r="CQ6" s="1458"/>
      <c r="CR6" s="1458"/>
      <c r="CS6" s="1458"/>
      <c r="CT6" s="1458"/>
      <c r="CU6" s="1458"/>
      <c r="CV6" s="1458"/>
      <c r="CW6" s="1458"/>
      <c r="CX6" s="1458"/>
      <c r="CY6" s="1458"/>
      <c r="CZ6" s="1458"/>
      <c r="DA6" s="1458"/>
      <c r="DB6" s="1458"/>
      <c r="DC6" s="1458"/>
      <c r="DD6" s="1458"/>
      <c r="DE6" s="1458"/>
      <c r="DF6" s="1459"/>
      <c r="DG6" s="1602" t="str">
        <f>表00!CY5&amp;表00!DC5&amp;"年度への繰越"</f>
        <v>令和6年度への繰越</v>
      </c>
      <c r="DH6" s="1603"/>
      <c r="DI6" s="1603"/>
      <c r="DJ6" s="1603"/>
      <c r="DK6" s="1603"/>
      <c r="DL6" s="1603"/>
      <c r="DM6" s="1603"/>
      <c r="DN6" s="1603"/>
      <c r="DO6" s="1604"/>
      <c r="DP6" s="1594"/>
      <c r="DQ6" s="1594"/>
      <c r="DR6" s="1594"/>
      <c r="DS6" s="1594"/>
      <c r="DT6" s="1594"/>
      <c r="DU6" s="1594"/>
      <c r="DV6" s="1594"/>
      <c r="DW6" s="1594"/>
      <c r="DX6" s="1594"/>
      <c r="DY6" s="1594"/>
      <c r="DZ6" s="1594"/>
      <c r="EA6" s="1594"/>
      <c r="EB6" s="1594"/>
      <c r="EC6" s="1594"/>
      <c r="ED6" s="1594"/>
      <c r="EE6" s="1594"/>
      <c r="EF6" s="1594"/>
      <c r="EG6" s="1594"/>
      <c r="EH6" s="1594"/>
    </row>
    <row r="7" spans="1:189" s="1135" customFormat="1" ht="28.5" customHeight="1" thickBot="1">
      <c r="A7" s="1144"/>
      <c r="B7" s="1145"/>
      <c r="C7" s="1145"/>
      <c r="D7" s="1145"/>
      <c r="E7" s="1145"/>
      <c r="F7" s="1145"/>
      <c r="G7" s="1145"/>
      <c r="H7" s="1145"/>
      <c r="I7" s="1145"/>
      <c r="J7" s="1145"/>
      <c r="K7" s="1145"/>
      <c r="L7" s="1145"/>
      <c r="M7" s="1145"/>
      <c r="N7" s="1145"/>
      <c r="O7" s="1145"/>
      <c r="P7" s="1145"/>
      <c r="Q7" s="1145"/>
      <c r="R7" s="1145"/>
      <c r="S7" s="1145"/>
      <c r="T7" s="1146"/>
      <c r="U7" s="194"/>
      <c r="V7" s="195"/>
      <c r="W7" s="195"/>
      <c r="X7" s="195"/>
      <c r="Y7" s="195"/>
      <c r="Z7" s="195"/>
      <c r="AA7" s="195"/>
      <c r="AB7" s="195"/>
      <c r="AC7" s="196"/>
      <c r="AD7" s="1605" t="str">
        <f>表00!CY7&amp;表00!DC7&amp;"年度　より繰越"</f>
        <v>令和4年度　より繰越</v>
      </c>
      <c r="AE7" s="1606"/>
      <c r="AF7" s="1606"/>
      <c r="AG7" s="1606"/>
      <c r="AH7" s="1606"/>
      <c r="AI7" s="1606"/>
      <c r="AJ7" s="1606"/>
      <c r="AK7" s="1606"/>
      <c r="AL7" s="1607"/>
      <c r="AM7" s="1605" t="str">
        <f>表00!CY6&amp;表00!DC6 &amp; "年度　発　　生"</f>
        <v>令和5年度　発　　生</v>
      </c>
      <c r="AN7" s="1606"/>
      <c r="AO7" s="1606"/>
      <c r="AP7" s="1606"/>
      <c r="AQ7" s="1606"/>
      <c r="AR7" s="1606"/>
      <c r="AS7" s="1606"/>
      <c r="AT7" s="1606"/>
      <c r="AU7" s="1607"/>
      <c r="AV7" s="1455" t="s">
        <v>437</v>
      </c>
      <c r="AW7" s="1608"/>
      <c r="AX7" s="1608"/>
      <c r="AY7" s="1608"/>
      <c r="AZ7" s="1608"/>
      <c r="BA7" s="1608"/>
      <c r="BB7" s="1608"/>
      <c r="BC7" s="1608"/>
      <c r="BD7" s="1609"/>
      <c r="BE7" s="856" t="s">
        <v>318</v>
      </c>
      <c r="BF7" s="1460"/>
      <c r="BG7" s="1460"/>
      <c r="BH7" s="1460"/>
      <c r="BI7" s="1460"/>
      <c r="BJ7" s="1460"/>
      <c r="BK7" s="1460"/>
      <c r="BL7" s="1460"/>
      <c r="BM7" s="1461"/>
      <c r="BN7" s="856" t="s">
        <v>319</v>
      </c>
      <c r="BO7" s="1460"/>
      <c r="BP7" s="1460"/>
      <c r="BQ7" s="1460"/>
      <c r="BR7" s="1460"/>
      <c r="BS7" s="1460"/>
      <c r="BT7" s="1460"/>
      <c r="BU7" s="1460"/>
      <c r="BV7" s="1461"/>
      <c r="BW7" s="856" t="s">
        <v>320</v>
      </c>
      <c r="BX7" s="1460"/>
      <c r="BY7" s="1460"/>
      <c r="BZ7" s="1460"/>
      <c r="CA7" s="1460"/>
      <c r="CB7" s="1460"/>
      <c r="CC7" s="1460"/>
      <c r="CD7" s="1460"/>
      <c r="CE7" s="1461"/>
      <c r="CF7" s="856" t="s">
        <v>321</v>
      </c>
      <c r="CG7" s="1460"/>
      <c r="CH7" s="1460"/>
      <c r="CI7" s="1460"/>
      <c r="CJ7" s="1460"/>
      <c r="CK7" s="1460"/>
      <c r="CL7" s="1460"/>
      <c r="CM7" s="1460"/>
      <c r="CN7" s="1461"/>
      <c r="CO7" s="856" t="s">
        <v>322</v>
      </c>
      <c r="CP7" s="1460"/>
      <c r="CQ7" s="1460"/>
      <c r="CR7" s="1460"/>
      <c r="CS7" s="1460"/>
      <c r="CT7" s="1460"/>
      <c r="CU7" s="1460"/>
      <c r="CV7" s="1460"/>
      <c r="CW7" s="1461"/>
      <c r="CX7" s="1610" t="s">
        <v>438</v>
      </c>
      <c r="CY7" s="1611"/>
      <c r="CZ7" s="1611"/>
      <c r="DA7" s="1611"/>
      <c r="DB7" s="1611"/>
      <c r="DC7" s="1611"/>
      <c r="DD7" s="1611"/>
      <c r="DE7" s="1611"/>
      <c r="DF7" s="1611"/>
      <c r="DG7" s="1455" t="s">
        <v>439</v>
      </c>
      <c r="DH7" s="1608"/>
      <c r="DI7" s="1608"/>
      <c r="DJ7" s="1608"/>
      <c r="DK7" s="1608"/>
      <c r="DL7" s="1608"/>
      <c r="DM7" s="1608"/>
      <c r="DN7" s="1608"/>
      <c r="DO7" s="1609"/>
      <c r="DP7" s="1594"/>
      <c r="DQ7" s="1594"/>
      <c r="DR7" s="1594"/>
      <c r="DS7" s="1594"/>
      <c r="DT7" s="1594"/>
      <c r="DU7" s="1594"/>
      <c r="DV7" s="1594"/>
      <c r="DW7" s="1594"/>
      <c r="DX7" s="1594"/>
      <c r="DY7" s="1594"/>
      <c r="DZ7" s="1594"/>
      <c r="EA7" s="1594"/>
      <c r="EB7" s="1594"/>
      <c r="EC7" s="1594"/>
      <c r="ED7" s="1594"/>
      <c r="EE7" s="1594"/>
      <c r="EF7" s="1594"/>
      <c r="EG7" s="1594"/>
      <c r="EH7" s="1594"/>
    </row>
    <row r="8" spans="1:189" s="1135" customFormat="1" ht="30" customHeight="1">
      <c r="A8" s="1612" t="s">
        <v>323</v>
      </c>
      <c r="B8" s="1613"/>
      <c r="C8" s="1613"/>
      <c r="D8" s="1613"/>
      <c r="E8" s="1613"/>
      <c r="F8" s="1614"/>
      <c r="G8" s="1615" t="s">
        <v>399</v>
      </c>
      <c r="H8" s="1616"/>
      <c r="I8" s="1616"/>
      <c r="J8" s="1616"/>
      <c r="K8" s="1617"/>
      <c r="L8" s="1138" t="s">
        <v>324</v>
      </c>
      <c r="M8" s="1550"/>
      <c r="N8" s="1550"/>
      <c r="O8" s="1550"/>
      <c r="P8" s="1550"/>
      <c r="Q8" s="1550"/>
      <c r="R8" s="1550"/>
      <c r="S8" s="1550"/>
      <c r="T8" s="1618"/>
      <c r="U8" s="1504">
        <v>0</v>
      </c>
      <c r="V8" s="1505"/>
      <c r="W8" s="1506"/>
      <c r="X8" s="1505">
        <v>1</v>
      </c>
      <c r="Y8" s="1505"/>
      <c r="Z8" s="1505"/>
      <c r="AA8" s="1507">
        <v>0</v>
      </c>
      <c r="AB8" s="1505"/>
      <c r="AC8" s="1506"/>
      <c r="AD8" s="1179"/>
      <c r="AE8" s="1180"/>
      <c r="AF8" s="1180"/>
      <c r="AG8" s="1180"/>
      <c r="AH8" s="1180"/>
      <c r="AI8" s="1180"/>
      <c r="AJ8" s="1180"/>
      <c r="AK8" s="1180"/>
      <c r="AL8" s="1181"/>
      <c r="AM8" s="1179"/>
      <c r="AN8" s="1180"/>
      <c r="AO8" s="1180"/>
      <c r="AP8" s="1180"/>
      <c r="AQ8" s="1180"/>
      <c r="AR8" s="1180"/>
      <c r="AS8" s="1180"/>
      <c r="AT8" s="1180"/>
      <c r="AU8" s="1181"/>
      <c r="AV8" s="180">
        <f t="shared" ref="AV8:AV11" si="0">SUM(AD8:AU8)</f>
        <v>0</v>
      </c>
      <c r="AW8" s="181"/>
      <c r="AX8" s="181"/>
      <c r="AY8" s="181"/>
      <c r="AZ8" s="181"/>
      <c r="BA8" s="181"/>
      <c r="BB8" s="181"/>
      <c r="BC8" s="181"/>
      <c r="BD8" s="182"/>
      <c r="BE8" s="1179"/>
      <c r="BF8" s="1180"/>
      <c r="BG8" s="1180"/>
      <c r="BH8" s="1180"/>
      <c r="BI8" s="1180"/>
      <c r="BJ8" s="1180"/>
      <c r="BK8" s="1180"/>
      <c r="BL8" s="1180"/>
      <c r="BM8" s="1181"/>
      <c r="BN8" s="1179"/>
      <c r="BO8" s="1180"/>
      <c r="BP8" s="1180"/>
      <c r="BQ8" s="1180"/>
      <c r="BR8" s="1180"/>
      <c r="BS8" s="1180"/>
      <c r="BT8" s="1180"/>
      <c r="BU8" s="1180"/>
      <c r="BV8" s="1181"/>
      <c r="BW8" s="1179"/>
      <c r="BX8" s="1180"/>
      <c r="BY8" s="1180"/>
      <c r="BZ8" s="1180"/>
      <c r="CA8" s="1180"/>
      <c r="CB8" s="1180"/>
      <c r="CC8" s="1180"/>
      <c r="CD8" s="1180"/>
      <c r="CE8" s="1181"/>
      <c r="CF8" s="1179"/>
      <c r="CG8" s="1180"/>
      <c r="CH8" s="1180"/>
      <c r="CI8" s="1180"/>
      <c r="CJ8" s="1180"/>
      <c r="CK8" s="1180"/>
      <c r="CL8" s="1180"/>
      <c r="CM8" s="1180"/>
      <c r="CN8" s="1181"/>
      <c r="CO8" s="1179"/>
      <c r="CP8" s="1180"/>
      <c r="CQ8" s="1180"/>
      <c r="CR8" s="1180"/>
      <c r="CS8" s="1180"/>
      <c r="CT8" s="1180"/>
      <c r="CU8" s="1180"/>
      <c r="CV8" s="1180"/>
      <c r="CW8" s="1181"/>
      <c r="CX8" s="180">
        <f t="shared" ref="CX8:CX11" si="1">SUM(BE8:CW8)</f>
        <v>0</v>
      </c>
      <c r="CY8" s="181"/>
      <c r="CZ8" s="181"/>
      <c r="DA8" s="181"/>
      <c r="DB8" s="181"/>
      <c r="DC8" s="181"/>
      <c r="DD8" s="181"/>
      <c r="DE8" s="181"/>
      <c r="DF8" s="182"/>
      <c r="DG8" s="180">
        <f t="shared" ref="DG8:DG11" si="2">SUM(AV8-CX8)</f>
        <v>0</v>
      </c>
      <c r="DH8" s="181"/>
      <c r="DI8" s="181"/>
      <c r="DJ8" s="181"/>
      <c r="DK8" s="181"/>
      <c r="DL8" s="181"/>
      <c r="DM8" s="181"/>
      <c r="DN8" s="181"/>
      <c r="DO8" s="992"/>
      <c r="DP8" s="1594"/>
      <c r="DQ8" s="1594"/>
      <c r="DR8" s="1594"/>
      <c r="DS8" s="1594"/>
      <c r="DT8" s="1594"/>
      <c r="DU8" s="1594"/>
      <c r="DV8" s="1594"/>
      <c r="DW8" s="1594"/>
      <c r="DX8" s="1594"/>
      <c r="DY8" s="1594"/>
      <c r="DZ8" s="1594"/>
      <c r="EA8" s="1594"/>
      <c r="EB8" s="1594"/>
      <c r="EC8" s="1594"/>
      <c r="ED8" s="1594"/>
      <c r="EE8" s="1594"/>
      <c r="EF8" s="1594"/>
      <c r="EG8" s="1594"/>
      <c r="EH8" s="1594"/>
    </row>
    <row r="9" spans="1:189" s="1135" customFormat="1" ht="30" customHeight="1">
      <c r="A9" s="1619"/>
      <c r="B9" s="1620"/>
      <c r="C9" s="1620"/>
      <c r="D9" s="1620"/>
      <c r="E9" s="1620"/>
      <c r="F9" s="1621"/>
      <c r="G9" s="1622"/>
      <c r="H9" s="1623"/>
      <c r="I9" s="1623"/>
      <c r="J9" s="1623"/>
      <c r="K9" s="1624"/>
      <c r="L9" s="1138" t="s">
        <v>325</v>
      </c>
      <c r="M9" s="1550"/>
      <c r="N9" s="1550"/>
      <c r="O9" s="1550"/>
      <c r="P9" s="1550"/>
      <c r="Q9" s="1550"/>
      <c r="R9" s="1550"/>
      <c r="S9" s="1550"/>
      <c r="T9" s="1618"/>
      <c r="U9" s="1508">
        <v>0</v>
      </c>
      <c r="V9" s="1509"/>
      <c r="W9" s="1509"/>
      <c r="X9" s="1510">
        <v>2</v>
      </c>
      <c r="Y9" s="1511"/>
      <c r="Z9" s="1512"/>
      <c r="AA9" s="1511">
        <v>0</v>
      </c>
      <c r="AB9" s="1509"/>
      <c r="AC9" s="1513"/>
      <c r="AD9" s="1514"/>
      <c r="AE9" s="1515"/>
      <c r="AF9" s="1515"/>
      <c r="AG9" s="1515"/>
      <c r="AH9" s="1515"/>
      <c r="AI9" s="1515"/>
      <c r="AJ9" s="1515"/>
      <c r="AK9" s="1515"/>
      <c r="AL9" s="1516"/>
      <c r="AM9" s="1514"/>
      <c r="AN9" s="1515"/>
      <c r="AO9" s="1515"/>
      <c r="AP9" s="1515"/>
      <c r="AQ9" s="1515"/>
      <c r="AR9" s="1515"/>
      <c r="AS9" s="1515"/>
      <c r="AT9" s="1515"/>
      <c r="AU9" s="1516"/>
      <c r="AV9" s="156">
        <f t="shared" si="0"/>
        <v>0</v>
      </c>
      <c r="AW9" s="157"/>
      <c r="AX9" s="157"/>
      <c r="AY9" s="157"/>
      <c r="AZ9" s="157"/>
      <c r="BA9" s="157"/>
      <c r="BB9" s="157"/>
      <c r="BC9" s="157"/>
      <c r="BD9" s="158"/>
      <c r="BE9" s="1514"/>
      <c r="BF9" s="1515"/>
      <c r="BG9" s="1515"/>
      <c r="BH9" s="1515"/>
      <c r="BI9" s="1515"/>
      <c r="BJ9" s="1515"/>
      <c r="BK9" s="1515"/>
      <c r="BL9" s="1515"/>
      <c r="BM9" s="1516"/>
      <c r="BN9" s="1514"/>
      <c r="BO9" s="1515"/>
      <c r="BP9" s="1515"/>
      <c r="BQ9" s="1515"/>
      <c r="BR9" s="1515"/>
      <c r="BS9" s="1515"/>
      <c r="BT9" s="1515"/>
      <c r="BU9" s="1515"/>
      <c r="BV9" s="1516"/>
      <c r="BW9" s="1514"/>
      <c r="BX9" s="1515"/>
      <c r="BY9" s="1515"/>
      <c r="BZ9" s="1515"/>
      <c r="CA9" s="1515"/>
      <c r="CB9" s="1515"/>
      <c r="CC9" s="1515"/>
      <c r="CD9" s="1515"/>
      <c r="CE9" s="1516"/>
      <c r="CF9" s="1514"/>
      <c r="CG9" s="1515"/>
      <c r="CH9" s="1515"/>
      <c r="CI9" s="1515"/>
      <c r="CJ9" s="1515"/>
      <c r="CK9" s="1515"/>
      <c r="CL9" s="1515"/>
      <c r="CM9" s="1515"/>
      <c r="CN9" s="1516"/>
      <c r="CO9" s="1514"/>
      <c r="CP9" s="1515"/>
      <c r="CQ9" s="1515"/>
      <c r="CR9" s="1515"/>
      <c r="CS9" s="1515"/>
      <c r="CT9" s="1515"/>
      <c r="CU9" s="1515"/>
      <c r="CV9" s="1515"/>
      <c r="CW9" s="1516"/>
      <c r="CX9" s="156">
        <f t="shared" si="1"/>
        <v>0</v>
      </c>
      <c r="CY9" s="157"/>
      <c r="CZ9" s="157"/>
      <c r="DA9" s="157"/>
      <c r="DB9" s="157"/>
      <c r="DC9" s="157"/>
      <c r="DD9" s="157"/>
      <c r="DE9" s="157"/>
      <c r="DF9" s="158"/>
      <c r="DG9" s="156">
        <f t="shared" si="2"/>
        <v>0</v>
      </c>
      <c r="DH9" s="157"/>
      <c r="DI9" s="157"/>
      <c r="DJ9" s="157"/>
      <c r="DK9" s="157"/>
      <c r="DL9" s="157"/>
      <c r="DM9" s="157"/>
      <c r="DN9" s="157"/>
      <c r="DO9" s="885"/>
      <c r="DP9" s="1594"/>
      <c r="DQ9" s="1594"/>
      <c r="DR9" s="1594"/>
      <c r="DS9" s="1594"/>
      <c r="DT9" s="1594"/>
      <c r="DU9" s="1594"/>
      <c r="DV9" s="1594"/>
      <c r="DW9" s="1594"/>
      <c r="DX9" s="1594"/>
      <c r="DY9" s="1594"/>
      <c r="DZ9" s="1594"/>
      <c r="EA9" s="1594"/>
      <c r="EB9" s="1594"/>
      <c r="EC9" s="1594"/>
      <c r="ED9" s="1594"/>
      <c r="EE9" s="1594"/>
      <c r="EF9" s="1594"/>
      <c r="EG9" s="1594"/>
      <c r="EH9" s="1594"/>
    </row>
    <row r="10" spans="1:189" s="1135" customFormat="1" ht="30" customHeight="1">
      <c r="A10" s="1619"/>
      <c r="B10" s="1620"/>
      <c r="C10" s="1620"/>
      <c r="D10" s="1620"/>
      <c r="E10" s="1620"/>
      <c r="F10" s="1621"/>
      <c r="G10" s="1138" t="s">
        <v>603</v>
      </c>
      <c r="H10" s="1550"/>
      <c r="I10" s="1550"/>
      <c r="J10" s="1550"/>
      <c r="K10" s="1550"/>
      <c r="L10" s="1550"/>
      <c r="M10" s="1550"/>
      <c r="N10" s="1550"/>
      <c r="O10" s="1550"/>
      <c r="P10" s="1550"/>
      <c r="Q10" s="1550"/>
      <c r="R10" s="1550"/>
      <c r="S10" s="1550"/>
      <c r="T10" s="1618"/>
      <c r="U10" s="1508">
        <v>0</v>
      </c>
      <c r="V10" s="1509"/>
      <c r="W10" s="1509"/>
      <c r="X10" s="1510">
        <v>3</v>
      </c>
      <c r="Y10" s="1511"/>
      <c r="Z10" s="1512"/>
      <c r="AA10" s="1511">
        <v>0</v>
      </c>
      <c r="AB10" s="1509"/>
      <c r="AC10" s="1513"/>
      <c r="AD10" s="1514"/>
      <c r="AE10" s="1515"/>
      <c r="AF10" s="1515"/>
      <c r="AG10" s="1515"/>
      <c r="AH10" s="1515"/>
      <c r="AI10" s="1515"/>
      <c r="AJ10" s="1515"/>
      <c r="AK10" s="1515"/>
      <c r="AL10" s="1516"/>
      <c r="AM10" s="1514">
        <v>1</v>
      </c>
      <c r="AN10" s="1515"/>
      <c r="AO10" s="1515"/>
      <c r="AP10" s="1515"/>
      <c r="AQ10" s="1515"/>
      <c r="AR10" s="1515"/>
      <c r="AS10" s="1515"/>
      <c r="AT10" s="1515"/>
      <c r="AU10" s="1516"/>
      <c r="AV10" s="156">
        <f t="shared" si="0"/>
        <v>1</v>
      </c>
      <c r="AW10" s="157"/>
      <c r="AX10" s="157"/>
      <c r="AY10" s="157"/>
      <c r="AZ10" s="157"/>
      <c r="BA10" s="157"/>
      <c r="BB10" s="157"/>
      <c r="BC10" s="157"/>
      <c r="BD10" s="158"/>
      <c r="BE10" s="1514">
        <v>1</v>
      </c>
      <c r="BF10" s="1515"/>
      <c r="BG10" s="1515"/>
      <c r="BH10" s="1515"/>
      <c r="BI10" s="1515"/>
      <c r="BJ10" s="1515"/>
      <c r="BK10" s="1515"/>
      <c r="BL10" s="1515"/>
      <c r="BM10" s="1516"/>
      <c r="BN10" s="1514"/>
      <c r="BO10" s="1515"/>
      <c r="BP10" s="1515"/>
      <c r="BQ10" s="1515"/>
      <c r="BR10" s="1515"/>
      <c r="BS10" s="1515"/>
      <c r="BT10" s="1515"/>
      <c r="BU10" s="1515"/>
      <c r="BV10" s="1516"/>
      <c r="BW10" s="1514"/>
      <c r="BX10" s="1515"/>
      <c r="BY10" s="1515"/>
      <c r="BZ10" s="1515"/>
      <c r="CA10" s="1515"/>
      <c r="CB10" s="1515"/>
      <c r="CC10" s="1515"/>
      <c r="CD10" s="1515"/>
      <c r="CE10" s="1516"/>
      <c r="CF10" s="1514"/>
      <c r="CG10" s="1515"/>
      <c r="CH10" s="1515"/>
      <c r="CI10" s="1515"/>
      <c r="CJ10" s="1515"/>
      <c r="CK10" s="1515"/>
      <c r="CL10" s="1515"/>
      <c r="CM10" s="1515"/>
      <c r="CN10" s="1516"/>
      <c r="CO10" s="1514"/>
      <c r="CP10" s="1515"/>
      <c r="CQ10" s="1515"/>
      <c r="CR10" s="1515"/>
      <c r="CS10" s="1515"/>
      <c r="CT10" s="1515"/>
      <c r="CU10" s="1515"/>
      <c r="CV10" s="1515"/>
      <c r="CW10" s="1516"/>
      <c r="CX10" s="156">
        <f t="shared" si="1"/>
        <v>1</v>
      </c>
      <c r="CY10" s="157"/>
      <c r="CZ10" s="157"/>
      <c r="DA10" s="157"/>
      <c r="DB10" s="157"/>
      <c r="DC10" s="157"/>
      <c r="DD10" s="157"/>
      <c r="DE10" s="157"/>
      <c r="DF10" s="158"/>
      <c r="DG10" s="156">
        <f t="shared" si="2"/>
        <v>0</v>
      </c>
      <c r="DH10" s="157"/>
      <c r="DI10" s="157"/>
      <c r="DJ10" s="157"/>
      <c r="DK10" s="157"/>
      <c r="DL10" s="157"/>
      <c r="DM10" s="157"/>
      <c r="DN10" s="157"/>
      <c r="DO10" s="885"/>
      <c r="DP10" s="1594"/>
      <c r="DQ10" s="1594"/>
      <c r="DR10" s="1594"/>
      <c r="DS10" s="1594"/>
      <c r="DT10" s="1594"/>
      <c r="DU10" s="1594"/>
      <c r="DV10" s="1594"/>
      <c r="DW10" s="1594"/>
      <c r="DX10" s="1594"/>
      <c r="DY10" s="1594"/>
      <c r="DZ10" s="1594"/>
      <c r="EA10" s="1594"/>
      <c r="EB10" s="1594"/>
      <c r="EC10" s="1594"/>
      <c r="ED10" s="1594"/>
      <c r="EE10" s="1594"/>
      <c r="EF10" s="1594"/>
      <c r="EG10" s="1594"/>
      <c r="EH10" s="1594"/>
    </row>
    <row r="11" spans="1:189" s="1135" customFormat="1" ht="30" customHeight="1">
      <c r="A11" s="1619"/>
      <c r="B11" s="1620"/>
      <c r="C11" s="1620"/>
      <c r="D11" s="1620"/>
      <c r="E11" s="1620"/>
      <c r="F11" s="1621"/>
      <c r="G11" s="1138" t="s">
        <v>691</v>
      </c>
      <c r="H11" s="1139"/>
      <c r="I11" s="1139"/>
      <c r="J11" s="1139"/>
      <c r="K11" s="1139"/>
      <c r="L11" s="1139"/>
      <c r="M11" s="1139"/>
      <c r="N11" s="1139"/>
      <c r="O11" s="1139"/>
      <c r="P11" s="1139"/>
      <c r="Q11" s="1139"/>
      <c r="R11" s="1139"/>
      <c r="S11" s="1139"/>
      <c r="T11" s="1140"/>
      <c r="U11" s="1508">
        <v>0</v>
      </c>
      <c r="V11" s="1509"/>
      <c r="W11" s="1509"/>
      <c r="X11" s="1510">
        <v>4</v>
      </c>
      <c r="Y11" s="1511"/>
      <c r="Z11" s="1512"/>
      <c r="AA11" s="1511">
        <v>0</v>
      </c>
      <c r="AB11" s="1509"/>
      <c r="AC11" s="1513"/>
      <c r="AD11" s="1514"/>
      <c r="AE11" s="1515"/>
      <c r="AF11" s="1515"/>
      <c r="AG11" s="1515"/>
      <c r="AH11" s="1515"/>
      <c r="AI11" s="1515"/>
      <c r="AJ11" s="1515"/>
      <c r="AK11" s="1515"/>
      <c r="AL11" s="1516"/>
      <c r="AM11" s="1514"/>
      <c r="AN11" s="1515"/>
      <c r="AO11" s="1515"/>
      <c r="AP11" s="1515"/>
      <c r="AQ11" s="1515"/>
      <c r="AR11" s="1515"/>
      <c r="AS11" s="1515"/>
      <c r="AT11" s="1515"/>
      <c r="AU11" s="1516"/>
      <c r="AV11" s="156">
        <f t="shared" si="0"/>
        <v>0</v>
      </c>
      <c r="AW11" s="157"/>
      <c r="AX11" s="157"/>
      <c r="AY11" s="157"/>
      <c r="AZ11" s="157"/>
      <c r="BA11" s="157"/>
      <c r="BB11" s="157"/>
      <c r="BC11" s="157"/>
      <c r="BD11" s="158"/>
      <c r="BE11" s="1514"/>
      <c r="BF11" s="1515"/>
      <c r="BG11" s="1515"/>
      <c r="BH11" s="1515"/>
      <c r="BI11" s="1515"/>
      <c r="BJ11" s="1515"/>
      <c r="BK11" s="1515"/>
      <c r="BL11" s="1515"/>
      <c r="BM11" s="1516"/>
      <c r="BN11" s="1514"/>
      <c r="BO11" s="1515"/>
      <c r="BP11" s="1515"/>
      <c r="BQ11" s="1515"/>
      <c r="BR11" s="1515"/>
      <c r="BS11" s="1515"/>
      <c r="BT11" s="1515"/>
      <c r="BU11" s="1515"/>
      <c r="BV11" s="1516"/>
      <c r="BW11" s="1514"/>
      <c r="BX11" s="1515"/>
      <c r="BY11" s="1515"/>
      <c r="BZ11" s="1515"/>
      <c r="CA11" s="1515"/>
      <c r="CB11" s="1515"/>
      <c r="CC11" s="1515"/>
      <c r="CD11" s="1515"/>
      <c r="CE11" s="1516"/>
      <c r="CF11" s="1514"/>
      <c r="CG11" s="1515"/>
      <c r="CH11" s="1515"/>
      <c r="CI11" s="1515"/>
      <c r="CJ11" s="1515"/>
      <c r="CK11" s="1515"/>
      <c r="CL11" s="1515"/>
      <c r="CM11" s="1515"/>
      <c r="CN11" s="1516"/>
      <c r="CO11" s="1514"/>
      <c r="CP11" s="1515"/>
      <c r="CQ11" s="1515"/>
      <c r="CR11" s="1515"/>
      <c r="CS11" s="1515"/>
      <c r="CT11" s="1515"/>
      <c r="CU11" s="1515"/>
      <c r="CV11" s="1515"/>
      <c r="CW11" s="1516"/>
      <c r="CX11" s="156">
        <f t="shared" si="1"/>
        <v>0</v>
      </c>
      <c r="CY11" s="157"/>
      <c r="CZ11" s="157"/>
      <c r="DA11" s="157"/>
      <c r="DB11" s="157"/>
      <c r="DC11" s="157"/>
      <c r="DD11" s="157"/>
      <c r="DE11" s="157"/>
      <c r="DF11" s="158"/>
      <c r="DG11" s="156">
        <f t="shared" si="2"/>
        <v>0</v>
      </c>
      <c r="DH11" s="157"/>
      <c r="DI11" s="157"/>
      <c r="DJ11" s="157"/>
      <c r="DK11" s="157"/>
      <c r="DL11" s="157"/>
      <c r="DM11" s="157"/>
      <c r="DN11" s="157"/>
      <c r="DO11" s="885"/>
      <c r="DP11" s="1625"/>
      <c r="DQ11" s="1625"/>
      <c r="DR11" s="1625"/>
      <c r="DS11" s="1625"/>
      <c r="DT11" s="1625"/>
      <c r="DU11" s="1625"/>
      <c r="DV11" s="1625"/>
      <c r="DW11" s="1625"/>
      <c r="DX11" s="1625"/>
      <c r="DY11" s="1625"/>
      <c r="DZ11" s="1625"/>
    </row>
    <row r="12" spans="1:189" s="1135" customFormat="1" ht="30" customHeight="1">
      <c r="A12" s="1619"/>
      <c r="B12" s="1620"/>
      <c r="C12" s="1620"/>
      <c r="D12" s="1620"/>
      <c r="E12" s="1620"/>
      <c r="F12" s="1621"/>
      <c r="G12" s="1138" t="s">
        <v>326</v>
      </c>
      <c r="H12" s="1139"/>
      <c r="I12" s="1139"/>
      <c r="J12" s="1139"/>
      <c r="K12" s="1139"/>
      <c r="L12" s="1139"/>
      <c r="M12" s="1139"/>
      <c r="N12" s="1139"/>
      <c r="O12" s="1139"/>
      <c r="P12" s="1139"/>
      <c r="Q12" s="1139"/>
      <c r="R12" s="1139"/>
      <c r="S12" s="1139"/>
      <c r="T12" s="1140"/>
      <c r="U12" s="1508">
        <v>0</v>
      </c>
      <c r="V12" s="1509"/>
      <c r="W12" s="1509"/>
      <c r="X12" s="1510">
        <v>5</v>
      </c>
      <c r="Y12" s="1511"/>
      <c r="Z12" s="1512"/>
      <c r="AA12" s="1511">
        <v>0</v>
      </c>
      <c r="AB12" s="1509"/>
      <c r="AC12" s="1513"/>
      <c r="AD12" s="1514"/>
      <c r="AE12" s="1515"/>
      <c r="AF12" s="1515"/>
      <c r="AG12" s="1515"/>
      <c r="AH12" s="1515"/>
      <c r="AI12" s="1515"/>
      <c r="AJ12" s="1515"/>
      <c r="AK12" s="1515"/>
      <c r="AL12" s="1516"/>
      <c r="AM12" s="1514"/>
      <c r="AN12" s="1515"/>
      <c r="AO12" s="1515"/>
      <c r="AP12" s="1515"/>
      <c r="AQ12" s="1515"/>
      <c r="AR12" s="1515"/>
      <c r="AS12" s="1515"/>
      <c r="AT12" s="1515"/>
      <c r="AU12" s="1516"/>
      <c r="AV12" s="156">
        <f t="shared" ref="AV12" si="3">SUM(AD12:AU12)</f>
        <v>0</v>
      </c>
      <c r="AW12" s="157"/>
      <c r="AX12" s="157"/>
      <c r="AY12" s="157"/>
      <c r="AZ12" s="157"/>
      <c r="BA12" s="157"/>
      <c r="BB12" s="157"/>
      <c r="BC12" s="157"/>
      <c r="BD12" s="158"/>
      <c r="BE12" s="1514"/>
      <c r="BF12" s="1515"/>
      <c r="BG12" s="1515"/>
      <c r="BH12" s="1515"/>
      <c r="BI12" s="1515"/>
      <c r="BJ12" s="1515"/>
      <c r="BK12" s="1515"/>
      <c r="BL12" s="1515"/>
      <c r="BM12" s="1516"/>
      <c r="BN12" s="1514"/>
      <c r="BO12" s="1515"/>
      <c r="BP12" s="1515"/>
      <c r="BQ12" s="1515"/>
      <c r="BR12" s="1515"/>
      <c r="BS12" s="1515"/>
      <c r="BT12" s="1515"/>
      <c r="BU12" s="1515"/>
      <c r="BV12" s="1516"/>
      <c r="BW12" s="1514"/>
      <c r="BX12" s="1515"/>
      <c r="BY12" s="1515"/>
      <c r="BZ12" s="1515"/>
      <c r="CA12" s="1515"/>
      <c r="CB12" s="1515"/>
      <c r="CC12" s="1515"/>
      <c r="CD12" s="1515"/>
      <c r="CE12" s="1516"/>
      <c r="CF12" s="1514"/>
      <c r="CG12" s="1515"/>
      <c r="CH12" s="1515"/>
      <c r="CI12" s="1515"/>
      <c r="CJ12" s="1515"/>
      <c r="CK12" s="1515"/>
      <c r="CL12" s="1515"/>
      <c r="CM12" s="1515"/>
      <c r="CN12" s="1516"/>
      <c r="CO12" s="1514"/>
      <c r="CP12" s="1515"/>
      <c r="CQ12" s="1515"/>
      <c r="CR12" s="1515"/>
      <c r="CS12" s="1515"/>
      <c r="CT12" s="1515"/>
      <c r="CU12" s="1515"/>
      <c r="CV12" s="1515"/>
      <c r="CW12" s="1516"/>
      <c r="CX12" s="156">
        <f t="shared" ref="CX12" si="4">SUM(BE12:CW12)</f>
        <v>0</v>
      </c>
      <c r="CY12" s="157"/>
      <c r="CZ12" s="157"/>
      <c r="DA12" s="157"/>
      <c r="DB12" s="157"/>
      <c r="DC12" s="157"/>
      <c r="DD12" s="157"/>
      <c r="DE12" s="157"/>
      <c r="DF12" s="158"/>
      <c r="DG12" s="156">
        <f t="shared" ref="DG12" si="5">SUM(AV12-CX12)</f>
        <v>0</v>
      </c>
      <c r="DH12" s="157"/>
      <c r="DI12" s="157"/>
      <c r="DJ12" s="157"/>
      <c r="DK12" s="157"/>
      <c r="DL12" s="157"/>
      <c r="DM12" s="157"/>
      <c r="DN12" s="157"/>
      <c r="DO12" s="885"/>
      <c r="DP12" s="1625"/>
      <c r="DQ12" s="1625"/>
      <c r="DR12" s="1625"/>
      <c r="DS12" s="1625"/>
      <c r="DT12" s="1625"/>
      <c r="DU12" s="1625"/>
      <c r="DV12" s="1625"/>
      <c r="DW12" s="1625"/>
      <c r="DX12" s="1625"/>
      <c r="DY12" s="1625"/>
      <c r="DZ12" s="1625"/>
    </row>
    <row r="13" spans="1:189" s="1135" customFormat="1" ht="30" customHeight="1">
      <c r="A13" s="1626"/>
      <c r="B13" s="1627"/>
      <c r="C13" s="1627"/>
      <c r="D13" s="1627"/>
      <c r="E13" s="1627"/>
      <c r="F13" s="1628"/>
      <c r="G13" s="1629" t="s">
        <v>4480</v>
      </c>
      <c r="H13" s="1630"/>
      <c r="I13" s="1630"/>
      <c r="J13" s="1630"/>
      <c r="K13" s="1630"/>
      <c r="L13" s="1630"/>
      <c r="M13" s="1630"/>
      <c r="N13" s="1630"/>
      <c r="O13" s="1630"/>
      <c r="P13" s="1630"/>
      <c r="Q13" s="1630"/>
      <c r="R13" s="1630"/>
      <c r="S13" s="1630"/>
      <c r="T13" s="1631"/>
      <c r="U13" s="1632">
        <v>0</v>
      </c>
      <c r="V13" s="1633"/>
      <c r="W13" s="1633"/>
      <c r="X13" s="1634">
        <v>6</v>
      </c>
      <c r="Y13" s="1635"/>
      <c r="Z13" s="1636"/>
      <c r="AA13" s="1635">
        <v>0</v>
      </c>
      <c r="AB13" s="1633"/>
      <c r="AC13" s="1637"/>
      <c r="AD13" s="1514"/>
      <c r="AE13" s="1515"/>
      <c r="AF13" s="1515"/>
      <c r="AG13" s="1515"/>
      <c r="AH13" s="1515"/>
      <c r="AI13" s="1515"/>
      <c r="AJ13" s="1515"/>
      <c r="AK13" s="1515"/>
      <c r="AL13" s="1516"/>
      <c r="AM13" s="1514"/>
      <c r="AN13" s="1515"/>
      <c r="AO13" s="1515"/>
      <c r="AP13" s="1515"/>
      <c r="AQ13" s="1515"/>
      <c r="AR13" s="1515"/>
      <c r="AS13" s="1515"/>
      <c r="AT13" s="1515"/>
      <c r="AU13" s="1516"/>
      <c r="AV13" s="156">
        <f t="shared" ref="AV13" si="6">SUM(AD13:AU13)</f>
        <v>0</v>
      </c>
      <c r="AW13" s="157"/>
      <c r="AX13" s="157"/>
      <c r="AY13" s="157"/>
      <c r="AZ13" s="157"/>
      <c r="BA13" s="157"/>
      <c r="BB13" s="157"/>
      <c r="BC13" s="157"/>
      <c r="BD13" s="158"/>
      <c r="BE13" s="1514"/>
      <c r="BF13" s="1515"/>
      <c r="BG13" s="1515"/>
      <c r="BH13" s="1515"/>
      <c r="BI13" s="1515"/>
      <c r="BJ13" s="1515"/>
      <c r="BK13" s="1515"/>
      <c r="BL13" s="1515"/>
      <c r="BM13" s="1516"/>
      <c r="BN13" s="1514"/>
      <c r="BO13" s="1515"/>
      <c r="BP13" s="1515"/>
      <c r="BQ13" s="1515"/>
      <c r="BR13" s="1515"/>
      <c r="BS13" s="1515"/>
      <c r="BT13" s="1515"/>
      <c r="BU13" s="1515"/>
      <c r="BV13" s="1516"/>
      <c r="BW13" s="1514"/>
      <c r="BX13" s="1515"/>
      <c r="BY13" s="1515"/>
      <c r="BZ13" s="1515"/>
      <c r="CA13" s="1515"/>
      <c r="CB13" s="1515"/>
      <c r="CC13" s="1515"/>
      <c r="CD13" s="1515"/>
      <c r="CE13" s="1516"/>
      <c r="CF13" s="1514"/>
      <c r="CG13" s="1515"/>
      <c r="CH13" s="1515"/>
      <c r="CI13" s="1515"/>
      <c r="CJ13" s="1515"/>
      <c r="CK13" s="1515"/>
      <c r="CL13" s="1515"/>
      <c r="CM13" s="1515"/>
      <c r="CN13" s="1516"/>
      <c r="CO13" s="1514"/>
      <c r="CP13" s="1515"/>
      <c r="CQ13" s="1515"/>
      <c r="CR13" s="1515"/>
      <c r="CS13" s="1515"/>
      <c r="CT13" s="1515"/>
      <c r="CU13" s="1515"/>
      <c r="CV13" s="1515"/>
      <c r="CW13" s="1516"/>
      <c r="CX13" s="156">
        <f t="shared" ref="CX13" si="7">SUM(BE13:CW13)</f>
        <v>0</v>
      </c>
      <c r="CY13" s="157"/>
      <c r="CZ13" s="157"/>
      <c r="DA13" s="157"/>
      <c r="DB13" s="157"/>
      <c r="DC13" s="157"/>
      <c r="DD13" s="157"/>
      <c r="DE13" s="157"/>
      <c r="DF13" s="158"/>
      <c r="DG13" s="156">
        <f t="shared" ref="DG13" si="8">SUM(AV13-CX13)</f>
        <v>0</v>
      </c>
      <c r="DH13" s="157"/>
      <c r="DI13" s="157"/>
      <c r="DJ13" s="157"/>
      <c r="DK13" s="157"/>
      <c r="DL13" s="157"/>
      <c r="DM13" s="157"/>
      <c r="DN13" s="157"/>
      <c r="DO13" s="885"/>
      <c r="DP13" s="1625"/>
      <c r="DQ13" s="1625"/>
      <c r="DR13" s="1625"/>
      <c r="DS13" s="1625"/>
      <c r="DT13" s="1625"/>
      <c r="DU13" s="1625"/>
      <c r="DV13" s="1625"/>
      <c r="DW13" s="1625"/>
      <c r="DX13" s="1625"/>
      <c r="DY13" s="1625"/>
      <c r="DZ13" s="1625"/>
    </row>
    <row r="14" spans="1:189" s="1135" customFormat="1" ht="30" customHeight="1">
      <c r="A14" s="1612" t="s">
        <v>327</v>
      </c>
      <c r="B14" s="1638"/>
      <c r="C14" s="1638"/>
      <c r="D14" s="1638"/>
      <c r="E14" s="1638"/>
      <c r="F14" s="1639"/>
      <c r="G14" s="1138" t="s">
        <v>328</v>
      </c>
      <c r="H14" s="1139"/>
      <c r="I14" s="1139"/>
      <c r="J14" s="1139"/>
      <c r="K14" s="1139"/>
      <c r="L14" s="1139"/>
      <c r="M14" s="1139"/>
      <c r="N14" s="1139"/>
      <c r="O14" s="1139"/>
      <c r="P14" s="1139"/>
      <c r="Q14" s="1139"/>
      <c r="R14" s="1139"/>
      <c r="S14" s="1139"/>
      <c r="T14" s="1140"/>
      <c r="U14" s="1508">
        <v>0</v>
      </c>
      <c r="V14" s="1509"/>
      <c r="W14" s="1509"/>
      <c r="X14" s="1634">
        <v>7</v>
      </c>
      <c r="Y14" s="1635"/>
      <c r="Z14" s="1636"/>
      <c r="AA14" s="1511">
        <v>0</v>
      </c>
      <c r="AB14" s="1509"/>
      <c r="AC14" s="1513"/>
      <c r="AD14" s="1514"/>
      <c r="AE14" s="1515"/>
      <c r="AF14" s="1515"/>
      <c r="AG14" s="1515"/>
      <c r="AH14" s="1515"/>
      <c r="AI14" s="1515"/>
      <c r="AJ14" s="1515"/>
      <c r="AK14" s="1515"/>
      <c r="AL14" s="1516"/>
      <c r="AM14" s="1514"/>
      <c r="AN14" s="1515"/>
      <c r="AO14" s="1515"/>
      <c r="AP14" s="1515"/>
      <c r="AQ14" s="1515"/>
      <c r="AR14" s="1515"/>
      <c r="AS14" s="1515"/>
      <c r="AT14" s="1515"/>
      <c r="AU14" s="1516"/>
      <c r="AV14" s="156">
        <f t="shared" ref="AV14:AV15" si="9">SUM(AD14:AU14)</f>
        <v>0</v>
      </c>
      <c r="AW14" s="157"/>
      <c r="AX14" s="157"/>
      <c r="AY14" s="157"/>
      <c r="AZ14" s="157"/>
      <c r="BA14" s="157"/>
      <c r="BB14" s="157"/>
      <c r="BC14" s="157"/>
      <c r="BD14" s="158"/>
      <c r="BE14" s="1514"/>
      <c r="BF14" s="1515"/>
      <c r="BG14" s="1515"/>
      <c r="BH14" s="1515"/>
      <c r="BI14" s="1515"/>
      <c r="BJ14" s="1515"/>
      <c r="BK14" s="1515"/>
      <c r="BL14" s="1515"/>
      <c r="BM14" s="1516"/>
      <c r="BN14" s="1514"/>
      <c r="BO14" s="1515"/>
      <c r="BP14" s="1515"/>
      <c r="BQ14" s="1515"/>
      <c r="BR14" s="1515"/>
      <c r="BS14" s="1515"/>
      <c r="BT14" s="1515"/>
      <c r="BU14" s="1515"/>
      <c r="BV14" s="1516"/>
      <c r="BW14" s="1514"/>
      <c r="BX14" s="1515"/>
      <c r="BY14" s="1515"/>
      <c r="BZ14" s="1515"/>
      <c r="CA14" s="1515"/>
      <c r="CB14" s="1515"/>
      <c r="CC14" s="1515"/>
      <c r="CD14" s="1515"/>
      <c r="CE14" s="1516"/>
      <c r="CF14" s="1514"/>
      <c r="CG14" s="1515"/>
      <c r="CH14" s="1515"/>
      <c r="CI14" s="1515"/>
      <c r="CJ14" s="1515"/>
      <c r="CK14" s="1515"/>
      <c r="CL14" s="1515"/>
      <c r="CM14" s="1515"/>
      <c r="CN14" s="1516"/>
      <c r="CO14" s="1514"/>
      <c r="CP14" s="1515"/>
      <c r="CQ14" s="1515"/>
      <c r="CR14" s="1515"/>
      <c r="CS14" s="1515"/>
      <c r="CT14" s="1515"/>
      <c r="CU14" s="1515"/>
      <c r="CV14" s="1515"/>
      <c r="CW14" s="1516"/>
      <c r="CX14" s="156">
        <f t="shared" ref="CX14:CX15" si="10">SUM(BE14:CW14)</f>
        <v>0</v>
      </c>
      <c r="CY14" s="157"/>
      <c r="CZ14" s="157"/>
      <c r="DA14" s="157"/>
      <c r="DB14" s="157"/>
      <c r="DC14" s="157"/>
      <c r="DD14" s="157"/>
      <c r="DE14" s="157"/>
      <c r="DF14" s="158"/>
      <c r="DG14" s="156">
        <f t="shared" ref="DG14:DG15" si="11">SUM(AV14-CX14)</f>
        <v>0</v>
      </c>
      <c r="DH14" s="157"/>
      <c r="DI14" s="157"/>
      <c r="DJ14" s="157"/>
      <c r="DK14" s="157"/>
      <c r="DL14" s="157"/>
      <c r="DM14" s="157"/>
      <c r="DN14" s="157"/>
      <c r="DO14" s="885"/>
      <c r="DP14" s="1625"/>
      <c r="DQ14" s="1625"/>
      <c r="DR14" s="1625"/>
      <c r="DS14" s="1625"/>
      <c r="DT14" s="1625"/>
      <c r="DU14" s="1625"/>
      <c r="DV14" s="1625"/>
      <c r="DW14" s="1625"/>
      <c r="DX14" s="1625"/>
      <c r="DY14" s="1625"/>
      <c r="DZ14" s="1625"/>
    </row>
    <row r="15" spans="1:189" s="1135" customFormat="1" ht="30" customHeight="1">
      <c r="A15" s="1640"/>
      <c r="B15" s="1641"/>
      <c r="C15" s="1641"/>
      <c r="D15" s="1641"/>
      <c r="E15" s="1641"/>
      <c r="F15" s="1642"/>
      <c r="G15" s="1138" t="s">
        <v>424</v>
      </c>
      <c r="H15" s="1139"/>
      <c r="I15" s="1139"/>
      <c r="J15" s="1139"/>
      <c r="K15" s="1139"/>
      <c r="L15" s="1139"/>
      <c r="M15" s="1139"/>
      <c r="N15" s="1139"/>
      <c r="O15" s="1139"/>
      <c r="P15" s="1139"/>
      <c r="Q15" s="1139"/>
      <c r="R15" s="1139"/>
      <c r="S15" s="1139"/>
      <c r="T15" s="1140"/>
      <c r="U15" s="1508">
        <v>0</v>
      </c>
      <c r="V15" s="1509"/>
      <c r="W15" s="1509"/>
      <c r="X15" s="1634">
        <v>8</v>
      </c>
      <c r="Y15" s="1635"/>
      <c r="Z15" s="1636"/>
      <c r="AA15" s="1511">
        <v>0</v>
      </c>
      <c r="AB15" s="1509"/>
      <c r="AC15" s="1513"/>
      <c r="AD15" s="1514"/>
      <c r="AE15" s="1515"/>
      <c r="AF15" s="1515"/>
      <c r="AG15" s="1515"/>
      <c r="AH15" s="1515"/>
      <c r="AI15" s="1515"/>
      <c r="AJ15" s="1515"/>
      <c r="AK15" s="1515"/>
      <c r="AL15" s="1516"/>
      <c r="AM15" s="1514"/>
      <c r="AN15" s="1515"/>
      <c r="AO15" s="1515"/>
      <c r="AP15" s="1515"/>
      <c r="AQ15" s="1515"/>
      <c r="AR15" s="1515"/>
      <c r="AS15" s="1515"/>
      <c r="AT15" s="1515"/>
      <c r="AU15" s="1516"/>
      <c r="AV15" s="156">
        <f t="shared" si="9"/>
        <v>0</v>
      </c>
      <c r="AW15" s="157"/>
      <c r="AX15" s="157"/>
      <c r="AY15" s="157"/>
      <c r="AZ15" s="157"/>
      <c r="BA15" s="157"/>
      <c r="BB15" s="157"/>
      <c r="BC15" s="157"/>
      <c r="BD15" s="158"/>
      <c r="BE15" s="1514"/>
      <c r="BF15" s="1515"/>
      <c r="BG15" s="1515"/>
      <c r="BH15" s="1515"/>
      <c r="BI15" s="1515"/>
      <c r="BJ15" s="1515"/>
      <c r="BK15" s="1515"/>
      <c r="BL15" s="1515"/>
      <c r="BM15" s="1516"/>
      <c r="BN15" s="1514"/>
      <c r="BO15" s="1515"/>
      <c r="BP15" s="1515"/>
      <c r="BQ15" s="1515"/>
      <c r="BR15" s="1515"/>
      <c r="BS15" s="1515"/>
      <c r="BT15" s="1515"/>
      <c r="BU15" s="1515"/>
      <c r="BV15" s="1516"/>
      <c r="BW15" s="1514"/>
      <c r="BX15" s="1515"/>
      <c r="BY15" s="1515"/>
      <c r="BZ15" s="1515"/>
      <c r="CA15" s="1515"/>
      <c r="CB15" s="1515"/>
      <c r="CC15" s="1515"/>
      <c r="CD15" s="1515"/>
      <c r="CE15" s="1516"/>
      <c r="CF15" s="1514"/>
      <c r="CG15" s="1515"/>
      <c r="CH15" s="1515"/>
      <c r="CI15" s="1515"/>
      <c r="CJ15" s="1515"/>
      <c r="CK15" s="1515"/>
      <c r="CL15" s="1515"/>
      <c r="CM15" s="1515"/>
      <c r="CN15" s="1516"/>
      <c r="CO15" s="1514"/>
      <c r="CP15" s="1515"/>
      <c r="CQ15" s="1515"/>
      <c r="CR15" s="1515"/>
      <c r="CS15" s="1515"/>
      <c r="CT15" s="1515"/>
      <c r="CU15" s="1515"/>
      <c r="CV15" s="1515"/>
      <c r="CW15" s="1516"/>
      <c r="CX15" s="156">
        <f t="shared" si="10"/>
        <v>0</v>
      </c>
      <c r="CY15" s="157"/>
      <c r="CZ15" s="157"/>
      <c r="DA15" s="157"/>
      <c r="DB15" s="157"/>
      <c r="DC15" s="157"/>
      <c r="DD15" s="157"/>
      <c r="DE15" s="157"/>
      <c r="DF15" s="158"/>
      <c r="DG15" s="156">
        <f t="shared" si="11"/>
        <v>0</v>
      </c>
      <c r="DH15" s="157"/>
      <c r="DI15" s="157"/>
      <c r="DJ15" s="157"/>
      <c r="DK15" s="157"/>
      <c r="DL15" s="157"/>
      <c r="DM15" s="157"/>
      <c r="DN15" s="157"/>
      <c r="DO15" s="885"/>
      <c r="DP15" s="1625"/>
      <c r="DQ15" s="1625"/>
      <c r="DR15" s="1625"/>
      <c r="DS15" s="1625"/>
      <c r="DT15" s="1625"/>
      <c r="DU15" s="1625"/>
      <c r="DV15" s="1625"/>
      <c r="DW15" s="1625"/>
      <c r="DX15" s="1625"/>
      <c r="DY15" s="1625"/>
      <c r="DZ15" s="1625"/>
    </row>
    <row r="16" spans="1:189" s="1135" customFormat="1" ht="30" customHeight="1" thickBot="1">
      <c r="A16" s="1138" t="s">
        <v>329</v>
      </c>
      <c r="B16" s="1139"/>
      <c r="C16" s="1139"/>
      <c r="D16" s="1139"/>
      <c r="E16" s="1139"/>
      <c r="F16" s="1139"/>
      <c r="G16" s="1139"/>
      <c r="H16" s="1139"/>
      <c r="I16" s="1139"/>
      <c r="J16" s="1139"/>
      <c r="K16" s="1139"/>
      <c r="L16" s="1139"/>
      <c r="M16" s="1139"/>
      <c r="N16" s="1139"/>
      <c r="O16" s="1139"/>
      <c r="P16" s="1139"/>
      <c r="Q16" s="1139"/>
      <c r="R16" s="1139"/>
      <c r="S16" s="1139"/>
      <c r="T16" s="1140"/>
      <c r="U16" s="1519">
        <v>0</v>
      </c>
      <c r="V16" s="1520"/>
      <c r="W16" s="1520"/>
      <c r="X16" s="1643">
        <v>9</v>
      </c>
      <c r="Y16" s="1644"/>
      <c r="Z16" s="1645"/>
      <c r="AA16" s="1522">
        <v>0</v>
      </c>
      <c r="AB16" s="1520"/>
      <c r="AC16" s="1646"/>
      <c r="AD16" s="188">
        <f>SUM(AD8:AL15)</f>
        <v>0</v>
      </c>
      <c r="AE16" s="189"/>
      <c r="AF16" s="189"/>
      <c r="AG16" s="189"/>
      <c r="AH16" s="189"/>
      <c r="AI16" s="189"/>
      <c r="AJ16" s="189"/>
      <c r="AK16" s="189"/>
      <c r="AL16" s="190"/>
      <c r="AM16" s="188">
        <f>SUM(AM8:AU15)</f>
        <v>1</v>
      </c>
      <c r="AN16" s="189"/>
      <c r="AO16" s="189"/>
      <c r="AP16" s="189"/>
      <c r="AQ16" s="189"/>
      <c r="AR16" s="189"/>
      <c r="AS16" s="189"/>
      <c r="AT16" s="189"/>
      <c r="AU16" s="190"/>
      <c r="AV16" s="188">
        <f>SUM(AV8:BD15)</f>
        <v>1</v>
      </c>
      <c r="AW16" s="189"/>
      <c r="AX16" s="189"/>
      <c r="AY16" s="189"/>
      <c r="AZ16" s="189"/>
      <c r="BA16" s="189"/>
      <c r="BB16" s="189"/>
      <c r="BC16" s="189"/>
      <c r="BD16" s="190"/>
      <c r="BE16" s="188">
        <f>SUM(BE8:BM15)</f>
        <v>1</v>
      </c>
      <c r="BF16" s="189"/>
      <c r="BG16" s="189"/>
      <c r="BH16" s="189"/>
      <c r="BI16" s="189"/>
      <c r="BJ16" s="189"/>
      <c r="BK16" s="189"/>
      <c r="BL16" s="189"/>
      <c r="BM16" s="190"/>
      <c r="BN16" s="188">
        <f>SUM(BN8:BV15)</f>
        <v>0</v>
      </c>
      <c r="BO16" s="189"/>
      <c r="BP16" s="189"/>
      <c r="BQ16" s="189"/>
      <c r="BR16" s="189"/>
      <c r="BS16" s="189"/>
      <c r="BT16" s="189"/>
      <c r="BU16" s="189"/>
      <c r="BV16" s="190"/>
      <c r="BW16" s="188">
        <f>SUM(BW8:CE15)</f>
        <v>0</v>
      </c>
      <c r="BX16" s="189"/>
      <c r="BY16" s="189"/>
      <c r="BZ16" s="189"/>
      <c r="CA16" s="189"/>
      <c r="CB16" s="189"/>
      <c r="CC16" s="189"/>
      <c r="CD16" s="189"/>
      <c r="CE16" s="190"/>
      <c r="CF16" s="188">
        <f>SUM(CF8:CN15)</f>
        <v>0</v>
      </c>
      <c r="CG16" s="189"/>
      <c r="CH16" s="189"/>
      <c r="CI16" s="189"/>
      <c r="CJ16" s="189"/>
      <c r="CK16" s="189"/>
      <c r="CL16" s="189"/>
      <c r="CM16" s="189"/>
      <c r="CN16" s="190"/>
      <c r="CO16" s="188">
        <f>SUM(CO8:CW15)</f>
        <v>0</v>
      </c>
      <c r="CP16" s="189"/>
      <c r="CQ16" s="189"/>
      <c r="CR16" s="189"/>
      <c r="CS16" s="189"/>
      <c r="CT16" s="189"/>
      <c r="CU16" s="189"/>
      <c r="CV16" s="189"/>
      <c r="CW16" s="190"/>
      <c r="CX16" s="188">
        <f>SUM(CX8:DF15)</f>
        <v>1</v>
      </c>
      <c r="CY16" s="189"/>
      <c r="CZ16" s="189"/>
      <c r="DA16" s="189"/>
      <c r="DB16" s="189"/>
      <c r="DC16" s="189"/>
      <c r="DD16" s="189"/>
      <c r="DE16" s="189"/>
      <c r="DF16" s="190"/>
      <c r="DG16" s="188">
        <f>SUM(DG8:DO15)</f>
        <v>0</v>
      </c>
      <c r="DH16" s="189"/>
      <c r="DI16" s="189"/>
      <c r="DJ16" s="189"/>
      <c r="DK16" s="189"/>
      <c r="DL16" s="189"/>
      <c r="DM16" s="189"/>
      <c r="DN16" s="189"/>
      <c r="DO16" s="636"/>
      <c r="DP16" s="1625"/>
      <c r="DQ16" s="1625"/>
      <c r="DR16" s="1625"/>
      <c r="DS16" s="1625"/>
      <c r="DT16" s="1625"/>
      <c r="DU16" s="1625"/>
      <c r="DV16" s="1625"/>
      <c r="DW16" s="1625"/>
      <c r="DX16" s="1625"/>
      <c r="DY16" s="1625"/>
      <c r="DZ16" s="1625"/>
    </row>
    <row r="17" spans="1:139" s="1135" customFormat="1" ht="18" customHeight="1">
      <c r="A17" s="1625"/>
      <c r="B17" s="1647" t="s">
        <v>330</v>
      </c>
      <c r="C17" s="1647"/>
      <c r="D17" s="1647"/>
      <c r="E17" s="1647"/>
      <c r="F17" s="1647"/>
      <c r="G17" s="1647"/>
      <c r="H17" s="1647"/>
      <c r="I17" s="1647"/>
      <c r="J17" s="1647"/>
      <c r="K17" s="1647"/>
      <c r="L17" s="1647"/>
      <c r="M17" s="1647"/>
      <c r="N17" s="1647"/>
      <c r="O17" s="1647"/>
      <c r="P17" s="1647"/>
      <c r="Q17" s="1647"/>
      <c r="R17" s="1647"/>
      <c r="S17" s="1647"/>
      <c r="T17" s="1647"/>
      <c r="U17" s="1648"/>
      <c r="V17" s="1648"/>
      <c r="W17" s="1648"/>
      <c r="X17" s="1648"/>
      <c r="Y17" s="1648"/>
      <c r="Z17" s="1648"/>
      <c r="AA17" s="1648"/>
      <c r="AB17" s="1648"/>
      <c r="AC17" s="1648"/>
      <c r="AD17" s="1648"/>
      <c r="AE17" s="1648"/>
      <c r="AF17" s="1648"/>
      <c r="AG17" s="1648"/>
      <c r="AH17" s="1648"/>
      <c r="AI17" s="1648"/>
      <c r="AJ17" s="1648"/>
      <c r="AK17" s="1648"/>
      <c r="AL17" s="1648"/>
      <c r="AM17" s="1648"/>
      <c r="AN17" s="1648"/>
      <c r="AO17" s="1648"/>
      <c r="AP17" s="1648"/>
      <c r="AQ17" s="1648"/>
      <c r="AR17" s="1648"/>
      <c r="AS17" s="1648"/>
      <c r="AT17" s="1648"/>
      <c r="AU17" s="1648"/>
      <c r="AV17" s="1648"/>
      <c r="AW17" s="1648"/>
      <c r="AX17" s="1648"/>
      <c r="AY17" s="1648"/>
      <c r="AZ17" s="1648"/>
      <c r="BA17" s="1648"/>
      <c r="BB17" s="1648"/>
      <c r="BC17" s="1648"/>
      <c r="BD17" s="1648"/>
      <c r="BE17" s="1648"/>
      <c r="BF17" s="1648"/>
      <c r="BG17" s="1648"/>
      <c r="BH17" s="1648"/>
      <c r="BI17" s="1648"/>
      <c r="BJ17" s="1648"/>
      <c r="BK17" s="1648"/>
      <c r="BL17" s="1648"/>
      <c r="BM17" s="1648"/>
      <c r="BN17" s="1648"/>
      <c r="BO17" s="1648"/>
      <c r="BP17" s="1648"/>
      <c r="BQ17" s="1648"/>
      <c r="BR17" s="1648"/>
      <c r="BS17" s="1648"/>
      <c r="BT17" s="1648"/>
      <c r="BU17" s="1648"/>
      <c r="BV17" s="1648"/>
      <c r="BW17" s="1648"/>
      <c r="BX17" s="1648"/>
      <c r="BY17" s="1648"/>
      <c r="BZ17" s="1648"/>
      <c r="CA17" s="1648"/>
      <c r="CB17" s="1648"/>
      <c r="CC17" s="1648"/>
      <c r="CD17" s="1648"/>
      <c r="CE17" s="1648"/>
      <c r="CF17" s="1648"/>
      <c r="CG17" s="1649"/>
      <c r="CH17" s="1649"/>
      <c r="CI17" s="1649"/>
      <c r="CJ17" s="1625"/>
      <c r="CK17" s="1625"/>
      <c r="CL17" s="1625"/>
      <c r="CM17" s="1625"/>
      <c r="CN17" s="1625"/>
      <c r="CO17" s="1625"/>
      <c r="CP17" s="1625"/>
      <c r="CQ17" s="1625"/>
      <c r="CR17" s="1625"/>
      <c r="CS17" s="1625"/>
      <c r="CT17" s="1625"/>
      <c r="CU17" s="1625"/>
      <c r="CV17" s="1625"/>
      <c r="CW17" s="1625"/>
      <c r="CX17" s="1625"/>
      <c r="CY17" s="1625"/>
      <c r="CZ17" s="1625"/>
      <c r="DA17" s="1625"/>
      <c r="DB17" s="1625"/>
      <c r="DC17" s="1625"/>
      <c r="DD17" s="1625"/>
      <c r="DE17" s="1625"/>
      <c r="DF17" s="1625"/>
      <c r="DG17" s="1625"/>
      <c r="DH17" s="1625"/>
      <c r="DI17" s="1625"/>
      <c r="DJ17" s="1625"/>
      <c r="DK17" s="1625"/>
      <c r="DL17" s="1625"/>
      <c r="DM17" s="1625"/>
      <c r="DN17" s="1625"/>
      <c r="DO17" s="1625"/>
      <c r="DP17" s="1625"/>
      <c r="DQ17" s="1625"/>
      <c r="DR17" s="1625"/>
      <c r="DS17" s="1625"/>
      <c r="DT17" s="1625"/>
      <c r="DU17" s="1625"/>
      <c r="DV17" s="1625"/>
      <c r="DW17" s="1625"/>
      <c r="DX17" s="1625"/>
      <c r="DY17" s="1625"/>
      <c r="DZ17" s="1625"/>
      <c r="EA17" s="1625"/>
      <c r="EB17" s="1625"/>
      <c r="EC17" s="1625"/>
      <c r="ED17" s="1625"/>
      <c r="EE17" s="1625"/>
      <c r="EF17" s="1625"/>
      <c r="EG17" s="1625"/>
      <c r="EH17" s="1625"/>
      <c r="EI17" s="1625"/>
    </row>
    <row r="18" spans="1:139" s="1135" customFormat="1" ht="13.5" customHeight="1">
      <c r="A18" s="1625"/>
      <c r="B18" s="1625"/>
      <c r="C18" s="1625"/>
      <c r="D18" s="1625"/>
      <c r="E18" s="1625"/>
      <c r="F18" s="1625"/>
      <c r="G18" s="1625"/>
      <c r="H18" s="1625"/>
      <c r="I18" s="1625"/>
      <c r="J18" s="1625"/>
      <c r="K18" s="1625"/>
      <c r="L18" s="1625"/>
      <c r="M18" s="1625"/>
      <c r="N18" s="1625"/>
      <c r="O18" s="1625"/>
      <c r="P18" s="1625"/>
      <c r="Q18" s="1625"/>
      <c r="R18" s="1625"/>
      <c r="S18" s="1625"/>
      <c r="T18" s="1625"/>
      <c r="U18" s="1625"/>
      <c r="V18" s="1625"/>
      <c r="W18" s="1625"/>
      <c r="X18" s="1625"/>
      <c r="Y18" s="1625"/>
      <c r="Z18" s="1625"/>
      <c r="AA18" s="1625"/>
      <c r="AB18" s="1625"/>
      <c r="AC18" s="1625"/>
      <c r="AD18" s="1625"/>
      <c r="AE18" s="1625"/>
      <c r="AF18" s="1625"/>
      <c r="AG18" s="1625"/>
      <c r="AH18" s="1625"/>
      <c r="AI18" s="1625"/>
      <c r="AJ18" s="1625"/>
      <c r="AK18" s="1625"/>
      <c r="AL18" s="1625"/>
      <c r="AM18" s="1625"/>
      <c r="AN18" s="1625"/>
      <c r="AO18" s="1625"/>
      <c r="AP18" s="1625"/>
      <c r="AQ18" s="1625"/>
      <c r="AR18" s="1625"/>
      <c r="AS18" s="1625"/>
      <c r="AT18" s="1625"/>
      <c r="AU18" s="1625"/>
      <c r="AV18" s="1625"/>
      <c r="AW18" s="1625"/>
      <c r="AX18" s="1625"/>
      <c r="AY18" s="1625"/>
      <c r="AZ18" s="1625"/>
      <c r="BA18" s="1625"/>
      <c r="BB18" s="1625"/>
      <c r="BC18" s="1625"/>
      <c r="BD18" s="1625"/>
      <c r="BE18" s="1625"/>
      <c r="BF18" s="1625"/>
      <c r="BG18" s="1625"/>
      <c r="BH18" s="1625"/>
      <c r="BI18" s="1625"/>
      <c r="BJ18" s="1625"/>
      <c r="BK18" s="1625"/>
      <c r="BL18" s="1625"/>
      <c r="BM18" s="1625"/>
      <c r="BN18" s="1625"/>
      <c r="BO18" s="1625"/>
      <c r="BP18" s="1625"/>
      <c r="BQ18" s="1625"/>
      <c r="BR18" s="1625"/>
      <c r="BS18" s="1625"/>
      <c r="BT18" s="1625"/>
      <c r="BU18" s="1625"/>
      <c r="BV18" s="1625"/>
      <c r="BW18" s="1625"/>
      <c r="BX18" s="1625"/>
      <c r="BY18" s="1625"/>
      <c r="BZ18" s="1625"/>
      <c r="CA18" s="1625"/>
      <c r="CB18" s="1625"/>
      <c r="CC18" s="1625"/>
      <c r="CD18" s="1625"/>
      <c r="CE18" s="1625"/>
      <c r="CF18" s="1625"/>
      <c r="CG18" s="1625"/>
      <c r="CH18" s="1625"/>
      <c r="CI18" s="1625"/>
      <c r="CJ18" s="1625"/>
      <c r="CK18" s="1625"/>
      <c r="CL18" s="1625"/>
      <c r="CM18" s="1625"/>
      <c r="CN18" s="1625"/>
      <c r="CO18" s="1625"/>
      <c r="CP18" s="1625"/>
      <c r="CQ18" s="1625"/>
      <c r="CR18" s="1625"/>
      <c r="CS18" s="1625"/>
      <c r="CT18" s="1625"/>
      <c r="CU18" s="1625"/>
      <c r="CV18" s="1625"/>
      <c r="CW18" s="1625"/>
      <c r="CX18" s="1625"/>
      <c r="CY18" s="1625"/>
      <c r="CZ18" s="1625"/>
      <c r="DA18" s="1625"/>
      <c r="DB18" s="1625"/>
      <c r="DC18" s="1625"/>
      <c r="DD18" s="1625"/>
      <c r="DE18" s="1625"/>
      <c r="DF18" s="1625"/>
      <c r="DG18" s="1625"/>
      <c r="DH18" s="1625"/>
      <c r="DI18" s="1625"/>
      <c r="DJ18" s="1625"/>
      <c r="DK18" s="1625"/>
      <c r="DL18" s="1625"/>
      <c r="DM18" s="1625"/>
      <c r="DN18" s="1625"/>
      <c r="DO18" s="1625"/>
      <c r="DP18" s="1625"/>
      <c r="DQ18" s="1625"/>
      <c r="DR18" s="1625"/>
      <c r="DS18" s="1625"/>
      <c r="DT18" s="1625"/>
      <c r="DU18" s="1625"/>
      <c r="DV18" s="1625"/>
      <c r="DW18" s="1625"/>
      <c r="DX18" s="1625"/>
      <c r="DY18" s="1625"/>
      <c r="DZ18" s="1625"/>
      <c r="EA18" s="1625"/>
      <c r="EB18" s="1625"/>
      <c r="EC18" s="1625"/>
      <c r="ED18" s="1625"/>
      <c r="EE18" s="1625"/>
      <c r="EF18" s="1625"/>
      <c r="EG18" s="1625"/>
      <c r="EH18" s="1625"/>
      <c r="EI18" s="1625"/>
    </row>
  </sheetData>
  <sheetProtection password="98CF" sheet="1" objects="1" scenarios="1" selectLockedCells="1"/>
  <mergeCells count="170">
    <mergeCell ref="DG12:DO12"/>
    <mergeCell ref="G12:T12"/>
    <mergeCell ref="U12:W12"/>
    <mergeCell ref="X12:Z12"/>
    <mergeCell ref="AA12:AC12"/>
    <mergeCell ref="AD12:AL12"/>
    <mergeCell ref="AM12:AU12"/>
    <mergeCell ref="AV12:BD12"/>
    <mergeCell ref="BE12:BM12"/>
    <mergeCell ref="BN12:BV12"/>
    <mergeCell ref="CF5:CN5"/>
    <mergeCell ref="CO5:CW5"/>
    <mergeCell ref="CX5:DF5"/>
    <mergeCell ref="DG5:DO5"/>
    <mergeCell ref="AD5:AL5"/>
    <mergeCell ref="AM5:AU5"/>
    <mergeCell ref="AV5:BD5"/>
    <mergeCell ref="BE5:BM5"/>
    <mergeCell ref="BN5:BV5"/>
    <mergeCell ref="BW5:CE5"/>
    <mergeCell ref="BE6:DF6"/>
    <mergeCell ref="N3:P3"/>
    <mergeCell ref="Q3:S3"/>
    <mergeCell ref="T3:V3"/>
    <mergeCell ref="X14:Z14"/>
    <mergeCell ref="AA14:AC14"/>
    <mergeCell ref="U9:W9"/>
    <mergeCell ref="X9:Z9"/>
    <mergeCell ref="AA9:AC9"/>
    <mergeCell ref="U10:W10"/>
    <mergeCell ref="X10:Z10"/>
    <mergeCell ref="AA10:AC10"/>
    <mergeCell ref="U11:W11"/>
    <mergeCell ref="X11:Z11"/>
    <mergeCell ref="AA11:AC11"/>
    <mergeCell ref="U13:W13"/>
    <mergeCell ref="X13:Z13"/>
    <mergeCell ref="AA13:AC13"/>
    <mergeCell ref="U14:W14"/>
    <mergeCell ref="W3:Y3"/>
    <mergeCell ref="A6:T7"/>
    <mergeCell ref="A8:F13"/>
    <mergeCell ref="G8:K9"/>
    <mergeCell ref="L8:T8"/>
    <mergeCell ref="DG9:DO9"/>
    <mergeCell ref="DG11:DO11"/>
    <mergeCell ref="DG10:DO10"/>
    <mergeCell ref="CX9:DF9"/>
    <mergeCell ref="CU1:DE2"/>
    <mergeCell ref="DF1:EF2"/>
    <mergeCell ref="CU3:DE3"/>
    <mergeCell ref="DF3:EF3"/>
    <mergeCell ref="U6:AC7"/>
    <mergeCell ref="U8:W8"/>
    <mergeCell ref="X8:Z8"/>
    <mergeCell ref="AA8:AC8"/>
    <mergeCell ref="Z3:AB3"/>
    <mergeCell ref="AC3:AE3"/>
    <mergeCell ref="BE8:BM8"/>
    <mergeCell ref="BN8:BV8"/>
    <mergeCell ref="CX8:DF8"/>
    <mergeCell ref="DG8:DO8"/>
    <mergeCell ref="AF1:CT3"/>
    <mergeCell ref="H1:Y2"/>
    <mergeCell ref="Z1:AE2"/>
    <mergeCell ref="H3:J3"/>
    <mergeCell ref="K3:M3"/>
    <mergeCell ref="AD6:BD6"/>
    <mergeCell ref="DG7:DO7"/>
    <mergeCell ref="AD8:AL8"/>
    <mergeCell ref="AM8:AU8"/>
    <mergeCell ref="AV8:BD8"/>
    <mergeCell ref="BW8:CE8"/>
    <mergeCell ref="CF8:CN8"/>
    <mergeCell ref="CO8:CW8"/>
    <mergeCell ref="AD7:AL7"/>
    <mergeCell ref="AM7:AU7"/>
    <mergeCell ref="AV7:BD7"/>
    <mergeCell ref="BE7:BM7"/>
    <mergeCell ref="BN7:BV7"/>
    <mergeCell ref="BW7:CE7"/>
    <mergeCell ref="CF7:CN7"/>
    <mergeCell ref="CO7:CW7"/>
    <mergeCell ref="CX7:DF7"/>
    <mergeCell ref="CX10:DF10"/>
    <mergeCell ref="AD9:AL9"/>
    <mergeCell ref="AM9:AU9"/>
    <mergeCell ref="AV9:BD9"/>
    <mergeCell ref="BE9:BM9"/>
    <mergeCell ref="BN9:BV9"/>
    <mergeCell ref="BW9:CE9"/>
    <mergeCell ref="CF9:CN9"/>
    <mergeCell ref="CO13:CW13"/>
    <mergeCell ref="CX11:DF11"/>
    <mergeCell ref="CF11:CN11"/>
    <mergeCell ref="CO11:CW11"/>
    <mergeCell ref="BW12:CE12"/>
    <mergeCell ref="CF12:CN12"/>
    <mergeCell ref="CO12:CW12"/>
    <mergeCell ref="CX12:DF12"/>
    <mergeCell ref="G13:T13"/>
    <mergeCell ref="AD13:AL13"/>
    <mergeCell ref="AM13:AU13"/>
    <mergeCell ref="CX13:DF13"/>
    <mergeCell ref="BE13:BM13"/>
    <mergeCell ref="BN13:BV13"/>
    <mergeCell ref="BW13:CE13"/>
    <mergeCell ref="CF13:CN13"/>
    <mergeCell ref="AV13:BD13"/>
    <mergeCell ref="G10:T10"/>
    <mergeCell ref="AD10:AL10"/>
    <mergeCell ref="AM10:AU10"/>
    <mergeCell ref="AV10:BD10"/>
    <mergeCell ref="BE10:BM10"/>
    <mergeCell ref="BW10:CE10"/>
    <mergeCell ref="CF10:CN10"/>
    <mergeCell ref="CO9:CW9"/>
    <mergeCell ref="G11:T11"/>
    <mergeCell ref="AD11:AL11"/>
    <mergeCell ref="AM11:AU11"/>
    <mergeCell ref="AV11:BD11"/>
    <mergeCell ref="BE11:BM11"/>
    <mergeCell ref="BN11:BV11"/>
    <mergeCell ref="BW11:CE11"/>
    <mergeCell ref="BN10:BV10"/>
    <mergeCell ref="CO10:CW10"/>
    <mergeCell ref="L9:T9"/>
    <mergeCell ref="CF15:CN15"/>
    <mergeCell ref="CO15:CW15"/>
    <mergeCell ref="CO14:CW14"/>
    <mergeCell ref="CX14:DF14"/>
    <mergeCell ref="BW14:CE14"/>
    <mergeCell ref="CF14:CN14"/>
    <mergeCell ref="CX15:DF15"/>
    <mergeCell ref="DG15:DO15"/>
    <mergeCell ref="DG14:DO14"/>
    <mergeCell ref="A14:F15"/>
    <mergeCell ref="G14:T14"/>
    <mergeCell ref="AD14:AL14"/>
    <mergeCell ref="AM14:AU14"/>
    <mergeCell ref="AV14:BD14"/>
    <mergeCell ref="BE14:BM14"/>
    <mergeCell ref="BN14:BV14"/>
    <mergeCell ref="BN15:BV15"/>
    <mergeCell ref="BW15:CE15"/>
    <mergeCell ref="G15:T15"/>
    <mergeCell ref="DG6:DO6"/>
    <mergeCell ref="DG16:DO16"/>
    <mergeCell ref="B17:CI17"/>
    <mergeCell ref="CO16:CW16"/>
    <mergeCell ref="CX16:DF16"/>
    <mergeCell ref="BE16:BM16"/>
    <mergeCell ref="BN16:BV16"/>
    <mergeCell ref="BW16:CE16"/>
    <mergeCell ref="CF16:CN16"/>
    <mergeCell ref="AD15:AL15"/>
    <mergeCell ref="AM15:AU15"/>
    <mergeCell ref="AV15:BD15"/>
    <mergeCell ref="BE15:BM15"/>
    <mergeCell ref="A16:T16"/>
    <mergeCell ref="AD16:AL16"/>
    <mergeCell ref="AM16:AU16"/>
    <mergeCell ref="AV16:BD16"/>
    <mergeCell ref="U16:W16"/>
    <mergeCell ref="X16:Z16"/>
    <mergeCell ref="AA16:AC16"/>
    <mergeCell ref="U15:W15"/>
    <mergeCell ref="X15:Z15"/>
    <mergeCell ref="AA15:AC15"/>
    <mergeCell ref="DG13:DO13"/>
  </mergeCells>
  <phoneticPr fontId="3"/>
  <dataValidations count="1">
    <dataValidation type="whole" allowBlank="1" showInputMessage="1" showErrorMessage="1" errorTitle="入力エラー" error="数値以外の入力または､5桁以上の入力は行えません。" sqref="AD8:DO16">
      <formula1>-999</formula1>
      <formula2>9999</formula2>
    </dataValidation>
  </dataValidations>
  <printOptions horizontalCentered="1"/>
  <pageMargins left="0.59055118110236227" right="0.59055118110236227" top="0.6692913385826772" bottom="0.39370078740157483" header="0.51181102362204722" footer="0.19685039370078741"/>
  <pageSetup paperSize="9" scale="98" firstPageNumber="112" orientation="landscape" useFirstPageNumber="1" r:id="rId1"/>
  <headerFooter alignWithMargins="0">
    <oddFooter>&amp;R課税市-&amp;P</oddFooter>
  </headerFooter>
  <drawing r:id="rId2"/>
  <picture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you47"/>
  <dimension ref="A1:ET22"/>
  <sheetViews>
    <sheetView showGridLines="0" zoomScale="85" zoomScaleNormal="85" workbookViewId="0">
      <selection activeCell="X8" sqref="X8:AD8"/>
    </sheetView>
  </sheetViews>
  <sheetFormatPr defaultColWidth="1" defaultRowHeight="13.5"/>
  <cols>
    <col min="1" max="16384" width="1" style="1192"/>
  </cols>
  <sheetData>
    <row r="1" spans="1:150" s="1115" customFormat="1" ht="15.95" customHeight="1">
      <c r="A1" s="1546"/>
      <c r="B1" s="1546"/>
      <c r="C1" s="1546"/>
      <c r="D1" s="1546"/>
      <c r="E1" s="1546"/>
      <c r="F1" s="1546"/>
      <c r="G1" s="1546"/>
      <c r="H1" s="1374" t="s">
        <v>810</v>
      </c>
      <c r="I1" s="779"/>
      <c r="J1" s="779"/>
      <c r="K1" s="779"/>
      <c r="L1" s="779"/>
      <c r="M1" s="779"/>
      <c r="N1" s="779"/>
      <c r="O1" s="779"/>
      <c r="P1" s="779"/>
      <c r="Q1" s="779"/>
      <c r="R1" s="779"/>
      <c r="S1" s="779"/>
      <c r="T1" s="779"/>
      <c r="U1" s="779"/>
      <c r="V1" s="779"/>
      <c r="W1" s="779"/>
      <c r="X1" s="779"/>
      <c r="Y1" s="780"/>
      <c r="Z1" s="1374" t="s">
        <v>756</v>
      </c>
      <c r="AA1" s="779"/>
      <c r="AB1" s="779"/>
      <c r="AC1" s="779"/>
      <c r="AD1" s="779"/>
      <c r="AE1" s="780"/>
      <c r="AF1" s="1112" t="s">
        <v>4483</v>
      </c>
      <c r="AG1" s="1112"/>
      <c r="AH1" s="1112"/>
      <c r="AI1" s="1112"/>
      <c r="AJ1" s="1112"/>
      <c r="AK1" s="1112"/>
      <c r="AL1" s="1112"/>
      <c r="AM1" s="1112"/>
      <c r="AN1" s="1112"/>
      <c r="AO1" s="1112"/>
      <c r="AP1" s="1112"/>
      <c r="AQ1" s="1112"/>
      <c r="AR1" s="1112"/>
      <c r="AS1" s="1112"/>
      <c r="AT1" s="1112"/>
      <c r="AU1" s="1112"/>
      <c r="AV1" s="1112"/>
      <c r="AW1" s="1112"/>
      <c r="AX1" s="1112"/>
      <c r="AY1" s="1112"/>
      <c r="AZ1" s="1112"/>
      <c r="BA1" s="1112"/>
      <c r="BB1" s="1112"/>
      <c r="BC1" s="1112"/>
      <c r="BD1" s="1112"/>
      <c r="BE1" s="1112"/>
      <c r="BF1" s="1112"/>
      <c r="BG1" s="1112"/>
      <c r="BH1" s="1112"/>
      <c r="BI1" s="1112"/>
      <c r="BJ1" s="1112"/>
      <c r="BK1" s="1112"/>
      <c r="BL1" s="1112"/>
      <c r="BM1" s="1112"/>
      <c r="BN1" s="1112"/>
      <c r="BO1" s="1112"/>
      <c r="BP1" s="1112"/>
      <c r="BQ1" s="1112"/>
      <c r="BR1" s="1112"/>
      <c r="BS1" s="1112"/>
      <c r="BT1" s="1112"/>
      <c r="BU1" s="1112"/>
      <c r="BV1" s="1112"/>
      <c r="BW1" s="1112"/>
      <c r="BX1" s="1112"/>
      <c r="BY1" s="1112"/>
      <c r="BZ1" s="1112"/>
      <c r="CA1" s="1112"/>
      <c r="CB1" s="1112"/>
      <c r="CC1" s="1112"/>
      <c r="CD1" s="1112"/>
      <c r="CE1" s="1112"/>
      <c r="CF1" s="1112"/>
      <c r="CG1" s="1112"/>
      <c r="CH1" s="1112"/>
      <c r="CI1" s="1112"/>
      <c r="CJ1" s="1112"/>
      <c r="CK1" s="1112"/>
      <c r="CL1" s="1112"/>
      <c r="CM1" s="1112"/>
      <c r="CN1" s="1112"/>
      <c r="CO1" s="1112"/>
      <c r="CP1" s="1112"/>
      <c r="CQ1" s="1112"/>
      <c r="CR1" s="1112"/>
      <c r="CS1" s="1112"/>
      <c r="CT1" s="1112"/>
      <c r="CU1" s="1113" t="s">
        <v>750</v>
      </c>
      <c r="CV1" s="1113"/>
      <c r="CW1" s="1113"/>
      <c r="CX1" s="1113"/>
      <c r="CY1" s="1113"/>
      <c r="CZ1" s="1113"/>
      <c r="DA1" s="1113"/>
      <c r="DB1" s="1113"/>
      <c r="DC1" s="1113"/>
      <c r="DD1" s="1113"/>
      <c r="DE1" s="1113"/>
      <c r="DF1" s="1525" t="str">
        <f>IF(表00!DG1="","",表00!DG1)</f>
        <v>三重県</v>
      </c>
      <c r="DG1" s="1525"/>
      <c r="DH1" s="1525"/>
      <c r="DI1" s="1525"/>
      <c r="DJ1" s="1525"/>
      <c r="DK1" s="1525"/>
      <c r="DL1" s="1525"/>
      <c r="DM1" s="1525"/>
      <c r="DN1" s="1525"/>
      <c r="DO1" s="1525"/>
      <c r="DP1" s="1525"/>
      <c r="DQ1" s="1525"/>
      <c r="DR1" s="1525"/>
      <c r="DS1" s="1525"/>
      <c r="DT1" s="1525"/>
      <c r="DU1" s="1525"/>
      <c r="DV1" s="1525"/>
      <c r="DW1" s="1525"/>
      <c r="DX1" s="1525"/>
      <c r="DY1" s="1525"/>
      <c r="DZ1" s="1525"/>
      <c r="EA1" s="1525"/>
      <c r="EB1" s="1525"/>
      <c r="EC1" s="1525"/>
      <c r="ED1" s="1525"/>
      <c r="EE1" s="1525"/>
      <c r="EF1" s="1525"/>
      <c r="EG1" s="1121"/>
    </row>
    <row r="2" spans="1:150" s="1115" customFormat="1" ht="15.95" customHeight="1" thickBot="1">
      <c r="A2" s="1546"/>
      <c r="B2" s="1546"/>
      <c r="C2" s="1546"/>
      <c r="D2" s="1546"/>
      <c r="E2" s="1546"/>
      <c r="F2" s="1546"/>
      <c r="G2" s="1546"/>
      <c r="H2" s="138"/>
      <c r="I2" s="139"/>
      <c r="J2" s="139"/>
      <c r="K2" s="139"/>
      <c r="L2" s="139"/>
      <c r="M2" s="139"/>
      <c r="N2" s="139"/>
      <c r="O2" s="139"/>
      <c r="P2" s="139"/>
      <c r="Q2" s="139"/>
      <c r="R2" s="139"/>
      <c r="S2" s="139"/>
      <c r="T2" s="139"/>
      <c r="U2" s="139"/>
      <c r="V2" s="139"/>
      <c r="W2" s="139"/>
      <c r="X2" s="139"/>
      <c r="Y2" s="140"/>
      <c r="Z2" s="138"/>
      <c r="AA2" s="139"/>
      <c r="AB2" s="139"/>
      <c r="AC2" s="139"/>
      <c r="AD2" s="139"/>
      <c r="AE2" s="140"/>
      <c r="AF2" s="1112"/>
      <c r="AG2" s="1112"/>
      <c r="AH2" s="1112"/>
      <c r="AI2" s="1112"/>
      <c r="AJ2" s="1112"/>
      <c r="AK2" s="1112"/>
      <c r="AL2" s="1112"/>
      <c r="AM2" s="1112"/>
      <c r="AN2" s="1112"/>
      <c r="AO2" s="1112"/>
      <c r="AP2" s="1112"/>
      <c r="AQ2" s="1112"/>
      <c r="AR2" s="1112"/>
      <c r="AS2" s="1112"/>
      <c r="AT2" s="1112"/>
      <c r="AU2" s="1112"/>
      <c r="AV2" s="1112"/>
      <c r="AW2" s="1112"/>
      <c r="AX2" s="1112"/>
      <c r="AY2" s="1112"/>
      <c r="AZ2" s="1112"/>
      <c r="BA2" s="1112"/>
      <c r="BB2" s="1112"/>
      <c r="BC2" s="1112"/>
      <c r="BD2" s="1112"/>
      <c r="BE2" s="1112"/>
      <c r="BF2" s="1112"/>
      <c r="BG2" s="1112"/>
      <c r="BH2" s="1112"/>
      <c r="BI2" s="1112"/>
      <c r="BJ2" s="1112"/>
      <c r="BK2" s="1112"/>
      <c r="BL2" s="1112"/>
      <c r="BM2" s="1112"/>
      <c r="BN2" s="1112"/>
      <c r="BO2" s="1112"/>
      <c r="BP2" s="1112"/>
      <c r="BQ2" s="1112"/>
      <c r="BR2" s="1112"/>
      <c r="BS2" s="1112"/>
      <c r="BT2" s="1112"/>
      <c r="BU2" s="1112"/>
      <c r="BV2" s="1112"/>
      <c r="BW2" s="1112"/>
      <c r="BX2" s="1112"/>
      <c r="BY2" s="1112"/>
      <c r="BZ2" s="1112"/>
      <c r="CA2" s="1112"/>
      <c r="CB2" s="1112"/>
      <c r="CC2" s="1112"/>
      <c r="CD2" s="1112"/>
      <c r="CE2" s="1112"/>
      <c r="CF2" s="1112"/>
      <c r="CG2" s="1112"/>
      <c r="CH2" s="1112"/>
      <c r="CI2" s="1112"/>
      <c r="CJ2" s="1112"/>
      <c r="CK2" s="1112"/>
      <c r="CL2" s="1112"/>
      <c r="CM2" s="1112"/>
      <c r="CN2" s="1112"/>
      <c r="CO2" s="1112"/>
      <c r="CP2" s="1112"/>
      <c r="CQ2" s="1112"/>
      <c r="CR2" s="1112"/>
      <c r="CS2" s="1112"/>
      <c r="CT2" s="1112"/>
      <c r="CU2" s="1119"/>
      <c r="CV2" s="1119"/>
      <c r="CW2" s="1119"/>
      <c r="CX2" s="1119"/>
      <c r="CY2" s="1119"/>
      <c r="CZ2" s="1119"/>
      <c r="DA2" s="1119"/>
      <c r="DB2" s="1119"/>
      <c r="DC2" s="1119"/>
      <c r="DD2" s="1119"/>
      <c r="DE2" s="1119"/>
      <c r="DF2" s="1526"/>
      <c r="DG2" s="1526"/>
      <c r="DH2" s="1526"/>
      <c r="DI2" s="1526"/>
      <c r="DJ2" s="1526"/>
      <c r="DK2" s="1526"/>
      <c r="DL2" s="1526"/>
      <c r="DM2" s="1526"/>
      <c r="DN2" s="1526"/>
      <c r="DO2" s="1526"/>
      <c r="DP2" s="1526"/>
      <c r="DQ2" s="1526"/>
      <c r="DR2" s="1526"/>
      <c r="DS2" s="1526"/>
      <c r="DT2" s="1526"/>
      <c r="DU2" s="1526"/>
      <c r="DV2" s="1526"/>
      <c r="DW2" s="1526"/>
      <c r="DX2" s="1526"/>
      <c r="DY2" s="1526"/>
      <c r="DZ2" s="1526"/>
      <c r="EA2" s="1526"/>
      <c r="EB2" s="1526"/>
      <c r="EC2" s="1526"/>
      <c r="ED2" s="1526"/>
      <c r="EE2" s="1526"/>
      <c r="EF2" s="1526"/>
      <c r="EG2" s="1121"/>
    </row>
    <row r="3" spans="1:150" s="1115" customFormat="1" ht="24.95" customHeight="1" thickBot="1">
      <c r="A3" s="1121"/>
      <c r="B3" s="1121"/>
      <c r="C3" s="1121"/>
      <c r="D3" s="1121"/>
      <c r="E3" s="1121"/>
      <c r="F3" s="1121"/>
      <c r="G3" s="1121"/>
      <c r="H3" s="1378">
        <f>IF(表00!A8="","",表00!A8)</f>
        <v>2</v>
      </c>
      <c r="I3" s="1379"/>
      <c r="J3" s="1380"/>
      <c r="K3" s="1381">
        <f>IF(表00!D8="","",表00!D8)</f>
        <v>4</v>
      </c>
      <c r="L3" s="1379"/>
      <c r="M3" s="1380"/>
      <c r="N3" s="1381">
        <f>IF(表00!G8="","",表00!G8)</f>
        <v>2</v>
      </c>
      <c r="O3" s="1379"/>
      <c r="P3" s="1380"/>
      <c r="Q3" s="1381">
        <f>IF(表00!J8="","",表00!J8)</f>
        <v>0</v>
      </c>
      <c r="R3" s="1379"/>
      <c r="S3" s="1380"/>
      <c r="T3" s="1381">
        <f>IF(表00!M8="","",表00!M8)</f>
        <v>2</v>
      </c>
      <c r="U3" s="1379"/>
      <c r="V3" s="1380"/>
      <c r="W3" s="1381">
        <f>IF(表00!P8="","",表00!P8)</f>
        <v>1</v>
      </c>
      <c r="X3" s="1379"/>
      <c r="Y3" s="1380"/>
      <c r="Z3" s="1382">
        <v>4</v>
      </c>
      <c r="AA3" s="1383"/>
      <c r="AB3" s="1384"/>
      <c r="AC3" s="1381">
        <v>7</v>
      </c>
      <c r="AD3" s="1385"/>
      <c r="AE3" s="1386"/>
      <c r="AF3" s="1112"/>
      <c r="AG3" s="1112"/>
      <c r="AH3" s="1112"/>
      <c r="AI3" s="1112"/>
      <c r="AJ3" s="1112"/>
      <c r="AK3" s="1112"/>
      <c r="AL3" s="1112"/>
      <c r="AM3" s="1112"/>
      <c r="AN3" s="1112"/>
      <c r="AO3" s="1112"/>
      <c r="AP3" s="1112"/>
      <c r="AQ3" s="1112"/>
      <c r="AR3" s="1112"/>
      <c r="AS3" s="1112"/>
      <c r="AT3" s="1112"/>
      <c r="AU3" s="1112"/>
      <c r="AV3" s="1112"/>
      <c r="AW3" s="1112"/>
      <c r="AX3" s="1112"/>
      <c r="AY3" s="1112"/>
      <c r="AZ3" s="1112"/>
      <c r="BA3" s="1112"/>
      <c r="BB3" s="1112"/>
      <c r="BC3" s="1112"/>
      <c r="BD3" s="1112"/>
      <c r="BE3" s="1112"/>
      <c r="BF3" s="1112"/>
      <c r="BG3" s="1112"/>
      <c r="BH3" s="1112"/>
      <c r="BI3" s="1112"/>
      <c r="BJ3" s="1112"/>
      <c r="BK3" s="1112"/>
      <c r="BL3" s="1112"/>
      <c r="BM3" s="1112"/>
      <c r="BN3" s="1112"/>
      <c r="BO3" s="1112"/>
      <c r="BP3" s="1112"/>
      <c r="BQ3" s="1112"/>
      <c r="BR3" s="1112"/>
      <c r="BS3" s="1112"/>
      <c r="BT3" s="1112"/>
      <c r="BU3" s="1112"/>
      <c r="BV3" s="1112"/>
      <c r="BW3" s="1112"/>
      <c r="BX3" s="1112"/>
      <c r="BY3" s="1112"/>
      <c r="BZ3" s="1112"/>
      <c r="CA3" s="1112"/>
      <c r="CB3" s="1112"/>
      <c r="CC3" s="1112"/>
      <c r="CD3" s="1112"/>
      <c r="CE3" s="1112"/>
      <c r="CF3" s="1112"/>
      <c r="CG3" s="1112"/>
      <c r="CH3" s="1112"/>
      <c r="CI3" s="1112"/>
      <c r="CJ3" s="1112"/>
      <c r="CK3" s="1112"/>
      <c r="CL3" s="1112"/>
      <c r="CM3" s="1112"/>
      <c r="CN3" s="1112"/>
      <c r="CO3" s="1112"/>
      <c r="CP3" s="1112"/>
      <c r="CQ3" s="1112"/>
      <c r="CR3" s="1112"/>
      <c r="CS3" s="1112"/>
      <c r="CT3" s="1112"/>
      <c r="CU3" s="1119" t="s">
        <v>752</v>
      </c>
      <c r="CV3" s="1119"/>
      <c r="CW3" s="1119"/>
      <c r="CX3" s="1119"/>
      <c r="CY3" s="1119"/>
      <c r="CZ3" s="1119"/>
      <c r="DA3" s="1119"/>
      <c r="DB3" s="1119"/>
      <c r="DC3" s="1119"/>
      <c r="DD3" s="1119"/>
      <c r="DE3" s="1119"/>
      <c r="DF3" s="1527" t="str">
        <f>IF(表00!DG3="","",表00!DG3)</f>
        <v>四日市市</v>
      </c>
      <c r="DG3" s="1527"/>
      <c r="DH3" s="1527"/>
      <c r="DI3" s="1527"/>
      <c r="DJ3" s="1527"/>
      <c r="DK3" s="1527"/>
      <c r="DL3" s="1527"/>
      <c r="DM3" s="1527"/>
      <c r="DN3" s="1527"/>
      <c r="DO3" s="1527"/>
      <c r="DP3" s="1527"/>
      <c r="DQ3" s="1527"/>
      <c r="DR3" s="1527"/>
      <c r="DS3" s="1527"/>
      <c r="DT3" s="1527"/>
      <c r="DU3" s="1527"/>
      <c r="DV3" s="1527"/>
      <c r="DW3" s="1527"/>
      <c r="DX3" s="1527"/>
      <c r="DY3" s="1527"/>
      <c r="DZ3" s="1527"/>
      <c r="EA3" s="1527"/>
      <c r="EB3" s="1527"/>
      <c r="EC3" s="1527"/>
      <c r="ED3" s="1527"/>
      <c r="EE3" s="1527"/>
      <c r="EF3" s="1527"/>
      <c r="EG3" s="1121"/>
    </row>
    <row r="4" spans="1:150" ht="15" customHeight="1"/>
    <row r="5" spans="1:150" ht="15" customHeight="1">
      <c r="X5" s="1136" t="s">
        <v>145</v>
      </c>
      <c r="Y5" s="1136"/>
      <c r="Z5" s="1136"/>
      <c r="AA5" s="1136"/>
      <c r="AB5" s="1136"/>
      <c r="AC5" s="1136"/>
      <c r="AD5" s="1136"/>
      <c r="AE5" s="1136" t="s">
        <v>146</v>
      </c>
      <c r="AF5" s="1136"/>
      <c r="AG5" s="1136"/>
      <c r="AH5" s="1136"/>
      <c r="AI5" s="1136"/>
      <c r="AJ5" s="1136"/>
      <c r="AK5" s="1136"/>
      <c r="AL5" s="1136" t="s">
        <v>147</v>
      </c>
      <c r="AM5" s="1136"/>
      <c r="AN5" s="1136"/>
      <c r="AO5" s="1136"/>
      <c r="AP5" s="1136"/>
      <c r="AQ5" s="1136"/>
      <c r="AR5" s="1136"/>
      <c r="AS5" s="1136" t="s">
        <v>148</v>
      </c>
      <c r="AT5" s="1136"/>
      <c r="AU5" s="1136"/>
      <c r="AV5" s="1136"/>
      <c r="AW5" s="1136"/>
      <c r="AX5" s="1136"/>
      <c r="AY5" s="1136" t="s">
        <v>149</v>
      </c>
      <c r="AZ5" s="1136"/>
      <c r="BA5" s="1136"/>
      <c r="BB5" s="1136"/>
      <c r="BC5" s="1136"/>
      <c r="BD5" s="1136"/>
      <c r="BE5" s="1136" t="s">
        <v>150</v>
      </c>
      <c r="BF5" s="1136"/>
      <c r="BG5" s="1136"/>
      <c r="BH5" s="1136"/>
      <c r="BI5" s="1136"/>
      <c r="BJ5" s="1136"/>
      <c r="BK5" s="1136" t="s">
        <v>151</v>
      </c>
      <c r="BL5" s="1136"/>
      <c r="BM5" s="1136"/>
      <c r="BN5" s="1136"/>
      <c r="BO5" s="1136"/>
      <c r="BP5" s="1136"/>
      <c r="BQ5" s="1136" t="s">
        <v>152</v>
      </c>
      <c r="BR5" s="1136"/>
      <c r="BS5" s="1136"/>
      <c r="BT5" s="1136"/>
      <c r="BU5" s="1136"/>
      <c r="BV5" s="1136"/>
      <c r="BW5" s="1136" t="s">
        <v>153</v>
      </c>
      <c r="BX5" s="1136"/>
      <c r="BY5" s="1136"/>
      <c r="BZ5" s="1136"/>
      <c r="CA5" s="1136"/>
      <c r="CB5" s="1136"/>
      <c r="CC5" s="1136" t="s">
        <v>154</v>
      </c>
      <c r="CD5" s="1136"/>
      <c r="CE5" s="1136"/>
      <c r="CF5" s="1136"/>
      <c r="CG5" s="1136"/>
      <c r="CH5" s="1136"/>
      <c r="CI5" s="1136"/>
      <c r="CJ5" s="1136" t="s">
        <v>155</v>
      </c>
      <c r="CK5" s="1136"/>
      <c r="CL5" s="1136"/>
      <c r="CM5" s="1136"/>
      <c r="CN5" s="1136"/>
      <c r="CO5" s="1136"/>
      <c r="CP5" s="1136" t="s">
        <v>156</v>
      </c>
      <c r="CQ5" s="1136"/>
      <c r="CR5" s="1136"/>
      <c r="CS5" s="1136"/>
      <c r="CT5" s="1136"/>
      <c r="CU5" s="1136"/>
      <c r="CV5" s="1136" t="s">
        <v>114</v>
      </c>
      <c r="CW5" s="1136"/>
      <c r="CX5" s="1136"/>
      <c r="CY5" s="1136"/>
      <c r="CZ5" s="1136"/>
      <c r="DA5" s="1136"/>
      <c r="DB5" s="1136" t="s">
        <v>468</v>
      </c>
      <c r="DC5" s="1136"/>
      <c r="DD5" s="1136"/>
      <c r="DE5" s="1136"/>
      <c r="DF5" s="1136"/>
      <c r="DG5" s="1136"/>
      <c r="DH5" s="1136" t="s">
        <v>664</v>
      </c>
      <c r="DI5" s="1136"/>
      <c r="DJ5" s="1136"/>
      <c r="DK5" s="1136"/>
      <c r="DL5" s="1136"/>
      <c r="DM5" s="1136"/>
      <c r="DN5" s="1136"/>
      <c r="DO5" s="1136" t="s">
        <v>665</v>
      </c>
      <c r="DP5" s="1136"/>
      <c r="DQ5" s="1136"/>
      <c r="DR5" s="1136"/>
      <c r="DS5" s="1136"/>
      <c r="DT5" s="1136"/>
      <c r="DU5" s="1136" t="s">
        <v>666</v>
      </c>
      <c r="DV5" s="1136"/>
      <c r="DW5" s="1136"/>
      <c r="DX5" s="1136"/>
      <c r="DY5" s="1136"/>
      <c r="DZ5" s="1136"/>
      <c r="EA5" s="1136"/>
      <c r="EB5" s="1136"/>
      <c r="EC5" s="1136" t="s">
        <v>667</v>
      </c>
      <c r="ED5" s="1136"/>
      <c r="EE5" s="1136"/>
      <c r="EF5" s="1136"/>
      <c r="EG5" s="1136"/>
      <c r="EH5" s="1136"/>
      <c r="EI5" s="1136" t="s">
        <v>668</v>
      </c>
      <c r="EJ5" s="1136"/>
      <c r="EK5" s="1136"/>
      <c r="EL5" s="1136"/>
      <c r="EM5" s="1136"/>
      <c r="EN5" s="1136"/>
      <c r="EO5" s="1136" t="s">
        <v>669</v>
      </c>
      <c r="EP5" s="1136"/>
      <c r="EQ5" s="1136"/>
      <c r="ER5" s="1136"/>
      <c r="ES5" s="1136"/>
      <c r="ET5" s="1136"/>
    </row>
    <row r="6" spans="1:150" s="1448" customFormat="1" ht="21.75" customHeight="1">
      <c r="A6" s="856" t="s">
        <v>216</v>
      </c>
      <c r="B6" s="857"/>
      <c r="C6" s="857"/>
      <c r="D6" s="857"/>
      <c r="E6" s="857"/>
      <c r="F6" s="857"/>
      <c r="G6" s="857"/>
      <c r="H6" s="857"/>
      <c r="I6" s="857"/>
      <c r="J6" s="857"/>
      <c r="K6" s="857"/>
      <c r="L6" s="857"/>
      <c r="M6" s="857"/>
      <c r="N6" s="1137"/>
      <c r="O6" s="114" t="s">
        <v>286</v>
      </c>
      <c r="P6" s="115"/>
      <c r="Q6" s="115"/>
      <c r="R6" s="115"/>
      <c r="S6" s="115"/>
      <c r="T6" s="115"/>
      <c r="U6" s="115"/>
      <c r="V6" s="115"/>
      <c r="W6" s="118"/>
      <c r="X6" s="1650" t="str">
        <f>表00!CY7&amp;表00!DC7 &amp; "年度末係属事件数
a"</f>
        <v>令和4年度末係属事件数
a</v>
      </c>
      <c r="Y6" s="1651"/>
      <c r="Z6" s="1651"/>
      <c r="AA6" s="1651"/>
      <c r="AB6" s="1651"/>
      <c r="AC6" s="1651"/>
      <c r="AD6" s="1652"/>
      <c r="AE6" s="1650" t="str">
        <f>表00!CY6&amp;表00!DC6 &amp; "年度中発生件数
b"</f>
        <v>令和5年度中発生件数
b</v>
      </c>
      <c r="AF6" s="1651"/>
      <c r="AG6" s="1651"/>
      <c r="AH6" s="1651"/>
      <c r="AI6" s="1651"/>
      <c r="AJ6" s="1651"/>
      <c r="AK6" s="1652"/>
      <c r="AL6" s="1216" t="s">
        <v>776</v>
      </c>
      <c r="AM6" s="1217"/>
      <c r="AN6" s="1217"/>
      <c r="AO6" s="1217"/>
      <c r="AP6" s="1217"/>
      <c r="AQ6" s="1217"/>
      <c r="AR6" s="1218"/>
      <c r="AS6" s="1138" t="s">
        <v>739</v>
      </c>
      <c r="AT6" s="1139"/>
      <c r="AU6" s="1139"/>
      <c r="AV6" s="1139"/>
      <c r="AW6" s="1139"/>
      <c r="AX6" s="1139"/>
      <c r="AY6" s="1139"/>
      <c r="AZ6" s="1139"/>
      <c r="BA6" s="1139"/>
      <c r="BB6" s="1139"/>
      <c r="BC6" s="1139"/>
      <c r="BD6" s="1139"/>
      <c r="BE6" s="1139"/>
      <c r="BF6" s="1139"/>
      <c r="BG6" s="1139"/>
      <c r="BH6" s="1139"/>
      <c r="BI6" s="1139"/>
      <c r="BJ6" s="1139"/>
      <c r="BK6" s="1139"/>
      <c r="BL6" s="1139"/>
      <c r="BM6" s="1139"/>
      <c r="BN6" s="1139"/>
      <c r="BO6" s="1139"/>
      <c r="BP6" s="1139"/>
      <c r="BQ6" s="1139"/>
      <c r="BR6" s="1139"/>
      <c r="BS6" s="1139"/>
      <c r="BT6" s="1139"/>
      <c r="BU6" s="1139"/>
      <c r="BV6" s="1139"/>
      <c r="BW6" s="1139"/>
      <c r="BX6" s="1139"/>
      <c r="BY6" s="1139"/>
      <c r="BZ6" s="1139"/>
      <c r="CA6" s="1139"/>
      <c r="CB6" s="1140"/>
      <c r="CC6" s="1650" t="str">
        <f>表00!CY6&amp;表00!DC6 &amp; "年度中の完結件数
d"</f>
        <v>令和5年度中の完結件数
d</v>
      </c>
      <c r="CD6" s="1653"/>
      <c r="CE6" s="1653"/>
      <c r="CF6" s="1653"/>
      <c r="CG6" s="1653"/>
      <c r="CH6" s="1653"/>
      <c r="CI6" s="1654"/>
      <c r="CJ6" s="1138" t="s">
        <v>740</v>
      </c>
      <c r="CK6" s="1139"/>
      <c r="CL6" s="1139"/>
      <c r="CM6" s="1139"/>
      <c r="CN6" s="1139"/>
      <c r="CO6" s="1139"/>
      <c r="CP6" s="1139"/>
      <c r="CQ6" s="1139"/>
      <c r="CR6" s="1139"/>
      <c r="CS6" s="1139"/>
      <c r="CT6" s="1139"/>
      <c r="CU6" s="1139"/>
      <c r="CV6" s="1139"/>
      <c r="CW6" s="1139"/>
      <c r="CX6" s="1139"/>
      <c r="CY6" s="1139"/>
      <c r="CZ6" s="1139"/>
      <c r="DA6" s="1139"/>
      <c r="DB6" s="1139"/>
      <c r="DC6" s="1139"/>
      <c r="DD6" s="1139"/>
      <c r="DE6" s="1139"/>
      <c r="DF6" s="1139"/>
      <c r="DG6" s="1139"/>
      <c r="DH6" s="1139"/>
      <c r="DI6" s="1139"/>
      <c r="DJ6" s="1139"/>
      <c r="DK6" s="1139"/>
      <c r="DL6" s="1139"/>
      <c r="DM6" s="1139"/>
      <c r="DN6" s="1139"/>
      <c r="DO6" s="1139"/>
      <c r="DP6" s="1139"/>
      <c r="DQ6" s="1139"/>
      <c r="DR6" s="1139"/>
      <c r="DS6" s="1139"/>
      <c r="DT6" s="1140"/>
      <c r="DU6" s="1605" t="str">
        <f>表00!CY6&amp;表00!DC6 &amp; "年度末係属件数
c-d
e"</f>
        <v>令和5年度末係属件数
c-d
e</v>
      </c>
      <c r="DV6" s="1655"/>
      <c r="DW6" s="1655"/>
      <c r="DX6" s="1655"/>
      <c r="DY6" s="1655"/>
      <c r="DZ6" s="1655"/>
      <c r="EA6" s="1655"/>
      <c r="EB6" s="1656"/>
      <c r="EC6" s="1138" t="s">
        <v>741</v>
      </c>
      <c r="ED6" s="1139"/>
      <c r="EE6" s="1139"/>
      <c r="EF6" s="1139"/>
      <c r="EG6" s="1139"/>
      <c r="EH6" s="1139"/>
      <c r="EI6" s="1139"/>
      <c r="EJ6" s="1139"/>
      <c r="EK6" s="1139"/>
      <c r="EL6" s="1139"/>
      <c r="EM6" s="1139"/>
      <c r="EN6" s="1139"/>
      <c r="EO6" s="1139"/>
      <c r="EP6" s="1139"/>
      <c r="EQ6" s="1139"/>
      <c r="ER6" s="1139"/>
      <c r="ES6" s="1139"/>
      <c r="ET6" s="1140"/>
    </row>
    <row r="7" spans="1:150" ht="26.25" customHeight="1" thickBot="1">
      <c r="A7" s="1144"/>
      <c r="B7" s="1145"/>
      <c r="C7" s="1145"/>
      <c r="D7" s="1145"/>
      <c r="E7" s="1145"/>
      <c r="F7" s="1145"/>
      <c r="G7" s="1145"/>
      <c r="H7" s="1145"/>
      <c r="I7" s="1145"/>
      <c r="J7" s="1145"/>
      <c r="K7" s="1145"/>
      <c r="L7" s="1145"/>
      <c r="M7" s="1145"/>
      <c r="N7" s="1146"/>
      <c r="O7" s="194"/>
      <c r="P7" s="195"/>
      <c r="Q7" s="195"/>
      <c r="R7" s="195"/>
      <c r="S7" s="195"/>
      <c r="T7" s="195"/>
      <c r="U7" s="195"/>
      <c r="V7" s="195"/>
      <c r="W7" s="196"/>
      <c r="X7" s="1657"/>
      <c r="Y7" s="1658"/>
      <c r="Z7" s="1658"/>
      <c r="AA7" s="1658"/>
      <c r="AB7" s="1658"/>
      <c r="AC7" s="1658"/>
      <c r="AD7" s="1659"/>
      <c r="AE7" s="1657"/>
      <c r="AF7" s="1658"/>
      <c r="AG7" s="1658"/>
      <c r="AH7" s="1658"/>
      <c r="AI7" s="1658"/>
      <c r="AJ7" s="1658"/>
      <c r="AK7" s="1659"/>
      <c r="AL7" s="1660" t="s">
        <v>119</v>
      </c>
      <c r="AM7" s="1661"/>
      <c r="AN7" s="1661"/>
      <c r="AO7" s="1661"/>
      <c r="AP7" s="1661"/>
      <c r="AQ7" s="1661"/>
      <c r="AR7" s="1662"/>
      <c r="AS7" s="1663" t="str">
        <f>表00!DC11 &amp; "以前"</f>
        <v>30以前</v>
      </c>
      <c r="AT7" s="1664"/>
      <c r="AU7" s="1664"/>
      <c r="AV7" s="1664"/>
      <c r="AW7" s="1664"/>
      <c r="AX7" s="1665"/>
      <c r="AY7" s="856" t="str">
        <f>表00!DC10</f>
        <v>元</v>
      </c>
      <c r="AZ7" s="1664"/>
      <c r="BA7" s="1664"/>
      <c r="BB7" s="1664"/>
      <c r="BC7" s="1664"/>
      <c r="BD7" s="1665"/>
      <c r="BE7" s="856" t="str">
        <f>表00!DC9</f>
        <v>2</v>
      </c>
      <c r="BF7" s="1664"/>
      <c r="BG7" s="1664"/>
      <c r="BH7" s="1664"/>
      <c r="BI7" s="1664"/>
      <c r="BJ7" s="1665"/>
      <c r="BK7" s="856" t="str">
        <f>表00!DC8</f>
        <v>3</v>
      </c>
      <c r="BL7" s="1664"/>
      <c r="BM7" s="1664"/>
      <c r="BN7" s="1664"/>
      <c r="BO7" s="1664"/>
      <c r="BP7" s="1665"/>
      <c r="BQ7" s="856" t="str">
        <f>表00!DC7</f>
        <v>4</v>
      </c>
      <c r="BR7" s="1664"/>
      <c r="BS7" s="1664"/>
      <c r="BT7" s="1664"/>
      <c r="BU7" s="1664"/>
      <c r="BV7" s="1665"/>
      <c r="BW7" s="856" t="str">
        <f>表00!DC6</f>
        <v>5</v>
      </c>
      <c r="BX7" s="1666"/>
      <c r="BY7" s="1666"/>
      <c r="BZ7" s="1666"/>
      <c r="CA7" s="1666"/>
      <c r="CB7" s="1667"/>
      <c r="CC7" s="1668"/>
      <c r="CD7" s="1669"/>
      <c r="CE7" s="1669"/>
      <c r="CF7" s="1669"/>
      <c r="CG7" s="1669"/>
      <c r="CH7" s="1669"/>
      <c r="CI7" s="1670"/>
      <c r="CJ7" s="856" t="s">
        <v>322</v>
      </c>
      <c r="CK7" s="857"/>
      <c r="CL7" s="857"/>
      <c r="CM7" s="857"/>
      <c r="CN7" s="857"/>
      <c r="CO7" s="1137"/>
      <c r="CP7" s="856" t="s">
        <v>318</v>
      </c>
      <c r="CQ7" s="857"/>
      <c r="CR7" s="857"/>
      <c r="CS7" s="857"/>
      <c r="CT7" s="857"/>
      <c r="CU7" s="1137"/>
      <c r="CV7" s="856" t="s">
        <v>113</v>
      </c>
      <c r="CW7" s="857"/>
      <c r="CX7" s="857"/>
      <c r="CY7" s="857"/>
      <c r="CZ7" s="857"/>
      <c r="DA7" s="1137"/>
      <c r="DB7" s="856" t="s">
        <v>742</v>
      </c>
      <c r="DC7" s="857"/>
      <c r="DD7" s="857"/>
      <c r="DE7" s="857"/>
      <c r="DF7" s="857"/>
      <c r="DG7" s="1137"/>
      <c r="DH7" s="1216" t="s">
        <v>743</v>
      </c>
      <c r="DI7" s="1217"/>
      <c r="DJ7" s="1217"/>
      <c r="DK7" s="1217"/>
      <c r="DL7" s="1217"/>
      <c r="DM7" s="1217"/>
      <c r="DN7" s="1218"/>
      <c r="DO7" s="856" t="s">
        <v>744</v>
      </c>
      <c r="DP7" s="857"/>
      <c r="DQ7" s="857"/>
      <c r="DR7" s="857"/>
      <c r="DS7" s="857"/>
      <c r="DT7" s="1137"/>
      <c r="DU7" s="1671"/>
      <c r="DV7" s="1672"/>
      <c r="DW7" s="1672"/>
      <c r="DX7" s="1672"/>
      <c r="DY7" s="1672"/>
      <c r="DZ7" s="1672"/>
      <c r="EA7" s="1672"/>
      <c r="EB7" s="1673"/>
      <c r="EC7" s="856" t="s">
        <v>745</v>
      </c>
      <c r="ED7" s="857"/>
      <c r="EE7" s="857"/>
      <c r="EF7" s="857"/>
      <c r="EG7" s="857"/>
      <c r="EH7" s="1137"/>
      <c r="EI7" s="856" t="s">
        <v>746</v>
      </c>
      <c r="EJ7" s="857"/>
      <c r="EK7" s="857"/>
      <c r="EL7" s="857"/>
      <c r="EM7" s="857"/>
      <c r="EN7" s="1137"/>
      <c r="EO7" s="856" t="s">
        <v>747</v>
      </c>
      <c r="EP7" s="857"/>
      <c r="EQ7" s="857"/>
      <c r="ER7" s="857"/>
      <c r="ES7" s="857"/>
      <c r="ET7" s="1137"/>
    </row>
    <row r="8" spans="1:150" ht="30" customHeight="1">
      <c r="A8" s="1612" t="s">
        <v>323</v>
      </c>
      <c r="B8" s="1638"/>
      <c r="C8" s="1638"/>
      <c r="D8" s="1638"/>
      <c r="E8" s="1639"/>
      <c r="F8" s="1674" t="s">
        <v>748</v>
      </c>
      <c r="G8" s="1675"/>
      <c r="H8" s="1675"/>
      <c r="I8" s="1138" t="s">
        <v>306</v>
      </c>
      <c r="J8" s="1139"/>
      <c r="K8" s="1139"/>
      <c r="L8" s="1139"/>
      <c r="M8" s="1139"/>
      <c r="N8" s="1140"/>
      <c r="O8" s="1504">
        <v>0</v>
      </c>
      <c r="P8" s="1505"/>
      <c r="Q8" s="1506"/>
      <c r="R8" s="1505">
        <v>1</v>
      </c>
      <c r="S8" s="1505"/>
      <c r="T8" s="1505"/>
      <c r="U8" s="1507">
        <v>0</v>
      </c>
      <c r="V8" s="1505"/>
      <c r="W8" s="1506"/>
      <c r="X8" s="1179"/>
      <c r="Y8" s="1180"/>
      <c r="Z8" s="1180"/>
      <c r="AA8" s="1180"/>
      <c r="AB8" s="1180"/>
      <c r="AC8" s="1180"/>
      <c r="AD8" s="1181"/>
      <c r="AE8" s="1179"/>
      <c r="AF8" s="1180"/>
      <c r="AG8" s="1180"/>
      <c r="AH8" s="1180"/>
      <c r="AI8" s="1180"/>
      <c r="AJ8" s="1180"/>
      <c r="AK8" s="1181"/>
      <c r="AL8" s="180">
        <f>SUM(X8:AK8)</f>
        <v>0</v>
      </c>
      <c r="AM8" s="181"/>
      <c r="AN8" s="181"/>
      <c r="AO8" s="181"/>
      <c r="AP8" s="181"/>
      <c r="AQ8" s="181"/>
      <c r="AR8" s="182"/>
      <c r="AS8" s="1179"/>
      <c r="AT8" s="1180"/>
      <c r="AU8" s="1180"/>
      <c r="AV8" s="1180"/>
      <c r="AW8" s="1180"/>
      <c r="AX8" s="1181"/>
      <c r="AY8" s="1179"/>
      <c r="AZ8" s="1180"/>
      <c r="BA8" s="1180"/>
      <c r="BB8" s="1180"/>
      <c r="BC8" s="1180"/>
      <c r="BD8" s="1181"/>
      <c r="BE8" s="1179"/>
      <c r="BF8" s="1180"/>
      <c r="BG8" s="1180"/>
      <c r="BH8" s="1180"/>
      <c r="BI8" s="1180"/>
      <c r="BJ8" s="1181"/>
      <c r="BK8" s="1179"/>
      <c r="BL8" s="1180"/>
      <c r="BM8" s="1180"/>
      <c r="BN8" s="1180"/>
      <c r="BO8" s="1180"/>
      <c r="BP8" s="1181"/>
      <c r="BQ8" s="1179"/>
      <c r="BR8" s="1180"/>
      <c r="BS8" s="1180"/>
      <c r="BT8" s="1180"/>
      <c r="BU8" s="1180"/>
      <c r="BV8" s="1181"/>
      <c r="BW8" s="1179"/>
      <c r="BX8" s="1180"/>
      <c r="BY8" s="1180"/>
      <c r="BZ8" s="1180"/>
      <c r="CA8" s="1180"/>
      <c r="CB8" s="1181"/>
      <c r="CC8" s="1179"/>
      <c r="CD8" s="1180"/>
      <c r="CE8" s="1180"/>
      <c r="CF8" s="1180"/>
      <c r="CG8" s="1180"/>
      <c r="CH8" s="1180"/>
      <c r="CI8" s="1181"/>
      <c r="CJ8" s="1179"/>
      <c r="CK8" s="1180"/>
      <c r="CL8" s="1180"/>
      <c r="CM8" s="1180"/>
      <c r="CN8" s="1180"/>
      <c r="CO8" s="1181"/>
      <c r="CP8" s="1179"/>
      <c r="CQ8" s="1180"/>
      <c r="CR8" s="1180"/>
      <c r="CS8" s="1180"/>
      <c r="CT8" s="1180"/>
      <c r="CU8" s="1181"/>
      <c r="CV8" s="1179"/>
      <c r="CW8" s="1180"/>
      <c r="CX8" s="1180"/>
      <c r="CY8" s="1180"/>
      <c r="CZ8" s="1180"/>
      <c r="DA8" s="1181"/>
      <c r="DB8" s="1179"/>
      <c r="DC8" s="1180"/>
      <c r="DD8" s="1180"/>
      <c r="DE8" s="1180"/>
      <c r="DF8" s="1180"/>
      <c r="DG8" s="1181"/>
      <c r="DH8" s="1179"/>
      <c r="DI8" s="1180"/>
      <c r="DJ8" s="1180"/>
      <c r="DK8" s="1180"/>
      <c r="DL8" s="1180"/>
      <c r="DM8" s="1180"/>
      <c r="DN8" s="1181"/>
      <c r="DO8" s="1179"/>
      <c r="DP8" s="1180"/>
      <c r="DQ8" s="1180"/>
      <c r="DR8" s="1180"/>
      <c r="DS8" s="1180"/>
      <c r="DT8" s="1181"/>
      <c r="DU8" s="180">
        <f>SUM(AL8-CC8)</f>
        <v>0</v>
      </c>
      <c r="DV8" s="181"/>
      <c r="DW8" s="181"/>
      <c r="DX8" s="181"/>
      <c r="DY8" s="181"/>
      <c r="DZ8" s="181"/>
      <c r="EA8" s="181"/>
      <c r="EB8" s="182"/>
      <c r="EC8" s="1179"/>
      <c r="ED8" s="1180"/>
      <c r="EE8" s="1180"/>
      <c r="EF8" s="1180"/>
      <c r="EG8" s="1180"/>
      <c r="EH8" s="1181"/>
      <c r="EI8" s="1179"/>
      <c r="EJ8" s="1180"/>
      <c r="EK8" s="1180"/>
      <c r="EL8" s="1180"/>
      <c r="EM8" s="1180"/>
      <c r="EN8" s="1181"/>
      <c r="EO8" s="1179"/>
      <c r="EP8" s="1180"/>
      <c r="EQ8" s="1180"/>
      <c r="ER8" s="1180"/>
      <c r="ES8" s="1180"/>
      <c r="ET8" s="1676"/>
    </row>
    <row r="9" spans="1:150" ht="30" customHeight="1">
      <c r="A9" s="1677"/>
      <c r="B9" s="1678"/>
      <c r="C9" s="1678"/>
      <c r="D9" s="1678"/>
      <c r="E9" s="1679"/>
      <c r="F9" s="1680"/>
      <c r="G9" s="1681"/>
      <c r="H9" s="1681"/>
      <c r="I9" s="1138" t="s">
        <v>307</v>
      </c>
      <c r="J9" s="1139"/>
      <c r="K9" s="1139"/>
      <c r="L9" s="1139"/>
      <c r="M9" s="1139"/>
      <c r="N9" s="1140"/>
      <c r="O9" s="1508">
        <v>0</v>
      </c>
      <c r="P9" s="1509"/>
      <c r="Q9" s="1509"/>
      <c r="R9" s="1510">
        <v>2</v>
      </c>
      <c r="S9" s="1511"/>
      <c r="T9" s="1512"/>
      <c r="U9" s="1511">
        <v>0</v>
      </c>
      <c r="V9" s="1509"/>
      <c r="W9" s="1513"/>
      <c r="X9" s="1514"/>
      <c r="Y9" s="1515"/>
      <c r="Z9" s="1515"/>
      <c r="AA9" s="1515"/>
      <c r="AB9" s="1515"/>
      <c r="AC9" s="1515"/>
      <c r="AD9" s="1516"/>
      <c r="AE9" s="1514"/>
      <c r="AF9" s="1515"/>
      <c r="AG9" s="1515"/>
      <c r="AH9" s="1515"/>
      <c r="AI9" s="1515"/>
      <c r="AJ9" s="1515"/>
      <c r="AK9" s="1516"/>
      <c r="AL9" s="156">
        <f>SUM(X9:AK9)</f>
        <v>0</v>
      </c>
      <c r="AM9" s="157"/>
      <c r="AN9" s="157"/>
      <c r="AO9" s="157"/>
      <c r="AP9" s="157"/>
      <c r="AQ9" s="157"/>
      <c r="AR9" s="158"/>
      <c r="AS9" s="1514"/>
      <c r="AT9" s="1515"/>
      <c r="AU9" s="1515"/>
      <c r="AV9" s="1515"/>
      <c r="AW9" s="1515"/>
      <c r="AX9" s="1516"/>
      <c r="AY9" s="1514"/>
      <c r="AZ9" s="1515"/>
      <c r="BA9" s="1515"/>
      <c r="BB9" s="1515"/>
      <c r="BC9" s="1515"/>
      <c r="BD9" s="1516"/>
      <c r="BE9" s="1514"/>
      <c r="BF9" s="1515"/>
      <c r="BG9" s="1515"/>
      <c r="BH9" s="1515"/>
      <c r="BI9" s="1515"/>
      <c r="BJ9" s="1516"/>
      <c r="BK9" s="1514"/>
      <c r="BL9" s="1515"/>
      <c r="BM9" s="1515"/>
      <c r="BN9" s="1515"/>
      <c r="BO9" s="1515"/>
      <c r="BP9" s="1516"/>
      <c r="BQ9" s="1514"/>
      <c r="BR9" s="1515"/>
      <c r="BS9" s="1515"/>
      <c r="BT9" s="1515"/>
      <c r="BU9" s="1515"/>
      <c r="BV9" s="1516"/>
      <c r="BW9" s="1514"/>
      <c r="BX9" s="1515"/>
      <c r="BY9" s="1515"/>
      <c r="BZ9" s="1515"/>
      <c r="CA9" s="1515"/>
      <c r="CB9" s="1516"/>
      <c r="CC9" s="1514"/>
      <c r="CD9" s="1515"/>
      <c r="CE9" s="1515"/>
      <c r="CF9" s="1515"/>
      <c r="CG9" s="1515"/>
      <c r="CH9" s="1515"/>
      <c r="CI9" s="1516"/>
      <c r="CJ9" s="1514"/>
      <c r="CK9" s="1515"/>
      <c r="CL9" s="1515"/>
      <c r="CM9" s="1515"/>
      <c r="CN9" s="1515"/>
      <c r="CO9" s="1516"/>
      <c r="CP9" s="1514"/>
      <c r="CQ9" s="1515"/>
      <c r="CR9" s="1515"/>
      <c r="CS9" s="1515"/>
      <c r="CT9" s="1515"/>
      <c r="CU9" s="1516"/>
      <c r="CV9" s="1514"/>
      <c r="CW9" s="1515"/>
      <c r="CX9" s="1515"/>
      <c r="CY9" s="1515"/>
      <c r="CZ9" s="1515"/>
      <c r="DA9" s="1516"/>
      <c r="DB9" s="1514"/>
      <c r="DC9" s="1515"/>
      <c r="DD9" s="1515"/>
      <c r="DE9" s="1515"/>
      <c r="DF9" s="1515"/>
      <c r="DG9" s="1516"/>
      <c r="DH9" s="1514"/>
      <c r="DI9" s="1515"/>
      <c r="DJ9" s="1515"/>
      <c r="DK9" s="1515"/>
      <c r="DL9" s="1515"/>
      <c r="DM9" s="1515"/>
      <c r="DN9" s="1516"/>
      <c r="DO9" s="1514"/>
      <c r="DP9" s="1515"/>
      <c r="DQ9" s="1515"/>
      <c r="DR9" s="1515"/>
      <c r="DS9" s="1515"/>
      <c r="DT9" s="1516"/>
      <c r="DU9" s="156">
        <f>SUM(AL9-CC9)</f>
        <v>0</v>
      </c>
      <c r="DV9" s="157"/>
      <c r="DW9" s="157"/>
      <c r="DX9" s="157"/>
      <c r="DY9" s="157"/>
      <c r="DZ9" s="157"/>
      <c r="EA9" s="157"/>
      <c r="EB9" s="158"/>
      <c r="EC9" s="1514"/>
      <c r="ED9" s="1515"/>
      <c r="EE9" s="1515"/>
      <c r="EF9" s="1515"/>
      <c r="EG9" s="1515"/>
      <c r="EH9" s="1516"/>
      <c r="EI9" s="1514"/>
      <c r="EJ9" s="1515"/>
      <c r="EK9" s="1515"/>
      <c r="EL9" s="1515"/>
      <c r="EM9" s="1515"/>
      <c r="EN9" s="1516"/>
      <c r="EO9" s="1514"/>
      <c r="EP9" s="1515"/>
      <c r="EQ9" s="1515"/>
      <c r="ER9" s="1515"/>
      <c r="ES9" s="1515"/>
      <c r="ET9" s="1682"/>
    </row>
    <row r="10" spans="1:150" ht="30" customHeight="1">
      <c r="A10" s="1677"/>
      <c r="B10" s="1678"/>
      <c r="C10" s="1678"/>
      <c r="D10" s="1678"/>
      <c r="E10" s="1679"/>
      <c r="F10" s="1138" t="s">
        <v>603</v>
      </c>
      <c r="G10" s="1139"/>
      <c r="H10" s="1139"/>
      <c r="I10" s="1139"/>
      <c r="J10" s="1139"/>
      <c r="K10" s="1139"/>
      <c r="L10" s="1139"/>
      <c r="M10" s="1139"/>
      <c r="N10" s="1140"/>
      <c r="O10" s="1508">
        <v>0</v>
      </c>
      <c r="P10" s="1509"/>
      <c r="Q10" s="1509"/>
      <c r="R10" s="1510">
        <v>3</v>
      </c>
      <c r="S10" s="1511"/>
      <c r="T10" s="1512"/>
      <c r="U10" s="1511">
        <v>0</v>
      </c>
      <c r="V10" s="1509"/>
      <c r="W10" s="1513"/>
      <c r="X10" s="1514"/>
      <c r="Y10" s="1515"/>
      <c r="Z10" s="1515"/>
      <c r="AA10" s="1515"/>
      <c r="AB10" s="1515"/>
      <c r="AC10" s="1515"/>
      <c r="AD10" s="1516"/>
      <c r="AE10" s="1514"/>
      <c r="AF10" s="1515"/>
      <c r="AG10" s="1515"/>
      <c r="AH10" s="1515"/>
      <c r="AI10" s="1515"/>
      <c r="AJ10" s="1515"/>
      <c r="AK10" s="1516"/>
      <c r="AL10" s="156">
        <f t="shared" ref="AL10:AL16" si="0">SUM(X10:AK10)</f>
        <v>0</v>
      </c>
      <c r="AM10" s="157"/>
      <c r="AN10" s="157"/>
      <c r="AO10" s="157"/>
      <c r="AP10" s="157"/>
      <c r="AQ10" s="157"/>
      <c r="AR10" s="158"/>
      <c r="AS10" s="1514"/>
      <c r="AT10" s="1515"/>
      <c r="AU10" s="1515"/>
      <c r="AV10" s="1515"/>
      <c r="AW10" s="1515"/>
      <c r="AX10" s="1516"/>
      <c r="AY10" s="1514"/>
      <c r="AZ10" s="1515"/>
      <c r="BA10" s="1515"/>
      <c r="BB10" s="1515"/>
      <c r="BC10" s="1515"/>
      <c r="BD10" s="1516"/>
      <c r="BE10" s="1514"/>
      <c r="BF10" s="1515"/>
      <c r="BG10" s="1515"/>
      <c r="BH10" s="1515"/>
      <c r="BI10" s="1515"/>
      <c r="BJ10" s="1516"/>
      <c r="BK10" s="1514"/>
      <c r="BL10" s="1515"/>
      <c r="BM10" s="1515"/>
      <c r="BN10" s="1515"/>
      <c r="BO10" s="1515"/>
      <c r="BP10" s="1516"/>
      <c r="BQ10" s="1514"/>
      <c r="BR10" s="1515"/>
      <c r="BS10" s="1515"/>
      <c r="BT10" s="1515"/>
      <c r="BU10" s="1515"/>
      <c r="BV10" s="1516"/>
      <c r="BW10" s="1514"/>
      <c r="BX10" s="1515"/>
      <c r="BY10" s="1515"/>
      <c r="BZ10" s="1515"/>
      <c r="CA10" s="1515"/>
      <c r="CB10" s="1516"/>
      <c r="CC10" s="1514"/>
      <c r="CD10" s="1515"/>
      <c r="CE10" s="1515"/>
      <c r="CF10" s="1515"/>
      <c r="CG10" s="1515"/>
      <c r="CH10" s="1515"/>
      <c r="CI10" s="1516"/>
      <c r="CJ10" s="1514"/>
      <c r="CK10" s="1515"/>
      <c r="CL10" s="1515"/>
      <c r="CM10" s="1515"/>
      <c r="CN10" s="1515"/>
      <c r="CO10" s="1516"/>
      <c r="CP10" s="1514"/>
      <c r="CQ10" s="1515"/>
      <c r="CR10" s="1515"/>
      <c r="CS10" s="1515"/>
      <c r="CT10" s="1515"/>
      <c r="CU10" s="1516"/>
      <c r="CV10" s="1514"/>
      <c r="CW10" s="1515"/>
      <c r="CX10" s="1515"/>
      <c r="CY10" s="1515"/>
      <c r="CZ10" s="1515"/>
      <c r="DA10" s="1516"/>
      <c r="DB10" s="1514"/>
      <c r="DC10" s="1515"/>
      <c r="DD10" s="1515"/>
      <c r="DE10" s="1515"/>
      <c r="DF10" s="1515"/>
      <c r="DG10" s="1516"/>
      <c r="DH10" s="1514"/>
      <c r="DI10" s="1515"/>
      <c r="DJ10" s="1515"/>
      <c r="DK10" s="1515"/>
      <c r="DL10" s="1515"/>
      <c r="DM10" s="1515"/>
      <c r="DN10" s="1516"/>
      <c r="DO10" s="1514"/>
      <c r="DP10" s="1515"/>
      <c r="DQ10" s="1515"/>
      <c r="DR10" s="1515"/>
      <c r="DS10" s="1515"/>
      <c r="DT10" s="1516"/>
      <c r="DU10" s="156">
        <f t="shared" ref="DU10:DU16" si="1">SUM(AL10-CC10)</f>
        <v>0</v>
      </c>
      <c r="DV10" s="157"/>
      <c r="DW10" s="157"/>
      <c r="DX10" s="157"/>
      <c r="DY10" s="157"/>
      <c r="DZ10" s="157"/>
      <c r="EA10" s="157"/>
      <c r="EB10" s="158"/>
      <c r="EC10" s="1514"/>
      <c r="ED10" s="1515"/>
      <c r="EE10" s="1515"/>
      <c r="EF10" s="1515"/>
      <c r="EG10" s="1515"/>
      <c r="EH10" s="1516"/>
      <c r="EI10" s="1514"/>
      <c r="EJ10" s="1515"/>
      <c r="EK10" s="1515"/>
      <c r="EL10" s="1515"/>
      <c r="EM10" s="1515"/>
      <c r="EN10" s="1516"/>
      <c r="EO10" s="1514"/>
      <c r="EP10" s="1515"/>
      <c r="EQ10" s="1515"/>
      <c r="ER10" s="1515"/>
      <c r="ES10" s="1515"/>
      <c r="ET10" s="1682"/>
    </row>
    <row r="11" spans="1:150" ht="30" customHeight="1">
      <c r="A11" s="1677"/>
      <c r="B11" s="1678"/>
      <c r="C11" s="1678"/>
      <c r="D11" s="1678"/>
      <c r="E11" s="1679"/>
      <c r="F11" s="1138" t="s">
        <v>749</v>
      </c>
      <c r="G11" s="1458"/>
      <c r="H11" s="1458"/>
      <c r="I11" s="1458"/>
      <c r="J11" s="1458"/>
      <c r="K11" s="1458"/>
      <c r="L11" s="1458"/>
      <c r="M11" s="1458"/>
      <c r="N11" s="1459"/>
      <c r="O11" s="1508">
        <v>0</v>
      </c>
      <c r="P11" s="1509"/>
      <c r="Q11" s="1509"/>
      <c r="R11" s="1510">
        <v>4</v>
      </c>
      <c r="S11" s="1511"/>
      <c r="T11" s="1512"/>
      <c r="U11" s="1511">
        <v>0</v>
      </c>
      <c r="V11" s="1509"/>
      <c r="W11" s="1513"/>
      <c r="X11" s="1514"/>
      <c r="Y11" s="1515"/>
      <c r="Z11" s="1515"/>
      <c r="AA11" s="1515"/>
      <c r="AB11" s="1515"/>
      <c r="AC11" s="1515"/>
      <c r="AD11" s="1516"/>
      <c r="AE11" s="1514"/>
      <c r="AF11" s="1515"/>
      <c r="AG11" s="1515"/>
      <c r="AH11" s="1515"/>
      <c r="AI11" s="1515"/>
      <c r="AJ11" s="1515"/>
      <c r="AK11" s="1516"/>
      <c r="AL11" s="156">
        <f t="shared" si="0"/>
        <v>0</v>
      </c>
      <c r="AM11" s="157"/>
      <c r="AN11" s="157"/>
      <c r="AO11" s="157"/>
      <c r="AP11" s="157"/>
      <c r="AQ11" s="157"/>
      <c r="AR11" s="158"/>
      <c r="AS11" s="1514"/>
      <c r="AT11" s="1515"/>
      <c r="AU11" s="1515"/>
      <c r="AV11" s="1515"/>
      <c r="AW11" s="1515"/>
      <c r="AX11" s="1516"/>
      <c r="AY11" s="1514"/>
      <c r="AZ11" s="1515"/>
      <c r="BA11" s="1515"/>
      <c r="BB11" s="1515"/>
      <c r="BC11" s="1515"/>
      <c r="BD11" s="1516"/>
      <c r="BE11" s="1514"/>
      <c r="BF11" s="1515"/>
      <c r="BG11" s="1515"/>
      <c r="BH11" s="1515"/>
      <c r="BI11" s="1515"/>
      <c r="BJ11" s="1516"/>
      <c r="BK11" s="1514"/>
      <c r="BL11" s="1515"/>
      <c r="BM11" s="1515"/>
      <c r="BN11" s="1515"/>
      <c r="BO11" s="1515"/>
      <c r="BP11" s="1516"/>
      <c r="BQ11" s="1514"/>
      <c r="BR11" s="1515"/>
      <c r="BS11" s="1515"/>
      <c r="BT11" s="1515"/>
      <c r="BU11" s="1515"/>
      <c r="BV11" s="1516"/>
      <c r="BW11" s="1514"/>
      <c r="BX11" s="1515"/>
      <c r="BY11" s="1515"/>
      <c r="BZ11" s="1515"/>
      <c r="CA11" s="1515"/>
      <c r="CB11" s="1516"/>
      <c r="CC11" s="1514"/>
      <c r="CD11" s="1515"/>
      <c r="CE11" s="1515"/>
      <c r="CF11" s="1515"/>
      <c r="CG11" s="1515"/>
      <c r="CH11" s="1515"/>
      <c r="CI11" s="1516"/>
      <c r="CJ11" s="1514"/>
      <c r="CK11" s="1515"/>
      <c r="CL11" s="1515"/>
      <c r="CM11" s="1515"/>
      <c r="CN11" s="1515"/>
      <c r="CO11" s="1516"/>
      <c r="CP11" s="1514"/>
      <c r="CQ11" s="1515"/>
      <c r="CR11" s="1515"/>
      <c r="CS11" s="1515"/>
      <c r="CT11" s="1515"/>
      <c r="CU11" s="1516"/>
      <c r="CV11" s="1514"/>
      <c r="CW11" s="1515"/>
      <c r="CX11" s="1515"/>
      <c r="CY11" s="1515"/>
      <c r="CZ11" s="1515"/>
      <c r="DA11" s="1516"/>
      <c r="DB11" s="1514"/>
      <c r="DC11" s="1515"/>
      <c r="DD11" s="1515"/>
      <c r="DE11" s="1515"/>
      <c r="DF11" s="1515"/>
      <c r="DG11" s="1516"/>
      <c r="DH11" s="1514"/>
      <c r="DI11" s="1515"/>
      <c r="DJ11" s="1515"/>
      <c r="DK11" s="1515"/>
      <c r="DL11" s="1515"/>
      <c r="DM11" s="1515"/>
      <c r="DN11" s="1516"/>
      <c r="DO11" s="1514"/>
      <c r="DP11" s="1515"/>
      <c r="DQ11" s="1515"/>
      <c r="DR11" s="1515"/>
      <c r="DS11" s="1515"/>
      <c r="DT11" s="1516"/>
      <c r="DU11" s="156">
        <f t="shared" si="1"/>
        <v>0</v>
      </c>
      <c r="DV11" s="157"/>
      <c r="DW11" s="157"/>
      <c r="DX11" s="157"/>
      <c r="DY11" s="157"/>
      <c r="DZ11" s="157"/>
      <c r="EA11" s="157"/>
      <c r="EB11" s="158"/>
      <c r="EC11" s="1514"/>
      <c r="ED11" s="1515"/>
      <c r="EE11" s="1515"/>
      <c r="EF11" s="1515"/>
      <c r="EG11" s="1515"/>
      <c r="EH11" s="1516"/>
      <c r="EI11" s="1514"/>
      <c r="EJ11" s="1515"/>
      <c r="EK11" s="1515"/>
      <c r="EL11" s="1515"/>
      <c r="EM11" s="1515"/>
      <c r="EN11" s="1516"/>
      <c r="EO11" s="1514"/>
      <c r="EP11" s="1515"/>
      <c r="EQ11" s="1515"/>
      <c r="ER11" s="1515"/>
      <c r="ES11" s="1515"/>
      <c r="ET11" s="1682"/>
    </row>
    <row r="12" spans="1:150" ht="30" customHeight="1">
      <c r="A12" s="1677"/>
      <c r="B12" s="1678"/>
      <c r="C12" s="1678"/>
      <c r="D12" s="1678"/>
      <c r="E12" s="1679"/>
      <c r="F12" s="1138" t="s">
        <v>4481</v>
      </c>
      <c r="G12" s="1139"/>
      <c r="H12" s="1139"/>
      <c r="I12" s="1139"/>
      <c r="J12" s="1139"/>
      <c r="K12" s="1139"/>
      <c r="L12" s="1139"/>
      <c r="M12" s="1139"/>
      <c r="N12" s="1140"/>
      <c r="O12" s="1508">
        <v>0</v>
      </c>
      <c r="P12" s="1509"/>
      <c r="Q12" s="1509"/>
      <c r="R12" s="1510">
        <v>5</v>
      </c>
      <c r="S12" s="1511"/>
      <c r="T12" s="1512"/>
      <c r="U12" s="1511">
        <v>0</v>
      </c>
      <c r="V12" s="1509"/>
      <c r="W12" s="1513"/>
      <c r="X12" s="1514"/>
      <c r="Y12" s="1515"/>
      <c r="Z12" s="1515"/>
      <c r="AA12" s="1515"/>
      <c r="AB12" s="1515"/>
      <c r="AC12" s="1515"/>
      <c r="AD12" s="1516"/>
      <c r="AE12" s="1514"/>
      <c r="AF12" s="1515"/>
      <c r="AG12" s="1515"/>
      <c r="AH12" s="1515"/>
      <c r="AI12" s="1515"/>
      <c r="AJ12" s="1515"/>
      <c r="AK12" s="1516"/>
      <c r="AL12" s="156">
        <f t="shared" ref="AL12" si="2">SUM(X12:AK12)</f>
        <v>0</v>
      </c>
      <c r="AM12" s="157"/>
      <c r="AN12" s="157"/>
      <c r="AO12" s="157"/>
      <c r="AP12" s="157"/>
      <c r="AQ12" s="157"/>
      <c r="AR12" s="158"/>
      <c r="AS12" s="1514"/>
      <c r="AT12" s="1515"/>
      <c r="AU12" s="1515"/>
      <c r="AV12" s="1515"/>
      <c r="AW12" s="1515"/>
      <c r="AX12" s="1516"/>
      <c r="AY12" s="1514"/>
      <c r="AZ12" s="1515"/>
      <c r="BA12" s="1515"/>
      <c r="BB12" s="1515"/>
      <c r="BC12" s="1515"/>
      <c r="BD12" s="1516"/>
      <c r="BE12" s="1514"/>
      <c r="BF12" s="1515"/>
      <c r="BG12" s="1515"/>
      <c r="BH12" s="1515"/>
      <c r="BI12" s="1515"/>
      <c r="BJ12" s="1516"/>
      <c r="BK12" s="1514"/>
      <c r="BL12" s="1515"/>
      <c r="BM12" s="1515"/>
      <c r="BN12" s="1515"/>
      <c r="BO12" s="1515"/>
      <c r="BP12" s="1516"/>
      <c r="BQ12" s="1514"/>
      <c r="BR12" s="1515"/>
      <c r="BS12" s="1515"/>
      <c r="BT12" s="1515"/>
      <c r="BU12" s="1515"/>
      <c r="BV12" s="1516"/>
      <c r="BW12" s="1514"/>
      <c r="BX12" s="1515"/>
      <c r="BY12" s="1515"/>
      <c r="BZ12" s="1515"/>
      <c r="CA12" s="1515"/>
      <c r="CB12" s="1516"/>
      <c r="CC12" s="1514"/>
      <c r="CD12" s="1515"/>
      <c r="CE12" s="1515"/>
      <c r="CF12" s="1515"/>
      <c r="CG12" s="1515"/>
      <c r="CH12" s="1515"/>
      <c r="CI12" s="1516"/>
      <c r="CJ12" s="1514"/>
      <c r="CK12" s="1515"/>
      <c r="CL12" s="1515"/>
      <c r="CM12" s="1515"/>
      <c r="CN12" s="1515"/>
      <c r="CO12" s="1516"/>
      <c r="CP12" s="1514"/>
      <c r="CQ12" s="1515"/>
      <c r="CR12" s="1515"/>
      <c r="CS12" s="1515"/>
      <c r="CT12" s="1515"/>
      <c r="CU12" s="1516"/>
      <c r="CV12" s="1514"/>
      <c r="CW12" s="1515"/>
      <c r="CX12" s="1515"/>
      <c r="CY12" s="1515"/>
      <c r="CZ12" s="1515"/>
      <c r="DA12" s="1516"/>
      <c r="DB12" s="1514"/>
      <c r="DC12" s="1515"/>
      <c r="DD12" s="1515"/>
      <c r="DE12" s="1515"/>
      <c r="DF12" s="1515"/>
      <c r="DG12" s="1516"/>
      <c r="DH12" s="1514"/>
      <c r="DI12" s="1515"/>
      <c r="DJ12" s="1515"/>
      <c r="DK12" s="1515"/>
      <c r="DL12" s="1515"/>
      <c r="DM12" s="1515"/>
      <c r="DN12" s="1516"/>
      <c r="DO12" s="1514"/>
      <c r="DP12" s="1515"/>
      <c r="DQ12" s="1515"/>
      <c r="DR12" s="1515"/>
      <c r="DS12" s="1515"/>
      <c r="DT12" s="1516"/>
      <c r="DU12" s="156">
        <f t="shared" ref="DU12" si="3">SUM(AL12-CC12)</f>
        <v>0</v>
      </c>
      <c r="DV12" s="157"/>
      <c r="DW12" s="157"/>
      <c r="DX12" s="157"/>
      <c r="DY12" s="157"/>
      <c r="DZ12" s="157"/>
      <c r="EA12" s="157"/>
      <c r="EB12" s="158"/>
      <c r="EC12" s="1514"/>
      <c r="ED12" s="1515"/>
      <c r="EE12" s="1515"/>
      <c r="EF12" s="1515"/>
      <c r="EG12" s="1515"/>
      <c r="EH12" s="1516"/>
      <c r="EI12" s="1514"/>
      <c r="EJ12" s="1515"/>
      <c r="EK12" s="1515"/>
      <c r="EL12" s="1515"/>
      <c r="EM12" s="1515"/>
      <c r="EN12" s="1516"/>
      <c r="EO12" s="1514"/>
      <c r="EP12" s="1515"/>
      <c r="EQ12" s="1515"/>
      <c r="ER12" s="1515"/>
      <c r="ES12" s="1515"/>
      <c r="ET12" s="1682"/>
    </row>
    <row r="13" spans="1:150" ht="30" customHeight="1">
      <c r="A13" s="1640"/>
      <c r="B13" s="1641"/>
      <c r="C13" s="1641"/>
      <c r="D13" s="1641"/>
      <c r="E13" s="1642"/>
      <c r="F13" s="1629" t="s">
        <v>4482</v>
      </c>
      <c r="G13" s="1683"/>
      <c r="H13" s="1683"/>
      <c r="I13" s="1683"/>
      <c r="J13" s="1683"/>
      <c r="K13" s="1683"/>
      <c r="L13" s="1683"/>
      <c r="M13" s="1683"/>
      <c r="N13" s="1684"/>
      <c r="O13" s="1632">
        <v>0</v>
      </c>
      <c r="P13" s="1633"/>
      <c r="Q13" s="1633"/>
      <c r="R13" s="1634">
        <v>6</v>
      </c>
      <c r="S13" s="1635"/>
      <c r="T13" s="1636"/>
      <c r="U13" s="1635">
        <v>0</v>
      </c>
      <c r="V13" s="1633"/>
      <c r="W13" s="1637"/>
      <c r="X13" s="1514"/>
      <c r="Y13" s="1515"/>
      <c r="Z13" s="1515"/>
      <c r="AA13" s="1515"/>
      <c r="AB13" s="1515"/>
      <c r="AC13" s="1515"/>
      <c r="AD13" s="1516"/>
      <c r="AE13" s="1514"/>
      <c r="AF13" s="1515"/>
      <c r="AG13" s="1515"/>
      <c r="AH13" s="1515"/>
      <c r="AI13" s="1515"/>
      <c r="AJ13" s="1515"/>
      <c r="AK13" s="1516"/>
      <c r="AL13" s="156">
        <f>SUM(X13:AK13)</f>
        <v>0</v>
      </c>
      <c r="AM13" s="157"/>
      <c r="AN13" s="157"/>
      <c r="AO13" s="157"/>
      <c r="AP13" s="157"/>
      <c r="AQ13" s="157"/>
      <c r="AR13" s="158"/>
      <c r="AS13" s="1514"/>
      <c r="AT13" s="1515"/>
      <c r="AU13" s="1515"/>
      <c r="AV13" s="1515"/>
      <c r="AW13" s="1515"/>
      <c r="AX13" s="1516"/>
      <c r="AY13" s="1514"/>
      <c r="AZ13" s="1515"/>
      <c r="BA13" s="1515"/>
      <c r="BB13" s="1515"/>
      <c r="BC13" s="1515"/>
      <c r="BD13" s="1516"/>
      <c r="BE13" s="1514"/>
      <c r="BF13" s="1515"/>
      <c r="BG13" s="1515"/>
      <c r="BH13" s="1515"/>
      <c r="BI13" s="1515"/>
      <c r="BJ13" s="1516"/>
      <c r="BK13" s="1514"/>
      <c r="BL13" s="1515"/>
      <c r="BM13" s="1515"/>
      <c r="BN13" s="1515"/>
      <c r="BO13" s="1515"/>
      <c r="BP13" s="1516"/>
      <c r="BQ13" s="1514"/>
      <c r="BR13" s="1515"/>
      <c r="BS13" s="1515"/>
      <c r="BT13" s="1515"/>
      <c r="BU13" s="1515"/>
      <c r="BV13" s="1516"/>
      <c r="BW13" s="1514"/>
      <c r="BX13" s="1515"/>
      <c r="BY13" s="1515"/>
      <c r="BZ13" s="1515"/>
      <c r="CA13" s="1515"/>
      <c r="CB13" s="1516"/>
      <c r="CC13" s="1514"/>
      <c r="CD13" s="1515"/>
      <c r="CE13" s="1515"/>
      <c r="CF13" s="1515"/>
      <c r="CG13" s="1515"/>
      <c r="CH13" s="1515"/>
      <c r="CI13" s="1516"/>
      <c r="CJ13" s="1514"/>
      <c r="CK13" s="1515"/>
      <c r="CL13" s="1515"/>
      <c r="CM13" s="1515"/>
      <c r="CN13" s="1515"/>
      <c r="CO13" s="1516"/>
      <c r="CP13" s="1514"/>
      <c r="CQ13" s="1515"/>
      <c r="CR13" s="1515"/>
      <c r="CS13" s="1515"/>
      <c r="CT13" s="1515"/>
      <c r="CU13" s="1516"/>
      <c r="CV13" s="1514"/>
      <c r="CW13" s="1515"/>
      <c r="CX13" s="1515"/>
      <c r="CY13" s="1515"/>
      <c r="CZ13" s="1515"/>
      <c r="DA13" s="1516"/>
      <c r="DB13" s="1514"/>
      <c r="DC13" s="1515"/>
      <c r="DD13" s="1515"/>
      <c r="DE13" s="1515"/>
      <c r="DF13" s="1515"/>
      <c r="DG13" s="1516"/>
      <c r="DH13" s="1514"/>
      <c r="DI13" s="1515"/>
      <c r="DJ13" s="1515"/>
      <c r="DK13" s="1515"/>
      <c r="DL13" s="1515"/>
      <c r="DM13" s="1515"/>
      <c r="DN13" s="1516"/>
      <c r="DO13" s="1514"/>
      <c r="DP13" s="1515"/>
      <c r="DQ13" s="1515"/>
      <c r="DR13" s="1515"/>
      <c r="DS13" s="1515"/>
      <c r="DT13" s="1516"/>
      <c r="DU13" s="156">
        <f>SUM(AL13-CC13)</f>
        <v>0</v>
      </c>
      <c r="DV13" s="157"/>
      <c r="DW13" s="157"/>
      <c r="DX13" s="157"/>
      <c r="DY13" s="157"/>
      <c r="DZ13" s="157"/>
      <c r="EA13" s="157"/>
      <c r="EB13" s="158"/>
      <c r="EC13" s="1514"/>
      <c r="ED13" s="1515"/>
      <c r="EE13" s="1515"/>
      <c r="EF13" s="1515"/>
      <c r="EG13" s="1515"/>
      <c r="EH13" s="1516"/>
      <c r="EI13" s="1514"/>
      <c r="EJ13" s="1515"/>
      <c r="EK13" s="1515"/>
      <c r="EL13" s="1515"/>
      <c r="EM13" s="1515"/>
      <c r="EN13" s="1516"/>
      <c r="EO13" s="1514"/>
      <c r="EP13" s="1515"/>
      <c r="EQ13" s="1515"/>
      <c r="ER13" s="1515"/>
      <c r="ES13" s="1515"/>
      <c r="ET13" s="1682"/>
    </row>
    <row r="14" spans="1:150" ht="30" customHeight="1">
      <c r="A14" s="1612" t="s">
        <v>327</v>
      </c>
      <c r="B14" s="1638"/>
      <c r="C14" s="1638"/>
      <c r="D14" s="1638"/>
      <c r="E14" s="1639"/>
      <c r="F14" s="1138" t="s">
        <v>328</v>
      </c>
      <c r="G14" s="1139"/>
      <c r="H14" s="1139"/>
      <c r="I14" s="1139"/>
      <c r="J14" s="1139"/>
      <c r="K14" s="1139"/>
      <c r="L14" s="1139"/>
      <c r="M14" s="1139"/>
      <c r="N14" s="1140"/>
      <c r="O14" s="1632">
        <v>0</v>
      </c>
      <c r="P14" s="1633"/>
      <c r="Q14" s="1633"/>
      <c r="R14" s="1634">
        <v>7</v>
      </c>
      <c r="S14" s="1635"/>
      <c r="T14" s="1636"/>
      <c r="U14" s="1635">
        <v>0</v>
      </c>
      <c r="V14" s="1633"/>
      <c r="W14" s="1637"/>
      <c r="X14" s="1514"/>
      <c r="Y14" s="1515"/>
      <c r="Z14" s="1515"/>
      <c r="AA14" s="1515"/>
      <c r="AB14" s="1515"/>
      <c r="AC14" s="1515"/>
      <c r="AD14" s="1516"/>
      <c r="AE14" s="1514"/>
      <c r="AF14" s="1515"/>
      <c r="AG14" s="1515"/>
      <c r="AH14" s="1515"/>
      <c r="AI14" s="1515"/>
      <c r="AJ14" s="1515"/>
      <c r="AK14" s="1516"/>
      <c r="AL14" s="156">
        <f t="shared" si="0"/>
        <v>0</v>
      </c>
      <c r="AM14" s="157"/>
      <c r="AN14" s="157"/>
      <c r="AO14" s="157"/>
      <c r="AP14" s="157"/>
      <c r="AQ14" s="157"/>
      <c r="AR14" s="158"/>
      <c r="AS14" s="1514"/>
      <c r="AT14" s="1515"/>
      <c r="AU14" s="1515"/>
      <c r="AV14" s="1515"/>
      <c r="AW14" s="1515"/>
      <c r="AX14" s="1516"/>
      <c r="AY14" s="1514"/>
      <c r="AZ14" s="1515"/>
      <c r="BA14" s="1515"/>
      <c r="BB14" s="1515"/>
      <c r="BC14" s="1515"/>
      <c r="BD14" s="1516"/>
      <c r="BE14" s="1514"/>
      <c r="BF14" s="1515"/>
      <c r="BG14" s="1515"/>
      <c r="BH14" s="1515"/>
      <c r="BI14" s="1515"/>
      <c r="BJ14" s="1516"/>
      <c r="BK14" s="1514"/>
      <c r="BL14" s="1515"/>
      <c r="BM14" s="1515"/>
      <c r="BN14" s="1515"/>
      <c r="BO14" s="1515"/>
      <c r="BP14" s="1516"/>
      <c r="BQ14" s="1514"/>
      <c r="BR14" s="1515"/>
      <c r="BS14" s="1515"/>
      <c r="BT14" s="1515"/>
      <c r="BU14" s="1515"/>
      <c r="BV14" s="1516"/>
      <c r="BW14" s="1514"/>
      <c r="BX14" s="1515"/>
      <c r="BY14" s="1515"/>
      <c r="BZ14" s="1515"/>
      <c r="CA14" s="1515"/>
      <c r="CB14" s="1516"/>
      <c r="CC14" s="1514"/>
      <c r="CD14" s="1515"/>
      <c r="CE14" s="1515"/>
      <c r="CF14" s="1515"/>
      <c r="CG14" s="1515"/>
      <c r="CH14" s="1515"/>
      <c r="CI14" s="1516"/>
      <c r="CJ14" s="1514"/>
      <c r="CK14" s="1515"/>
      <c r="CL14" s="1515"/>
      <c r="CM14" s="1515"/>
      <c r="CN14" s="1515"/>
      <c r="CO14" s="1516"/>
      <c r="CP14" s="1514"/>
      <c r="CQ14" s="1515"/>
      <c r="CR14" s="1515"/>
      <c r="CS14" s="1515"/>
      <c r="CT14" s="1515"/>
      <c r="CU14" s="1516"/>
      <c r="CV14" s="1514"/>
      <c r="CW14" s="1515"/>
      <c r="CX14" s="1515"/>
      <c r="CY14" s="1515"/>
      <c r="CZ14" s="1515"/>
      <c r="DA14" s="1516"/>
      <c r="DB14" s="1514"/>
      <c r="DC14" s="1515"/>
      <c r="DD14" s="1515"/>
      <c r="DE14" s="1515"/>
      <c r="DF14" s="1515"/>
      <c r="DG14" s="1516"/>
      <c r="DH14" s="1514"/>
      <c r="DI14" s="1515"/>
      <c r="DJ14" s="1515"/>
      <c r="DK14" s="1515"/>
      <c r="DL14" s="1515"/>
      <c r="DM14" s="1515"/>
      <c r="DN14" s="1516"/>
      <c r="DO14" s="1514"/>
      <c r="DP14" s="1515"/>
      <c r="DQ14" s="1515"/>
      <c r="DR14" s="1515"/>
      <c r="DS14" s="1515"/>
      <c r="DT14" s="1516"/>
      <c r="DU14" s="156">
        <f t="shared" si="1"/>
        <v>0</v>
      </c>
      <c r="DV14" s="157"/>
      <c r="DW14" s="157"/>
      <c r="DX14" s="157"/>
      <c r="DY14" s="157"/>
      <c r="DZ14" s="157"/>
      <c r="EA14" s="157"/>
      <c r="EB14" s="158"/>
      <c r="EC14" s="1514"/>
      <c r="ED14" s="1515"/>
      <c r="EE14" s="1515"/>
      <c r="EF14" s="1515"/>
      <c r="EG14" s="1515"/>
      <c r="EH14" s="1516"/>
      <c r="EI14" s="1514"/>
      <c r="EJ14" s="1515"/>
      <c r="EK14" s="1515"/>
      <c r="EL14" s="1515"/>
      <c r="EM14" s="1515"/>
      <c r="EN14" s="1516"/>
      <c r="EO14" s="1514"/>
      <c r="EP14" s="1515"/>
      <c r="EQ14" s="1515"/>
      <c r="ER14" s="1515"/>
      <c r="ES14" s="1515"/>
      <c r="ET14" s="1682"/>
    </row>
    <row r="15" spans="1:150" ht="30" customHeight="1">
      <c r="A15" s="1640"/>
      <c r="B15" s="1641"/>
      <c r="C15" s="1641"/>
      <c r="D15" s="1641"/>
      <c r="E15" s="1642"/>
      <c r="F15" s="1138" t="s">
        <v>424</v>
      </c>
      <c r="G15" s="1139"/>
      <c r="H15" s="1139"/>
      <c r="I15" s="1139"/>
      <c r="J15" s="1139"/>
      <c r="K15" s="1139"/>
      <c r="L15" s="1139"/>
      <c r="M15" s="1139"/>
      <c r="N15" s="1140"/>
      <c r="O15" s="1632">
        <v>0</v>
      </c>
      <c r="P15" s="1633"/>
      <c r="Q15" s="1633"/>
      <c r="R15" s="1634">
        <v>8</v>
      </c>
      <c r="S15" s="1635"/>
      <c r="T15" s="1636"/>
      <c r="U15" s="1635">
        <v>0</v>
      </c>
      <c r="V15" s="1633"/>
      <c r="W15" s="1637"/>
      <c r="X15" s="1514"/>
      <c r="Y15" s="1515"/>
      <c r="Z15" s="1515"/>
      <c r="AA15" s="1515"/>
      <c r="AB15" s="1515"/>
      <c r="AC15" s="1515"/>
      <c r="AD15" s="1516"/>
      <c r="AE15" s="1514"/>
      <c r="AF15" s="1515"/>
      <c r="AG15" s="1515"/>
      <c r="AH15" s="1515"/>
      <c r="AI15" s="1515"/>
      <c r="AJ15" s="1515"/>
      <c r="AK15" s="1516"/>
      <c r="AL15" s="156">
        <f t="shared" si="0"/>
        <v>0</v>
      </c>
      <c r="AM15" s="157"/>
      <c r="AN15" s="157"/>
      <c r="AO15" s="157"/>
      <c r="AP15" s="157"/>
      <c r="AQ15" s="157"/>
      <c r="AR15" s="158"/>
      <c r="AS15" s="1514"/>
      <c r="AT15" s="1515"/>
      <c r="AU15" s="1515"/>
      <c r="AV15" s="1515"/>
      <c r="AW15" s="1515"/>
      <c r="AX15" s="1516"/>
      <c r="AY15" s="1514"/>
      <c r="AZ15" s="1515"/>
      <c r="BA15" s="1515"/>
      <c r="BB15" s="1515"/>
      <c r="BC15" s="1515"/>
      <c r="BD15" s="1516"/>
      <c r="BE15" s="1514"/>
      <c r="BF15" s="1515"/>
      <c r="BG15" s="1515"/>
      <c r="BH15" s="1515"/>
      <c r="BI15" s="1515"/>
      <c r="BJ15" s="1516"/>
      <c r="BK15" s="1514"/>
      <c r="BL15" s="1515"/>
      <c r="BM15" s="1515"/>
      <c r="BN15" s="1515"/>
      <c r="BO15" s="1515"/>
      <c r="BP15" s="1516"/>
      <c r="BQ15" s="1514"/>
      <c r="BR15" s="1515"/>
      <c r="BS15" s="1515"/>
      <c r="BT15" s="1515"/>
      <c r="BU15" s="1515"/>
      <c r="BV15" s="1516"/>
      <c r="BW15" s="1514"/>
      <c r="BX15" s="1515"/>
      <c r="BY15" s="1515"/>
      <c r="BZ15" s="1515"/>
      <c r="CA15" s="1515"/>
      <c r="CB15" s="1516"/>
      <c r="CC15" s="1514"/>
      <c r="CD15" s="1515"/>
      <c r="CE15" s="1515"/>
      <c r="CF15" s="1515"/>
      <c r="CG15" s="1515"/>
      <c r="CH15" s="1515"/>
      <c r="CI15" s="1516"/>
      <c r="CJ15" s="1514"/>
      <c r="CK15" s="1515"/>
      <c r="CL15" s="1515"/>
      <c r="CM15" s="1515"/>
      <c r="CN15" s="1515"/>
      <c r="CO15" s="1516"/>
      <c r="CP15" s="1514"/>
      <c r="CQ15" s="1515"/>
      <c r="CR15" s="1515"/>
      <c r="CS15" s="1515"/>
      <c r="CT15" s="1515"/>
      <c r="CU15" s="1516"/>
      <c r="CV15" s="1514"/>
      <c r="CW15" s="1515"/>
      <c r="CX15" s="1515"/>
      <c r="CY15" s="1515"/>
      <c r="CZ15" s="1515"/>
      <c r="DA15" s="1516"/>
      <c r="DB15" s="1514"/>
      <c r="DC15" s="1515"/>
      <c r="DD15" s="1515"/>
      <c r="DE15" s="1515"/>
      <c r="DF15" s="1515"/>
      <c r="DG15" s="1516"/>
      <c r="DH15" s="1514"/>
      <c r="DI15" s="1515"/>
      <c r="DJ15" s="1515"/>
      <c r="DK15" s="1515"/>
      <c r="DL15" s="1515"/>
      <c r="DM15" s="1515"/>
      <c r="DN15" s="1516"/>
      <c r="DO15" s="1514"/>
      <c r="DP15" s="1515"/>
      <c r="DQ15" s="1515"/>
      <c r="DR15" s="1515"/>
      <c r="DS15" s="1515"/>
      <c r="DT15" s="1516"/>
      <c r="DU15" s="156">
        <f t="shared" si="1"/>
        <v>0</v>
      </c>
      <c r="DV15" s="157"/>
      <c r="DW15" s="157"/>
      <c r="DX15" s="157"/>
      <c r="DY15" s="157"/>
      <c r="DZ15" s="157"/>
      <c r="EA15" s="157"/>
      <c r="EB15" s="158"/>
      <c r="EC15" s="1514"/>
      <c r="ED15" s="1515"/>
      <c r="EE15" s="1515"/>
      <c r="EF15" s="1515"/>
      <c r="EG15" s="1515"/>
      <c r="EH15" s="1516"/>
      <c r="EI15" s="1514"/>
      <c r="EJ15" s="1515"/>
      <c r="EK15" s="1515"/>
      <c r="EL15" s="1515"/>
      <c r="EM15" s="1515"/>
      <c r="EN15" s="1516"/>
      <c r="EO15" s="1514"/>
      <c r="EP15" s="1515"/>
      <c r="EQ15" s="1515"/>
      <c r="ER15" s="1515"/>
      <c r="ES15" s="1515"/>
      <c r="ET15" s="1682"/>
    </row>
    <row r="16" spans="1:150" ht="30" customHeight="1">
      <c r="A16" s="1138" t="s">
        <v>424</v>
      </c>
      <c r="B16" s="1139"/>
      <c r="C16" s="1139"/>
      <c r="D16" s="1139"/>
      <c r="E16" s="1139"/>
      <c r="F16" s="1139"/>
      <c r="G16" s="1139"/>
      <c r="H16" s="1139"/>
      <c r="I16" s="1139"/>
      <c r="J16" s="1139"/>
      <c r="K16" s="1139"/>
      <c r="L16" s="1139"/>
      <c r="M16" s="1139"/>
      <c r="N16" s="1140"/>
      <c r="O16" s="1632">
        <v>0</v>
      </c>
      <c r="P16" s="1633"/>
      <c r="Q16" s="1633"/>
      <c r="R16" s="1634">
        <v>9</v>
      </c>
      <c r="S16" s="1635"/>
      <c r="T16" s="1636"/>
      <c r="U16" s="1635">
        <v>0</v>
      </c>
      <c r="V16" s="1633"/>
      <c r="W16" s="1637"/>
      <c r="X16" s="1514"/>
      <c r="Y16" s="1515"/>
      <c r="Z16" s="1515"/>
      <c r="AA16" s="1515"/>
      <c r="AB16" s="1515"/>
      <c r="AC16" s="1515"/>
      <c r="AD16" s="1516"/>
      <c r="AE16" s="1514"/>
      <c r="AF16" s="1515"/>
      <c r="AG16" s="1515"/>
      <c r="AH16" s="1515"/>
      <c r="AI16" s="1515"/>
      <c r="AJ16" s="1515"/>
      <c r="AK16" s="1516"/>
      <c r="AL16" s="156">
        <f t="shared" si="0"/>
        <v>0</v>
      </c>
      <c r="AM16" s="157"/>
      <c r="AN16" s="157"/>
      <c r="AO16" s="157"/>
      <c r="AP16" s="157"/>
      <c r="AQ16" s="157"/>
      <c r="AR16" s="158"/>
      <c r="AS16" s="1514"/>
      <c r="AT16" s="1515"/>
      <c r="AU16" s="1515"/>
      <c r="AV16" s="1515"/>
      <c r="AW16" s="1515"/>
      <c r="AX16" s="1516"/>
      <c r="AY16" s="1514"/>
      <c r="AZ16" s="1515"/>
      <c r="BA16" s="1515"/>
      <c r="BB16" s="1515"/>
      <c r="BC16" s="1515"/>
      <c r="BD16" s="1516"/>
      <c r="BE16" s="1514"/>
      <c r="BF16" s="1515"/>
      <c r="BG16" s="1515"/>
      <c r="BH16" s="1515"/>
      <c r="BI16" s="1515"/>
      <c r="BJ16" s="1516"/>
      <c r="BK16" s="1514"/>
      <c r="BL16" s="1515"/>
      <c r="BM16" s="1515"/>
      <c r="BN16" s="1515"/>
      <c r="BO16" s="1515"/>
      <c r="BP16" s="1516"/>
      <c r="BQ16" s="1514"/>
      <c r="BR16" s="1515"/>
      <c r="BS16" s="1515"/>
      <c r="BT16" s="1515"/>
      <c r="BU16" s="1515"/>
      <c r="BV16" s="1516"/>
      <c r="BW16" s="1514"/>
      <c r="BX16" s="1515"/>
      <c r="BY16" s="1515"/>
      <c r="BZ16" s="1515"/>
      <c r="CA16" s="1515"/>
      <c r="CB16" s="1516"/>
      <c r="CC16" s="1514"/>
      <c r="CD16" s="1515"/>
      <c r="CE16" s="1515"/>
      <c r="CF16" s="1515"/>
      <c r="CG16" s="1515"/>
      <c r="CH16" s="1515"/>
      <c r="CI16" s="1516"/>
      <c r="CJ16" s="1514"/>
      <c r="CK16" s="1515"/>
      <c r="CL16" s="1515"/>
      <c r="CM16" s="1515"/>
      <c r="CN16" s="1515"/>
      <c r="CO16" s="1516"/>
      <c r="CP16" s="1514"/>
      <c r="CQ16" s="1515"/>
      <c r="CR16" s="1515"/>
      <c r="CS16" s="1515"/>
      <c r="CT16" s="1515"/>
      <c r="CU16" s="1516"/>
      <c r="CV16" s="1514"/>
      <c r="CW16" s="1515"/>
      <c r="CX16" s="1515"/>
      <c r="CY16" s="1515"/>
      <c r="CZ16" s="1515"/>
      <c r="DA16" s="1516"/>
      <c r="DB16" s="1514"/>
      <c r="DC16" s="1515"/>
      <c r="DD16" s="1515"/>
      <c r="DE16" s="1515"/>
      <c r="DF16" s="1515"/>
      <c r="DG16" s="1516"/>
      <c r="DH16" s="1514"/>
      <c r="DI16" s="1515"/>
      <c r="DJ16" s="1515"/>
      <c r="DK16" s="1515"/>
      <c r="DL16" s="1515"/>
      <c r="DM16" s="1515"/>
      <c r="DN16" s="1516"/>
      <c r="DO16" s="1514"/>
      <c r="DP16" s="1515"/>
      <c r="DQ16" s="1515"/>
      <c r="DR16" s="1515"/>
      <c r="DS16" s="1515"/>
      <c r="DT16" s="1516"/>
      <c r="DU16" s="156">
        <f t="shared" si="1"/>
        <v>0</v>
      </c>
      <c r="DV16" s="157"/>
      <c r="DW16" s="157"/>
      <c r="DX16" s="157"/>
      <c r="DY16" s="157"/>
      <c r="DZ16" s="157"/>
      <c r="EA16" s="157"/>
      <c r="EB16" s="158"/>
      <c r="EC16" s="1514"/>
      <c r="ED16" s="1515"/>
      <c r="EE16" s="1515"/>
      <c r="EF16" s="1515"/>
      <c r="EG16" s="1515"/>
      <c r="EH16" s="1516"/>
      <c r="EI16" s="1514"/>
      <c r="EJ16" s="1515"/>
      <c r="EK16" s="1515"/>
      <c r="EL16" s="1515"/>
      <c r="EM16" s="1515"/>
      <c r="EN16" s="1516"/>
      <c r="EO16" s="1514"/>
      <c r="EP16" s="1515"/>
      <c r="EQ16" s="1515"/>
      <c r="ER16" s="1515"/>
      <c r="ES16" s="1515"/>
      <c r="ET16" s="1682"/>
    </row>
    <row r="17" spans="1:150" ht="30" customHeight="1" thickBot="1">
      <c r="A17" s="856" t="s">
        <v>388</v>
      </c>
      <c r="B17" s="857"/>
      <c r="C17" s="857"/>
      <c r="D17" s="857"/>
      <c r="E17" s="857"/>
      <c r="F17" s="857"/>
      <c r="G17" s="857"/>
      <c r="H17" s="857"/>
      <c r="I17" s="857"/>
      <c r="J17" s="857"/>
      <c r="K17" s="857"/>
      <c r="L17" s="857"/>
      <c r="M17" s="857"/>
      <c r="N17" s="1137"/>
      <c r="O17" s="1685">
        <v>1</v>
      </c>
      <c r="P17" s="1686"/>
      <c r="Q17" s="1686"/>
      <c r="R17" s="1643">
        <v>0</v>
      </c>
      <c r="S17" s="1644"/>
      <c r="T17" s="1645"/>
      <c r="U17" s="1644">
        <v>0</v>
      </c>
      <c r="V17" s="1686"/>
      <c r="W17" s="1687"/>
      <c r="X17" s="188">
        <f>SUM(X8:AD16)</f>
        <v>0</v>
      </c>
      <c r="Y17" s="189"/>
      <c r="Z17" s="189"/>
      <c r="AA17" s="189"/>
      <c r="AB17" s="189"/>
      <c r="AC17" s="189"/>
      <c r="AD17" s="190"/>
      <c r="AE17" s="188">
        <f>SUM(AE8:AK16)</f>
        <v>0</v>
      </c>
      <c r="AF17" s="189"/>
      <c r="AG17" s="189"/>
      <c r="AH17" s="189"/>
      <c r="AI17" s="189"/>
      <c r="AJ17" s="189"/>
      <c r="AK17" s="190"/>
      <c r="AL17" s="188">
        <f>SUM(AL8:AR16)</f>
        <v>0</v>
      </c>
      <c r="AM17" s="189"/>
      <c r="AN17" s="189"/>
      <c r="AO17" s="189"/>
      <c r="AP17" s="189"/>
      <c r="AQ17" s="189"/>
      <c r="AR17" s="190"/>
      <c r="AS17" s="188">
        <f>SUM(AS8:AX16)</f>
        <v>0</v>
      </c>
      <c r="AT17" s="189"/>
      <c r="AU17" s="189"/>
      <c r="AV17" s="189"/>
      <c r="AW17" s="189"/>
      <c r="AX17" s="190"/>
      <c r="AY17" s="188">
        <f>SUM(AY8:BD16)</f>
        <v>0</v>
      </c>
      <c r="AZ17" s="189"/>
      <c r="BA17" s="189"/>
      <c r="BB17" s="189"/>
      <c r="BC17" s="189"/>
      <c r="BD17" s="190"/>
      <c r="BE17" s="188">
        <f>SUM(BE8:BJ16)</f>
        <v>0</v>
      </c>
      <c r="BF17" s="189"/>
      <c r="BG17" s="189"/>
      <c r="BH17" s="189"/>
      <c r="BI17" s="189"/>
      <c r="BJ17" s="190"/>
      <c r="BK17" s="188">
        <f>SUM(BK8:BP16)</f>
        <v>0</v>
      </c>
      <c r="BL17" s="189"/>
      <c r="BM17" s="189"/>
      <c r="BN17" s="189"/>
      <c r="BO17" s="189"/>
      <c r="BP17" s="190"/>
      <c r="BQ17" s="188">
        <f>SUM(BQ8:BV16)</f>
        <v>0</v>
      </c>
      <c r="BR17" s="189"/>
      <c r="BS17" s="189"/>
      <c r="BT17" s="189"/>
      <c r="BU17" s="189"/>
      <c r="BV17" s="190"/>
      <c r="BW17" s="188">
        <f>SUM(BW8:CB16)</f>
        <v>0</v>
      </c>
      <c r="BX17" s="189"/>
      <c r="BY17" s="189"/>
      <c r="BZ17" s="189"/>
      <c r="CA17" s="189"/>
      <c r="CB17" s="190"/>
      <c r="CC17" s="188">
        <f>SUM(CC8:CI16)</f>
        <v>0</v>
      </c>
      <c r="CD17" s="189"/>
      <c r="CE17" s="189"/>
      <c r="CF17" s="189"/>
      <c r="CG17" s="189"/>
      <c r="CH17" s="189"/>
      <c r="CI17" s="190"/>
      <c r="CJ17" s="188">
        <f>SUM(CJ8:CO16)</f>
        <v>0</v>
      </c>
      <c r="CK17" s="189"/>
      <c r="CL17" s="189"/>
      <c r="CM17" s="189"/>
      <c r="CN17" s="189"/>
      <c r="CO17" s="190"/>
      <c r="CP17" s="188">
        <f>SUM(CP8:CU16)</f>
        <v>0</v>
      </c>
      <c r="CQ17" s="189"/>
      <c r="CR17" s="189"/>
      <c r="CS17" s="189"/>
      <c r="CT17" s="189"/>
      <c r="CU17" s="190"/>
      <c r="CV17" s="188">
        <f>SUM(CV8:DA16)</f>
        <v>0</v>
      </c>
      <c r="CW17" s="189"/>
      <c r="CX17" s="189"/>
      <c r="CY17" s="189"/>
      <c r="CZ17" s="189"/>
      <c r="DA17" s="190"/>
      <c r="DB17" s="188">
        <f>SUM(DB8:DG16)</f>
        <v>0</v>
      </c>
      <c r="DC17" s="189"/>
      <c r="DD17" s="189"/>
      <c r="DE17" s="189"/>
      <c r="DF17" s="189"/>
      <c r="DG17" s="190"/>
      <c r="DH17" s="188">
        <f>SUM(DH8:DN16)</f>
        <v>0</v>
      </c>
      <c r="DI17" s="189"/>
      <c r="DJ17" s="189"/>
      <c r="DK17" s="189"/>
      <c r="DL17" s="189"/>
      <c r="DM17" s="189"/>
      <c r="DN17" s="190"/>
      <c r="DO17" s="188">
        <f>SUM(DO8:DT16)</f>
        <v>0</v>
      </c>
      <c r="DP17" s="189"/>
      <c r="DQ17" s="189"/>
      <c r="DR17" s="189"/>
      <c r="DS17" s="189"/>
      <c r="DT17" s="190"/>
      <c r="DU17" s="188">
        <f>SUM(DU8:EB16)</f>
        <v>0</v>
      </c>
      <c r="DV17" s="189"/>
      <c r="DW17" s="189"/>
      <c r="DX17" s="189"/>
      <c r="DY17" s="189"/>
      <c r="DZ17" s="189"/>
      <c r="EA17" s="189"/>
      <c r="EB17" s="190"/>
      <c r="EC17" s="188">
        <f>SUM(EC8:EH16)</f>
        <v>0</v>
      </c>
      <c r="ED17" s="189"/>
      <c r="EE17" s="189"/>
      <c r="EF17" s="189"/>
      <c r="EG17" s="189"/>
      <c r="EH17" s="190"/>
      <c r="EI17" s="188">
        <f>SUM(EI8:EN16)</f>
        <v>0</v>
      </c>
      <c r="EJ17" s="189"/>
      <c r="EK17" s="189"/>
      <c r="EL17" s="189"/>
      <c r="EM17" s="189"/>
      <c r="EN17" s="190"/>
      <c r="EO17" s="188">
        <f>SUM(EO8:ET16)</f>
        <v>0</v>
      </c>
      <c r="EP17" s="189"/>
      <c r="EQ17" s="189"/>
      <c r="ER17" s="189"/>
      <c r="ES17" s="189"/>
      <c r="ET17" s="636"/>
    </row>
    <row r="18" spans="1:150" ht="24.95" customHeight="1">
      <c r="A18" s="1688"/>
      <c r="B18" s="1688"/>
      <c r="C18" s="1688"/>
      <c r="D18" s="1688"/>
      <c r="E18" s="1688"/>
      <c r="F18" s="1689"/>
      <c r="G18" s="1689"/>
      <c r="H18" s="1689"/>
      <c r="I18" s="1689"/>
      <c r="J18" s="1689"/>
      <c r="K18" s="1689"/>
      <c r="L18" s="1689"/>
      <c r="M18" s="1689"/>
      <c r="N18" s="1689"/>
      <c r="O18" s="1690"/>
      <c r="P18" s="1690"/>
      <c r="Q18" s="1690"/>
      <c r="R18" s="1690"/>
      <c r="S18" s="1690"/>
      <c r="T18" s="1690"/>
      <c r="U18" s="1690"/>
      <c r="V18" s="1690"/>
      <c r="W18" s="1690"/>
      <c r="X18" s="1690"/>
      <c r="Y18" s="1690"/>
      <c r="Z18" s="1690"/>
      <c r="AA18" s="1591"/>
      <c r="AB18" s="1591"/>
      <c r="AC18" s="1591"/>
      <c r="AD18" s="1591"/>
      <c r="AE18" s="1591"/>
      <c r="AF18" s="1591"/>
      <c r="AG18" s="1591"/>
      <c r="AH18" s="1591"/>
      <c r="AI18" s="1591"/>
      <c r="AJ18" s="1691"/>
      <c r="AK18" s="1691"/>
      <c r="AL18" s="1691"/>
      <c r="AM18" s="1691"/>
      <c r="AN18" s="1691"/>
      <c r="AO18" s="1691"/>
      <c r="AP18" s="1691"/>
      <c r="AQ18" s="1691"/>
      <c r="AR18" s="1691"/>
      <c r="AS18" s="1691"/>
      <c r="AT18" s="1691"/>
      <c r="AU18" s="1691"/>
      <c r="AV18" s="1691"/>
      <c r="AW18" s="1691"/>
      <c r="AX18" s="1691"/>
      <c r="AY18" s="1691"/>
      <c r="AZ18" s="1691"/>
      <c r="BA18" s="1691"/>
      <c r="BB18" s="1691"/>
      <c r="BC18" s="1691"/>
      <c r="BD18" s="1691"/>
      <c r="BE18" s="1691"/>
      <c r="BF18" s="1691"/>
      <c r="BG18" s="1691"/>
      <c r="BH18" s="1691"/>
      <c r="BI18" s="1691"/>
      <c r="BJ18" s="1691"/>
      <c r="BK18" s="1691"/>
      <c r="BL18" s="1691"/>
      <c r="BM18" s="1691"/>
      <c r="BN18" s="1691"/>
      <c r="BO18" s="1691"/>
      <c r="BP18" s="1691"/>
      <c r="BQ18" s="1691"/>
      <c r="BR18" s="1691"/>
      <c r="BS18" s="1691"/>
      <c r="BT18" s="1691"/>
      <c r="BU18" s="1691"/>
      <c r="BV18" s="1691"/>
      <c r="BW18" s="1691"/>
      <c r="BX18" s="1691"/>
      <c r="BY18" s="1691"/>
      <c r="BZ18" s="1691"/>
      <c r="CA18" s="1691"/>
      <c r="CB18" s="1691"/>
      <c r="CC18" s="1691"/>
      <c r="CD18" s="1691"/>
      <c r="CE18" s="1691"/>
      <c r="CF18" s="1691"/>
      <c r="CG18" s="1691"/>
      <c r="CH18" s="1691"/>
      <c r="CI18" s="1691"/>
      <c r="CJ18" s="1691"/>
      <c r="CK18" s="1691"/>
      <c r="CL18" s="1691"/>
      <c r="CM18" s="1691"/>
      <c r="CN18" s="1691"/>
      <c r="CO18" s="1691"/>
      <c r="CP18" s="1691"/>
      <c r="CQ18" s="1691"/>
      <c r="CR18" s="1691"/>
      <c r="CS18" s="1691"/>
      <c r="CT18" s="1691"/>
      <c r="CU18" s="1691"/>
      <c r="CV18" s="1691"/>
      <c r="CW18" s="1691"/>
      <c r="CX18" s="1691"/>
      <c r="CY18" s="1691"/>
      <c r="CZ18" s="1691"/>
      <c r="DA18" s="1691"/>
      <c r="DB18" s="1691"/>
      <c r="DC18" s="1691"/>
      <c r="DD18" s="1691"/>
      <c r="DE18" s="1691"/>
      <c r="DF18" s="1691"/>
      <c r="DG18" s="1691"/>
      <c r="DH18" s="1691"/>
      <c r="DI18" s="1691"/>
      <c r="DJ18" s="1691"/>
      <c r="DK18" s="1691"/>
    </row>
    <row r="19" spans="1:150" ht="24.95" customHeight="1">
      <c r="A19" s="1692"/>
      <c r="B19" s="1692"/>
      <c r="C19" s="1692"/>
      <c r="D19" s="1692"/>
      <c r="E19" s="1692"/>
      <c r="F19" s="1690"/>
      <c r="G19" s="1690"/>
      <c r="H19" s="1690"/>
      <c r="I19" s="1690"/>
      <c r="J19" s="1690"/>
      <c r="K19" s="1690"/>
      <c r="L19" s="1690"/>
      <c r="M19" s="1690"/>
      <c r="N19" s="1690"/>
      <c r="O19" s="1690"/>
      <c r="P19" s="1690"/>
      <c r="Q19" s="1690"/>
      <c r="R19" s="1690"/>
      <c r="S19" s="1690"/>
      <c r="T19" s="1690"/>
      <c r="U19" s="1690"/>
      <c r="V19" s="1690"/>
      <c r="W19" s="1690"/>
      <c r="X19" s="1690"/>
      <c r="Y19" s="1690"/>
      <c r="Z19" s="1690"/>
      <c r="AA19" s="1591"/>
      <c r="AB19" s="1591"/>
      <c r="AC19" s="1591"/>
      <c r="AD19" s="1591"/>
      <c r="AE19" s="1591"/>
      <c r="AF19" s="1591"/>
      <c r="AG19" s="1591"/>
      <c r="AH19" s="1591"/>
      <c r="AI19" s="1591"/>
      <c r="AJ19" s="1691"/>
      <c r="AK19" s="1691"/>
      <c r="AL19" s="1691"/>
      <c r="AM19" s="1691"/>
      <c r="AN19" s="1691"/>
      <c r="AO19" s="1691"/>
      <c r="AP19" s="1691"/>
      <c r="AQ19" s="1691"/>
      <c r="AR19" s="1691"/>
      <c r="AS19" s="1691"/>
      <c r="AT19" s="1691"/>
      <c r="AU19" s="1691"/>
      <c r="AV19" s="1691"/>
      <c r="AW19" s="1691"/>
      <c r="AX19" s="1691"/>
      <c r="AY19" s="1691"/>
      <c r="AZ19" s="1691"/>
      <c r="BA19" s="1691"/>
      <c r="BB19" s="1691"/>
      <c r="BC19" s="1691"/>
      <c r="BD19" s="1691"/>
      <c r="BE19" s="1691"/>
      <c r="BF19" s="1691"/>
      <c r="BG19" s="1691"/>
      <c r="BH19" s="1691"/>
      <c r="BI19" s="1691"/>
      <c r="BJ19" s="1691"/>
      <c r="BK19" s="1691"/>
      <c r="BL19" s="1691"/>
      <c r="BM19" s="1691"/>
      <c r="BN19" s="1691"/>
      <c r="BO19" s="1691"/>
      <c r="BP19" s="1691"/>
      <c r="BQ19" s="1691"/>
      <c r="BR19" s="1691"/>
      <c r="BS19" s="1691"/>
      <c r="BT19" s="1691"/>
      <c r="BU19" s="1691"/>
      <c r="BV19" s="1691"/>
      <c r="BW19" s="1691"/>
      <c r="BX19" s="1691"/>
      <c r="BY19" s="1691"/>
      <c r="BZ19" s="1691"/>
      <c r="CA19" s="1691"/>
      <c r="CB19" s="1691"/>
      <c r="CC19" s="1691"/>
      <c r="CD19" s="1691"/>
      <c r="CE19" s="1691"/>
      <c r="CF19" s="1691"/>
      <c r="CG19" s="1691"/>
      <c r="CH19" s="1691"/>
      <c r="CI19" s="1691"/>
      <c r="CJ19" s="1691"/>
      <c r="CK19" s="1691"/>
      <c r="CL19" s="1691"/>
      <c r="CM19" s="1691"/>
      <c r="CN19" s="1691"/>
      <c r="CO19" s="1691"/>
      <c r="CP19" s="1691"/>
      <c r="CQ19" s="1691"/>
      <c r="CR19" s="1691"/>
      <c r="CS19" s="1691"/>
      <c r="CT19" s="1691"/>
      <c r="CU19" s="1691"/>
      <c r="CV19" s="1691"/>
      <c r="CW19" s="1691"/>
      <c r="CX19" s="1691"/>
      <c r="CY19" s="1691"/>
      <c r="CZ19" s="1691"/>
      <c r="DA19" s="1691"/>
      <c r="DB19" s="1691"/>
      <c r="DC19" s="1691"/>
      <c r="DD19" s="1691"/>
      <c r="DE19" s="1691"/>
      <c r="DF19" s="1691"/>
      <c r="DG19" s="1691"/>
      <c r="DH19" s="1691"/>
      <c r="DI19" s="1691"/>
      <c r="DJ19" s="1691"/>
      <c r="DK19" s="1691"/>
    </row>
    <row r="20" spans="1:150" ht="24.95" customHeight="1">
      <c r="A20" s="1692"/>
      <c r="B20" s="1692"/>
      <c r="C20" s="1692"/>
      <c r="D20" s="1692"/>
      <c r="E20" s="1692"/>
      <c r="F20" s="1690"/>
      <c r="G20" s="1690"/>
      <c r="H20" s="1690"/>
      <c r="I20" s="1690"/>
      <c r="J20" s="1690"/>
      <c r="K20" s="1690"/>
      <c r="L20" s="1690"/>
      <c r="M20" s="1690"/>
      <c r="N20" s="1690"/>
      <c r="O20" s="1690"/>
      <c r="P20" s="1690"/>
      <c r="Q20" s="1690"/>
      <c r="R20" s="1690"/>
      <c r="S20" s="1690"/>
      <c r="T20" s="1690"/>
      <c r="U20" s="1690"/>
      <c r="V20" s="1690"/>
      <c r="W20" s="1690"/>
      <c r="X20" s="1690"/>
      <c r="Y20" s="1690"/>
      <c r="Z20" s="1690"/>
      <c r="AA20" s="1591"/>
      <c r="AB20" s="1591"/>
      <c r="AC20" s="1591"/>
      <c r="AD20" s="1591"/>
      <c r="AE20" s="1591"/>
      <c r="AF20" s="1591"/>
      <c r="AG20" s="1591"/>
      <c r="AH20" s="1591"/>
      <c r="AI20" s="1591"/>
      <c r="AJ20" s="1691"/>
      <c r="AK20" s="1691"/>
      <c r="AL20" s="1691"/>
      <c r="AM20" s="1691"/>
      <c r="AN20" s="1691"/>
      <c r="AO20" s="1691"/>
      <c r="AP20" s="1691"/>
      <c r="AQ20" s="1691"/>
      <c r="AR20" s="1691"/>
      <c r="AS20" s="1691"/>
      <c r="AT20" s="1691"/>
      <c r="AU20" s="1691"/>
      <c r="AV20" s="1691"/>
      <c r="AW20" s="1691"/>
      <c r="AX20" s="1691"/>
      <c r="AY20" s="1691"/>
      <c r="AZ20" s="1691"/>
      <c r="BA20" s="1691"/>
      <c r="BB20" s="1691"/>
      <c r="BC20" s="1691"/>
      <c r="BD20" s="1691"/>
      <c r="BE20" s="1691"/>
      <c r="BF20" s="1691"/>
      <c r="BG20" s="1691"/>
      <c r="BH20" s="1691"/>
      <c r="BI20" s="1691"/>
      <c r="BJ20" s="1691"/>
      <c r="BK20" s="1691"/>
      <c r="BL20" s="1691"/>
      <c r="BM20" s="1691"/>
      <c r="BN20" s="1691"/>
      <c r="BO20" s="1691"/>
      <c r="BP20" s="1691"/>
      <c r="BQ20" s="1691"/>
      <c r="BR20" s="1691"/>
      <c r="BS20" s="1691"/>
      <c r="BT20" s="1691"/>
      <c r="BU20" s="1691"/>
      <c r="BV20" s="1691"/>
      <c r="BW20" s="1691"/>
      <c r="BX20" s="1691"/>
      <c r="BY20" s="1691"/>
      <c r="BZ20" s="1691"/>
      <c r="CA20" s="1691"/>
      <c r="CB20" s="1691"/>
      <c r="CC20" s="1691"/>
      <c r="CD20" s="1691"/>
      <c r="CE20" s="1691"/>
      <c r="CF20" s="1691"/>
      <c r="CG20" s="1691"/>
      <c r="CH20" s="1691"/>
      <c r="CI20" s="1691"/>
      <c r="CJ20" s="1691"/>
      <c r="CK20" s="1691"/>
      <c r="CL20" s="1691"/>
      <c r="CM20" s="1691"/>
      <c r="CN20" s="1691"/>
      <c r="CO20" s="1691"/>
      <c r="CP20" s="1691"/>
      <c r="CQ20" s="1691"/>
      <c r="CR20" s="1691"/>
      <c r="CS20" s="1691"/>
      <c r="CT20" s="1691"/>
      <c r="CU20" s="1691"/>
      <c r="CV20" s="1691"/>
      <c r="CW20" s="1691"/>
      <c r="CX20" s="1691"/>
      <c r="CY20" s="1691"/>
      <c r="CZ20" s="1691"/>
      <c r="DA20" s="1691"/>
      <c r="DB20" s="1691"/>
      <c r="DC20" s="1691"/>
      <c r="DD20" s="1691"/>
      <c r="DE20" s="1691"/>
      <c r="DF20" s="1691"/>
      <c r="DG20" s="1691"/>
      <c r="DH20" s="1691"/>
      <c r="DI20" s="1691"/>
      <c r="DJ20" s="1691"/>
      <c r="DK20" s="1691"/>
    </row>
    <row r="21" spans="1:150" ht="24.95" customHeight="1">
      <c r="A21" s="1690"/>
      <c r="B21" s="1690"/>
      <c r="C21" s="1690"/>
      <c r="D21" s="1690"/>
      <c r="E21" s="1690"/>
      <c r="F21" s="1690"/>
      <c r="G21" s="1690"/>
      <c r="H21" s="1690"/>
      <c r="I21" s="1690"/>
      <c r="J21" s="1690"/>
      <c r="K21" s="1690"/>
      <c r="L21" s="1690"/>
      <c r="M21" s="1690"/>
      <c r="N21" s="1690"/>
      <c r="O21" s="1690"/>
      <c r="P21" s="1690"/>
      <c r="Q21" s="1690"/>
      <c r="R21" s="1690"/>
      <c r="S21" s="1690"/>
      <c r="T21" s="1690"/>
      <c r="U21" s="1690"/>
      <c r="V21" s="1690"/>
      <c r="W21" s="1690"/>
      <c r="X21" s="1690"/>
      <c r="Y21" s="1690"/>
      <c r="Z21" s="1690"/>
      <c r="AA21" s="1591"/>
      <c r="AB21" s="1591"/>
      <c r="AC21" s="1591"/>
      <c r="AD21" s="1591"/>
      <c r="AE21" s="1591"/>
      <c r="AF21" s="1591"/>
      <c r="AG21" s="1591"/>
      <c r="AH21" s="1591"/>
      <c r="AI21" s="1591"/>
      <c r="AJ21" s="1691"/>
      <c r="AK21" s="1691"/>
      <c r="AL21" s="1691"/>
      <c r="AM21" s="1691"/>
      <c r="AN21" s="1691"/>
      <c r="AO21" s="1691"/>
      <c r="AP21" s="1691"/>
      <c r="AQ21" s="1691"/>
      <c r="AR21" s="1691"/>
      <c r="AS21" s="1691"/>
      <c r="AT21" s="1691"/>
      <c r="AU21" s="1691"/>
      <c r="AV21" s="1691"/>
      <c r="AW21" s="1691"/>
      <c r="AX21" s="1691"/>
      <c r="AY21" s="1691"/>
      <c r="AZ21" s="1691"/>
      <c r="BA21" s="1691"/>
      <c r="BB21" s="1691"/>
      <c r="BC21" s="1691"/>
      <c r="BD21" s="1691"/>
      <c r="BE21" s="1691"/>
      <c r="BF21" s="1691"/>
      <c r="BG21" s="1691"/>
      <c r="BH21" s="1691"/>
      <c r="BI21" s="1691"/>
      <c r="BJ21" s="1691"/>
      <c r="BK21" s="1691"/>
      <c r="BL21" s="1691"/>
      <c r="BM21" s="1691"/>
      <c r="BN21" s="1691"/>
      <c r="BO21" s="1691"/>
      <c r="BP21" s="1691"/>
      <c r="BQ21" s="1691"/>
      <c r="BR21" s="1691"/>
      <c r="BS21" s="1691"/>
      <c r="BT21" s="1691"/>
      <c r="BU21" s="1691"/>
      <c r="BV21" s="1691"/>
      <c r="BW21" s="1691"/>
      <c r="BX21" s="1691"/>
      <c r="BY21" s="1691"/>
      <c r="BZ21" s="1691"/>
      <c r="CA21" s="1691"/>
      <c r="CB21" s="1691"/>
      <c r="CC21" s="1691"/>
      <c r="CD21" s="1691"/>
      <c r="CE21" s="1691"/>
      <c r="CF21" s="1691"/>
      <c r="CG21" s="1691"/>
      <c r="CH21" s="1691"/>
      <c r="CI21" s="1691"/>
      <c r="CJ21" s="1691"/>
      <c r="CK21" s="1691"/>
      <c r="CL21" s="1691"/>
      <c r="CM21" s="1691"/>
      <c r="CN21" s="1691"/>
      <c r="CO21" s="1691"/>
      <c r="CP21" s="1691"/>
      <c r="CQ21" s="1691"/>
      <c r="CR21" s="1691"/>
      <c r="CS21" s="1691"/>
      <c r="CT21" s="1691"/>
      <c r="CU21" s="1691"/>
      <c r="CV21" s="1691"/>
      <c r="CW21" s="1691"/>
      <c r="CX21" s="1691"/>
      <c r="CY21" s="1691"/>
      <c r="CZ21" s="1691"/>
      <c r="DA21" s="1691"/>
      <c r="DB21" s="1691"/>
      <c r="DC21" s="1691"/>
      <c r="DD21" s="1691"/>
      <c r="DE21" s="1691"/>
      <c r="DF21" s="1691"/>
      <c r="DG21" s="1691"/>
      <c r="DH21" s="1691"/>
      <c r="DI21" s="1691"/>
      <c r="DJ21" s="1691"/>
      <c r="DK21" s="1691"/>
    </row>
    <row r="22" spans="1:150" ht="18" customHeight="1">
      <c r="A22" s="1693"/>
      <c r="B22" s="1693"/>
      <c r="C22" s="1693"/>
      <c r="D22" s="1693"/>
      <c r="E22" s="1693"/>
      <c r="F22" s="1693"/>
      <c r="G22" s="1693"/>
      <c r="H22" s="1693"/>
      <c r="I22" s="1693"/>
      <c r="J22" s="1693"/>
      <c r="K22" s="1693"/>
      <c r="L22" s="1693"/>
      <c r="M22" s="1693"/>
      <c r="N22" s="1693"/>
      <c r="O22" s="1693"/>
      <c r="P22" s="1693"/>
      <c r="Q22" s="1693"/>
      <c r="R22" s="1693"/>
      <c r="S22" s="1693"/>
      <c r="T22" s="1693"/>
      <c r="U22" s="1693"/>
      <c r="V22" s="1693"/>
      <c r="W22" s="1693"/>
      <c r="X22" s="1693"/>
      <c r="Y22" s="1693"/>
      <c r="Z22" s="1693"/>
      <c r="AA22" s="1693"/>
      <c r="AB22" s="1693"/>
      <c r="AC22" s="1693"/>
      <c r="AD22" s="1693"/>
      <c r="AE22" s="1693"/>
      <c r="AF22" s="1693"/>
      <c r="AG22" s="1693"/>
      <c r="AH22" s="1693"/>
      <c r="AI22" s="1693"/>
      <c r="AJ22" s="1693"/>
      <c r="AK22" s="1693"/>
      <c r="AL22" s="1693"/>
      <c r="AM22" s="1693"/>
      <c r="AN22" s="1693"/>
      <c r="AO22" s="1693"/>
      <c r="AP22" s="1693"/>
      <c r="AQ22" s="1693"/>
      <c r="AR22" s="1693"/>
      <c r="AS22" s="1693"/>
      <c r="AT22" s="1693"/>
      <c r="AU22" s="1693"/>
      <c r="AV22" s="1693"/>
      <c r="AW22" s="1693"/>
      <c r="AX22" s="1693"/>
      <c r="AY22" s="1693"/>
      <c r="AZ22" s="1693"/>
      <c r="BA22" s="1693"/>
      <c r="BB22" s="1693"/>
      <c r="BC22" s="1693"/>
      <c r="BD22" s="1693"/>
      <c r="BE22" s="1693"/>
      <c r="BF22" s="1693"/>
      <c r="BG22" s="1693"/>
      <c r="BH22" s="1693"/>
      <c r="BI22" s="1693"/>
      <c r="BJ22" s="1693"/>
      <c r="BK22" s="1693"/>
      <c r="BL22" s="1693"/>
      <c r="BM22" s="1693"/>
      <c r="BN22" s="1693"/>
      <c r="BO22" s="1693"/>
      <c r="BP22" s="1693"/>
      <c r="BQ22" s="1693"/>
      <c r="BR22" s="1693"/>
      <c r="BS22" s="1693"/>
      <c r="BT22" s="1693"/>
      <c r="BU22" s="1693"/>
      <c r="BV22" s="1693"/>
      <c r="BW22" s="1693"/>
      <c r="BX22" s="1693"/>
      <c r="BY22" s="1693"/>
      <c r="BZ22" s="1693"/>
      <c r="CA22" s="1693"/>
      <c r="CB22" s="1693"/>
      <c r="CC22" s="1693"/>
      <c r="CD22" s="1693"/>
      <c r="CE22" s="1693"/>
      <c r="CF22" s="1693"/>
      <c r="CG22" s="1693"/>
      <c r="CH22" s="1693"/>
      <c r="CI22" s="1693"/>
      <c r="CJ22" s="1693"/>
      <c r="CK22" s="1693"/>
      <c r="CL22" s="1693"/>
      <c r="CM22" s="1693"/>
      <c r="CN22" s="1693"/>
      <c r="CO22" s="1693"/>
      <c r="CP22" s="1693"/>
      <c r="CQ22" s="1693"/>
      <c r="CR22" s="1693"/>
      <c r="CS22" s="1693"/>
      <c r="CT22" s="1693"/>
      <c r="CU22" s="1693"/>
      <c r="CV22" s="1693"/>
      <c r="CW22" s="1693"/>
      <c r="CX22" s="1693"/>
      <c r="CY22" s="1693"/>
      <c r="CZ22" s="1693"/>
      <c r="DA22" s="1693"/>
      <c r="DB22" s="1693"/>
      <c r="DC22" s="1693"/>
      <c r="DD22" s="1693"/>
      <c r="DE22" s="1693"/>
      <c r="DF22" s="1693"/>
    </row>
  </sheetData>
  <sheetProtection password="98CF" sheet="1" objects="1" scenarios="1" selectLockedCells="1"/>
  <mergeCells count="304">
    <mergeCell ref="F12:N12"/>
    <mergeCell ref="O12:Q12"/>
    <mergeCell ref="R12:T12"/>
    <mergeCell ref="U12:W12"/>
    <mergeCell ref="X12:AD12"/>
    <mergeCell ref="AE12:AK12"/>
    <mergeCell ref="AL12:AR12"/>
    <mergeCell ref="AS12:AX12"/>
    <mergeCell ref="AY12:BD12"/>
    <mergeCell ref="BE12:BJ12"/>
    <mergeCell ref="BK12:BP12"/>
    <mergeCell ref="BQ12:BV12"/>
    <mergeCell ref="BW12:CB12"/>
    <mergeCell ref="CC12:CI12"/>
    <mergeCell ref="CJ12:CO12"/>
    <mergeCell ref="CP12:CU12"/>
    <mergeCell ref="CV12:DA12"/>
    <mergeCell ref="DB12:DG12"/>
    <mergeCell ref="DH12:DN12"/>
    <mergeCell ref="DO12:DT12"/>
    <mergeCell ref="DU12:EB12"/>
    <mergeCell ref="EC12:EH12"/>
    <mergeCell ref="EI12:EN12"/>
    <mergeCell ref="CV11:DA11"/>
    <mergeCell ref="CV13:DA13"/>
    <mergeCell ref="CV14:DA14"/>
    <mergeCell ref="CV15:DA15"/>
    <mergeCell ref="DB11:DG11"/>
    <mergeCell ref="DH11:DN11"/>
    <mergeCell ref="DU5:EB5"/>
    <mergeCell ref="EC5:EH5"/>
    <mergeCell ref="EI5:EN5"/>
    <mergeCell ref="DO14:DT14"/>
    <mergeCell ref="DU14:EB14"/>
    <mergeCell ref="EC14:EH14"/>
    <mergeCell ref="DO10:DT10"/>
    <mergeCell ref="DU16:EB16"/>
    <mergeCell ref="EC16:EH16"/>
    <mergeCell ref="EI16:EN16"/>
    <mergeCell ref="EI14:EN14"/>
    <mergeCell ref="EO12:ET12"/>
    <mergeCell ref="EO5:ET5"/>
    <mergeCell ref="CV8:DA8"/>
    <mergeCell ref="CV9:DA9"/>
    <mergeCell ref="DH5:DN5"/>
    <mergeCell ref="DO5:DT5"/>
    <mergeCell ref="CC5:CI5"/>
    <mergeCell ref="CJ5:CO5"/>
    <mergeCell ref="CP5:CU5"/>
    <mergeCell ref="CV5:DA5"/>
    <mergeCell ref="EO8:ET8"/>
    <mergeCell ref="DB8:DG8"/>
    <mergeCell ref="DH8:DN8"/>
    <mergeCell ref="EC8:EH8"/>
    <mergeCell ref="EI8:EN8"/>
    <mergeCell ref="DO8:DT8"/>
    <mergeCell ref="DU8:EB8"/>
    <mergeCell ref="EO9:ET9"/>
    <mergeCell ref="EO11:ET11"/>
    <mergeCell ref="DO11:DT11"/>
    <mergeCell ref="DU11:EB11"/>
    <mergeCell ref="EC11:EH11"/>
    <mergeCell ref="EI11:EN11"/>
    <mergeCell ref="CJ11:CO11"/>
    <mergeCell ref="AS5:AX5"/>
    <mergeCell ref="BE5:BJ5"/>
    <mergeCell ref="BK5:BP5"/>
    <mergeCell ref="BQ5:BV5"/>
    <mergeCell ref="BW5:CB5"/>
    <mergeCell ref="DB5:DG5"/>
    <mergeCell ref="T3:V3"/>
    <mergeCell ref="W3:Y3"/>
    <mergeCell ref="Z3:AB3"/>
    <mergeCell ref="X5:AD5"/>
    <mergeCell ref="AE5:AK5"/>
    <mergeCell ref="AL5:AR5"/>
    <mergeCell ref="O14:Q14"/>
    <mergeCell ref="R14:T14"/>
    <mergeCell ref="U14:W14"/>
    <mergeCell ref="AC3:AE3"/>
    <mergeCell ref="O15:Q15"/>
    <mergeCell ref="R15:T15"/>
    <mergeCell ref="U15:W15"/>
    <mergeCell ref="O10:Q10"/>
    <mergeCell ref="R10:T10"/>
    <mergeCell ref="U10:W10"/>
    <mergeCell ref="O9:Q9"/>
    <mergeCell ref="R9:T9"/>
    <mergeCell ref="U9:W9"/>
    <mergeCell ref="O13:Q13"/>
    <mergeCell ref="R13:T13"/>
    <mergeCell ref="U13:W13"/>
    <mergeCell ref="O11:Q11"/>
    <mergeCell ref="R11:T11"/>
    <mergeCell ref="U11:W11"/>
    <mergeCell ref="AE15:AK15"/>
    <mergeCell ref="CU1:DE2"/>
    <mergeCell ref="DF1:EF2"/>
    <mergeCell ref="CU3:DE3"/>
    <mergeCell ref="DF3:EF3"/>
    <mergeCell ref="O8:Q8"/>
    <mergeCell ref="R8:T8"/>
    <mergeCell ref="U8:W8"/>
    <mergeCell ref="AY5:BD5"/>
    <mergeCell ref="H1:Y2"/>
    <mergeCell ref="Z1:AE2"/>
    <mergeCell ref="A6:N7"/>
    <mergeCell ref="X6:AD7"/>
    <mergeCell ref="AE6:AK7"/>
    <mergeCell ref="AL6:AR6"/>
    <mergeCell ref="O6:W7"/>
    <mergeCell ref="AF1:CT3"/>
    <mergeCell ref="H3:J3"/>
    <mergeCell ref="K3:M3"/>
    <mergeCell ref="N3:P3"/>
    <mergeCell ref="Q3:S3"/>
    <mergeCell ref="DO7:DT7"/>
    <mergeCell ref="CP7:CU7"/>
    <mergeCell ref="CJ6:DT6"/>
    <mergeCell ref="CV7:DA7"/>
    <mergeCell ref="AS6:CB6"/>
    <mergeCell ref="CC6:CI7"/>
    <mergeCell ref="DB7:DG7"/>
    <mergeCell ref="DH7:DN7"/>
    <mergeCell ref="DU6:EB7"/>
    <mergeCell ref="EC6:ET6"/>
    <mergeCell ref="AL7:AR7"/>
    <mergeCell ref="AS7:AX7"/>
    <mergeCell ref="AY7:BD7"/>
    <mergeCell ref="BE7:BJ7"/>
    <mergeCell ref="BK7:BP7"/>
    <mergeCell ref="BQ7:BV7"/>
    <mergeCell ref="BW7:CB7"/>
    <mergeCell ref="CJ7:CO7"/>
    <mergeCell ref="EC7:EH7"/>
    <mergeCell ref="EI7:EN7"/>
    <mergeCell ref="EO7:ET7"/>
    <mergeCell ref="A8:E13"/>
    <mergeCell ref="F8:H9"/>
    <mergeCell ref="I8:N8"/>
    <mergeCell ref="X8:AD8"/>
    <mergeCell ref="AE8:AK8"/>
    <mergeCell ref="AL8:AR8"/>
    <mergeCell ref="AS8:AX8"/>
    <mergeCell ref="CJ8:CO8"/>
    <mergeCell ref="CP8:CU8"/>
    <mergeCell ref="AY8:BD8"/>
    <mergeCell ref="BE8:BJ8"/>
    <mergeCell ref="BK8:BP8"/>
    <mergeCell ref="BQ8:BV8"/>
    <mergeCell ref="I9:N9"/>
    <mergeCell ref="X9:AD9"/>
    <mergeCell ref="AE9:AK9"/>
    <mergeCell ref="AL9:AR9"/>
    <mergeCell ref="AS9:AX9"/>
    <mergeCell ref="AY9:BD9"/>
    <mergeCell ref="BE9:BJ9"/>
    <mergeCell ref="BK9:BP9"/>
    <mergeCell ref="BQ9:BV9"/>
    <mergeCell ref="BW9:CB9"/>
    <mergeCell ref="CC9:CI9"/>
    <mergeCell ref="BW8:CB8"/>
    <mergeCell ref="CC8:CI8"/>
    <mergeCell ref="BK10:BP10"/>
    <mergeCell ref="BQ10:BV10"/>
    <mergeCell ref="DO9:DT9"/>
    <mergeCell ref="DU9:EB9"/>
    <mergeCell ref="EC9:EH9"/>
    <mergeCell ref="EI9:EN9"/>
    <mergeCell ref="CJ9:CO9"/>
    <mergeCell ref="CP9:CU9"/>
    <mergeCell ref="DB9:DG9"/>
    <mergeCell ref="DH9:DN9"/>
    <mergeCell ref="CJ10:CO10"/>
    <mergeCell ref="CP10:CU10"/>
    <mergeCell ref="DU10:EB10"/>
    <mergeCell ref="BW10:CB10"/>
    <mergeCell ref="CC10:CI10"/>
    <mergeCell ref="CV10:DA10"/>
    <mergeCell ref="F10:N10"/>
    <mergeCell ref="X10:AD10"/>
    <mergeCell ref="AE10:AK10"/>
    <mergeCell ref="AL10:AR10"/>
    <mergeCell ref="AS10:AX10"/>
    <mergeCell ref="AY10:BD10"/>
    <mergeCell ref="BE10:BJ10"/>
    <mergeCell ref="EO10:ET10"/>
    <mergeCell ref="F11:N11"/>
    <mergeCell ref="X11:AD11"/>
    <mergeCell ref="AE11:AK11"/>
    <mergeCell ref="AL11:AR11"/>
    <mergeCell ref="AS11:AX11"/>
    <mergeCell ref="AY11:BD11"/>
    <mergeCell ref="BE11:BJ11"/>
    <mergeCell ref="DB10:DG10"/>
    <mergeCell ref="DH10:DN10"/>
    <mergeCell ref="BK11:BP11"/>
    <mergeCell ref="BQ11:BV11"/>
    <mergeCell ref="BW11:CB11"/>
    <mergeCell ref="CC11:CI11"/>
    <mergeCell ref="EC10:EH10"/>
    <mergeCell ref="EI10:EN10"/>
    <mergeCell ref="CP11:CU11"/>
    <mergeCell ref="F13:N13"/>
    <mergeCell ref="X13:AD13"/>
    <mergeCell ref="AE13:AK13"/>
    <mergeCell ref="AL13:AR13"/>
    <mergeCell ref="AS13:AX13"/>
    <mergeCell ref="AY13:BD13"/>
    <mergeCell ref="BE13:BJ13"/>
    <mergeCell ref="EO13:ET13"/>
    <mergeCell ref="EC13:EH13"/>
    <mergeCell ref="EI13:EN13"/>
    <mergeCell ref="DO13:DT13"/>
    <mergeCell ref="DU13:EB13"/>
    <mergeCell ref="BK13:BP13"/>
    <mergeCell ref="BQ13:BV13"/>
    <mergeCell ref="CP13:CU13"/>
    <mergeCell ref="CJ13:CO13"/>
    <mergeCell ref="A14:E15"/>
    <mergeCell ref="F14:N14"/>
    <mergeCell ref="X14:AD14"/>
    <mergeCell ref="AE14:AK14"/>
    <mergeCell ref="AL14:AR14"/>
    <mergeCell ref="AS14:AX14"/>
    <mergeCell ref="AY14:BD14"/>
    <mergeCell ref="DB13:DG13"/>
    <mergeCell ref="DH13:DN13"/>
    <mergeCell ref="BE14:BJ14"/>
    <mergeCell ref="BK14:BP14"/>
    <mergeCell ref="BQ14:BV14"/>
    <mergeCell ref="BW14:CB14"/>
    <mergeCell ref="BW13:CB13"/>
    <mergeCell ref="CC13:CI13"/>
    <mergeCell ref="BE15:BJ15"/>
    <mergeCell ref="BK15:BP15"/>
    <mergeCell ref="DH14:DN14"/>
    <mergeCell ref="CC14:CI14"/>
    <mergeCell ref="CJ14:CO14"/>
    <mergeCell ref="F15:N15"/>
    <mergeCell ref="X15:AD15"/>
    <mergeCell ref="AL15:AR15"/>
    <mergeCell ref="AS15:AX15"/>
    <mergeCell ref="AY15:BD15"/>
    <mergeCell ref="BQ15:BV15"/>
    <mergeCell ref="BW15:CB15"/>
    <mergeCell ref="CC15:CI15"/>
    <mergeCell ref="CJ15:CO15"/>
    <mergeCell ref="EO14:ET14"/>
    <mergeCell ref="DU15:EB15"/>
    <mergeCell ref="EC15:EH15"/>
    <mergeCell ref="EI15:EN15"/>
    <mergeCell ref="EO15:ET15"/>
    <mergeCell ref="CP15:CU15"/>
    <mergeCell ref="DB15:DG15"/>
    <mergeCell ref="DH15:DN15"/>
    <mergeCell ref="DO15:DT15"/>
    <mergeCell ref="CP14:CU14"/>
    <mergeCell ref="DB14:DG14"/>
    <mergeCell ref="A16:N16"/>
    <mergeCell ref="X16:AD16"/>
    <mergeCell ref="AE16:AK16"/>
    <mergeCell ref="AL16:AR16"/>
    <mergeCell ref="O16:Q16"/>
    <mergeCell ref="R16:T16"/>
    <mergeCell ref="U16:W16"/>
    <mergeCell ref="BQ16:BV16"/>
    <mergeCell ref="BW16:CB16"/>
    <mergeCell ref="CP17:CU17"/>
    <mergeCell ref="DB17:DG17"/>
    <mergeCell ref="DH17:DN17"/>
    <mergeCell ref="DO17:DT17"/>
    <mergeCell ref="CV17:DA17"/>
    <mergeCell ref="CC16:CI16"/>
    <mergeCell ref="CJ16:CO16"/>
    <mergeCell ref="AS16:AX16"/>
    <mergeCell ref="AY16:BD16"/>
    <mergeCell ref="BE16:BJ16"/>
    <mergeCell ref="BK16:BP16"/>
    <mergeCell ref="CV16:DA16"/>
    <mergeCell ref="EO16:ET16"/>
    <mergeCell ref="CP16:CU16"/>
    <mergeCell ref="DB16:DG16"/>
    <mergeCell ref="DH16:DN16"/>
    <mergeCell ref="DO16:DT16"/>
    <mergeCell ref="EO17:ET17"/>
    <mergeCell ref="A17:N17"/>
    <mergeCell ref="X17:AD17"/>
    <mergeCell ref="AE17:AK17"/>
    <mergeCell ref="AL17:AR17"/>
    <mergeCell ref="O17:Q17"/>
    <mergeCell ref="R17:T17"/>
    <mergeCell ref="U17:W17"/>
    <mergeCell ref="BQ17:BV17"/>
    <mergeCell ref="BW17:CB17"/>
    <mergeCell ref="CC17:CI17"/>
    <mergeCell ref="CJ17:CO17"/>
    <mergeCell ref="AS17:AX17"/>
    <mergeCell ref="AY17:BD17"/>
    <mergeCell ref="BE17:BJ17"/>
    <mergeCell ref="BK17:BP17"/>
    <mergeCell ref="DU17:EB17"/>
    <mergeCell ref="EC17:EH17"/>
    <mergeCell ref="EI17:EN17"/>
  </mergeCells>
  <phoneticPr fontId="3"/>
  <dataValidations count="5">
    <dataValidation type="whole" allowBlank="1" showInputMessage="1" showErrorMessage="1" errorTitle="入力エラー" error="数値以外の入力または、13桁以上の入力は行えません。" sqref="AJ18:BC19">
      <formula1>-99999999999</formula1>
      <formula2>999999999999</formula2>
    </dataValidation>
    <dataValidation type="whole" allowBlank="1" showInputMessage="1" showErrorMessage="1" errorTitle="入力エラー" error="数値以外の入力または、11桁以上の入力は行えません。" sqref="BD18:BW19">
      <formula1>-999999999</formula1>
      <formula2>9999999999</formula2>
    </dataValidation>
    <dataValidation type="whole" allowBlank="1" showInputMessage="1" showErrorMessage="1" errorTitle="入力エラー" error="数値以外の入力または、12桁以上の入力は行えません。" sqref="BX18:CQ19">
      <formula1>-9999999999</formula1>
      <formula2>99999999999</formula2>
    </dataValidation>
    <dataValidation type="whole" allowBlank="1" showInputMessage="1" showErrorMessage="1" errorTitle="入力エラー" error="数値以外の入力または､5桁以上の入力は行えません。" sqref="X8:AR17">
      <formula1>-999</formula1>
      <formula2>9999</formula2>
    </dataValidation>
    <dataValidation type="whole" allowBlank="1" showInputMessage="1" showErrorMessage="1" errorTitle="入力エラー" error="数値以外の入力または､4桁以上の入力は行えません。" sqref="AS8:ET17">
      <formula1>-99</formula1>
      <formula2>999</formula2>
    </dataValidation>
  </dataValidations>
  <printOptions horizontalCentered="1"/>
  <pageMargins left="0.59055118110236227" right="0.59055118110236227" top="0.6692913385826772" bottom="0.39370078740157483" header="0.51181102362204722" footer="0.19685039370078741"/>
  <pageSetup paperSize="9" scale="90" firstPageNumber="113" orientation="landscape" useFirstPageNumber="1" r:id="rId1"/>
  <headerFooter alignWithMargins="0">
    <oddFooter>&amp;R課税市-&amp;P</oddFooter>
  </headerFooter>
  <drawing r:id="rId2"/>
  <picture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Fuhyou">
    <pageSetUpPr autoPageBreaks="0"/>
  </sheetPr>
  <dimension ref="A1:C51"/>
  <sheetViews>
    <sheetView showGridLines="0" zoomScale="85" zoomScaleNormal="85" zoomScaleSheetLayoutView="85" workbookViewId="0">
      <pane ySplit="2" topLeftCell="A3" activePane="bottomLeft" state="frozenSplit"/>
      <selection activeCell="G17" sqref="G17:BW17"/>
      <selection pane="bottomLeft" activeCell="A3" sqref="A3"/>
    </sheetView>
  </sheetViews>
  <sheetFormatPr defaultColWidth="9" defaultRowHeight="13.5"/>
  <cols>
    <col min="1" max="1" width="21" style="1698" customWidth="1"/>
    <col min="2" max="2" width="62.375" style="1699" customWidth="1"/>
    <col min="3" max="16384" width="9" style="1696"/>
  </cols>
  <sheetData>
    <row r="1" spans="1:3" ht="12.75" customHeight="1">
      <c r="A1" s="1694" t="s">
        <v>601</v>
      </c>
      <c r="B1" s="1695" t="s">
        <v>331</v>
      </c>
    </row>
    <row r="2" spans="1:3" ht="12.75" customHeight="1">
      <c r="A2" s="1694"/>
      <c r="B2" s="1697"/>
    </row>
    <row r="3" spans="1:3">
      <c r="C3" s="1700"/>
    </row>
    <row r="4" spans="1:3">
      <c r="C4" s="1700"/>
    </row>
    <row r="5" spans="1:3">
      <c r="C5" s="1700"/>
    </row>
    <row r="6" spans="1:3">
      <c r="C6" s="1700"/>
    </row>
    <row r="7" spans="1:3">
      <c r="C7" s="1700"/>
    </row>
    <row r="8" spans="1:3">
      <c r="C8" s="1700"/>
    </row>
    <row r="9" spans="1:3">
      <c r="C9" s="1700"/>
    </row>
    <row r="10" spans="1:3">
      <c r="C10" s="1700"/>
    </row>
    <row r="11" spans="1:3">
      <c r="C11" s="1700"/>
    </row>
    <row r="12" spans="1:3">
      <c r="C12" s="1700"/>
    </row>
    <row r="13" spans="1:3">
      <c r="C13" s="1700"/>
    </row>
    <row r="14" spans="1:3">
      <c r="C14" s="1700"/>
    </row>
    <row r="15" spans="1:3">
      <c r="C15" s="1700"/>
    </row>
    <row r="16" spans="1:3">
      <c r="C16" s="1700"/>
    </row>
    <row r="17" spans="3:3">
      <c r="C17" s="1700"/>
    </row>
    <row r="18" spans="3:3">
      <c r="C18" s="1700"/>
    </row>
    <row r="19" spans="3:3">
      <c r="C19" s="1700"/>
    </row>
    <row r="20" spans="3:3">
      <c r="C20" s="1700"/>
    </row>
    <row r="21" spans="3:3">
      <c r="C21" s="1700"/>
    </row>
    <row r="22" spans="3:3">
      <c r="C22" s="1700"/>
    </row>
    <row r="23" spans="3:3">
      <c r="C23" s="1700"/>
    </row>
    <row r="24" spans="3:3">
      <c r="C24" s="1700"/>
    </row>
    <row r="25" spans="3:3">
      <c r="C25" s="1700"/>
    </row>
    <row r="26" spans="3:3">
      <c r="C26" s="1700"/>
    </row>
    <row r="27" spans="3:3">
      <c r="C27" s="1700"/>
    </row>
    <row r="28" spans="3:3">
      <c r="C28" s="1700"/>
    </row>
    <row r="29" spans="3:3">
      <c r="C29" s="1700"/>
    </row>
    <row r="30" spans="3:3">
      <c r="C30" s="1700"/>
    </row>
    <row r="31" spans="3:3">
      <c r="C31" s="1700"/>
    </row>
    <row r="32" spans="3:3">
      <c r="C32" s="1700"/>
    </row>
    <row r="33" spans="3:3">
      <c r="C33" s="1700"/>
    </row>
    <row r="34" spans="3:3">
      <c r="C34" s="1700"/>
    </row>
    <row r="35" spans="3:3">
      <c r="C35" s="1700"/>
    </row>
    <row r="36" spans="3:3">
      <c r="C36" s="1700"/>
    </row>
    <row r="37" spans="3:3">
      <c r="C37" s="1700"/>
    </row>
    <row r="38" spans="3:3">
      <c r="C38" s="1700"/>
    </row>
    <row r="39" spans="3:3">
      <c r="C39" s="1700"/>
    </row>
    <row r="40" spans="3:3">
      <c r="C40" s="1700"/>
    </row>
    <row r="41" spans="3:3">
      <c r="C41" s="1700"/>
    </row>
    <row r="42" spans="3:3">
      <c r="C42" s="1700"/>
    </row>
    <row r="43" spans="3:3">
      <c r="C43" s="1700"/>
    </row>
    <row r="44" spans="3:3">
      <c r="C44" s="1700"/>
    </row>
    <row r="45" spans="3:3">
      <c r="C45" s="1700"/>
    </row>
    <row r="46" spans="3:3">
      <c r="C46" s="1700"/>
    </row>
    <row r="47" spans="3:3">
      <c r="C47" s="1700"/>
    </row>
    <row r="48" spans="3:3">
      <c r="C48" s="1700"/>
    </row>
    <row r="49" spans="3:3">
      <c r="C49" s="1700"/>
    </row>
    <row r="50" spans="3:3">
      <c r="C50" s="1700"/>
    </row>
    <row r="51" spans="3:3">
      <c r="C51" s="1700"/>
    </row>
  </sheetData>
  <sheetProtection password="98CF" sheet="1" objects="1" scenarios="1" selectLockedCells="1"/>
  <mergeCells count="2">
    <mergeCell ref="A1:A2"/>
    <mergeCell ref="B1:B2"/>
  </mergeCells>
  <phoneticPr fontId="3"/>
  <printOptions horizontalCentered="1"/>
  <pageMargins left="0.59055118110236227" right="0.59055118110236227" top="0.6692913385826772" bottom="0.39370078740157483" header="0.51181102362204722" footer="0.19685039370078741"/>
  <pageSetup paperSize="9" orientation="portrait" r:id="rId1"/>
  <headerFooter alignWithMargins="0"/>
  <drawing r:id="rId2"/>
  <legacyDrawing r:id="rId3"/>
  <picture r:id="rId4"/>
  <controls>
    <mc:AlternateContent xmlns:mc="http://schemas.openxmlformats.org/markup-compatibility/2006">
      <mc:Choice Requires="x14">
        <control shapeId="26632" r:id="rId5" name="CommandButton1">
          <controlPr defaultSize="0" print="0" autoLine="0" r:id="rId6">
            <anchor moveWithCells="1">
              <from>
                <xdr:col>2</xdr:col>
                <xdr:colOff>180975</xdr:colOff>
                <xdr:row>0</xdr:row>
                <xdr:rowOff>19050</xdr:rowOff>
              </from>
              <to>
                <xdr:col>4</xdr:col>
                <xdr:colOff>333375</xdr:colOff>
                <xdr:row>2</xdr:row>
                <xdr:rowOff>9525</xdr:rowOff>
              </to>
            </anchor>
          </controlPr>
        </control>
      </mc:Choice>
      <mc:Fallback>
        <control shapeId="26632" r:id="rId5" name="CommandButton1"/>
      </mc:Fallback>
    </mc:AlternateContent>
  </control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Gaidansu">
    <pageSetUpPr autoPageBreaks="0"/>
  </sheetPr>
  <dimension ref="B2:AE207"/>
  <sheetViews>
    <sheetView showGridLines="0" showRowColHeaders="0" tabSelected="1" zoomScaleNormal="100" workbookViewId="0">
      <selection activeCell="T2" sqref="T2"/>
    </sheetView>
  </sheetViews>
  <sheetFormatPr defaultColWidth="9" defaultRowHeight="13.5"/>
  <cols>
    <col min="1" max="1" width="11" style="17" customWidth="1"/>
    <col min="2" max="2" width="3.625" style="1" customWidth="1"/>
    <col min="3" max="25" width="3.625" style="17" customWidth="1"/>
    <col min="26" max="26" width="4.25" style="17" customWidth="1"/>
    <col min="27" max="32" width="3.625" style="17" customWidth="1"/>
    <col min="33" max="16384" width="9" style="17"/>
  </cols>
  <sheetData>
    <row r="2" spans="2:31" s="17" customFormat="1">
      <c r="B2" s="1"/>
      <c r="C2" s="16"/>
    </row>
    <row r="3" spans="2:31" s="17" customFormat="1">
      <c r="B3" s="1"/>
      <c r="C3" s="16"/>
    </row>
    <row r="4" spans="2:31" s="17" customFormat="1">
      <c r="B4" s="1"/>
      <c r="C4" s="16"/>
    </row>
    <row r="6" spans="2:31" s="17" customFormat="1" ht="35.25" customHeight="1">
      <c r="B6" s="1"/>
      <c r="S6" s="18"/>
    </row>
    <row r="7" spans="2:31" s="17" customFormat="1" ht="18" customHeight="1">
      <c r="B7" s="19" t="s">
        <v>634</v>
      </c>
    </row>
    <row r="8" spans="2:31" s="17" customFormat="1" ht="18" customHeight="1">
      <c r="B8" s="1"/>
      <c r="D8" s="20"/>
      <c r="Q8" s="21"/>
      <c r="R8" s="21"/>
      <c r="S8" s="21"/>
    </row>
    <row r="9" spans="2:31" s="17" customFormat="1" ht="27" customHeight="1">
      <c r="B9" s="1"/>
      <c r="X9" s="22"/>
      <c r="Y9" s="22"/>
      <c r="Z9" s="22"/>
      <c r="AA9" s="22"/>
      <c r="AB9" s="22"/>
    </row>
    <row r="10" spans="2:31" s="23" customFormat="1" ht="17.25" customHeight="1">
      <c r="C10" s="24" t="s">
        <v>609</v>
      </c>
      <c r="D10" s="25"/>
      <c r="E10" s="25"/>
      <c r="F10" s="25"/>
      <c r="G10" s="25"/>
      <c r="H10" s="25"/>
      <c r="I10" s="25"/>
      <c r="J10" s="25"/>
      <c r="K10" s="25"/>
      <c r="L10" s="25"/>
      <c r="M10" s="25"/>
      <c r="N10" s="25"/>
      <c r="O10" s="25"/>
      <c r="P10" s="25"/>
      <c r="Q10" s="25"/>
      <c r="R10" s="25"/>
      <c r="S10" s="25"/>
      <c r="T10" s="25"/>
      <c r="U10" s="25"/>
      <c r="V10" s="25"/>
      <c r="W10" s="25"/>
      <c r="X10" s="25"/>
      <c r="Y10" s="25"/>
      <c r="Z10" s="25"/>
    </row>
    <row r="11" spans="2:31" s="23" customFormat="1" ht="14.25" customHeight="1">
      <c r="C11" s="26" t="s">
        <v>610</v>
      </c>
      <c r="D11" s="27"/>
      <c r="E11" s="27"/>
      <c r="F11" s="27"/>
      <c r="G11" s="27"/>
      <c r="H11" s="27"/>
      <c r="I11" s="27"/>
      <c r="J11" s="27"/>
      <c r="K11" s="27"/>
      <c r="L11" s="27"/>
      <c r="M11" s="27"/>
      <c r="N11" s="27"/>
      <c r="O11" s="27"/>
      <c r="P11" s="27"/>
      <c r="Q11" s="27"/>
      <c r="R11" s="27"/>
      <c r="S11" s="27"/>
      <c r="T11" s="27"/>
      <c r="U11" s="27"/>
      <c r="V11" s="27"/>
      <c r="W11" s="27"/>
      <c r="X11" s="27"/>
      <c r="Y11" s="27"/>
      <c r="Z11" s="27"/>
      <c r="AA11" s="28"/>
      <c r="AB11" s="28"/>
      <c r="AC11" s="28"/>
      <c r="AD11" s="28"/>
      <c r="AE11" s="28"/>
    </row>
    <row r="12" spans="2:31" s="23" customFormat="1" ht="14.25" customHeight="1">
      <c r="C12" s="29"/>
      <c r="D12" s="27"/>
      <c r="E12" s="27"/>
      <c r="F12" s="27"/>
      <c r="G12" s="27"/>
      <c r="H12" s="27"/>
      <c r="I12" s="27"/>
      <c r="J12" s="27"/>
      <c r="K12" s="27"/>
      <c r="L12" s="27"/>
      <c r="M12" s="27"/>
      <c r="N12" s="27"/>
      <c r="O12" s="27"/>
      <c r="P12" s="27"/>
      <c r="Q12" s="27"/>
      <c r="R12" s="27"/>
      <c r="S12" s="27"/>
      <c r="T12" s="27"/>
      <c r="U12" s="27"/>
      <c r="V12" s="27"/>
      <c r="W12" s="27"/>
      <c r="X12" s="27"/>
      <c r="Y12" s="27"/>
      <c r="Z12" s="27"/>
      <c r="AA12" s="28"/>
      <c r="AB12" s="28"/>
      <c r="AC12" s="28"/>
      <c r="AD12" s="28"/>
      <c r="AE12" s="28"/>
    </row>
    <row r="13" spans="2:31" s="23" customFormat="1" ht="14.25" customHeight="1">
      <c r="C13" s="29"/>
      <c r="D13" s="27"/>
      <c r="E13" s="27"/>
      <c r="F13" s="27"/>
      <c r="G13" s="27"/>
      <c r="H13" s="27"/>
      <c r="I13" s="27"/>
      <c r="J13" s="27"/>
      <c r="K13" s="27"/>
      <c r="L13" s="27"/>
      <c r="M13" s="27"/>
      <c r="N13" s="27"/>
      <c r="O13" s="27"/>
      <c r="P13" s="27"/>
      <c r="Q13" s="27"/>
      <c r="R13" s="27"/>
      <c r="S13" s="27"/>
      <c r="T13" s="27"/>
      <c r="U13" s="27"/>
      <c r="V13" s="27"/>
      <c r="W13" s="27"/>
      <c r="X13" s="27"/>
      <c r="Y13" s="27"/>
      <c r="Z13" s="27"/>
      <c r="AA13" s="28"/>
      <c r="AB13" s="28"/>
      <c r="AC13" s="28"/>
      <c r="AD13" s="28"/>
      <c r="AE13" s="28"/>
    </row>
    <row r="14" spans="2:31" s="23" customFormat="1" ht="14.25" customHeight="1">
      <c r="C14" s="29"/>
      <c r="D14" s="27"/>
      <c r="E14" s="27"/>
      <c r="F14" s="27"/>
      <c r="G14" s="27"/>
      <c r="H14" s="27"/>
      <c r="I14" s="27"/>
      <c r="J14" s="27"/>
      <c r="K14" s="27"/>
      <c r="L14" s="27"/>
      <c r="M14" s="27"/>
      <c r="N14" s="27"/>
      <c r="O14" s="27"/>
      <c r="P14" s="27"/>
      <c r="Q14" s="27"/>
      <c r="R14" s="27"/>
      <c r="S14" s="27"/>
      <c r="T14" s="27"/>
      <c r="U14" s="27"/>
      <c r="V14" s="27"/>
      <c r="W14" s="27"/>
      <c r="X14" s="27"/>
      <c r="Y14" s="27"/>
      <c r="Z14" s="27"/>
      <c r="AA14" s="28"/>
      <c r="AB14" s="28"/>
      <c r="AC14" s="28"/>
      <c r="AD14" s="28"/>
      <c r="AE14" s="28"/>
    </row>
    <row r="15" spans="2:31" s="23" customFormat="1" ht="14.25" customHeight="1">
      <c r="C15" s="29"/>
      <c r="D15" s="30" t="s">
        <v>611</v>
      </c>
      <c r="E15" s="27" t="s">
        <v>612</v>
      </c>
      <c r="G15" s="27"/>
      <c r="H15" s="27"/>
      <c r="I15" s="27"/>
      <c r="J15" s="27"/>
      <c r="K15" s="27"/>
      <c r="L15" s="27"/>
      <c r="M15" s="27"/>
      <c r="P15" s="27"/>
      <c r="Q15" s="28" t="s">
        <v>637</v>
      </c>
      <c r="R15" s="27" t="s">
        <v>635</v>
      </c>
      <c r="S15" s="27"/>
      <c r="T15" s="27"/>
      <c r="U15" s="27"/>
      <c r="V15" s="27"/>
      <c r="W15" s="27"/>
      <c r="X15" s="27"/>
      <c r="Y15" s="27"/>
      <c r="Z15" s="27"/>
      <c r="AA15" s="28"/>
      <c r="AB15" s="28"/>
      <c r="AC15" s="28"/>
      <c r="AD15" s="28"/>
      <c r="AE15" s="28"/>
    </row>
    <row r="16" spans="2:31" s="23" customFormat="1" ht="14.25" customHeight="1">
      <c r="C16" s="29"/>
      <c r="D16" s="29" t="s">
        <v>613</v>
      </c>
      <c r="E16" s="27" t="s">
        <v>614</v>
      </c>
      <c r="G16" s="27"/>
      <c r="H16" s="27"/>
      <c r="I16" s="27"/>
      <c r="J16" s="27"/>
      <c r="K16" s="27"/>
      <c r="L16" s="27"/>
      <c r="M16" s="27"/>
      <c r="N16" s="27"/>
      <c r="O16" s="27"/>
      <c r="P16" s="27"/>
      <c r="Q16" s="27"/>
      <c r="R16" s="27"/>
      <c r="S16" s="27"/>
      <c r="T16" s="27"/>
      <c r="U16" s="27"/>
      <c r="V16" s="27"/>
      <c r="W16" s="27"/>
      <c r="X16" s="27"/>
      <c r="Y16" s="27"/>
      <c r="Z16" s="27"/>
      <c r="AA16" s="28"/>
      <c r="AB16" s="28"/>
      <c r="AC16" s="28"/>
      <c r="AD16" s="28"/>
      <c r="AE16" s="28"/>
    </row>
    <row r="17" spans="2:31" s="23" customFormat="1" ht="14.25" customHeight="1">
      <c r="C17" s="29"/>
      <c r="D17" s="29" t="s">
        <v>615</v>
      </c>
      <c r="E17" s="27" t="s">
        <v>616</v>
      </c>
      <c r="G17" s="27"/>
      <c r="H17" s="27"/>
      <c r="I17" s="27"/>
      <c r="J17" s="27"/>
      <c r="K17" s="27"/>
      <c r="L17" s="27"/>
      <c r="M17" s="27"/>
      <c r="N17" s="27"/>
      <c r="O17" s="27"/>
      <c r="P17" s="27"/>
      <c r="Q17" s="27"/>
      <c r="R17" s="27"/>
      <c r="S17" s="27"/>
      <c r="T17" s="27"/>
      <c r="U17" s="27"/>
      <c r="V17" s="27"/>
      <c r="W17" s="27"/>
      <c r="X17" s="27"/>
      <c r="Y17" s="27"/>
      <c r="Z17" s="27"/>
      <c r="AA17" s="28"/>
      <c r="AB17" s="28"/>
      <c r="AC17" s="28"/>
      <c r="AD17" s="28"/>
      <c r="AE17" s="28"/>
    </row>
    <row r="18" spans="2:31" s="23" customFormat="1" ht="14.25" customHeight="1">
      <c r="C18" s="29"/>
      <c r="D18" s="29" t="s">
        <v>617</v>
      </c>
      <c r="E18" s="27" t="s">
        <v>636</v>
      </c>
      <c r="G18" s="27"/>
      <c r="H18" s="27"/>
      <c r="I18" s="27"/>
      <c r="J18" s="27"/>
      <c r="K18" s="27"/>
      <c r="L18" s="27"/>
      <c r="M18" s="27"/>
      <c r="N18" s="27"/>
      <c r="O18" s="27"/>
      <c r="P18" s="27"/>
      <c r="Q18" s="27"/>
      <c r="R18" s="27"/>
      <c r="S18" s="27"/>
      <c r="T18" s="27"/>
      <c r="U18" s="27"/>
      <c r="V18" s="27"/>
      <c r="W18" s="27"/>
      <c r="X18" s="27"/>
      <c r="Y18" s="27"/>
      <c r="Z18" s="27"/>
      <c r="AA18" s="28"/>
      <c r="AB18" s="28"/>
      <c r="AC18" s="28"/>
      <c r="AD18" s="28"/>
      <c r="AE18" s="28"/>
    </row>
    <row r="19" spans="2:31" s="23" customFormat="1" ht="14.25" customHeight="1">
      <c r="C19" s="29"/>
      <c r="D19" s="28"/>
      <c r="E19" s="28"/>
      <c r="G19" s="27"/>
      <c r="H19" s="27"/>
      <c r="I19" s="27"/>
      <c r="J19" s="27"/>
      <c r="K19" s="27"/>
      <c r="L19" s="27"/>
      <c r="M19" s="27"/>
      <c r="N19" s="27"/>
      <c r="O19" s="27"/>
      <c r="P19" s="27"/>
      <c r="Q19" s="27"/>
      <c r="R19" s="27"/>
      <c r="S19" s="27"/>
      <c r="T19" s="27"/>
      <c r="U19" s="27"/>
      <c r="V19" s="27"/>
      <c r="W19" s="27"/>
      <c r="X19" s="27"/>
      <c r="Y19" s="27"/>
      <c r="Z19" s="27"/>
      <c r="AA19" s="28"/>
      <c r="AB19" s="28"/>
      <c r="AC19" s="28"/>
      <c r="AD19" s="28"/>
      <c r="AE19" s="28"/>
    </row>
    <row r="20" spans="2:31" s="23" customFormat="1" ht="14.25" customHeight="1">
      <c r="C20" s="29"/>
      <c r="D20" s="29"/>
      <c r="E20" s="27"/>
      <c r="G20" s="27"/>
      <c r="H20" s="27"/>
      <c r="I20" s="27"/>
      <c r="J20" s="27"/>
      <c r="K20" s="27"/>
      <c r="L20" s="27"/>
      <c r="M20" s="27"/>
      <c r="N20" s="27"/>
      <c r="O20" s="27"/>
      <c r="P20" s="27"/>
      <c r="Q20" s="27"/>
      <c r="R20" s="27"/>
      <c r="S20" s="27"/>
      <c r="T20" s="27"/>
      <c r="U20" s="27"/>
      <c r="V20" s="27"/>
      <c r="W20" s="27"/>
      <c r="X20" s="27"/>
      <c r="Y20" s="27"/>
      <c r="Z20" s="27"/>
      <c r="AA20" s="28"/>
      <c r="AB20" s="28"/>
      <c r="AC20" s="28"/>
      <c r="AD20" s="28"/>
      <c r="AE20" s="28"/>
    </row>
    <row r="21" spans="2:31" s="28" customFormat="1" ht="14.25" customHeight="1">
      <c r="C21" s="29"/>
      <c r="D21" s="30" t="s">
        <v>618</v>
      </c>
      <c r="E21" s="27" t="s">
        <v>638</v>
      </c>
      <c r="G21" s="27"/>
      <c r="H21" s="27"/>
      <c r="I21" s="27"/>
      <c r="J21" s="27"/>
      <c r="K21" s="27"/>
      <c r="L21" s="27"/>
      <c r="M21" s="27"/>
      <c r="N21" s="27"/>
      <c r="O21" s="27"/>
      <c r="P21" s="31" t="s">
        <v>618</v>
      </c>
      <c r="Q21" s="31" t="s">
        <v>639</v>
      </c>
      <c r="R21" s="27"/>
      <c r="S21" s="27"/>
      <c r="T21" s="27"/>
      <c r="U21" s="27"/>
      <c r="V21" s="27"/>
      <c r="W21" s="27"/>
      <c r="X21" s="27"/>
      <c r="Y21" s="27"/>
      <c r="Z21" s="27"/>
    </row>
    <row r="22" spans="2:31" s="28" customFormat="1" ht="14.25" customHeight="1">
      <c r="C22" s="29"/>
      <c r="D22" s="29"/>
      <c r="E22" s="28" t="s">
        <v>619</v>
      </c>
      <c r="G22" s="27"/>
      <c r="H22" s="27"/>
      <c r="I22" s="27"/>
      <c r="J22" s="27"/>
      <c r="K22" s="27"/>
      <c r="L22" s="27"/>
      <c r="M22" s="27"/>
      <c r="N22" s="27"/>
      <c r="O22" s="27"/>
      <c r="P22" s="27"/>
      <c r="Q22" s="27"/>
      <c r="R22" s="27"/>
      <c r="S22" s="27"/>
      <c r="T22" s="27"/>
      <c r="U22" s="27"/>
      <c r="V22" s="27"/>
      <c r="W22" s="27"/>
      <c r="X22" s="27"/>
      <c r="Y22" s="27"/>
      <c r="Z22" s="27"/>
    </row>
    <row r="23" spans="2:31" s="28" customFormat="1" ht="14.25" customHeight="1">
      <c r="C23" s="29"/>
      <c r="D23" s="29"/>
      <c r="E23" s="28" t="s">
        <v>620</v>
      </c>
      <c r="G23" s="27"/>
      <c r="H23" s="27"/>
      <c r="I23" s="27"/>
      <c r="J23" s="27"/>
      <c r="K23" s="27"/>
      <c r="L23" s="27"/>
      <c r="M23" s="27"/>
      <c r="N23" s="27"/>
      <c r="O23" s="27"/>
      <c r="P23" s="27"/>
      <c r="Q23" s="27"/>
      <c r="R23" s="27"/>
      <c r="S23" s="27"/>
      <c r="T23" s="27"/>
      <c r="U23" s="27"/>
      <c r="V23" s="27"/>
      <c r="W23" s="27"/>
      <c r="X23" s="27"/>
      <c r="Y23" s="27"/>
      <c r="Z23" s="27"/>
    </row>
    <row r="24" spans="2:31" s="23" customFormat="1" ht="14.25" customHeight="1">
      <c r="C24" s="32"/>
      <c r="G24" s="27"/>
      <c r="H24" s="27"/>
      <c r="I24" s="27"/>
      <c r="J24" s="27"/>
      <c r="K24" s="27"/>
      <c r="L24" s="27"/>
      <c r="M24" s="27"/>
      <c r="N24" s="27"/>
      <c r="O24" s="27"/>
      <c r="P24" s="27"/>
      <c r="Q24" s="27"/>
      <c r="R24" s="27"/>
      <c r="S24" s="27"/>
      <c r="T24" s="27"/>
      <c r="U24" s="27"/>
      <c r="V24" s="27"/>
      <c r="W24" s="27"/>
      <c r="X24" s="27"/>
      <c r="Y24" s="27"/>
      <c r="Z24" s="27"/>
      <c r="AA24" s="28"/>
      <c r="AB24" s="28"/>
      <c r="AC24" s="28"/>
      <c r="AD24" s="28"/>
      <c r="AE24" s="28"/>
    </row>
    <row r="25" spans="2:31" s="23" customFormat="1" ht="14.25" customHeight="1">
      <c r="B25" s="23" t="s">
        <v>621</v>
      </c>
      <c r="C25" s="29"/>
      <c r="D25" s="27"/>
      <c r="E25" s="28"/>
      <c r="F25" s="27"/>
      <c r="G25" s="27"/>
      <c r="H25" s="27"/>
      <c r="I25" s="27"/>
      <c r="J25" s="27"/>
      <c r="K25" s="27"/>
      <c r="L25" s="27"/>
      <c r="M25" s="27"/>
      <c r="N25" s="27"/>
      <c r="O25" s="27"/>
      <c r="P25" s="27"/>
      <c r="Q25" s="27"/>
      <c r="R25" s="27"/>
      <c r="S25" s="27"/>
      <c r="T25" s="27"/>
      <c r="U25" s="27"/>
      <c r="V25" s="27"/>
      <c r="W25" s="27"/>
      <c r="X25" s="27"/>
      <c r="Y25" s="27"/>
      <c r="Z25" s="27"/>
      <c r="AA25" s="28"/>
      <c r="AB25" s="28"/>
      <c r="AC25" s="28"/>
      <c r="AD25" s="28"/>
      <c r="AE25" s="28"/>
    </row>
    <row r="26" spans="2:31" s="23" customFormat="1" ht="14.25" customHeight="1">
      <c r="C26" s="29" t="s">
        <v>622</v>
      </c>
      <c r="D26" s="27" t="s">
        <v>640</v>
      </c>
      <c r="E26" s="28"/>
      <c r="F26" s="27"/>
      <c r="G26" s="27"/>
      <c r="H26" s="27"/>
      <c r="I26" s="27"/>
      <c r="J26" s="27"/>
      <c r="K26" s="27"/>
      <c r="L26" s="27"/>
      <c r="M26" s="27"/>
      <c r="N26" s="27"/>
      <c r="O26" s="27"/>
      <c r="P26" s="27"/>
      <c r="Q26" s="27"/>
      <c r="R26" s="27"/>
      <c r="S26" s="27"/>
      <c r="T26" s="27"/>
      <c r="U26" s="27"/>
      <c r="V26" s="27"/>
      <c r="W26" s="27"/>
      <c r="X26" s="27"/>
      <c r="Y26" s="27"/>
      <c r="Z26" s="27"/>
      <c r="AA26" s="28"/>
      <c r="AB26" s="28"/>
      <c r="AC26" s="28"/>
      <c r="AD26" s="28"/>
      <c r="AE26" s="28"/>
    </row>
    <row r="27" spans="2:31" s="23" customFormat="1" ht="14.25" customHeight="1">
      <c r="D27" s="33" t="s">
        <v>641</v>
      </c>
      <c r="E27" s="27" t="s">
        <v>654</v>
      </c>
      <c r="F27" s="27"/>
      <c r="G27" s="27"/>
      <c r="H27" s="27"/>
      <c r="I27" s="27"/>
      <c r="J27" s="27"/>
      <c r="K27" s="27"/>
      <c r="L27" s="27"/>
      <c r="M27" s="27"/>
      <c r="N27" s="27"/>
      <c r="O27" s="27"/>
      <c r="P27" s="27"/>
      <c r="Q27" s="27"/>
      <c r="R27" s="27"/>
      <c r="S27" s="27"/>
      <c r="T27" s="27"/>
      <c r="U27" s="27"/>
      <c r="V27" s="27"/>
      <c r="W27" s="27"/>
      <c r="X27" s="27"/>
      <c r="Y27" s="27"/>
      <c r="Z27" s="27"/>
      <c r="AA27" s="28"/>
      <c r="AB27" s="28"/>
      <c r="AC27" s="28"/>
      <c r="AD27" s="28"/>
      <c r="AE27" s="28"/>
    </row>
    <row r="28" spans="2:31" s="23" customFormat="1" ht="14.25" customHeight="1">
      <c r="D28" s="33" t="s">
        <v>655</v>
      </c>
      <c r="E28" s="27" t="s">
        <v>695</v>
      </c>
      <c r="F28" s="27"/>
      <c r="G28" s="27"/>
      <c r="H28" s="27"/>
      <c r="I28" s="27"/>
      <c r="J28" s="27"/>
      <c r="K28" s="27"/>
      <c r="L28" s="27"/>
      <c r="M28" s="27"/>
      <c r="N28" s="27"/>
      <c r="O28" s="27"/>
      <c r="P28" s="27"/>
      <c r="Q28" s="27"/>
      <c r="R28" s="27"/>
      <c r="S28" s="27"/>
      <c r="T28" s="27"/>
      <c r="U28" s="27"/>
      <c r="V28" s="27"/>
      <c r="W28" s="27"/>
      <c r="X28" s="27"/>
      <c r="Y28" s="27"/>
      <c r="Z28" s="27"/>
      <c r="AA28" s="28"/>
      <c r="AB28" s="28"/>
      <c r="AC28" s="28"/>
      <c r="AD28" s="28"/>
      <c r="AE28" s="28"/>
    </row>
    <row r="29" spans="2:31" s="23" customFormat="1" ht="14.25" customHeight="1">
      <c r="C29" s="32"/>
      <c r="D29" s="28"/>
      <c r="E29" s="34" t="s">
        <v>623</v>
      </c>
      <c r="F29" s="27" t="s">
        <v>656</v>
      </c>
      <c r="G29" s="27"/>
      <c r="H29" s="27"/>
      <c r="I29" s="27"/>
      <c r="J29" s="27"/>
      <c r="K29" s="27"/>
      <c r="L29" s="27"/>
      <c r="M29" s="27"/>
      <c r="N29" s="27"/>
      <c r="O29" s="27"/>
      <c r="P29" s="27"/>
      <c r="Q29" s="27"/>
      <c r="R29" s="27"/>
      <c r="S29" s="27"/>
      <c r="T29" s="27"/>
      <c r="U29" s="27"/>
      <c r="V29" s="27"/>
      <c r="W29" s="27"/>
      <c r="X29" s="27"/>
      <c r="Y29" s="27"/>
      <c r="Z29" s="27"/>
      <c r="AA29" s="28"/>
      <c r="AB29" s="28"/>
      <c r="AC29" s="28"/>
      <c r="AD29" s="28"/>
      <c r="AE29" s="28"/>
    </row>
    <row r="30" spans="2:31" s="37" customFormat="1" ht="13.5" customHeight="1">
      <c r="B30" s="31"/>
      <c r="C30" s="35"/>
      <c r="D30" s="31"/>
      <c r="E30" s="36"/>
      <c r="F30" s="31" t="s">
        <v>657</v>
      </c>
      <c r="G30" s="31"/>
      <c r="H30" s="31"/>
      <c r="J30" s="31"/>
      <c r="K30" s="31"/>
      <c r="L30" s="31"/>
      <c r="M30" s="31"/>
      <c r="N30" s="31"/>
      <c r="O30" s="31"/>
      <c r="P30" s="31"/>
      <c r="Q30" s="31"/>
      <c r="R30" s="31"/>
      <c r="S30" s="31"/>
      <c r="T30" s="31"/>
      <c r="U30" s="31"/>
      <c r="V30" s="31"/>
      <c r="W30" s="31"/>
      <c r="X30" s="31"/>
      <c r="Y30" s="31"/>
      <c r="Z30" s="31"/>
      <c r="AA30" s="31"/>
      <c r="AB30" s="38"/>
      <c r="AC30" s="38"/>
      <c r="AD30" s="38"/>
      <c r="AE30" s="38"/>
    </row>
    <row r="31" spans="2:31" s="23" customFormat="1" ht="14.25" customHeight="1">
      <c r="D31" s="33" t="s">
        <v>658</v>
      </c>
      <c r="E31" s="28" t="s">
        <v>696</v>
      </c>
      <c r="F31" s="27"/>
      <c r="G31" s="27"/>
      <c r="H31" s="27"/>
      <c r="I31" s="27"/>
      <c r="J31" s="27"/>
      <c r="K31" s="27"/>
      <c r="L31" s="27"/>
      <c r="M31" s="27"/>
      <c r="N31" s="27"/>
      <c r="O31" s="27"/>
      <c r="P31" s="27"/>
      <c r="Q31" s="27"/>
      <c r="R31" s="27"/>
      <c r="S31" s="27"/>
      <c r="T31" s="27"/>
      <c r="U31" s="27"/>
      <c r="V31" s="27"/>
      <c r="W31" s="27"/>
      <c r="X31" s="27"/>
      <c r="Y31" s="27"/>
      <c r="Z31" s="27"/>
      <c r="AA31" s="28"/>
      <c r="AB31" s="28"/>
      <c r="AC31" s="28"/>
      <c r="AD31" s="28"/>
      <c r="AE31" s="28"/>
    </row>
    <row r="32" spans="2:31" s="23" customFormat="1" ht="14.25" customHeight="1">
      <c r="C32" s="29"/>
      <c r="D32" s="27"/>
      <c r="E32" s="28"/>
      <c r="F32" s="27"/>
      <c r="G32" s="27"/>
      <c r="H32" s="27"/>
      <c r="I32" s="27"/>
      <c r="J32" s="27"/>
      <c r="K32" s="27"/>
      <c r="L32" s="27"/>
      <c r="M32" s="27"/>
      <c r="N32" s="27"/>
      <c r="O32" s="27"/>
      <c r="P32" s="27"/>
      <c r="Q32" s="27"/>
      <c r="R32" s="27"/>
      <c r="S32" s="27"/>
      <c r="T32" s="27"/>
      <c r="U32" s="27"/>
      <c r="V32" s="27"/>
      <c r="W32" s="27"/>
      <c r="X32" s="27"/>
      <c r="Y32" s="27"/>
      <c r="Z32" s="27"/>
      <c r="AA32" s="28"/>
      <c r="AB32" s="28"/>
      <c r="AC32" s="28"/>
      <c r="AD32" s="28"/>
      <c r="AE32" s="28"/>
    </row>
    <row r="33" spans="2:31" s="23" customFormat="1" ht="14.25" customHeight="1">
      <c r="C33" s="29" t="s">
        <v>624</v>
      </c>
      <c r="D33" s="27" t="s">
        <v>659</v>
      </c>
      <c r="E33" s="28"/>
      <c r="F33" s="27"/>
      <c r="G33" s="27"/>
      <c r="H33" s="27"/>
      <c r="I33" s="27"/>
      <c r="J33" s="27"/>
      <c r="K33" s="27"/>
      <c r="L33" s="27"/>
      <c r="M33" s="27"/>
      <c r="N33" s="27"/>
      <c r="O33" s="27"/>
      <c r="P33" s="27"/>
      <c r="Q33" s="27"/>
      <c r="R33" s="27"/>
      <c r="S33" s="27"/>
      <c r="T33" s="27"/>
      <c r="U33" s="27"/>
      <c r="V33" s="27"/>
      <c r="W33" s="27"/>
      <c r="X33" s="27"/>
      <c r="Y33" s="27"/>
      <c r="Z33" s="27"/>
      <c r="AA33" s="28"/>
      <c r="AB33" s="28"/>
      <c r="AC33" s="28"/>
      <c r="AD33" s="28"/>
      <c r="AE33" s="28"/>
    </row>
    <row r="34" spans="2:31" s="23" customFormat="1" ht="14.25" customHeight="1">
      <c r="D34" s="33" t="s">
        <v>625</v>
      </c>
      <c r="E34" s="27" t="s">
        <v>660</v>
      </c>
      <c r="F34" s="27"/>
      <c r="G34" s="27"/>
      <c r="H34" s="27"/>
      <c r="I34" s="27"/>
      <c r="J34" s="27"/>
      <c r="K34" s="27"/>
      <c r="L34" s="27"/>
      <c r="M34" s="27"/>
      <c r="N34" s="27"/>
      <c r="O34" s="27"/>
      <c r="P34" s="27"/>
      <c r="Q34" s="27"/>
      <c r="R34" s="27"/>
      <c r="S34" s="27"/>
      <c r="T34" s="27"/>
      <c r="U34" s="27"/>
      <c r="V34" s="27"/>
      <c r="W34" s="27"/>
      <c r="X34" s="27"/>
      <c r="Y34" s="27"/>
      <c r="Z34" s="27"/>
      <c r="AA34" s="28"/>
      <c r="AB34" s="28"/>
      <c r="AC34" s="28"/>
      <c r="AD34" s="28"/>
      <c r="AE34" s="28"/>
    </row>
    <row r="35" spans="2:31" s="23" customFormat="1" ht="14.25" customHeight="1">
      <c r="C35" s="32"/>
      <c r="D35" s="28"/>
      <c r="E35" s="34" t="s">
        <v>697</v>
      </c>
      <c r="F35" s="27" t="s">
        <v>711</v>
      </c>
      <c r="G35" s="27"/>
      <c r="H35" s="27"/>
      <c r="I35" s="27"/>
      <c r="J35" s="27"/>
      <c r="K35" s="27"/>
      <c r="L35" s="27"/>
      <c r="M35" s="27"/>
      <c r="N35" s="27"/>
      <c r="O35" s="27"/>
      <c r="P35" s="27"/>
      <c r="Q35" s="27"/>
      <c r="R35" s="27"/>
      <c r="S35" s="27"/>
      <c r="T35" s="27"/>
      <c r="U35" s="27"/>
      <c r="V35" s="27"/>
      <c r="W35" s="27"/>
      <c r="X35" s="27"/>
      <c r="Y35" s="27"/>
      <c r="Z35" s="27"/>
      <c r="AA35" s="28"/>
      <c r="AB35" s="28"/>
      <c r="AC35" s="28"/>
      <c r="AD35" s="28"/>
      <c r="AE35" s="28"/>
    </row>
    <row r="36" spans="2:31" s="23" customFormat="1" ht="14.25" customHeight="1">
      <c r="C36" s="32"/>
      <c r="D36" s="28"/>
      <c r="E36" s="34"/>
      <c r="F36" s="27" t="s">
        <v>712</v>
      </c>
      <c r="G36" s="27"/>
      <c r="H36" s="27"/>
      <c r="I36" s="27"/>
      <c r="J36" s="27"/>
      <c r="K36" s="27"/>
      <c r="L36" s="27"/>
      <c r="M36" s="27"/>
      <c r="N36" s="27"/>
      <c r="O36" s="27"/>
      <c r="P36" s="27"/>
      <c r="Q36" s="27"/>
      <c r="R36" s="27"/>
      <c r="S36" s="27"/>
      <c r="T36" s="27"/>
      <c r="U36" s="27"/>
      <c r="V36" s="27"/>
      <c r="W36" s="27"/>
      <c r="X36" s="27"/>
      <c r="Y36" s="27"/>
      <c r="Z36" s="27"/>
      <c r="AA36" s="28"/>
      <c r="AB36" s="28"/>
      <c r="AC36" s="28"/>
      <c r="AD36" s="28"/>
      <c r="AE36" s="28"/>
    </row>
    <row r="37" spans="2:31" s="23" customFormat="1" ht="14.25" customHeight="1">
      <c r="C37" s="29"/>
      <c r="D37" s="28"/>
      <c r="E37" s="28"/>
      <c r="F37" s="27" t="s">
        <v>713</v>
      </c>
      <c r="G37" s="27"/>
      <c r="H37" s="27"/>
      <c r="I37" s="27"/>
      <c r="J37" s="27"/>
      <c r="K37" s="27"/>
      <c r="L37" s="27"/>
      <c r="M37" s="27"/>
      <c r="N37" s="27"/>
      <c r="O37" s="27"/>
      <c r="P37" s="27"/>
      <c r="Q37" s="27"/>
      <c r="R37" s="27"/>
      <c r="S37" s="27"/>
      <c r="T37" s="27"/>
      <c r="U37" s="27"/>
      <c r="V37" s="27"/>
      <c r="W37" s="27"/>
      <c r="X37" s="27"/>
      <c r="Y37" s="27"/>
      <c r="Z37" s="27"/>
      <c r="AA37" s="28"/>
      <c r="AB37" s="28"/>
      <c r="AC37" s="28"/>
      <c r="AD37" s="28"/>
      <c r="AE37" s="28"/>
    </row>
    <row r="38" spans="2:31" s="23" customFormat="1" ht="14.25" customHeight="1">
      <c r="C38" s="29"/>
      <c r="D38" s="28"/>
      <c r="E38" s="28"/>
      <c r="F38" s="27" t="s">
        <v>714</v>
      </c>
      <c r="G38" s="27"/>
      <c r="H38" s="27"/>
      <c r="I38" s="27"/>
      <c r="J38" s="27"/>
      <c r="K38" s="27"/>
      <c r="L38" s="27"/>
      <c r="M38" s="27"/>
      <c r="N38" s="27"/>
      <c r="O38" s="27"/>
      <c r="P38" s="27"/>
      <c r="Q38" s="27"/>
      <c r="R38" s="27"/>
      <c r="S38" s="27"/>
      <c r="T38" s="27"/>
      <c r="U38" s="27"/>
      <c r="V38" s="27"/>
      <c r="W38" s="27"/>
      <c r="X38" s="27"/>
      <c r="Y38" s="27"/>
      <c r="Z38" s="27"/>
      <c r="AA38" s="28"/>
      <c r="AB38" s="28"/>
      <c r="AC38" s="28"/>
      <c r="AD38" s="28"/>
      <c r="AE38" s="28"/>
    </row>
    <row r="39" spans="2:31" s="23" customFormat="1" ht="14.25" customHeight="1">
      <c r="D39" s="33" t="s">
        <v>626</v>
      </c>
      <c r="E39" s="27" t="s">
        <v>28</v>
      </c>
      <c r="F39" s="27"/>
      <c r="G39" s="27"/>
      <c r="H39" s="27"/>
      <c r="I39" s="27"/>
      <c r="J39" s="27"/>
      <c r="K39" s="27"/>
      <c r="L39" s="27"/>
      <c r="M39" s="27"/>
      <c r="N39" s="27"/>
      <c r="O39" s="27"/>
      <c r="P39" s="27"/>
      <c r="Q39" s="27"/>
      <c r="R39" s="27"/>
      <c r="S39" s="27"/>
      <c r="T39" s="27"/>
      <c r="U39" s="27"/>
      <c r="V39" s="27"/>
      <c r="W39" s="27"/>
      <c r="X39" s="27"/>
      <c r="Y39" s="27"/>
      <c r="Z39" s="27"/>
      <c r="AA39" s="28"/>
      <c r="AB39" s="28"/>
      <c r="AC39" s="28"/>
      <c r="AD39" s="28"/>
      <c r="AE39" s="28"/>
    </row>
    <row r="40" spans="2:31" s="23" customFormat="1" ht="14.25" customHeight="1">
      <c r="C40" s="32"/>
      <c r="D40" s="28"/>
      <c r="E40" s="34" t="s">
        <v>623</v>
      </c>
      <c r="F40" s="27" t="s">
        <v>29</v>
      </c>
      <c r="G40" s="27"/>
      <c r="H40" s="27"/>
      <c r="I40" s="27"/>
      <c r="J40" s="27"/>
      <c r="K40" s="27"/>
      <c r="L40" s="27"/>
      <c r="M40" s="27"/>
      <c r="N40" s="27"/>
      <c r="O40" s="27"/>
      <c r="P40" s="27"/>
      <c r="Q40" s="27"/>
      <c r="R40" s="27"/>
      <c r="S40" s="27"/>
      <c r="T40" s="27"/>
      <c r="U40" s="27"/>
      <c r="V40" s="27"/>
      <c r="W40" s="27"/>
      <c r="X40" s="27"/>
      <c r="Y40" s="27"/>
      <c r="Z40" s="27"/>
      <c r="AA40" s="28"/>
      <c r="AB40" s="28"/>
      <c r="AC40" s="28"/>
      <c r="AD40" s="28"/>
      <c r="AE40" s="28"/>
    </row>
    <row r="41" spans="2:31" s="23" customFormat="1" ht="14.25" customHeight="1">
      <c r="C41" s="32"/>
      <c r="D41" s="28"/>
      <c r="E41" s="34"/>
      <c r="F41" s="27"/>
      <c r="G41" s="27"/>
      <c r="H41" s="27"/>
      <c r="I41" s="27"/>
      <c r="J41" s="27"/>
      <c r="K41" s="27"/>
      <c r="L41" s="27"/>
      <c r="M41" s="27"/>
      <c r="N41" s="27"/>
      <c r="O41" s="27"/>
      <c r="P41" s="27"/>
      <c r="Q41" s="27"/>
      <c r="R41" s="27"/>
      <c r="S41" s="27"/>
      <c r="T41" s="27"/>
      <c r="U41" s="27"/>
      <c r="V41" s="27"/>
      <c r="W41" s="27"/>
      <c r="X41" s="27"/>
      <c r="Y41" s="27"/>
      <c r="Z41" s="27"/>
      <c r="AA41" s="28"/>
      <c r="AB41" s="28"/>
      <c r="AC41" s="28"/>
      <c r="AD41" s="28"/>
      <c r="AE41" s="28"/>
    </row>
    <row r="42" spans="2:31" s="23" customFormat="1" ht="14.25" customHeight="1">
      <c r="B42" s="23" t="s">
        <v>627</v>
      </c>
      <c r="C42" s="29"/>
      <c r="D42" s="27"/>
      <c r="E42" s="28"/>
      <c r="F42" s="27"/>
      <c r="G42" s="27"/>
      <c r="H42" s="27"/>
      <c r="I42" s="27"/>
      <c r="J42" s="27"/>
      <c r="K42" s="27"/>
      <c r="L42" s="27"/>
      <c r="M42" s="27"/>
      <c r="N42" s="27"/>
      <c r="O42" s="27"/>
      <c r="P42" s="27"/>
      <c r="Q42" s="27"/>
      <c r="R42" s="27"/>
      <c r="S42" s="27"/>
      <c r="T42" s="27"/>
      <c r="U42" s="27"/>
      <c r="V42" s="27"/>
      <c r="W42" s="27"/>
      <c r="X42" s="27"/>
      <c r="Y42" s="27"/>
      <c r="Z42" s="27"/>
      <c r="AA42" s="28"/>
      <c r="AB42" s="28"/>
      <c r="AC42" s="28"/>
      <c r="AD42" s="28"/>
      <c r="AE42" s="28"/>
    </row>
    <row r="43" spans="2:31" s="23" customFormat="1" ht="14.25" customHeight="1">
      <c r="C43" s="29" t="s">
        <v>628</v>
      </c>
      <c r="D43" s="27" t="s">
        <v>30</v>
      </c>
      <c r="E43" s="28"/>
      <c r="F43" s="27"/>
      <c r="G43" s="27"/>
      <c r="H43" s="27"/>
      <c r="I43" s="27"/>
      <c r="J43" s="27"/>
      <c r="K43" s="27"/>
      <c r="L43" s="27"/>
      <c r="M43" s="27"/>
      <c r="N43" s="27"/>
      <c r="O43" s="27"/>
      <c r="P43" s="27"/>
      <c r="Q43" s="27"/>
      <c r="R43" s="27"/>
      <c r="S43" s="27"/>
      <c r="T43" s="27"/>
      <c r="U43" s="27"/>
      <c r="V43" s="27"/>
      <c r="W43" s="27"/>
      <c r="X43" s="27"/>
      <c r="Y43" s="27"/>
      <c r="Z43" s="27"/>
      <c r="AA43" s="28"/>
      <c r="AB43" s="28"/>
      <c r="AC43" s="28"/>
      <c r="AD43" s="28"/>
      <c r="AE43" s="28"/>
    </row>
    <row r="44" spans="2:31" s="23" customFormat="1" ht="14.25" customHeight="1">
      <c r="D44" s="33" t="s">
        <v>629</v>
      </c>
      <c r="E44" s="27" t="s">
        <v>630</v>
      </c>
      <c r="F44" s="27"/>
      <c r="G44" s="27"/>
      <c r="H44" s="27"/>
      <c r="I44" s="27"/>
      <c r="J44" s="27"/>
      <c r="K44" s="27"/>
      <c r="L44" s="27"/>
      <c r="M44" s="27"/>
      <c r="N44" s="27"/>
      <c r="O44" s="27"/>
      <c r="P44" s="27"/>
      <c r="Q44" s="27"/>
      <c r="R44" s="27"/>
      <c r="S44" s="27"/>
      <c r="T44" s="27"/>
      <c r="U44" s="27"/>
      <c r="V44" s="27"/>
      <c r="W44" s="27"/>
      <c r="X44" s="27"/>
      <c r="Y44" s="27"/>
      <c r="Z44" s="27"/>
      <c r="AA44" s="28"/>
      <c r="AB44" s="28"/>
      <c r="AC44" s="28"/>
      <c r="AD44" s="28"/>
      <c r="AE44" s="28"/>
    </row>
    <row r="45" spans="2:31" s="23" customFormat="1" ht="14.25" customHeight="1">
      <c r="D45" s="39" t="s">
        <v>631</v>
      </c>
      <c r="E45" s="27" t="s">
        <v>31</v>
      </c>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row>
    <row r="46" spans="2:31" s="23" customFormat="1" ht="14.25" customHeight="1">
      <c r="D46" s="33" t="s">
        <v>632</v>
      </c>
      <c r="E46" s="27" t="s">
        <v>32</v>
      </c>
      <c r="F46" s="27"/>
      <c r="G46" s="27"/>
      <c r="H46" s="27"/>
      <c r="I46" s="27"/>
      <c r="J46" s="27"/>
      <c r="K46" s="27"/>
      <c r="L46" s="27"/>
      <c r="M46" s="27"/>
      <c r="N46" s="27"/>
      <c r="O46" s="27"/>
      <c r="P46" s="27"/>
      <c r="Q46" s="27"/>
      <c r="R46" s="27"/>
      <c r="S46" s="27"/>
      <c r="T46" s="27"/>
      <c r="U46" s="27"/>
      <c r="V46" s="27"/>
      <c r="W46" s="27"/>
      <c r="X46" s="27"/>
      <c r="Y46" s="27"/>
      <c r="Z46" s="27"/>
      <c r="AA46" s="28"/>
      <c r="AB46" s="28"/>
      <c r="AC46" s="28"/>
      <c r="AD46" s="28"/>
      <c r="AE46" s="28"/>
    </row>
    <row r="47" spans="2:31" s="23" customFormat="1" ht="14.25" customHeight="1">
      <c r="D47" s="39" t="s">
        <v>633</v>
      </c>
      <c r="E47" s="27" t="s">
        <v>1</v>
      </c>
      <c r="F47" s="28"/>
      <c r="G47" s="28"/>
      <c r="H47" s="28"/>
      <c r="I47" s="28"/>
      <c r="J47" s="28"/>
      <c r="K47" s="28"/>
      <c r="L47" s="28"/>
      <c r="M47" s="28"/>
      <c r="N47" s="28"/>
      <c r="O47" s="28"/>
      <c r="P47" s="28"/>
      <c r="Q47" s="28"/>
      <c r="R47" s="28"/>
      <c r="S47" s="28"/>
      <c r="T47" s="28"/>
      <c r="U47" s="28"/>
      <c r="V47" s="28"/>
      <c r="W47" s="28"/>
      <c r="X47" s="28"/>
      <c r="Y47" s="28"/>
      <c r="Z47" s="28"/>
      <c r="AA47" s="28"/>
      <c r="AB47" s="28"/>
      <c r="AC47" s="28"/>
      <c r="AD47" s="28"/>
      <c r="AE47" s="28"/>
    </row>
    <row r="48" spans="2:31" s="23" customFormat="1" ht="14.25" customHeight="1">
      <c r="C48" s="32"/>
      <c r="D48" s="28"/>
      <c r="E48" s="34"/>
      <c r="F48" s="27"/>
      <c r="G48" s="27"/>
      <c r="H48" s="27"/>
      <c r="I48" s="27"/>
      <c r="J48" s="27"/>
      <c r="K48" s="27"/>
      <c r="L48" s="27"/>
      <c r="M48" s="27"/>
      <c r="N48" s="27"/>
      <c r="O48" s="27"/>
      <c r="P48" s="27"/>
      <c r="Q48" s="27"/>
      <c r="R48" s="27"/>
      <c r="S48" s="27"/>
      <c r="T48" s="27"/>
      <c r="U48" s="27"/>
      <c r="V48" s="27"/>
      <c r="W48" s="27"/>
      <c r="X48" s="27"/>
      <c r="Y48" s="27"/>
      <c r="Z48" s="27"/>
      <c r="AA48" s="28"/>
      <c r="AB48" s="28"/>
      <c r="AC48" s="28"/>
      <c r="AD48" s="28"/>
      <c r="AE48" s="28"/>
    </row>
    <row r="49" spans="2:31" s="23" customFormat="1" ht="14.25" customHeight="1">
      <c r="B49" s="26" t="s">
        <v>2</v>
      </c>
      <c r="C49" s="40"/>
      <c r="D49" s="27"/>
      <c r="E49" s="27"/>
      <c r="F49" s="27"/>
      <c r="G49" s="27"/>
      <c r="H49" s="27"/>
      <c r="I49" s="27"/>
      <c r="J49" s="27"/>
      <c r="K49" s="27"/>
      <c r="L49" s="27"/>
      <c r="M49" s="27"/>
      <c r="N49" s="27"/>
      <c r="O49" s="27"/>
      <c r="P49" s="27"/>
      <c r="Q49" s="27"/>
      <c r="R49" s="27"/>
      <c r="S49" s="27"/>
      <c r="T49" s="27"/>
      <c r="U49" s="27"/>
      <c r="V49" s="27"/>
      <c r="W49" s="27"/>
      <c r="X49" s="27"/>
      <c r="Y49" s="27"/>
      <c r="Z49" s="27"/>
      <c r="AA49" s="28"/>
      <c r="AB49" s="28"/>
      <c r="AC49" s="28"/>
      <c r="AD49" s="28"/>
      <c r="AE49" s="28"/>
    </row>
    <row r="50" spans="2:31" s="23" customFormat="1" ht="14.25" customHeight="1">
      <c r="C50" s="40"/>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row>
    <row r="51" spans="2:31" s="23" customFormat="1" ht="14.25" customHeight="1">
      <c r="C51" s="41"/>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row>
    <row r="52" spans="2:31" s="23" customFormat="1" ht="14.25" customHeight="1">
      <c r="C52" s="41"/>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row>
    <row r="53" spans="2:31" s="23" customFormat="1" ht="14.25" customHeight="1">
      <c r="C53" s="41"/>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row>
    <row r="54" spans="2:31" s="23" customFormat="1" ht="14.25" customHeight="1">
      <c r="C54" s="41"/>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row>
    <row r="55" spans="2:31" s="23" customFormat="1" ht="14.25" customHeight="1">
      <c r="C55" s="41"/>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row>
    <row r="56" spans="2:31" s="23" customFormat="1" ht="14.25" customHeight="1">
      <c r="C56" s="41"/>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row>
    <row r="57" spans="2:31" s="23" customFormat="1" ht="14.25" customHeight="1">
      <c r="C57" s="41"/>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row>
    <row r="58" spans="2:31" s="23" customFormat="1" ht="14.25" customHeight="1">
      <c r="C58" s="41"/>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row>
    <row r="59" spans="2:31" s="23" customFormat="1" ht="14.25" customHeight="1">
      <c r="C59" s="43"/>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row>
    <row r="60" spans="2:31" s="23" customFormat="1" ht="14.25" customHeight="1">
      <c r="C60" s="43"/>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row>
    <row r="61" spans="2:31" s="23" customFormat="1" ht="14.25" customHeight="1">
      <c r="C61" s="43"/>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row>
    <row r="62" spans="2:31" s="23" customFormat="1" ht="14.25" customHeight="1">
      <c r="C62" s="43"/>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row>
    <row r="63" spans="2:31" s="23" customFormat="1" ht="14.25" customHeight="1">
      <c r="C63" s="43"/>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row>
    <row r="64" spans="2:31" s="23" customFormat="1" ht="14.25" customHeight="1">
      <c r="C64" s="43"/>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row>
    <row r="65" spans="3:31" s="23" customFormat="1" ht="14.25" customHeight="1">
      <c r="C65" s="43"/>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row>
    <row r="66" spans="3:31" s="23" customFormat="1" ht="14.25" customHeight="1">
      <c r="C66" s="43"/>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row>
    <row r="67" spans="3:31" s="23" customFormat="1" ht="14.25" customHeight="1">
      <c r="C67" s="43"/>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row>
    <row r="68" spans="3:31" s="23" customFormat="1" ht="14.25" customHeight="1">
      <c r="C68" s="43"/>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row>
    <row r="69" spans="3:31" s="23" customFormat="1" ht="14.25" customHeight="1">
      <c r="C69" s="43"/>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row>
    <row r="70" spans="3:31" s="23" customFormat="1" ht="14.25" customHeight="1">
      <c r="C70" s="43"/>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row>
    <row r="71" spans="3:31" s="23" customFormat="1" ht="14.25" customHeight="1">
      <c r="C71" s="43"/>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row>
    <row r="72" spans="3:31" s="23" customFormat="1" ht="14.25" customHeight="1">
      <c r="C72" s="43"/>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row>
    <row r="73" spans="3:31" s="23" customFormat="1" ht="14.25" customHeight="1">
      <c r="C73" s="43"/>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row>
    <row r="74" spans="3:31" s="23" customFormat="1" ht="14.25" customHeight="1">
      <c r="C74" s="43"/>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row>
    <row r="75" spans="3:31" s="23" customFormat="1" ht="14.25" customHeight="1"/>
    <row r="76" spans="3:31" s="23" customFormat="1"/>
    <row r="77" spans="3:31" s="23" customFormat="1"/>
    <row r="78" spans="3:31" s="23" customFormat="1"/>
    <row r="79" spans="3:31" s="23" customFormat="1"/>
    <row r="80" spans="3:31" s="23" customFormat="1"/>
    <row r="81" s="23" customFormat="1"/>
    <row r="82" s="23" customFormat="1"/>
    <row r="83" s="23" customFormat="1"/>
    <row r="84" s="23" customFormat="1"/>
    <row r="85" s="23" customFormat="1"/>
    <row r="86" s="23" customFormat="1"/>
    <row r="87" s="23" customFormat="1"/>
    <row r="88" s="23" customFormat="1"/>
    <row r="89" s="23" customFormat="1"/>
    <row r="90" s="23" customFormat="1"/>
    <row r="91" s="23" customFormat="1"/>
    <row r="92" s="23" customFormat="1"/>
    <row r="93" s="23" customFormat="1"/>
    <row r="94" s="23" customFormat="1"/>
    <row r="95" s="23" customFormat="1"/>
    <row r="96" s="23" customFormat="1"/>
    <row r="97" spans="2:31" s="23" customFormat="1"/>
    <row r="98" spans="2:31" s="23" customFormat="1"/>
    <row r="99" spans="2:31" s="17" customFormat="1" ht="13.5" customHeight="1">
      <c r="B99" s="44"/>
      <c r="C99" s="45"/>
      <c r="D99" s="44"/>
      <c r="E99" s="44"/>
      <c r="F99" s="44"/>
      <c r="G99" s="44"/>
      <c r="H99" s="44"/>
      <c r="I99" s="44"/>
      <c r="J99" s="44"/>
      <c r="K99" s="44"/>
      <c r="L99" s="44"/>
      <c r="M99" s="44"/>
      <c r="N99" s="44"/>
      <c r="O99" s="44"/>
      <c r="P99" s="44"/>
      <c r="Q99" s="44"/>
      <c r="R99" s="44"/>
      <c r="S99" s="44"/>
      <c r="T99" s="44"/>
      <c r="U99" s="44"/>
      <c r="V99" s="44"/>
      <c r="W99" s="44"/>
      <c r="X99" s="44"/>
      <c r="Y99" s="44"/>
      <c r="Z99" s="44"/>
      <c r="AA99" s="46"/>
      <c r="AB99" s="46"/>
    </row>
    <row r="100" spans="2:31" s="17" customFormat="1" ht="13.5" customHeight="1">
      <c r="B100" s="44"/>
      <c r="C100" s="45"/>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21"/>
      <c r="AB100" s="21"/>
    </row>
    <row r="101" spans="2:31" s="17" customFormat="1" ht="13.5" customHeight="1">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row>
    <row r="102" spans="2:31" s="17" customFormat="1" ht="13.5" customHeight="1">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row>
    <row r="103" spans="2:31" s="17" customFormat="1" ht="13.5" customHeight="1">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row>
    <row r="104" spans="2:31" s="17" customFormat="1" ht="13.5" customHeight="1">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row>
    <row r="105" spans="2:31" s="17" customFormat="1" ht="13.5" customHeight="1">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8"/>
      <c r="AB105" s="48"/>
      <c r="AC105" s="48"/>
      <c r="AD105" s="48"/>
      <c r="AE105" s="48"/>
    </row>
    <row r="106" spans="2:31" s="17" customFormat="1" ht="13.5" customHeight="1">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8"/>
      <c r="AB106" s="48"/>
      <c r="AC106" s="48"/>
      <c r="AD106" s="48"/>
      <c r="AE106" s="48"/>
    </row>
    <row r="107" spans="2:31" s="17" customFormat="1" ht="13.5" customHeight="1">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8"/>
      <c r="AB107" s="48"/>
      <c r="AC107" s="48"/>
      <c r="AD107" s="48"/>
      <c r="AE107" s="48"/>
    </row>
    <row r="108" spans="2:31" s="17" customFormat="1" ht="13.5" customHeight="1">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8"/>
      <c r="AB108" s="48"/>
      <c r="AC108" s="48"/>
      <c r="AD108" s="48"/>
      <c r="AE108" s="48"/>
    </row>
    <row r="109" spans="2:31" s="17" customFormat="1" ht="13.5" customHeight="1">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8"/>
      <c r="AB109" s="48"/>
      <c r="AC109" s="48"/>
      <c r="AD109" s="48"/>
      <c r="AE109" s="48"/>
    </row>
    <row r="110" spans="2:31" s="17" customFormat="1" ht="13.5" customHeight="1">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8"/>
      <c r="AB110" s="48"/>
      <c r="AC110" s="48"/>
      <c r="AD110" s="48"/>
      <c r="AE110" s="48"/>
    </row>
    <row r="111" spans="2:31" s="17" customFormat="1" ht="13.5" customHeight="1">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8"/>
      <c r="AB111" s="48"/>
      <c r="AC111" s="48"/>
      <c r="AD111" s="48"/>
      <c r="AE111" s="48"/>
    </row>
    <row r="112" spans="2:31" s="17" customFormat="1" ht="13.5" customHeight="1">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8"/>
      <c r="AB112" s="48"/>
      <c r="AC112" s="48"/>
      <c r="AD112" s="48"/>
      <c r="AE112" s="48"/>
    </row>
    <row r="113" spans="2:31" s="17" customFormat="1" ht="13.5" customHeight="1">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8"/>
      <c r="AB113" s="48"/>
      <c r="AC113" s="48"/>
      <c r="AD113" s="48"/>
      <c r="AE113" s="48"/>
    </row>
    <row r="114" spans="2:31" s="17" customFormat="1">
      <c r="B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8"/>
      <c r="AB114" s="48"/>
      <c r="AC114" s="48"/>
      <c r="AD114" s="48"/>
      <c r="AE114" s="48"/>
    </row>
    <row r="115" spans="2:31" s="17" customFormat="1">
      <c r="B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8"/>
      <c r="AB115" s="48"/>
      <c r="AC115" s="48"/>
      <c r="AD115" s="48"/>
      <c r="AE115" s="48"/>
    </row>
    <row r="116" spans="2:31" s="17" customFormat="1">
      <c r="B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8"/>
      <c r="AB116" s="48"/>
      <c r="AC116" s="48"/>
      <c r="AD116" s="48"/>
      <c r="AE116" s="48"/>
    </row>
    <row r="117" spans="2:31" s="17" customFormat="1">
      <c r="B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8"/>
      <c r="AB117" s="48"/>
      <c r="AC117" s="48"/>
      <c r="AD117" s="48"/>
      <c r="AE117" s="48"/>
    </row>
    <row r="118" spans="2:31" s="17" customFormat="1">
      <c r="B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8"/>
      <c r="AB118" s="48"/>
      <c r="AC118" s="48"/>
      <c r="AD118" s="48"/>
      <c r="AE118" s="48"/>
    </row>
    <row r="119" spans="2:31" s="17" customFormat="1">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8"/>
      <c r="AB119" s="48"/>
      <c r="AC119" s="48"/>
      <c r="AD119" s="48"/>
      <c r="AE119" s="48"/>
    </row>
    <row r="120" spans="2:31" s="17" customFormat="1">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8"/>
      <c r="AB120" s="48"/>
      <c r="AC120" s="48"/>
      <c r="AD120" s="48"/>
      <c r="AE120" s="48"/>
    </row>
    <row r="121" spans="2:31" s="17" customFormat="1">
      <c r="B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8"/>
      <c r="AB121" s="48"/>
      <c r="AC121" s="48"/>
      <c r="AD121" s="48"/>
      <c r="AE121" s="48"/>
    </row>
    <row r="122" spans="2:31" s="17" customFormat="1">
      <c r="B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8"/>
      <c r="AB122" s="48"/>
      <c r="AC122" s="48"/>
      <c r="AD122" s="48"/>
      <c r="AE122" s="48"/>
    </row>
    <row r="123" spans="2:31" s="17" customFormat="1">
      <c r="B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8"/>
      <c r="AB123" s="48"/>
      <c r="AC123" s="48"/>
      <c r="AD123" s="48"/>
      <c r="AE123" s="48"/>
    </row>
    <row r="124" spans="2:31" s="17" customFormat="1">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8"/>
      <c r="AB124" s="48"/>
      <c r="AC124" s="48"/>
      <c r="AD124" s="48"/>
      <c r="AE124" s="48"/>
    </row>
    <row r="125" spans="2:31" s="17" customFormat="1">
      <c r="B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8"/>
      <c r="AB125" s="48"/>
      <c r="AC125" s="48"/>
      <c r="AD125" s="48"/>
      <c r="AE125" s="48"/>
    </row>
    <row r="126" spans="2:31" s="17" customFormat="1">
      <c r="B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8"/>
      <c r="AB126" s="48"/>
      <c r="AC126" s="48"/>
      <c r="AD126" s="48"/>
      <c r="AE126" s="48"/>
    </row>
    <row r="127" spans="2:31" s="17" customFormat="1">
      <c r="B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8"/>
      <c r="AB127" s="48"/>
      <c r="AC127" s="48"/>
      <c r="AD127" s="48"/>
      <c r="AE127" s="48"/>
    </row>
    <row r="128" spans="2:31" s="17" customFormat="1">
      <c r="B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8"/>
      <c r="AB128" s="48"/>
      <c r="AC128" s="48"/>
      <c r="AD128" s="48"/>
      <c r="AE128" s="48"/>
    </row>
    <row r="129" spans="2:31" s="17" customFormat="1">
      <c r="B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8"/>
      <c r="AB129" s="48"/>
      <c r="AC129" s="48"/>
      <c r="AD129" s="48"/>
      <c r="AE129" s="48"/>
    </row>
    <row r="130" spans="2:31" s="17" customFormat="1">
      <c r="B130" s="47"/>
      <c r="D130" s="47"/>
      <c r="E130" s="47"/>
      <c r="F130" s="47"/>
      <c r="G130" s="47"/>
      <c r="H130" s="47"/>
      <c r="I130" s="47"/>
      <c r="J130" s="47"/>
      <c r="K130" s="47"/>
      <c r="L130" s="47"/>
      <c r="M130" s="47"/>
      <c r="N130" s="47"/>
      <c r="O130" s="47"/>
      <c r="P130" s="47"/>
      <c r="Q130" s="47"/>
      <c r="R130" s="47"/>
      <c r="S130" s="47"/>
      <c r="T130" s="47"/>
      <c r="U130" s="47"/>
      <c r="V130" s="47"/>
      <c r="W130" s="47"/>
      <c r="X130" s="47"/>
      <c r="Y130" s="47"/>
      <c r="Z130" s="47"/>
      <c r="AA130" s="48"/>
      <c r="AB130" s="48"/>
      <c r="AC130" s="48"/>
      <c r="AD130" s="48"/>
      <c r="AE130" s="48"/>
    </row>
    <row r="131" spans="2:31" s="17" customFormat="1">
      <c r="B131" s="47"/>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8"/>
      <c r="AB131" s="48"/>
      <c r="AC131" s="48"/>
      <c r="AD131" s="48"/>
      <c r="AE131" s="48"/>
    </row>
    <row r="132" spans="2:31" s="17" customFormat="1">
      <c r="B132" s="47"/>
      <c r="C132" s="47"/>
      <c r="D132" s="47"/>
      <c r="E132" s="47"/>
      <c r="F132" s="47"/>
      <c r="G132" s="47"/>
      <c r="H132" s="47"/>
      <c r="I132" s="47"/>
      <c r="J132" s="47"/>
      <c r="K132" s="47"/>
      <c r="L132" s="47"/>
      <c r="M132" s="47"/>
      <c r="N132" s="47"/>
      <c r="O132" s="47"/>
      <c r="P132" s="47"/>
      <c r="Q132" s="47"/>
      <c r="R132" s="47"/>
      <c r="S132" s="47"/>
      <c r="T132" s="47"/>
      <c r="U132" s="47"/>
      <c r="V132" s="47"/>
      <c r="W132" s="47"/>
      <c r="X132" s="47"/>
      <c r="Y132" s="47"/>
      <c r="Z132" s="47"/>
      <c r="AA132" s="48"/>
      <c r="AB132" s="48"/>
      <c r="AC132" s="48"/>
      <c r="AD132" s="48"/>
      <c r="AE132" s="48"/>
    </row>
    <row r="133" spans="2:31" s="17" customFormat="1">
      <c r="B133" s="47"/>
      <c r="C133" s="47"/>
      <c r="D133" s="47"/>
      <c r="E133" s="47"/>
      <c r="F133" s="47"/>
      <c r="G133" s="47"/>
      <c r="H133" s="47"/>
      <c r="I133" s="47"/>
      <c r="J133" s="47"/>
      <c r="K133" s="47"/>
      <c r="L133" s="47"/>
      <c r="M133" s="47"/>
      <c r="N133" s="47"/>
      <c r="O133" s="47"/>
      <c r="P133" s="47"/>
      <c r="Q133" s="47"/>
      <c r="R133" s="47"/>
      <c r="S133" s="47"/>
      <c r="T133" s="47"/>
      <c r="U133" s="47"/>
      <c r="V133" s="47"/>
      <c r="W133" s="47"/>
      <c r="X133" s="47"/>
      <c r="Y133" s="47"/>
      <c r="Z133" s="47"/>
      <c r="AA133" s="48"/>
      <c r="AB133" s="48"/>
      <c r="AC133" s="48"/>
      <c r="AD133" s="48"/>
      <c r="AE133" s="48"/>
    </row>
    <row r="134" spans="2:31" s="17" customFormat="1">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8"/>
      <c r="AB134" s="48"/>
      <c r="AC134" s="48"/>
      <c r="AD134" s="48"/>
      <c r="AE134" s="48"/>
    </row>
    <row r="135" spans="2:31" s="17" customFormat="1">
      <c r="B135" s="47"/>
      <c r="D135" s="47"/>
      <c r="E135" s="47"/>
      <c r="F135" s="47"/>
      <c r="G135" s="47"/>
      <c r="H135" s="47"/>
      <c r="I135" s="47"/>
      <c r="J135" s="47"/>
      <c r="K135" s="47"/>
      <c r="L135" s="47"/>
      <c r="M135" s="47"/>
      <c r="N135" s="47"/>
      <c r="O135" s="47"/>
      <c r="P135" s="47"/>
      <c r="Q135" s="47"/>
      <c r="R135" s="47"/>
      <c r="S135" s="47"/>
      <c r="T135" s="47"/>
      <c r="U135" s="47"/>
      <c r="V135" s="47"/>
      <c r="W135" s="47"/>
      <c r="X135" s="47"/>
      <c r="Y135" s="47"/>
      <c r="Z135" s="47"/>
      <c r="AA135" s="48"/>
      <c r="AB135" s="48"/>
      <c r="AC135" s="48"/>
      <c r="AD135" s="48"/>
      <c r="AE135" s="48"/>
    </row>
    <row r="136" spans="2:31" s="17" customFormat="1">
      <c r="B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c r="AA136" s="48"/>
      <c r="AB136" s="48"/>
      <c r="AC136" s="48"/>
      <c r="AD136" s="48"/>
      <c r="AE136" s="48"/>
    </row>
    <row r="137" spans="2:31" s="17" customFormat="1">
      <c r="B137" s="47"/>
      <c r="D137" s="47"/>
      <c r="E137" s="47"/>
      <c r="F137" s="47"/>
      <c r="G137" s="47"/>
      <c r="H137" s="47"/>
      <c r="J137" s="47"/>
      <c r="K137" s="47"/>
      <c r="L137" s="47"/>
      <c r="M137" s="47"/>
      <c r="N137" s="47"/>
      <c r="O137" s="47"/>
      <c r="P137" s="47"/>
      <c r="Q137" s="47"/>
      <c r="R137" s="47"/>
      <c r="S137" s="47"/>
      <c r="T137" s="47"/>
      <c r="U137" s="47"/>
      <c r="V137" s="47"/>
      <c r="W137" s="47"/>
      <c r="X137" s="47"/>
      <c r="Y137" s="47"/>
      <c r="Z137" s="47"/>
      <c r="AA137" s="48"/>
      <c r="AB137" s="48"/>
      <c r="AC137" s="48"/>
      <c r="AD137" s="48"/>
      <c r="AE137" s="48"/>
    </row>
    <row r="138" spans="2:31" s="17" customFormat="1">
      <c r="B138" s="47"/>
      <c r="D138" s="47"/>
      <c r="E138" s="47"/>
      <c r="F138" s="47"/>
      <c r="G138" s="47"/>
      <c r="H138" s="47"/>
      <c r="J138" s="47"/>
      <c r="K138" s="47"/>
      <c r="L138" s="47"/>
      <c r="M138" s="47"/>
      <c r="N138" s="47"/>
      <c r="O138" s="47"/>
      <c r="P138" s="47"/>
      <c r="Q138" s="47"/>
      <c r="R138" s="47"/>
      <c r="S138" s="47"/>
      <c r="T138" s="47"/>
      <c r="U138" s="47"/>
      <c r="V138" s="47"/>
      <c r="W138" s="47"/>
      <c r="X138" s="47"/>
      <c r="Y138" s="47"/>
      <c r="Z138" s="47"/>
      <c r="AA138" s="48"/>
      <c r="AB138" s="48"/>
      <c r="AC138" s="48"/>
      <c r="AD138" s="48"/>
      <c r="AE138" s="48"/>
    </row>
    <row r="139" spans="2:31" s="17" customFormat="1">
      <c r="B139" s="47"/>
      <c r="C139" s="47"/>
      <c r="D139" s="47"/>
      <c r="E139" s="47"/>
      <c r="F139" s="47"/>
      <c r="G139" s="47"/>
      <c r="H139" s="47"/>
      <c r="I139" s="47"/>
      <c r="J139" s="47"/>
      <c r="K139" s="47"/>
      <c r="L139" s="47"/>
      <c r="M139" s="47"/>
      <c r="N139" s="47"/>
      <c r="O139" s="47"/>
      <c r="P139" s="47"/>
      <c r="Q139" s="47"/>
      <c r="R139" s="47"/>
      <c r="S139" s="47"/>
      <c r="T139" s="47"/>
      <c r="U139" s="47"/>
      <c r="V139" s="47"/>
      <c r="W139" s="47"/>
      <c r="X139" s="47"/>
      <c r="Y139" s="47"/>
      <c r="Z139" s="47"/>
      <c r="AA139" s="48"/>
      <c r="AB139" s="48"/>
      <c r="AC139" s="48"/>
      <c r="AD139" s="48"/>
      <c r="AE139" s="48"/>
    </row>
    <row r="140" spans="2:31" s="17" customFormat="1">
      <c r="B140" s="47"/>
      <c r="D140" s="47"/>
      <c r="E140" s="47"/>
      <c r="F140" s="47"/>
      <c r="G140" s="47"/>
      <c r="H140" s="47"/>
      <c r="I140" s="47"/>
      <c r="J140" s="47"/>
      <c r="K140" s="47"/>
      <c r="L140" s="47"/>
      <c r="M140" s="47"/>
      <c r="N140" s="47"/>
      <c r="O140" s="47"/>
      <c r="P140" s="47"/>
      <c r="Q140" s="47"/>
      <c r="R140" s="47"/>
      <c r="S140" s="47"/>
      <c r="T140" s="47"/>
      <c r="U140" s="47"/>
      <c r="V140" s="47"/>
      <c r="W140" s="47"/>
      <c r="X140" s="47"/>
      <c r="Y140" s="47"/>
      <c r="Z140" s="47"/>
      <c r="AA140" s="48"/>
      <c r="AB140" s="48"/>
      <c r="AC140" s="48"/>
      <c r="AD140" s="48"/>
      <c r="AE140" s="48"/>
    </row>
    <row r="141" spans="2:31" s="17" customFormat="1">
      <c r="B141" s="47"/>
      <c r="D141" s="47"/>
      <c r="E141" s="47"/>
      <c r="F141" s="47"/>
      <c r="G141" s="47"/>
      <c r="H141" s="47"/>
      <c r="I141" s="47"/>
      <c r="J141" s="47"/>
      <c r="K141" s="47"/>
      <c r="L141" s="47"/>
      <c r="M141" s="47"/>
      <c r="N141" s="47"/>
      <c r="O141" s="47"/>
      <c r="P141" s="47"/>
      <c r="Q141" s="47"/>
      <c r="R141" s="47"/>
      <c r="S141" s="47"/>
      <c r="T141" s="47"/>
      <c r="U141" s="47"/>
      <c r="V141" s="47"/>
      <c r="W141" s="47"/>
      <c r="X141" s="47"/>
      <c r="Y141" s="47"/>
      <c r="Z141" s="47"/>
      <c r="AA141" s="48"/>
      <c r="AB141" s="48"/>
      <c r="AC141" s="48"/>
      <c r="AD141" s="48"/>
      <c r="AE141" s="48"/>
    </row>
    <row r="142" spans="2:31" s="17" customFormat="1">
      <c r="B142" s="47"/>
      <c r="D142" s="47"/>
      <c r="E142" s="47"/>
      <c r="F142" s="47"/>
      <c r="G142" s="47"/>
      <c r="H142" s="47"/>
      <c r="I142" s="47"/>
      <c r="J142" s="47"/>
      <c r="K142" s="47"/>
      <c r="L142" s="47"/>
      <c r="M142" s="47"/>
      <c r="N142" s="47"/>
      <c r="O142" s="47"/>
      <c r="P142" s="47"/>
      <c r="Q142" s="47"/>
      <c r="R142" s="47"/>
      <c r="S142" s="47"/>
      <c r="T142" s="47"/>
      <c r="U142" s="47"/>
      <c r="V142" s="47"/>
      <c r="W142" s="47"/>
      <c r="X142" s="47"/>
      <c r="Y142" s="47"/>
      <c r="Z142" s="47"/>
      <c r="AA142" s="48"/>
      <c r="AB142" s="48"/>
      <c r="AC142" s="48"/>
      <c r="AD142" s="48"/>
      <c r="AE142" s="48"/>
    </row>
    <row r="143" spans="2:31" s="17" customFormat="1">
      <c r="B143" s="47"/>
      <c r="D143" s="47"/>
      <c r="E143" s="47"/>
      <c r="F143" s="47"/>
      <c r="G143" s="47"/>
      <c r="H143" s="47"/>
      <c r="I143" s="47"/>
      <c r="J143" s="47"/>
      <c r="K143" s="47"/>
      <c r="L143" s="47"/>
      <c r="M143" s="47"/>
      <c r="N143" s="47"/>
      <c r="O143" s="47"/>
      <c r="P143" s="47"/>
      <c r="Q143" s="47"/>
      <c r="R143" s="47"/>
      <c r="S143" s="47"/>
      <c r="T143" s="47"/>
      <c r="U143" s="47"/>
      <c r="V143" s="47"/>
      <c r="W143" s="47"/>
      <c r="X143" s="47"/>
      <c r="Y143" s="47"/>
      <c r="Z143" s="47"/>
      <c r="AA143" s="48"/>
      <c r="AB143" s="48"/>
      <c r="AC143" s="48"/>
      <c r="AD143" s="48"/>
      <c r="AE143" s="48"/>
    </row>
    <row r="144" spans="2:31" s="17" customFormat="1">
      <c r="B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8"/>
      <c r="AB144" s="48"/>
      <c r="AC144" s="48"/>
      <c r="AD144" s="48"/>
      <c r="AE144" s="48"/>
    </row>
    <row r="145" spans="2:31" s="17" customFormat="1">
      <c r="B145" s="47"/>
      <c r="D145" s="47"/>
      <c r="E145" s="47"/>
      <c r="F145" s="47"/>
      <c r="G145" s="47"/>
      <c r="H145" s="47"/>
      <c r="I145" s="47"/>
      <c r="J145" s="47"/>
      <c r="K145" s="47"/>
      <c r="L145" s="47"/>
      <c r="M145" s="47"/>
      <c r="N145" s="47"/>
      <c r="O145" s="47"/>
      <c r="P145" s="47"/>
      <c r="Q145" s="47"/>
      <c r="R145" s="47"/>
      <c r="S145" s="47"/>
      <c r="T145" s="47"/>
      <c r="U145" s="47"/>
      <c r="V145" s="47"/>
      <c r="W145" s="47"/>
      <c r="X145" s="47"/>
      <c r="Y145" s="47"/>
      <c r="Z145" s="47"/>
      <c r="AA145" s="48"/>
      <c r="AB145" s="48"/>
      <c r="AC145" s="48"/>
      <c r="AD145" s="48"/>
      <c r="AE145" s="48"/>
    </row>
    <row r="146" spans="2:31" s="17" customFormat="1">
      <c r="B146" s="47"/>
      <c r="C146" s="47"/>
      <c r="D146" s="47"/>
      <c r="E146" s="47"/>
      <c r="F146" s="47"/>
      <c r="G146" s="47"/>
      <c r="H146" s="47"/>
      <c r="I146" s="47"/>
      <c r="J146" s="47"/>
      <c r="K146" s="47"/>
      <c r="L146" s="47"/>
      <c r="M146" s="47"/>
      <c r="N146" s="47"/>
      <c r="O146" s="47"/>
      <c r="P146" s="47"/>
      <c r="Q146" s="47"/>
      <c r="R146" s="47"/>
      <c r="S146" s="47"/>
      <c r="T146" s="47"/>
      <c r="U146" s="47"/>
      <c r="V146" s="47"/>
      <c r="W146" s="47"/>
      <c r="X146" s="47"/>
      <c r="Y146" s="47"/>
      <c r="Z146" s="47"/>
      <c r="AA146" s="48"/>
      <c r="AB146" s="48"/>
      <c r="AC146" s="48"/>
      <c r="AD146" s="48"/>
      <c r="AE146" s="48"/>
    </row>
    <row r="147" spans="2:31" s="17" customFormat="1">
      <c r="B147" s="47"/>
      <c r="C147" s="47"/>
      <c r="D147" s="47"/>
      <c r="E147" s="47"/>
      <c r="F147" s="47"/>
      <c r="G147" s="47"/>
      <c r="H147" s="47"/>
      <c r="I147" s="47"/>
      <c r="J147" s="47"/>
      <c r="K147" s="47"/>
      <c r="L147" s="47"/>
      <c r="M147" s="47"/>
      <c r="N147" s="47"/>
      <c r="O147" s="47"/>
      <c r="P147" s="47"/>
      <c r="Q147" s="47"/>
      <c r="R147" s="47"/>
      <c r="S147" s="47"/>
      <c r="T147" s="47"/>
      <c r="U147" s="47"/>
      <c r="V147" s="47"/>
      <c r="W147" s="47"/>
      <c r="X147" s="47"/>
      <c r="Y147" s="47"/>
      <c r="Z147" s="47"/>
      <c r="AA147" s="48"/>
      <c r="AB147" s="48"/>
      <c r="AC147" s="48"/>
      <c r="AD147" s="48"/>
      <c r="AE147" s="48"/>
    </row>
    <row r="148" spans="2:31" s="17" customFormat="1">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8"/>
      <c r="AB148" s="48"/>
      <c r="AC148" s="48"/>
      <c r="AD148" s="48"/>
      <c r="AE148" s="48"/>
    </row>
    <row r="149" spans="2:31" s="17" customFormat="1">
      <c r="B149" s="47"/>
      <c r="D149" s="47"/>
      <c r="E149" s="47"/>
      <c r="F149" s="47"/>
      <c r="G149" s="47"/>
      <c r="H149" s="47"/>
      <c r="I149" s="47"/>
      <c r="J149" s="47"/>
      <c r="K149" s="47"/>
      <c r="L149" s="47"/>
      <c r="M149" s="47"/>
      <c r="N149" s="47"/>
      <c r="O149" s="47"/>
      <c r="P149" s="47"/>
      <c r="Q149" s="47"/>
      <c r="R149" s="47"/>
      <c r="S149" s="47"/>
      <c r="T149" s="47"/>
      <c r="U149" s="47"/>
      <c r="V149" s="47"/>
      <c r="W149" s="47"/>
      <c r="X149" s="47"/>
      <c r="Y149" s="47"/>
      <c r="Z149" s="47"/>
      <c r="AA149" s="48"/>
      <c r="AB149" s="48"/>
      <c r="AC149" s="48"/>
      <c r="AD149" s="48"/>
      <c r="AE149" s="48"/>
    </row>
    <row r="150" spans="2:31" s="17" customFormat="1">
      <c r="B150" s="47"/>
      <c r="D150" s="47"/>
      <c r="E150" s="47"/>
      <c r="F150" s="47"/>
      <c r="G150" s="47"/>
      <c r="H150" s="47"/>
      <c r="I150" s="47"/>
      <c r="J150" s="47"/>
      <c r="K150" s="47"/>
      <c r="L150" s="47"/>
      <c r="M150" s="47"/>
      <c r="N150" s="47"/>
      <c r="O150" s="47"/>
      <c r="P150" s="47"/>
      <c r="Q150" s="47"/>
      <c r="R150" s="47"/>
      <c r="S150" s="47"/>
      <c r="T150" s="47"/>
      <c r="U150" s="47"/>
      <c r="V150" s="47"/>
      <c r="W150" s="47"/>
      <c r="X150" s="47"/>
      <c r="Y150" s="47"/>
      <c r="Z150" s="47"/>
      <c r="AA150" s="48"/>
      <c r="AB150" s="48"/>
      <c r="AC150" s="48"/>
      <c r="AD150" s="48"/>
      <c r="AE150" s="48"/>
    </row>
    <row r="151" spans="2:31" s="17" customFormat="1">
      <c r="B151" s="47"/>
      <c r="D151" s="47"/>
      <c r="E151" s="47"/>
      <c r="F151" s="47"/>
      <c r="G151" s="47"/>
      <c r="H151" s="47"/>
      <c r="I151" s="47"/>
      <c r="J151" s="47"/>
      <c r="K151" s="47"/>
      <c r="L151" s="47"/>
      <c r="M151" s="47"/>
      <c r="N151" s="47"/>
      <c r="O151" s="47"/>
      <c r="P151" s="47"/>
      <c r="Q151" s="47"/>
      <c r="R151" s="47"/>
      <c r="S151" s="47"/>
      <c r="T151" s="47"/>
      <c r="U151" s="47"/>
      <c r="V151" s="47"/>
      <c r="W151" s="47"/>
      <c r="X151" s="47"/>
      <c r="Y151" s="47"/>
      <c r="Z151" s="47"/>
      <c r="AA151" s="48"/>
      <c r="AB151" s="48"/>
      <c r="AC151" s="48"/>
      <c r="AD151" s="48"/>
      <c r="AE151" s="48"/>
    </row>
    <row r="152" spans="2:31" s="17" customFormat="1">
      <c r="B152" s="47"/>
      <c r="D152" s="47"/>
      <c r="E152" s="47"/>
      <c r="F152" s="47"/>
      <c r="G152" s="47"/>
      <c r="H152" s="47"/>
      <c r="I152" s="47"/>
      <c r="J152" s="47"/>
      <c r="K152" s="47"/>
      <c r="L152" s="47"/>
      <c r="M152" s="47"/>
      <c r="N152" s="47"/>
      <c r="O152" s="47"/>
      <c r="P152" s="47"/>
      <c r="Q152" s="47"/>
      <c r="R152" s="47"/>
      <c r="S152" s="47"/>
      <c r="T152" s="47"/>
      <c r="U152" s="47"/>
      <c r="V152" s="47"/>
      <c r="W152" s="47"/>
      <c r="X152" s="47"/>
      <c r="Y152" s="47"/>
      <c r="Z152" s="47"/>
      <c r="AA152" s="49"/>
      <c r="AB152" s="49"/>
      <c r="AC152" s="49"/>
      <c r="AD152" s="49"/>
      <c r="AE152" s="49"/>
    </row>
    <row r="153" spans="2:31" s="17" customFormat="1">
      <c r="B153" s="47"/>
      <c r="D153" s="47"/>
      <c r="E153" s="47"/>
      <c r="F153" s="47"/>
      <c r="G153" s="47"/>
      <c r="H153" s="47"/>
      <c r="I153" s="47"/>
      <c r="J153" s="47"/>
      <c r="K153" s="47"/>
      <c r="L153" s="47"/>
      <c r="M153" s="47"/>
      <c r="N153" s="47"/>
      <c r="O153" s="47"/>
      <c r="P153" s="47"/>
      <c r="Q153" s="47"/>
      <c r="R153" s="47"/>
      <c r="S153" s="47"/>
      <c r="T153" s="47"/>
      <c r="U153" s="47"/>
      <c r="V153" s="47"/>
      <c r="W153" s="47"/>
      <c r="X153" s="47"/>
      <c r="Y153" s="47"/>
      <c r="Z153" s="47"/>
      <c r="AA153" s="49"/>
      <c r="AB153" s="49"/>
      <c r="AC153" s="49"/>
      <c r="AD153" s="49"/>
      <c r="AE153" s="49"/>
    </row>
    <row r="154" spans="2:31" s="17" customFormat="1">
      <c r="B154" s="47"/>
      <c r="D154" s="47"/>
      <c r="E154" s="47"/>
      <c r="F154" s="47"/>
      <c r="G154" s="47"/>
      <c r="H154" s="47"/>
      <c r="I154" s="47"/>
      <c r="J154" s="47"/>
      <c r="K154" s="47"/>
      <c r="L154" s="47"/>
      <c r="M154" s="47"/>
      <c r="N154" s="47"/>
      <c r="O154" s="47"/>
      <c r="P154" s="47"/>
      <c r="Q154" s="47"/>
      <c r="R154" s="47"/>
      <c r="S154" s="47"/>
      <c r="T154" s="47"/>
      <c r="U154" s="47"/>
      <c r="V154" s="47"/>
      <c r="W154" s="47"/>
      <c r="X154" s="47"/>
      <c r="Y154" s="47"/>
      <c r="Z154" s="47"/>
      <c r="AA154" s="49"/>
      <c r="AB154" s="49"/>
      <c r="AC154" s="49"/>
      <c r="AD154" s="49"/>
      <c r="AE154" s="49"/>
    </row>
    <row r="155" spans="2:31" s="17" customFormat="1">
      <c r="B155" s="47"/>
      <c r="D155" s="47"/>
      <c r="E155" s="47"/>
      <c r="F155" s="47"/>
      <c r="G155" s="47"/>
      <c r="H155" s="47"/>
      <c r="I155" s="47"/>
      <c r="J155" s="47"/>
      <c r="K155" s="47"/>
      <c r="L155" s="47"/>
      <c r="M155" s="47"/>
      <c r="N155" s="47"/>
      <c r="O155" s="47"/>
      <c r="P155" s="47"/>
      <c r="Q155" s="47"/>
      <c r="R155" s="47"/>
      <c r="S155" s="47"/>
      <c r="T155" s="47"/>
      <c r="U155" s="47"/>
      <c r="V155" s="47"/>
      <c r="W155" s="47"/>
      <c r="X155" s="47"/>
      <c r="Y155" s="47"/>
      <c r="Z155" s="47"/>
      <c r="AA155" s="49"/>
      <c r="AB155" s="49"/>
      <c r="AC155" s="49"/>
      <c r="AD155" s="49"/>
      <c r="AE155" s="49"/>
    </row>
    <row r="156" spans="2:31" s="17" customFormat="1">
      <c r="B156" s="47"/>
      <c r="D156" s="47"/>
      <c r="E156" s="47"/>
      <c r="F156" s="47"/>
      <c r="G156" s="47"/>
      <c r="H156" s="47"/>
      <c r="I156" s="47"/>
      <c r="J156" s="47"/>
      <c r="K156" s="47"/>
      <c r="L156" s="47"/>
      <c r="M156" s="47"/>
      <c r="N156" s="47"/>
      <c r="O156" s="47"/>
      <c r="P156" s="47"/>
      <c r="Q156" s="47"/>
      <c r="R156" s="47"/>
      <c r="S156" s="47"/>
      <c r="T156" s="47"/>
      <c r="U156" s="47"/>
      <c r="V156" s="47"/>
      <c r="W156" s="47"/>
      <c r="X156" s="47"/>
      <c r="Y156" s="47"/>
      <c r="Z156" s="47"/>
      <c r="AA156" s="49"/>
      <c r="AB156" s="49"/>
      <c r="AC156" s="49"/>
      <c r="AD156" s="49"/>
      <c r="AE156" s="49"/>
    </row>
    <row r="157" spans="2:31" s="17" customFormat="1">
      <c r="B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c r="AA157" s="49"/>
      <c r="AB157" s="49"/>
      <c r="AC157" s="49"/>
      <c r="AD157" s="49"/>
      <c r="AE157" s="49"/>
    </row>
    <row r="158" spans="2:31" s="17" customFormat="1">
      <c r="B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c r="AA158" s="49"/>
      <c r="AB158" s="49"/>
      <c r="AC158" s="49"/>
      <c r="AD158" s="49"/>
      <c r="AE158" s="49"/>
    </row>
    <row r="159" spans="2:31" s="17" customFormat="1">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c r="AA159" s="49"/>
      <c r="AB159" s="49"/>
      <c r="AC159" s="49"/>
      <c r="AD159" s="49"/>
      <c r="AE159" s="49"/>
    </row>
    <row r="160" spans="2:31" s="17" customFormat="1">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c r="AA160" s="49"/>
      <c r="AB160" s="49"/>
      <c r="AC160" s="49"/>
      <c r="AD160" s="49"/>
      <c r="AE160" s="49"/>
    </row>
    <row r="161" spans="2:31" s="17" customFormat="1">
      <c r="B161" s="47"/>
      <c r="C161" s="47"/>
      <c r="D161" s="47"/>
      <c r="E161" s="47"/>
      <c r="F161" s="47"/>
      <c r="G161" s="47"/>
      <c r="H161" s="47"/>
      <c r="I161" s="47"/>
      <c r="J161" s="47"/>
      <c r="K161" s="47"/>
      <c r="L161" s="47"/>
      <c r="M161" s="47"/>
      <c r="N161" s="47"/>
      <c r="O161" s="47"/>
      <c r="P161" s="47"/>
      <c r="Q161" s="47"/>
      <c r="R161" s="47"/>
      <c r="S161" s="47"/>
      <c r="T161" s="47"/>
      <c r="U161" s="47"/>
      <c r="V161" s="47"/>
      <c r="W161" s="47"/>
      <c r="X161" s="47"/>
      <c r="Y161" s="47"/>
      <c r="Z161" s="47"/>
      <c r="AA161" s="49"/>
      <c r="AB161" s="49"/>
      <c r="AC161" s="49"/>
      <c r="AD161" s="49"/>
      <c r="AE161" s="49"/>
    </row>
    <row r="162" spans="2:31" s="17" customFormat="1">
      <c r="B162" s="47"/>
      <c r="D162" s="47"/>
      <c r="E162" s="47"/>
      <c r="F162" s="47"/>
      <c r="G162" s="47"/>
      <c r="H162" s="47"/>
      <c r="I162" s="47"/>
      <c r="J162" s="47"/>
      <c r="K162" s="47"/>
      <c r="L162" s="47"/>
      <c r="M162" s="47"/>
      <c r="N162" s="47"/>
      <c r="O162" s="47"/>
      <c r="P162" s="47"/>
      <c r="Q162" s="47"/>
      <c r="R162" s="47"/>
      <c r="S162" s="47"/>
      <c r="T162" s="47"/>
      <c r="U162" s="47"/>
      <c r="V162" s="47"/>
      <c r="W162" s="47"/>
      <c r="X162" s="47"/>
      <c r="Y162" s="47"/>
      <c r="Z162" s="47"/>
      <c r="AA162" s="49"/>
      <c r="AB162" s="49"/>
      <c r="AC162" s="49"/>
      <c r="AD162" s="49"/>
      <c r="AE162" s="49"/>
    </row>
    <row r="163" spans="2:31" s="17" customFormat="1">
      <c r="B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c r="AA163" s="49"/>
      <c r="AB163" s="49"/>
      <c r="AC163" s="49"/>
      <c r="AD163" s="49"/>
      <c r="AE163" s="49"/>
    </row>
    <row r="164" spans="2:31" s="17" customFormat="1">
      <c r="B164" s="47"/>
      <c r="D164" s="47"/>
      <c r="E164" s="47"/>
      <c r="F164" s="47"/>
      <c r="G164" s="47"/>
      <c r="H164" s="47"/>
      <c r="I164" s="47"/>
      <c r="J164" s="47"/>
      <c r="K164" s="47"/>
      <c r="L164" s="47"/>
      <c r="M164" s="47"/>
      <c r="N164" s="47"/>
      <c r="O164" s="47"/>
      <c r="P164" s="47"/>
      <c r="Q164" s="47"/>
      <c r="R164" s="47"/>
      <c r="S164" s="47"/>
      <c r="T164" s="47"/>
      <c r="U164" s="47"/>
      <c r="V164" s="47"/>
      <c r="W164" s="47"/>
      <c r="X164" s="47"/>
      <c r="Y164" s="47"/>
      <c r="Z164" s="47"/>
      <c r="AA164" s="49"/>
      <c r="AB164" s="49"/>
      <c r="AC164" s="49"/>
      <c r="AD164" s="49"/>
      <c r="AE164" s="49"/>
    </row>
    <row r="165" spans="2:31" s="17" customFormat="1">
      <c r="B165" s="47"/>
      <c r="D165" s="47"/>
      <c r="E165" s="47"/>
      <c r="F165" s="47"/>
      <c r="G165" s="47"/>
      <c r="H165" s="47"/>
      <c r="I165" s="47"/>
      <c r="J165" s="47"/>
      <c r="K165" s="47"/>
      <c r="L165" s="47"/>
      <c r="M165" s="47"/>
      <c r="N165" s="47"/>
      <c r="O165" s="47"/>
      <c r="P165" s="47"/>
      <c r="Q165" s="47"/>
      <c r="R165" s="47"/>
      <c r="S165" s="47"/>
      <c r="T165" s="47"/>
      <c r="U165" s="47"/>
      <c r="V165" s="47"/>
      <c r="W165" s="47"/>
      <c r="X165" s="47"/>
      <c r="Y165" s="47"/>
      <c r="Z165" s="47"/>
      <c r="AA165" s="49"/>
      <c r="AB165" s="49"/>
      <c r="AC165" s="49"/>
      <c r="AD165" s="49"/>
      <c r="AE165" s="49"/>
    </row>
    <row r="166" spans="2:31" s="17" customFormat="1">
      <c r="B166" s="47"/>
      <c r="D166" s="47"/>
      <c r="E166" s="47"/>
      <c r="F166" s="47"/>
      <c r="G166" s="47"/>
      <c r="H166" s="47"/>
      <c r="I166" s="47"/>
      <c r="J166" s="47"/>
      <c r="K166" s="47"/>
      <c r="L166" s="47"/>
      <c r="M166" s="47"/>
      <c r="N166" s="47"/>
      <c r="O166" s="47"/>
      <c r="P166" s="47"/>
      <c r="Q166" s="47"/>
      <c r="R166" s="47"/>
      <c r="S166" s="47"/>
      <c r="T166" s="47"/>
      <c r="U166" s="47"/>
      <c r="V166" s="47"/>
      <c r="W166" s="47"/>
      <c r="X166" s="47"/>
      <c r="Y166" s="47"/>
      <c r="Z166" s="47"/>
      <c r="AA166" s="49"/>
      <c r="AB166" s="49"/>
      <c r="AC166" s="49"/>
      <c r="AD166" s="49"/>
      <c r="AE166" s="49"/>
    </row>
    <row r="167" spans="2:31" s="17" customFormat="1">
      <c r="B167" s="47"/>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c r="AA167" s="49"/>
      <c r="AB167" s="49"/>
      <c r="AC167" s="49"/>
      <c r="AD167" s="49"/>
      <c r="AE167" s="49"/>
    </row>
    <row r="168" spans="2:31" s="17" customFormat="1">
      <c r="B168" s="47"/>
      <c r="C168" s="50"/>
      <c r="D168" s="47"/>
      <c r="E168" s="47"/>
      <c r="F168" s="47"/>
      <c r="G168" s="47"/>
      <c r="H168" s="47"/>
      <c r="I168" s="47"/>
      <c r="J168" s="47"/>
      <c r="K168" s="47"/>
      <c r="L168" s="47"/>
      <c r="M168" s="47"/>
      <c r="N168" s="47"/>
      <c r="O168" s="47"/>
      <c r="P168" s="47"/>
      <c r="Q168" s="47"/>
      <c r="R168" s="47"/>
      <c r="S168" s="47"/>
      <c r="T168" s="47"/>
      <c r="U168" s="47"/>
      <c r="V168" s="47"/>
      <c r="W168" s="47"/>
      <c r="X168" s="47"/>
      <c r="Y168" s="47"/>
      <c r="Z168" s="47"/>
      <c r="AA168" s="49"/>
      <c r="AB168" s="49"/>
      <c r="AC168" s="49"/>
      <c r="AD168" s="49"/>
      <c r="AE168" s="49"/>
    </row>
    <row r="169" spans="2:31" s="17" customFormat="1">
      <c r="B169" s="44"/>
      <c r="C169" s="51"/>
      <c r="D169" s="51"/>
      <c r="E169" s="47"/>
      <c r="F169" s="47"/>
      <c r="G169" s="47"/>
      <c r="H169" s="47"/>
      <c r="I169" s="47"/>
      <c r="J169" s="47"/>
      <c r="K169" s="47"/>
      <c r="L169" s="47"/>
      <c r="M169" s="47"/>
      <c r="N169" s="47"/>
      <c r="O169" s="47"/>
      <c r="P169" s="47"/>
      <c r="Q169" s="47"/>
      <c r="R169" s="47"/>
      <c r="S169" s="47"/>
      <c r="T169" s="47"/>
      <c r="U169" s="47"/>
      <c r="V169" s="47"/>
      <c r="W169" s="47"/>
      <c r="X169" s="47"/>
      <c r="Y169" s="47"/>
      <c r="Z169" s="47"/>
      <c r="AA169" s="49"/>
      <c r="AB169" s="49"/>
      <c r="AC169" s="49"/>
      <c r="AD169" s="49"/>
      <c r="AE169" s="49"/>
    </row>
    <row r="170" spans="2:31" s="17" customFormat="1">
      <c r="B170" s="44"/>
      <c r="C170" s="51"/>
      <c r="D170" s="51"/>
      <c r="E170" s="47"/>
      <c r="F170" s="47"/>
      <c r="G170" s="51"/>
      <c r="H170" s="51"/>
      <c r="I170" s="51"/>
      <c r="J170" s="51"/>
      <c r="K170" s="51"/>
      <c r="L170" s="51"/>
      <c r="M170" s="51"/>
      <c r="N170" s="51"/>
      <c r="O170" s="51"/>
      <c r="P170" s="51"/>
      <c r="Q170" s="51"/>
      <c r="R170" s="51"/>
      <c r="S170" s="51"/>
      <c r="T170" s="51"/>
      <c r="U170" s="51"/>
      <c r="V170" s="51"/>
      <c r="W170" s="51"/>
      <c r="X170" s="51"/>
      <c r="Y170" s="51"/>
      <c r="Z170" s="51"/>
      <c r="AA170" s="49"/>
      <c r="AB170" s="49"/>
      <c r="AC170" s="49"/>
      <c r="AD170" s="49"/>
      <c r="AE170" s="49"/>
    </row>
    <row r="171" spans="2:31" s="17" customFormat="1">
      <c r="B171" s="44"/>
      <c r="C171" s="51"/>
      <c r="D171" s="51"/>
      <c r="E171" s="47"/>
      <c r="F171" s="51"/>
      <c r="G171" s="51"/>
      <c r="H171" s="51"/>
      <c r="I171" s="51"/>
      <c r="J171" s="51"/>
      <c r="K171" s="51"/>
      <c r="L171" s="51"/>
      <c r="M171" s="51"/>
      <c r="N171" s="51"/>
      <c r="O171" s="51"/>
      <c r="P171" s="51"/>
      <c r="Q171" s="51"/>
      <c r="R171" s="51"/>
      <c r="S171" s="51"/>
      <c r="T171" s="51"/>
      <c r="U171" s="51"/>
      <c r="V171" s="51"/>
      <c r="W171" s="51"/>
      <c r="X171" s="51"/>
      <c r="Y171" s="51"/>
      <c r="Z171" s="51"/>
      <c r="AA171" s="49"/>
      <c r="AB171" s="49"/>
      <c r="AC171" s="49"/>
      <c r="AD171" s="49"/>
      <c r="AE171" s="49"/>
    </row>
    <row r="172" spans="2:31" s="17" customFormat="1">
      <c r="B172" s="44"/>
      <c r="C172" s="51"/>
      <c r="D172" s="51"/>
      <c r="E172" s="47"/>
      <c r="F172" s="51"/>
      <c r="G172" s="51"/>
      <c r="H172" s="51"/>
      <c r="I172" s="51"/>
      <c r="J172" s="51"/>
      <c r="K172" s="51"/>
      <c r="L172" s="51"/>
      <c r="M172" s="51"/>
      <c r="N172" s="51"/>
      <c r="O172" s="51"/>
      <c r="P172" s="51"/>
      <c r="Q172" s="51"/>
      <c r="R172" s="51"/>
      <c r="S172" s="51"/>
      <c r="T172" s="51"/>
      <c r="U172" s="51"/>
      <c r="V172" s="51"/>
      <c r="W172" s="51"/>
      <c r="X172" s="51"/>
      <c r="Y172" s="51"/>
      <c r="Z172" s="51"/>
      <c r="AA172" s="49"/>
      <c r="AB172" s="49"/>
      <c r="AC172" s="49"/>
      <c r="AD172" s="49"/>
      <c r="AE172" s="49"/>
    </row>
    <row r="173" spans="2:31" s="17" customFormat="1">
      <c r="B173" s="44"/>
      <c r="C173" s="51"/>
      <c r="D173" s="51"/>
      <c r="E173" s="51"/>
      <c r="F173" s="51"/>
      <c r="G173" s="51"/>
      <c r="H173" s="51"/>
      <c r="I173" s="51"/>
      <c r="J173" s="51"/>
      <c r="K173" s="51"/>
      <c r="L173" s="51"/>
      <c r="M173" s="51"/>
      <c r="N173" s="51"/>
      <c r="O173" s="51"/>
      <c r="P173" s="51"/>
      <c r="Q173" s="51"/>
      <c r="R173" s="51"/>
      <c r="S173" s="51"/>
      <c r="T173" s="51"/>
      <c r="U173" s="51"/>
      <c r="V173" s="51"/>
      <c r="W173" s="51"/>
      <c r="X173" s="51"/>
      <c r="Y173" s="51"/>
      <c r="Z173" s="51"/>
      <c r="AA173" s="49"/>
      <c r="AB173" s="49"/>
      <c r="AC173" s="49"/>
      <c r="AD173" s="49"/>
      <c r="AE173" s="49"/>
    </row>
    <row r="174" spans="2:31" s="17" customFormat="1">
      <c r="B174" s="44"/>
      <c r="C174" s="51"/>
      <c r="D174" s="51"/>
      <c r="E174" s="51"/>
      <c r="F174" s="51"/>
      <c r="G174" s="51"/>
      <c r="H174" s="51"/>
      <c r="I174" s="51"/>
      <c r="J174" s="51"/>
      <c r="K174" s="51"/>
      <c r="L174" s="51"/>
      <c r="M174" s="51"/>
      <c r="N174" s="51"/>
      <c r="O174" s="51"/>
      <c r="P174" s="51"/>
      <c r="Q174" s="51"/>
      <c r="R174" s="51"/>
      <c r="S174" s="51"/>
      <c r="T174" s="51"/>
      <c r="U174" s="51"/>
      <c r="V174" s="51"/>
      <c r="W174" s="51"/>
      <c r="X174" s="51"/>
      <c r="Y174" s="51"/>
      <c r="Z174" s="51"/>
      <c r="AA174" s="49"/>
      <c r="AB174" s="49"/>
      <c r="AC174" s="49"/>
      <c r="AD174" s="49"/>
      <c r="AE174" s="49"/>
    </row>
    <row r="175" spans="2:31" s="17" customFormat="1">
      <c r="B175" s="44"/>
      <c r="C175" s="51"/>
      <c r="D175" s="51"/>
      <c r="E175" s="51"/>
      <c r="F175" s="51"/>
      <c r="G175" s="51"/>
      <c r="H175" s="51"/>
      <c r="I175" s="51"/>
      <c r="J175" s="51"/>
      <c r="K175" s="51"/>
      <c r="L175" s="51"/>
      <c r="M175" s="51"/>
      <c r="N175" s="51"/>
      <c r="O175" s="51"/>
      <c r="P175" s="51"/>
      <c r="Q175" s="51"/>
      <c r="R175" s="51"/>
      <c r="S175" s="51"/>
      <c r="T175" s="51"/>
      <c r="U175" s="51"/>
      <c r="V175" s="51"/>
      <c r="W175" s="51"/>
      <c r="X175" s="51"/>
      <c r="Y175" s="51"/>
      <c r="Z175" s="51"/>
      <c r="AA175" s="49"/>
      <c r="AB175" s="49"/>
      <c r="AC175" s="49"/>
      <c r="AD175" s="49"/>
      <c r="AE175" s="49"/>
    </row>
    <row r="176" spans="2:31" s="17" customFormat="1">
      <c r="B176" s="44"/>
      <c r="C176" s="51"/>
      <c r="D176" s="51"/>
      <c r="E176" s="51"/>
      <c r="F176" s="51"/>
      <c r="G176" s="51"/>
      <c r="H176" s="51"/>
      <c r="I176" s="51"/>
      <c r="J176" s="51"/>
      <c r="K176" s="51"/>
      <c r="L176" s="51"/>
      <c r="M176" s="51"/>
      <c r="N176" s="51"/>
      <c r="O176" s="51"/>
      <c r="P176" s="51"/>
      <c r="Q176" s="51"/>
      <c r="R176" s="51"/>
      <c r="S176" s="51"/>
      <c r="T176" s="51"/>
      <c r="U176" s="51"/>
      <c r="V176" s="51"/>
      <c r="W176" s="51"/>
      <c r="X176" s="51"/>
      <c r="Y176" s="51"/>
      <c r="Z176" s="51"/>
      <c r="AA176" s="49"/>
      <c r="AB176" s="49"/>
      <c r="AC176" s="49"/>
      <c r="AD176" s="49"/>
      <c r="AE176" s="49"/>
    </row>
    <row r="177" spans="2:31" s="17" customFormat="1">
      <c r="B177" s="44"/>
      <c r="C177" s="51"/>
      <c r="D177" s="51"/>
      <c r="E177" s="51"/>
      <c r="F177" s="51"/>
      <c r="G177" s="51"/>
      <c r="H177" s="51"/>
      <c r="I177" s="51"/>
      <c r="J177" s="51"/>
      <c r="K177" s="51"/>
      <c r="L177" s="51"/>
      <c r="M177" s="51"/>
      <c r="N177" s="51"/>
      <c r="O177" s="51"/>
      <c r="P177" s="51"/>
      <c r="Q177" s="51"/>
      <c r="R177" s="51"/>
      <c r="S177" s="51"/>
      <c r="T177" s="51"/>
      <c r="U177" s="51"/>
      <c r="V177" s="51"/>
      <c r="W177" s="51"/>
      <c r="X177" s="51"/>
      <c r="Y177" s="51"/>
      <c r="Z177" s="51"/>
      <c r="AA177" s="49"/>
      <c r="AB177" s="49"/>
      <c r="AC177" s="49"/>
      <c r="AD177" s="49"/>
      <c r="AE177" s="49"/>
    </row>
    <row r="178" spans="2:31" s="17" customFormat="1">
      <c r="B178" s="44"/>
      <c r="C178" s="51"/>
      <c r="D178" s="51"/>
      <c r="E178" s="51"/>
      <c r="F178" s="51"/>
      <c r="G178" s="51"/>
      <c r="H178" s="51"/>
      <c r="I178" s="51"/>
      <c r="J178" s="51"/>
      <c r="K178" s="51"/>
      <c r="L178" s="51"/>
      <c r="M178" s="51"/>
      <c r="N178" s="51"/>
      <c r="O178" s="51"/>
      <c r="P178" s="51"/>
      <c r="Q178" s="51"/>
      <c r="R178" s="51"/>
      <c r="S178" s="51"/>
      <c r="T178" s="51"/>
      <c r="U178" s="51"/>
      <c r="V178" s="51"/>
      <c r="W178" s="51"/>
      <c r="X178" s="51"/>
      <c r="Y178" s="51"/>
      <c r="Z178" s="51"/>
    </row>
    <row r="179" spans="2:31" s="17" customFormat="1">
      <c r="B179" s="44"/>
      <c r="C179" s="51"/>
      <c r="D179" s="51"/>
      <c r="E179" s="51"/>
      <c r="F179" s="51"/>
      <c r="G179" s="51"/>
      <c r="H179" s="51"/>
      <c r="I179" s="51"/>
      <c r="J179" s="51"/>
      <c r="K179" s="51"/>
      <c r="L179" s="51"/>
      <c r="M179" s="51"/>
      <c r="N179" s="51"/>
      <c r="O179" s="51"/>
      <c r="P179" s="51"/>
      <c r="Q179" s="51"/>
      <c r="R179" s="51"/>
      <c r="S179" s="51"/>
      <c r="T179" s="51"/>
      <c r="U179" s="51"/>
      <c r="V179" s="51"/>
      <c r="W179" s="51"/>
      <c r="X179" s="51"/>
      <c r="Y179" s="51"/>
      <c r="Z179" s="51"/>
    </row>
    <row r="180" spans="2:31" s="17" customFormat="1">
      <c r="B180" s="44"/>
      <c r="C180" s="51"/>
      <c r="D180" s="51"/>
      <c r="E180" s="51"/>
      <c r="F180" s="51"/>
      <c r="G180" s="51"/>
      <c r="H180" s="51"/>
      <c r="I180" s="51"/>
      <c r="J180" s="51"/>
      <c r="K180" s="51"/>
      <c r="L180" s="51"/>
      <c r="M180" s="51"/>
      <c r="N180" s="51"/>
      <c r="O180" s="51"/>
      <c r="P180" s="51"/>
      <c r="Q180" s="51"/>
      <c r="R180" s="51"/>
      <c r="S180" s="51"/>
      <c r="T180" s="51"/>
      <c r="U180" s="51"/>
      <c r="V180" s="51"/>
      <c r="W180" s="51"/>
      <c r="X180" s="51"/>
      <c r="Y180" s="51"/>
      <c r="Z180" s="51"/>
    </row>
    <row r="181" spans="2:31" s="17" customFormat="1">
      <c r="B181" s="44"/>
      <c r="C181" s="51"/>
      <c r="D181" s="51"/>
      <c r="E181" s="51"/>
      <c r="F181" s="51"/>
      <c r="G181" s="51"/>
      <c r="H181" s="51"/>
      <c r="I181" s="51"/>
      <c r="J181" s="51"/>
      <c r="K181" s="51"/>
      <c r="L181" s="51"/>
      <c r="M181" s="51"/>
      <c r="N181" s="51"/>
      <c r="O181" s="51"/>
      <c r="P181" s="51"/>
      <c r="Q181" s="51"/>
      <c r="R181" s="51"/>
      <c r="S181" s="51"/>
      <c r="T181" s="51"/>
      <c r="U181" s="51"/>
      <c r="V181" s="51"/>
      <c r="W181" s="51"/>
      <c r="X181" s="51"/>
      <c r="Y181" s="51"/>
      <c r="Z181" s="51"/>
    </row>
    <row r="182" spans="2:31" s="17" customFormat="1">
      <c r="B182" s="44"/>
      <c r="C182" s="51"/>
      <c r="D182" s="51"/>
      <c r="E182" s="51"/>
      <c r="F182" s="51"/>
      <c r="G182" s="51"/>
      <c r="H182" s="51"/>
      <c r="I182" s="51"/>
      <c r="J182" s="51"/>
      <c r="K182" s="51"/>
      <c r="L182" s="51"/>
      <c r="M182" s="51"/>
      <c r="N182" s="51"/>
      <c r="O182" s="51"/>
      <c r="P182" s="51"/>
      <c r="Q182" s="51"/>
      <c r="R182" s="51"/>
      <c r="S182" s="51"/>
      <c r="T182" s="51"/>
      <c r="U182" s="51"/>
      <c r="V182" s="51"/>
      <c r="W182" s="51"/>
      <c r="X182" s="51"/>
      <c r="Y182" s="51"/>
      <c r="Z182" s="51"/>
    </row>
    <row r="183" spans="2:31" s="17" customFormat="1">
      <c r="B183" s="44"/>
      <c r="C183" s="51"/>
      <c r="D183" s="51"/>
      <c r="E183" s="51"/>
      <c r="F183" s="51"/>
      <c r="G183" s="51"/>
      <c r="H183" s="51"/>
      <c r="I183" s="51"/>
      <c r="J183" s="51"/>
      <c r="K183" s="51"/>
      <c r="L183" s="51"/>
      <c r="M183" s="51"/>
      <c r="N183" s="51"/>
      <c r="O183" s="51"/>
      <c r="P183" s="51"/>
      <c r="Q183" s="51"/>
      <c r="R183" s="51"/>
      <c r="S183" s="51"/>
      <c r="T183" s="51"/>
      <c r="U183" s="51"/>
      <c r="V183" s="51"/>
      <c r="W183" s="51"/>
      <c r="X183" s="51"/>
      <c r="Y183" s="51"/>
      <c r="Z183" s="51"/>
    </row>
    <row r="184" spans="2:31" s="17" customFormat="1">
      <c r="B184" s="44"/>
      <c r="C184" s="51"/>
      <c r="D184" s="51"/>
      <c r="E184" s="51"/>
      <c r="F184" s="51"/>
      <c r="G184" s="51"/>
      <c r="H184" s="51"/>
      <c r="I184" s="51"/>
      <c r="J184" s="51"/>
      <c r="K184" s="51"/>
      <c r="L184" s="51"/>
      <c r="M184" s="51"/>
      <c r="N184" s="51"/>
      <c r="O184" s="51"/>
      <c r="P184" s="51"/>
      <c r="Q184" s="51"/>
      <c r="R184" s="51"/>
      <c r="S184" s="51"/>
      <c r="T184" s="51"/>
      <c r="U184" s="51"/>
      <c r="V184" s="51"/>
      <c r="W184" s="51"/>
      <c r="X184" s="51"/>
      <c r="Y184" s="51"/>
      <c r="Z184" s="51"/>
    </row>
    <row r="185" spans="2:31" s="17" customFormat="1">
      <c r="B185" s="44"/>
      <c r="C185" s="51"/>
      <c r="D185" s="51"/>
      <c r="E185" s="51"/>
      <c r="F185" s="51"/>
      <c r="G185" s="51"/>
      <c r="H185" s="51"/>
      <c r="I185" s="51"/>
      <c r="J185" s="51"/>
      <c r="K185" s="51"/>
      <c r="L185" s="51"/>
      <c r="M185" s="51"/>
      <c r="N185" s="51"/>
      <c r="O185" s="51"/>
      <c r="P185" s="51"/>
      <c r="Q185" s="51"/>
      <c r="R185" s="51"/>
      <c r="S185" s="51"/>
      <c r="T185" s="51"/>
      <c r="U185" s="51"/>
      <c r="V185" s="51"/>
      <c r="W185" s="51"/>
      <c r="X185" s="51"/>
      <c r="Y185" s="51"/>
      <c r="Z185" s="51"/>
    </row>
    <row r="186" spans="2:31" s="17" customFormat="1">
      <c r="B186" s="44"/>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row>
    <row r="187" spans="2:31" s="17" customFormat="1">
      <c r="B187" s="44"/>
      <c r="C187" s="51"/>
      <c r="D187" s="51"/>
      <c r="E187" s="51"/>
      <c r="F187" s="51"/>
      <c r="G187" s="51"/>
      <c r="H187" s="51"/>
      <c r="I187" s="51"/>
      <c r="J187" s="51"/>
      <c r="K187" s="51"/>
      <c r="L187" s="51"/>
      <c r="M187" s="51"/>
      <c r="N187" s="51"/>
      <c r="O187" s="51"/>
      <c r="P187" s="51"/>
      <c r="Q187" s="51"/>
      <c r="R187" s="51"/>
      <c r="S187" s="51"/>
      <c r="T187" s="51"/>
      <c r="U187" s="51"/>
      <c r="V187" s="51"/>
      <c r="W187" s="51"/>
      <c r="X187" s="51"/>
      <c r="Y187" s="51"/>
      <c r="Z187" s="51"/>
    </row>
    <row r="188" spans="2:31" s="17" customFormat="1">
      <c r="B188" s="44"/>
      <c r="C188" s="51"/>
      <c r="D188" s="51"/>
      <c r="E188" s="51"/>
      <c r="F188" s="51"/>
      <c r="G188" s="51"/>
      <c r="H188" s="51"/>
      <c r="I188" s="51"/>
      <c r="J188" s="51"/>
      <c r="K188" s="51"/>
      <c r="L188" s="51"/>
      <c r="M188" s="51"/>
      <c r="N188" s="51"/>
      <c r="O188" s="51"/>
      <c r="P188" s="51"/>
      <c r="Q188" s="51"/>
      <c r="R188" s="51"/>
      <c r="S188" s="51"/>
      <c r="T188" s="51"/>
      <c r="U188" s="51"/>
      <c r="V188" s="51"/>
      <c r="W188" s="51"/>
      <c r="X188" s="51"/>
      <c r="Y188" s="51"/>
      <c r="Z188" s="51"/>
    </row>
    <row r="189" spans="2:31" s="17" customFormat="1">
      <c r="B189" s="44"/>
      <c r="C189" s="51"/>
      <c r="D189" s="51"/>
      <c r="E189" s="51"/>
      <c r="F189" s="51"/>
      <c r="G189" s="51"/>
      <c r="H189" s="51"/>
      <c r="I189" s="51"/>
      <c r="J189" s="51"/>
      <c r="K189" s="51"/>
      <c r="L189" s="51"/>
      <c r="M189" s="51"/>
      <c r="N189" s="51"/>
      <c r="O189" s="51"/>
      <c r="P189" s="51"/>
      <c r="Q189" s="51"/>
      <c r="R189" s="51"/>
      <c r="S189" s="51"/>
      <c r="T189" s="51"/>
      <c r="U189" s="51"/>
      <c r="V189" s="51"/>
      <c r="W189" s="51"/>
      <c r="X189" s="51"/>
      <c r="Y189" s="51"/>
      <c r="Z189" s="51"/>
    </row>
    <row r="190" spans="2:31" s="17" customFormat="1">
      <c r="B190" s="44"/>
      <c r="C190" s="44"/>
      <c r="D190" s="44"/>
      <c r="E190" s="51"/>
      <c r="F190" s="51"/>
      <c r="G190" s="51"/>
      <c r="H190" s="51"/>
      <c r="I190" s="51"/>
      <c r="J190" s="51"/>
      <c r="K190" s="51"/>
      <c r="L190" s="51"/>
      <c r="M190" s="51"/>
      <c r="N190" s="51"/>
      <c r="O190" s="51"/>
      <c r="P190" s="51"/>
      <c r="Q190" s="51"/>
      <c r="R190" s="51"/>
      <c r="S190" s="51"/>
      <c r="T190" s="51"/>
      <c r="U190" s="51"/>
      <c r="V190" s="51"/>
      <c r="W190" s="51"/>
      <c r="X190" s="51"/>
      <c r="Y190" s="51"/>
      <c r="Z190" s="51"/>
    </row>
    <row r="191" spans="2:31" s="17" customFormat="1">
      <c r="B191" s="44"/>
      <c r="C191" s="44"/>
      <c r="D191" s="44"/>
      <c r="E191" s="51"/>
      <c r="F191" s="51"/>
      <c r="G191" s="51"/>
      <c r="H191" s="51"/>
      <c r="I191" s="51"/>
      <c r="J191" s="51"/>
      <c r="K191" s="51"/>
      <c r="L191" s="51"/>
      <c r="M191" s="51"/>
      <c r="N191" s="51"/>
      <c r="O191" s="51"/>
      <c r="P191" s="51"/>
      <c r="Q191" s="51"/>
      <c r="R191" s="51"/>
      <c r="S191" s="51"/>
      <c r="T191" s="51"/>
      <c r="U191" s="51"/>
      <c r="V191" s="51"/>
      <c r="W191" s="51"/>
      <c r="X191" s="51"/>
      <c r="Y191" s="51"/>
      <c r="Z191" s="51"/>
    </row>
    <row r="192" spans="2:31" s="17" customFormat="1">
      <c r="B192" s="44"/>
      <c r="C192" s="44"/>
      <c r="D192" s="44"/>
      <c r="E192" s="51"/>
      <c r="F192" s="51"/>
      <c r="G192" s="51"/>
      <c r="H192" s="51"/>
      <c r="I192" s="51"/>
      <c r="J192" s="51"/>
      <c r="K192" s="51"/>
      <c r="L192" s="51"/>
      <c r="M192" s="51"/>
      <c r="N192" s="51"/>
      <c r="O192" s="51"/>
      <c r="P192" s="51"/>
      <c r="Q192" s="51"/>
      <c r="R192" s="51"/>
      <c r="S192" s="51"/>
      <c r="T192" s="51"/>
      <c r="U192" s="51"/>
      <c r="V192" s="51"/>
      <c r="W192" s="51"/>
      <c r="X192" s="51"/>
      <c r="Y192" s="51"/>
      <c r="Z192" s="51"/>
    </row>
    <row r="193" spans="2:26" s="17" customFormat="1">
      <c r="B193" s="44"/>
      <c r="C193" s="44"/>
      <c r="D193" s="44"/>
      <c r="E193" s="51"/>
      <c r="F193" s="51"/>
      <c r="G193" s="51"/>
      <c r="H193" s="51"/>
      <c r="I193" s="51"/>
      <c r="J193" s="51"/>
      <c r="K193" s="51"/>
      <c r="L193" s="51"/>
      <c r="M193" s="51"/>
      <c r="N193" s="51"/>
      <c r="O193" s="51"/>
      <c r="P193" s="51"/>
      <c r="Q193" s="51"/>
      <c r="R193" s="51"/>
      <c r="S193" s="51"/>
      <c r="T193" s="51"/>
      <c r="U193" s="51"/>
      <c r="V193" s="51"/>
      <c r="W193" s="51"/>
      <c r="X193" s="51"/>
      <c r="Y193" s="51"/>
      <c r="Z193" s="51"/>
    </row>
    <row r="194" spans="2:26" s="17" customFormat="1">
      <c r="B194" s="44"/>
      <c r="C194" s="44"/>
      <c r="D194" s="44"/>
      <c r="E194" s="51"/>
      <c r="F194" s="51"/>
      <c r="G194" s="44"/>
      <c r="H194" s="44"/>
      <c r="I194" s="44"/>
      <c r="J194" s="44"/>
      <c r="K194" s="44"/>
      <c r="L194" s="44"/>
      <c r="M194" s="44"/>
      <c r="N194" s="44"/>
      <c r="O194" s="44"/>
      <c r="P194" s="44"/>
      <c r="Q194" s="44"/>
      <c r="R194" s="44"/>
      <c r="S194" s="44"/>
      <c r="T194" s="44"/>
      <c r="U194" s="44"/>
      <c r="V194" s="44"/>
      <c r="W194" s="44"/>
      <c r="X194" s="44"/>
      <c r="Y194" s="44"/>
      <c r="Z194" s="44"/>
    </row>
    <row r="195" spans="2:26" s="17" customFormat="1">
      <c r="B195" s="44"/>
      <c r="C195" s="44"/>
      <c r="D195" s="44"/>
      <c r="E195" s="51"/>
      <c r="F195" s="44"/>
      <c r="G195" s="44"/>
      <c r="H195" s="44"/>
      <c r="I195" s="44"/>
      <c r="J195" s="44"/>
      <c r="K195" s="44"/>
      <c r="L195" s="44"/>
      <c r="M195" s="44"/>
      <c r="N195" s="44"/>
      <c r="O195" s="44"/>
      <c r="P195" s="44"/>
      <c r="Q195" s="44"/>
      <c r="R195" s="44"/>
      <c r="S195" s="44"/>
      <c r="T195" s="44"/>
      <c r="U195" s="44"/>
      <c r="V195" s="44"/>
      <c r="W195" s="44"/>
      <c r="X195" s="44"/>
      <c r="Y195" s="44"/>
      <c r="Z195" s="44"/>
    </row>
    <row r="196" spans="2:26" s="17" customFormat="1">
      <c r="B196" s="44"/>
      <c r="C196" s="44"/>
      <c r="D196" s="44"/>
      <c r="E196" s="51"/>
      <c r="F196" s="44"/>
      <c r="G196" s="44"/>
      <c r="H196" s="44"/>
      <c r="I196" s="44"/>
      <c r="J196" s="44"/>
      <c r="K196" s="44"/>
      <c r="L196" s="44"/>
      <c r="M196" s="44"/>
      <c r="N196" s="44"/>
      <c r="O196" s="44"/>
      <c r="P196" s="44"/>
      <c r="Q196" s="44"/>
      <c r="R196" s="44"/>
      <c r="S196" s="44"/>
      <c r="T196" s="44"/>
      <c r="U196" s="44"/>
      <c r="V196" s="44"/>
      <c r="W196" s="44"/>
      <c r="X196" s="44"/>
      <c r="Y196" s="44"/>
      <c r="Z196" s="44"/>
    </row>
    <row r="197" spans="2:26" s="17" customFormat="1">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spans="2:26" s="17" customFormat="1">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spans="2:26" s="17" customFormat="1">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spans="2:26" s="17" customFormat="1">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spans="2:26" s="17" customFormat="1">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spans="2:26" s="17" customFormat="1">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spans="2:26" s="17" customFormat="1">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spans="2:26" s="17" customFormat="1">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spans="2:26" s="17" customFormat="1">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spans="2:26" s="17" customFormat="1">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spans="2:26" s="17" customFormat="1">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sheetData>
  <sheetProtection password="98CF" sheet="1" objects="1" scenarios="1" selectLockedCells="1"/>
  <dataConsolidate/>
  <phoneticPr fontId="3"/>
  <printOptions horizontalCentered="1"/>
  <pageMargins left="0.59055118110236227" right="0.59055118110236227" top="0.6692913385826772" bottom="0.39370078740157483" header="0.51181102362204722" footer="0.19685039370078741"/>
  <pageSetup paperSize="9" scale="84" orientation="portrait" r:id="rId1"/>
  <headerFooter alignWithMargins="0"/>
  <rowBreaks count="2" manualBreakCount="2">
    <brk id="48" min="1" max="29" man="1"/>
    <brk id="120" min="1" max="30" man="1"/>
  </rowBreaks>
  <drawing r:id="rId2"/>
  <legacyDrawing r:id="rId3"/>
  <picture r:id="rId4"/>
  <controls>
    <mc:AlternateContent xmlns:mc="http://schemas.openxmlformats.org/markup-compatibility/2006">
      <mc:Choice Requires="x14">
        <control shapeId="25667" r:id="rId5" name="CommandButton10">
          <controlPr defaultSize="0" autoLine="0" r:id="rId6">
            <anchor>
              <from>
                <xdr:col>10</xdr:col>
                <xdr:colOff>0</xdr:colOff>
                <xdr:row>82</xdr:row>
                <xdr:rowOff>0</xdr:rowOff>
              </from>
              <to>
                <xdr:col>12</xdr:col>
                <xdr:colOff>76200</xdr:colOff>
                <xdr:row>84</xdr:row>
                <xdr:rowOff>161925</xdr:rowOff>
              </to>
            </anchor>
          </controlPr>
        </control>
      </mc:Choice>
      <mc:Fallback>
        <control shapeId="25667" r:id="rId5" name="CommandButton10"/>
      </mc:Fallback>
    </mc:AlternateContent>
    <mc:AlternateContent xmlns:mc="http://schemas.openxmlformats.org/markup-compatibility/2006">
      <mc:Choice Requires="x14">
        <control shapeId="25666" r:id="rId7" name="CommandButton9">
          <controlPr defaultSize="0" autoLine="0" r:id="rId8">
            <anchor>
              <from>
                <xdr:col>7</xdr:col>
                <xdr:colOff>104775</xdr:colOff>
                <xdr:row>82</xdr:row>
                <xdr:rowOff>0</xdr:rowOff>
              </from>
              <to>
                <xdr:col>9</xdr:col>
                <xdr:colOff>180975</xdr:colOff>
                <xdr:row>84</xdr:row>
                <xdr:rowOff>161925</xdr:rowOff>
              </to>
            </anchor>
          </controlPr>
        </control>
      </mc:Choice>
      <mc:Fallback>
        <control shapeId="25666" r:id="rId7" name="CommandButton9"/>
      </mc:Fallback>
    </mc:AlternateContent>
    <mc:AlternateContent xmlns:mc="http://schemas.openxmlformats.org/markup-compatibility/2006">
      <mc:Choice Requires="x14">
        <control shapeId="25665" r:id="rId9" name="CommandButton8">
          <controlPr defaultSize="0" autoLine="0" r:id="rId10">
            <anchor>
              <from>
                <xdr:col>25</xdr:col>
                <xdr:colOff>85725</xdr:colOff>
                <xdr:row>53</xdr:row>
                <xdr:rowOff>76200</xdr:rowOff>
              </from>
              <to>
                <xdr:col>26</xdr:col>
                <xdr:colOff>247650</xdr:colOff>
                <xdr:row>54</xdr:row>
                <xdr:rowOff>152400</xdr:rowOff>
              </to>
            </anchor>
          </controlPr>
        </control>
      </mc:Choice>
      <mc:Fallback>
        <control shapeId="25665" r:id="rId9" name="CommandButton8"/>
      </mc:Fallback>
    </mc:AlternateContent>
    <mc:AlternateContent xmlns:mc="http://schemas.openxmlformats.org/markup-compatibility/2006">
      <mc:Choice Requires="x14">
        <control shapeId="25664" r:id="rId11" name="CommandButton7">
          <controlPr defaultSize="0" autoLine="0" r:id="rId12">
            <anchor>
              <from>
                <xdr:col>9</xdr:col>
                <xdr:colOff>0</xdr:colOff>
                <xdr:row>55</xdr:row>
                <xdr:rowOff>152400</xdr:rowOff>
              </from>
              <to>
                <xdr:col>12</xdr:col>
                <xdr:colOff>57150</xdr:colOff>
                <xdr:row>57</xdr:row>
                <xdr:rowOff>47625</xdr:rowOff>
              </to>
            </anchor>
          </controlPr>
        </control>
      </mc:Choice>
      <mc:Fallback>
        <control shapeId="25664" r:id="rId11" name="CommandButton7"/>
      </mc:Fallback>
    </mc:AlternateContent>
    <mc:AlternateContent xmlns:mc="http://schemas.openxmlformats.org/markup-compatibility/2006">
      <mc:Choice Requires="x14">
        <control shapeId="25663" r:id="rId13" name="CommandButton6">
          <controlPr defaultSize="0" autoLine="0" r:id="rId14">
            <anchor>
              <from>
                <xdr:col>6</xdr:col>
                <xdr:colOff>200025</xdr:colOff>
                <xdr:row>55</xdr:row>
                <xdr:rowOff>152400</xdr:rowOff>
              </from>
              <to>
                <xdr:col>8</xdr:col>
                <xdr:colOff>133350</xdr:colOff>
                <xdr:row>57</xdr:row>
                <xdr:rowOff>47625</xdr:rowOff>
              </to>
            </anchor>
          </controlPr>
        </control>
      </mc:Choice>
      <mc:Fallback>
        <control shapeId="25663" r:id="rId13" name="CommandButton6"/>
      </mc:Fallback>
    </mc:AlternateContent>
    <mc:AlternateContent xmlns:mc="http://schemas.openxmlformats.org/markup-compatibility/2006">
      <mc:Choice Requires="x14">
        <control shapeId="25662" r:id="rId15" name="CommandButton5">
          <controlPr defaultSize="0" autoLine="0" r:id="rId16">
            <anchor>
              <from>
                <xdr:col>175</xdr:col>
                <xdr:colOff>19050</xdr:colOff>
                <xdr:row>136</xdr:row>
                <xdr:rowOff>0</xdr:rowOff>
              </from>
              <to>
                <xdr:col>175</xdr:col>
                <xdr:colOff>647700</xdr:colOff>
                <xdr:row>138</xdr:row>
                <xdr:rowOff>161925</xdr:rowOff>
              </to>
            </anchor>
          </controlPr>
        </control>
      </mc:Choice>
      <mc:Fallback>
        <control shapeId="25662" r:id="rId15" name="CommandButton5"/>
      </mc:Fallback>
    </mc:AlternateContent>
    <mc:AlternateContent xmlns:mc="http://schemas.openxmlformats.org/markup-compatibility/2006">
      <mc:Choice Requires="x14">
        <control shapeId="25661" r:id="rId17" name="CommandButton4">
          <controlPr defaultSize="0" autoLine="0" r:id="rId18">
            <anchor>
              <from>
                <xdr:col>140</xdr:col>
                <xdr:colOff>76200</xdr:colOff>
                <xdr:row>136</xdr:row>
                <xdr:rowOff>0</xdr:rowOff>
              </from>
              <to>
                <xdr:col>141</xdr:col>
                <xdr:colOff>19050</xdr:colOff>
                <xdr:row>138</xdr:row>
                <xdr:rowOff>161925</xdr:rowOff>
              </to>
            </anchor>
          </controlPr>
        </control>
      </mc:Choice>
      <mc:Fallback>
        <control shapeId="25661" r:id="rId17" name="CommandButton4"/>
      </mc:Fallback>
    </mc:AlternateContent>
    <mc:AlternateContent xmlns:mc="http://schemas.openxmlformats.org/markup-compatibility/2006">
      <mc:Choice Requires="x14">
        <control shapeId="25660" r:id="rId19" name="CommandButton3">
          <controlPr defaultSize="0" autoLine="0" r:id="rId20">
            <anchor>
              <from>
                <xdr:col>255</xdr:col>
                <xdr:colOff>123825</xdr:colOff>
                <xdr:row>69</xdr:row>
                <xdr:rowOff>47625</xdr:rowOff>
              </from>
              <to>
                <xdr:col>255</xdr:col>
                <xdr:colOff>609600</xdr:colOff>
                <xdr:row>70</xdr:row>
                <xdr:rowOff>123825</xdr:rowOff>
              </to>
            </anchor>
          </controlPr>
        </control>
      </mc:Choice>
      <mc:Fallback>
        <control shapeId="25660" r:id="rId19" name="CommandButton3"/>
      </mc:Fallback>
    </mc:AlternateContent>
    <mc:AlternateContent xmlns:mc="http://schemas.openxmlformats.org/markup-compatibility/2006">
      <mc:Choice Requires="x14">
        <control shapeId="25659" r:id="rId21" name="CommandButton2">
          <controlPr defaultSize="0" autoLine="0" r:id="rId22">
            <anchor>
              <from>
                <xdr:col>157</xdr:col>
                <xdr:colOff>95250</xdr:colOff>
                <xdr:row>74</xdr:row>
                <xdr:rowOff>9525</xdr:rowOff>
              </from>
              <to>
                <xdr:col>158</xdr:col>
                <xdr:colOff>295275</xdr:colOff>
                <xdr:row>75</xdr:row>
                <xdr:rowOff>85725</xdr:rowOff>
              </to>
            </anchor>
          </controlPr>
        </control>
      </mc:Choice>
      <mc:Fallback>
        <control shapeId="25659" r:id="rId21" name="CommandButton2"/>
      </mc:Fallback>
    </mc:AlternateContent>
    <mc:AlternateContent xmlns:mc="http://schemas.openxmlformats.org/markup-compatibility/2006">
      <mc:Choice Requires="x14">
        <control shapeId="25658" r:id="rId23" name="CommandButton1">
          <controlPr defaultSize="0" autoLine="0" r:id="rId24">
            <anchor>
              <from>
                <xdr:col>129</xdr:col>
                <xdr:colOff>9525</xdr:colOff>
                <xdr:row>74</xdr:row>
                <xdr:rowOff>9525</xdr:rowOff>
              </from>
              <to>
                <xdr:col>129</xdr:col>
                <xdr:colOff>495300</xdr:colOff>
                <xdr:row>75</xdr:row>
                <xdr:rowOff>85725</xdr:rowOff>
              </to>
            </anchor>
          </controlPr>
        </control>
      </mc:Choice>
      <mc:Fallback>
        <control shapeId="25658" r:id="rId23" name="CommandButton1"/>
      </mc:Fallback>
    </mc:AlternateContent>
    <mc:AlternateContent xmlns:mc="http://schemas.openxmlformats.org/markup-compatibility/2006">
      <mc:Choice Requires="x14">
        <control shapeId="25608" r:id="rId25" name="btSave">
          <controlPr defaultSize="0" autoLine="0" autoPict="0" r:id="rId26">
            <anchor>
              <from>
                <xdr:col>20</xdr:col>
                <xdr:colOff>9525</xdr:colOff>
                <xdr:row>5</xdr:row>
                <xdr:rowOff>371475</xdr:rowOff>
              </from>
              <to>
                <xdr:col>24</xdr:col>
                <xdr:colOff>171450</xdr:colOff>
                <xdr:row>7</xdr:row>
                <xdr:rowOff>9525</xdr:rowOff>
              </to>
            </anchor>
          </controlPr>
        </control>
      </mc:Choice>
      <mc:Fallback>
        <control shapeId="25608" r:id="rId25" name="btSave"/>
      </mc:Fallback>
    </mc:AlternateContent>
    <mc:AlternateContent xmlns:mc="http://schemas.openxmlformats.org/markup-compatibility/2006">
      <mc:Choice Requires="x14">
        <control shapeId="25602" r:id="rId27" name="btHyouji">
          <controlPr defaultSize="0" autoLine="0" r:id="rId28">
            <anchor>
              <from>
                <xdr:col>13</xdr:col>
                <xdr:colOff>228600</xdr:colOff>
                <xdr:row>5</xdr:row>
                <xdr:rowOff>381000</xdr:rowOff>
              </from>
              <to>
                <xdr:col>17</xdr:col>
                <xdr:colOff>9525</xdr:colOff>
                <xdr:row>7</xdr:row>
                <xdr:rowOff>19050</xdr:rowOff>
              </to>
            </anchor>
          </controlPr>
        </control>
      </mc:Choice>
      <mc:Fallback>
        <control shapeId="25602" r:id="rId27" name="btHyouji"/>
      </mc:Fallback>
    </mc:AlternateContent>
    <mc:AlternateContent xmlns:mc="http://schemas.openxmlformats.org/markup-compatibility/2006">
      <mc:Choice Requires="x14">
        <control shapeId="25601" r:id="rId29" name="cbHyouName">
          <controlPr defaultSize="0" autoLine="0" r:id="rId30">
            <anchor>
              <from>
                <xdr:col>4</xdr:col>
                <xdr:colOff>238125</xdr:colOff>
                <xdr:row>6</xdr:row>
                <xdr:rowOff>0</xdr:rowOff>
              </from>
              <to>
                <xdr:col>11</xdr:col>
                <xdr:colOff>104775</xdr:colOff>
                <xdr:row>7</xdr:row>
                <xdr:rowOff>9525</xdr:rowOff>
              </to>
            </anchor>
          </controlPr>
        </control>
      </mc:Choice>
      <mc:Fallback>
        <control shapeId="25601" r:id="rId29" name="cbHyouName"/>
      </mc:Fallback>
    </mc:AlternateContent>
  </control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OKError">
    <pageSetUpPr autoPageBreaks="0"/>
  </sheetPr>
  <dimension ref="A1:FE51"/>
  <sheetViews>
    <sheetView showGridLines="0" zoomScale="90" zoomScaleNormal="90" zoomScaleSheetLayoutView="85" workbookViewId="0">
      <pane ySplit="2" topLeftCell="A3" activePane="bottomLeft" state="frozenSplit"/>
      <selection activeCell="L2" sqref="L2"/>
      <selection pane="bottomLeft" activeCell="A3" sqref="A3"/>
    </sheetView>
  </sheetViews>
  <sheetFormatPr defaultColWidth="9" defaultRowHeight="11.25"/>
  <cols>
    <col min="1" max="3" width="8.5" style="1698" customWidth="1"/>
    <col min="4" max="4" width="62.75" style="1699" customWidth="1"/>
    <col min="5" max="16384" width="9" style="1703"/>
  </cols>
  <sheetData>
    <row r="1" spans="1:161" ht="14.25" customHeight="1">
      <c r="A1" s="1701" t="s">
        <v>332</v>
      </c>
      <c r="B1" s="1701" t="s">
        <v>333</v>
      </c>
      <c r="C1" s="1701" t="s">
        <v>334</v>
      </c>
      <c r="D1" s="1702" t="s">
        <v>335</v>
      </c>
    </row>
    <row r="2" spans="1:161" ht="14.25" customHeight="1">
      <c r="A2" s="1704"/>
      <c r="B2" s="1704"/>
      <c r="C2" s="1704"/>
      <c r="D2" s="1705"/>
    </row>
    <row r="3" spans="1:161">
      <c r="A3" s="1698" t="s">
        <v>751</v>
      </c>
      <c r="D3" s="1699" t="s">
        <v>751</v>
      </c>
      <c r="E3" s="1706"/>
      <c r="FE3" s="1703">
        <v>630</v>
      </c>
    </row>
    <row r="4" spans="1:161">
      <c r="E4" s="1706"/>
    </row>
    <row r="5" spans="1:161">
      <c r="E5" s="1706"/>
      <c r="FE5" s="1703">
        <v>103</v>
      </c>
    </row>
    <row r="6" spans="1:161">
      <c r="E6" s="1706"/>
    </row>
    <row r="7" spans="1:161">
      <c r="E7" s="1706"/>
    </row>
    <row r="8" spans="1:161">
      <c r="E8" s="1706"/>
    </row>
    <row r="9" spans="1:161">
      <c r="E9" s="1706"/>
    </row>
    <row r="10" spans="1:161">
      <c r="E10" s="1706"/>
    </row>
    <row r="11" spans="1:161">
      <c r="E11" s="1706"/>
    </row>
    <row r="12" spans="1:161">
      <c r="E12" s="1706"/>
    </row>
    <row r="13" spans="1:161">
      <c r="E13" s="1706"/>
    </row>
    <row r="14" spans="1:161">
      <c r="E14" s="1706"/>
      <c r="FE14" s="1703">
        <v>630</v>
      </c>
    </row>
    <row r="15" spans="1:161">
      <c r="E15" s="1706"/>
      <c r="FE15" s="1703">
        <v>630</v>
      </c>
    </row>
    <row r="16" spans="1:161">
      <c r="E16" s="1706"/>
    </row>
    <row r="17" spans="5:161">
      <c r="E17" s="1706"/>
      <c r="FE17" s="1703">
        <v>103</v>
      </c>
    </row>
    <row r="18" spans="5:161">
      <c r="E18" s="1706"/>
    </row>
    <row r="19" spans="5:161">
      <c r="E19" s="1706"/>
    </row>
    <row r="20" spans="5:161">
      <c r="E20" s="1706"/>
    </row>
    <row r="21" spans="5:161">
      <c r="E21" s="1706"/>
    </row>
    <row r="22" spans="5:161">
      <c r="E22" s="1706"/>
    </row>
    <row r="23" spans="5:161">
      <c r="E23" s="1706"/>
    </row>
    <row r="24" spans="5:161">
      <c r="E24" s="1706"/>
    </row>
    <row r="25" spans="5:161">
      <c r="E25" s="1706"/>
    </row>
    <row r="26" spans="5:161">
      <c r="E26" s="1706"/>
      <c r="FE26" s="1703">
        <v>630</v>
      </c>
    </row>
    <row r="27" spans="5:161">
      <c r="E27" s="1706"/>
      <c r="FE27" s="1703">
        <v>630</v>
      </c>
    </row>
    <row r="28" spans="5:161">
      <c r="E28" s="1706"/>
    </row>
    <row r="29" spans="5:161">
      <c r="E29" s="1706"/>
      <c r="FE29" s="1703">
        <v>103</v>
      </c>
    </row>
    <row r="30" spans="5:161">
      <c r="E30" s="1706"/>
    </row>
    <row r="31" spans="5:161">
      <c r="E31" s="1706"/>
    </row>
    <row r="32" spans="5:161">
      <c r="E32" s="1706"/>
    </row>
    <row r="33" spans="5:161">
      <c r="E33" s="1706"/>
    </row>
    <row r="34" spans="5:161">
      <c r="E34" s="1706"/>
    </row>
    <row r="35" spans="5:161">
      <c r="E35" s="1706"/>
    </row>
    <row r="36" spans="5:161">
      <c r="E36" s="1706"/>
    </row>
    <row r="37" spans="5:161">
      <c r="E37" s="1706"/>
    </row>
    <row r="38" spans="5:161">
      <c r="E38" s="1706"/>
      <c r="FE38" s="1703">
        <v>630</v>
      </c>
    </row>
    <row r="39" spans="5:161">
      <c r="E39" s="1706"/>
      <c r="FE39" s="1703">
        <v>630</v>
      </c>
    </row>
    <row r="40" spans="5:161">
      <c r="E40" s="1706"/>
    </row>
    <row r="41" spans="5:161">
      <c r="E41" s="1706"/>
      <c r="FE41" s="1703">
        <v>103</v>
      </c>
    </row>
    <row r="42" spans="5:161">
      <c r="E42" s="1706"/>
    </row>
    <row r="43" spans="5:161">
      <c r="E43" s="1706"/>
    </row>
    <row r="44" spans="5:161">
      <c r="E44" s="1706"/>
    </row>
    <row r="45" spans="5:161">
      <c r="E45" s="1706"/>
    </row>
    <row r="46" spans="5:161">
      <c r="E46" s="1706"/>
    </row>
    <row r="47" spans="5:161">
      <c r="E47" s="1706"/>
    </row>
    <row r="48" spans="5:161">
      <c r="E48" s="1706"/>
    </row>
    <row r="49" spans="5:161">
      <c r="E49" s="1706"/>
    </row>
    <row r="50" spans="5:161">
      <c r="E50" s="1706"/>
      <c r="FE50" s="1703">
        <v>630</v>
      </c>
    </row>
    <row r="51" spans="5:161">
      <c r="E51" s="1706"/>
    </row>
  </sheetData>
  <sheetProtection password="98CF" sheet="1" objects="1" scenarios="1" selectLockedCells="1"/>
  <mergeCells count="4">
    <mergeCell ref="D1:D2"/>
    <mergeCell ref="A1:A2"/>
    <mergeCell ref="B1:B2"/>
    <mergeCell ref="C1:C2"/>
  </mergeCells>
  <phoneticPr fontId="3"/>
  <printOptions horizontalCentered="1"/>
  <pageMargins left="0.59055118110236227" right="0.59055118110236227" top="0.6692913385826772" bottom="0.39370078740157483" header="0.51181102362204722" footer="0.19685039370078741"/>
  <pageSetup paperSize="9" orientation="portrait" r:id="rId1"/>
  <headerFooter alignWithMargins="0"/>
  <drawing r:id="rId2"/>
  <legacyDrawing r:id="rId3"/>
  <picture r:id="rId4"/>
  <controls>
    <mc:AlternateContent xmlns:mc="http://schemas.openxmlformats.org/markup-compatibility/2006">
      <mc:Choice Requires="x14">
        <control shapeId="27656" r:id="rId5" name="CommandButton1">
          <controlPr defaultSize="0" print="0" autoLine="0" r:id="rId6">
            <anchor moveWithCells="1">
              <from>
                <xdr:col>4</xdr:col>
                <xdr:colOff>104775</xdr:colOff>
                <xdr:row>0</xdr:row>
                <xdr:rowOff>19050</xdr:rowOff>
              </from>
              <to>
                <xdr:col>6</xdr:col>
                <xdr:colOff>257175</xdr:colOff>
                <xdr:row>1</xdr:row>
                <xdr:rowOff>152400</xdr:rowOff>
              </to>
            </anchor>
          </controlPr>
        </control>
      </mc:Choice>
      <mc:Fallback>
        <control shapeId="27656" r:id="rId5" name="CommandButton1"/>
      </mc:Fallback>
    </mc:AlternateContent>
  </control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you00"/>
  <dimension ref="A1:ED20"/>
  <sheetViews>
    <sheetView showGridLines="0" zoomScale="85" zoomScaleNormal="85" workbookViewId="0">
      <selection activeCell="A8" sqref="A8:C8"/>
    </sheetView>
  </sheetViews>
  <sheetFormatPr defaultColWidth="1" defaultRowHeight="11.25"/>
  <cols>
    <col min="1" max="113" width="1" style="52" customWidth="1"/>
    <col min="114" max="16384" width="1" style="52"/>
  </cols>
  <sheetData>
    <row r="1" spans="1:134" ht="12.75" customHeight="1">
      <c r="AA1" s="53" t="str">
        <f>CY5&amp;DC5&amp;"年度　市町村税課税状況等の調
（"&amp;CY5&amp;DC5&amp;"年7月1日現在）"</f>
        <v>令和6年度　市町村税課税状況等の調
（令和6年7月1日現在）</v>
      </c>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54"/>
      <c r="BN1" s="54"/>
      <c r="BO1" s="54"/>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U1" s="55" t="s">
        <v>750</v>
      </c>
      <c r="CV1" s="55"/>
      <c r="CW1" s="55"/>
      <c r="CX1" s="55"/>
      <c r="CY1" s="55"/>
      <c r="CZ1" s="55"/>
      <c r="DA1" s="55"/>
      <c r="DB1" s="55"/>
      <c r="DC1" s="55"/>
      <c r="DD1" s="55"/>
      <c r="DE1" s="55"/>
      <c r="DF1" s="55"/>
      <c r="DG1" s="56" t="s">
        <v>4489</v>
      </c>
      <c r="DH1" s="56"/>
      <c r="DI1" s="56"/>
      <c r="DJ1" s="56"/>
      <c r="DK1" s="56"/>
      <c r="DL1" s="56"/>
      <c r="DM1" s="56"/>
      <c r="DN1" s="56"/>
      <c r="DO1" s="56"/>
      <c r="DP1" s="56"/>
      <c r="DQ1" s="56"/>
      <c r="DR1" s="56"/>
      <c r="DS1" s="56"/>
      <c r="DT1" s="56"/>
      <c r="DU1" s="56"/>
      <c r="DV1" s="56"/>
      <c r="DW1" s="56"/>
      <c r="DX1" s="56"/>
      <c r="DY1" s="56"/>
      <c r="DZ1" s="56"/>
      <c r="EA1" s="56"/>
      <c r="EB1" s="56"/>
      <c r="EC1" s="56"/>
    </row>
    <row r="2" spans="1:134" ht="12.75" customHeight="1">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U2" s="57"/>
      <c r="CV2" s="57"/>
      <c r="CW2" s="57"/>
      <c r="CX2" s="57"/>
      <c r="CY2" s="57"/>
      <c r="CZ2" s="57"/>
      <c r="DA2" s="57"/>
      <c r="DB2" s="57"/>
      <c r="DC2" s="57"/>
      <c r="DD2" s="57"/>
      <c r="DE2" s="57"/>
      <c r="DF2" s="57"/>
      <c r="DG2" s="58"/>
      <c r="DH2" s="58"/>
      <c r="DI2" s="58"/>
      <c r="DJ2" s="58"/>
      <c r="DK2" s="58"/>
      <c r="DL2" s="58"/>
      <c r="DM2" s="58"/>
      <c r="DN2" s="58"/>
      <c r="DO2" s="58"/>
      <c r="DP2" s="58"/>
      <c r="DQ2" s="58"/>
      <c r="DR2" s="58"/>
      <c r="DS2" s="58"/>
      <c r="DT2" s="58"/>
      <c r="DU2" s="58"/>
      <c r="DV2" s="58"/>
      <c r="DW2" s="58"/>
      <c r="DX2" s="58"/>
      <c r="DY2" s="58"/>
      <c r="DZ2" s="58"/>
      <c r="EA2" s="58"/>
      <c r="EB2" s="58"/>
      <c r="EC2" s="58"/>
    </row>
    <row r="3" spans="1:134" ht="25.5" customHeight="1">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U3" s="57" t="s">
        <v>752</v>
      </c>
      <c r="CV3" s="57"/>
      <c r="CW3" s="57"/>
      <c r="CX3" s="57"/>
      <c r="CY3" s="57"/>
      <c r="CZ3" s="57"/>
      <c r="DA3" s="57"/>
      <c r="DB3" s="57"/>
      <c r="DC3" s="57"/>
      <c r="DD3" s="57"/>
      <c r="DE3" s="57"/>
      <c r="DF3" s="57"/>
      <c r="DG3" s="58" t="s">
        <v>2997</v>
      </c>
      <c r="DH3" s="58"/>
      <c r="DI3" s="58"/>
      <c r="DJ3" s="58"/>
      <c r="DK3" s="58"/>
      <c r="DL3" s="58"/>
      <c r="DM3" s="58"/>
      <c r="DN3" s="58"/>
      <c r="DO3" s="58"/>
      <c r="DP3" s="58"/>
      <c r="DQ3" s="58"/>
      <c r="DR3" s="58"/>
      <c r="DS3" s="58"/>
      <c r="DT3" s="58"/>
      <c r="DU3" s="58"/>
      <c r="DV3" s="58"/>
      <c r="DW3" s="58"/>
      <c r="DX3" s="58"/>
      <c r="DY3" s="58"/>
      <c r="DZ3" s="58"/>
      <c r="EA3" s="58"/>
      <c r="EB3" s="58"/>
      <c r="EC3" s="58"/>
    </row>
    <row r="4" spans="1:134" ht="12.75" customHeight="1">
      <c r="AA4" s="59"/>
      <c r="AB4" s="59"/>
      <c r="AC4" s="59"/>
      <c r="AD4" s="59"/>
      <c r="AE4" s="59"/>
      <c r="AF4" s="59"/>
      <c r="AG4" s="59"/>
      <c r="AH4" s="59"/>
      <c r="AI4" s="59"/>
      <c r="AJ4" s="59"/>
      <c r="AK4" s="59"/>
      <c r="AL4" s="59"/>
      <c r="AM4" s="59"/>
      <c r="AN4" s="59"/>
      <c r="AO4" s="59"/>
      <c r="AP4" s="59"/>
      <c r="AQ4" s="59"/>
      <c r="AR4" s="59"/>
      <c r="AS4" s="59"/>
      <c r="AT4" s="59"/>
      <c r="AU4" s="59"/>
      <c r="AV4" s="59"/>
      <c r="AW4" s="59"/>
      <c r="AX4" s="59"/>
      <c r="AY4" s="59"/>
      <c r="AZ4" s="59"/>
      <c r="BA4" s="59"/>
      <c r="BB4" s="59"/>
      <c r="BC4" s="59"/>
      <c r="BD4" s="59"/>
      <c r="BE4" s="59"/>
      <c r="BF4" s="59"/>
      <c r="BG4" s="59"/>
      <c r="BH4" s="59"/>
      <c r="BI4" s="59"/>
      <c r="BJ4" s="59"/>
      <c r="BK4" s="59"/>
      <c r="BL4" s="59"/>
      <c r="BM4" s="59"/>
      <c r="BN4" s="59"/>
      <c r="BO4" s="59"/>
      <c r="BP4" s="59"/>
      <c r="BQ4" s="59"/>
      <c r="BR4" s="59"/>
      <c r="BS4" s="59"/>
      <c r="BT4" s="59"/>
      <c r="BU4" s="59"/>
      <c r="BV4" s="59"/>
      <c r="BW4" s="59"/>
      <c r="BX4" s="59"/>
      <c r="BY4" s="59"/>
      <c r="BZ4" s="59"/>
      <c r="CA4" s="59"/>
      <c r="CB4" s="59"/>
      <c r="CC4" s="59"/>
      <c r="CD4" s="59"/>
      <c r="CE4" s="59"/>
      <c r="CF4" s="59"/>
      <c r="CG4" s="59"/>
      <c r="CH4" s="59"/>
      <c r="CI4" s="59"/>
      <c r="CJ4" s="59"/>
      <c r="CK4" s="59"/>
      <c r="CL4" s="59"/>
      <c r="CM4" s="59"/>
      <c r="CN4" s="59"/>
      <c r="CO4" s="59"/>
      <c r="CU4" s="60" t="s">
        <v>751</v>
      </c>
      <c r="CV4" s="60"/>
      <c r="CW4" s="60"/>
      <c r="CX4" s="60"/>
      <c r="CY4" s="60"/>
      <c r="CZ4" s="60"/>
      <c r="DA4" s="60"/>
      <c r="DB4" s="60"/>
      <c r="DC4" s="60"/>
      <c r="DD4" s="60"/>
      <c r="DE4" s="60"/>
      <c r="DF4" s="60"/>
      <c r="DG4" s="61"/>
      <c r="DH4" s="61"/>
      <c r="DI4" s="61"/>
      <c r="DJ4" s="61"/>
      <c r="DK4" s="61"/>
      <c r="DL4" s="61"/>
      <c r="DM4" s="61"/>
      <c r="DN4" s="61"/>
      <c r="DO4" s="61"/>
      <c r="DP4" s="61"/>
      <c r="DQ4" s="61"/>
      <c r="DR4" s="61"/>
      <c r="DS4" s="61"/>
      <c r="DT4" s="61"/>
      <c r="DU4" s="61"/>
      <c r="DV4" s="61"/>
      <c r="DW4" s="61"/>
      <c r="DX4" s="61"/>
      <c r="DY4" s="61"/>
      <c r="DZ4" s="61"/>
      <c r="EA4" s="61"/>
      <c r="EB4" s="61"/>
      <c r="EC4" s="61"/>
    </row>
    <row r="5" spans="1:134" ht="24" customHeight="1">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c r="BE5" s="62"/>
      <c r="BF5" s="62"/>
      <c r="BG5" s="62"/>
      <c r="BH5" s="62"/>
      <c r="BI5" s="62"/>
      <c r="BJ5" s="62"/>
      <c r="BK5" s="62"/>
      <c r="BL5" s="62"/>
      <c r="BM5" s="62"/>
      <c r="BN5" s="62"/>
      <c r="BO5" s="62"/>
      <c r="BP5" s="62"/>
      <c r="BQ5" s="62"/>
      <c r="BR5" s="62"/>
      <c r="BS5" s="62"/>
      <c r="BT5" s="62"/>
      <c r="BU5" s="62"/>
      <c r="BV5" s="62"/>
      <c r="BW5" s="62"/>
      <c r="BX5" s="59"/>
      <c r="BY5" s="59"/>
      <c r="BZ5" s="59"/>
      <c r="CA5" s="59"/>
      <c r="CB5" s="59"/>
      <c r="CC5" s="59"/>
      <c r="CD5" s="59"/>
      <c r="CE5" s="59"/>
      <c r="CF5" s="59"/>
      <c r="CG5" s="59"/>
      <c r="CH5" s="59"/>
      <c r="CI5" s="59"/>
      <c r="CJ5" s="59"/>
      <c r="CK5" s="59"/>
      <c r="CL5" s="59"/>
      <c r="CM5" s="59"/>
      <c r="CN5" s="59"/>
      <c r="CO5" s="59"/>
      <c r="CU5" s="63" t="s">
        <v>4385</v>
      </c>
      <c r="CV5" s="63"/>
      <c r="CW5" s="63"/>
      <c r="CX5" s="63"/>
      <c r="CY5" s="63" t="s">
        <v>4383</v>
      </c>
      <c r="CZ5" s="63"/>
      <c r="DA5" s="63"/>
      <c r="DB5" s="63"/>
      <c r="DC5" s="63" t="s">
        <v>530</v>
      </c>
      <c r="DD5" s="63"/>
      <c r="DE5" s="63"/>
      <c r="DF5" s="63"/>
      <c r="DG5" s="61"/>
      <c r="DH5" s="61"/>
      <c r="DI5" s="61"/>
      <c r="DJ5" s="61"/>
      <c r="DK5" s="61"/>
      <c r="DL5" s="61"/>
      <c r="DM5" s="61"/>
      <c r="DN5" s="61"/>
      <c r="DO5" s="61"/>
      <c r="DP5" s="61"/>
      <c r="DQ5" s="61"/>
      <c r="DR5" s="61"/>
      <c r="DS5" s="61"/>
      <c r="DT5" s="61"/>
      <c r="DU5" s="61"/>
      <c r="DV5" s="61"/>
      <c r="DW5" s="61"/>
      <c r="DX5" s="61"/>
      <c r="DY5" s="61"/>
      <c r="DZ5" s="61"/>
      <c r="EA5" s="61"/>
      <c r="EB5" s="61"/>
      <c r="EC5" s="61"/>
    </row>
    <row r="6" spans="1:134" ht="12.75" customHeight="1">
      <c r="CU6" s="63" t="s">
        <v>4386</v>
      </c>
      <c r="CV6" s="63"/>
      <c r="CW6" s="63"/>
      <c r="CX6" s="63"/>
      <c r="CY6" s="63" t="s">
        <v>4399</v>
      </c>
      <c r="CZ6" s="63"/>
      <c r="DA6" s="63"/>
      <c r="DB6" s="63"/>
      <c r="DC6" s="63" t="s">
        <v>370</v>
      </c>
      <c r="DD6" s="63"/>
      <c r="DE6" s="63"/>
      <c r="DF6" s="63"/>
    </row>
    <row r="7" spans="1:134" ht="22.5" customHeight="1" thickBot="1">
      <c r="A7" s="64" t="s">
        <v>755</v>
      </c>
      <c r="B7" s="65"/>
      <c r="C7" s="65"/>
      <c r="D7" s="65"/>
      <c r="E7" s="65"/>
      <c r="F7" s="65"/>
      <c r="G7" s="65"/>
      <c r="H7" s="65"/>
      <c r="I7" s="65"/>
      <c r="J7" s="65"/>
      <c r="K7" s="65"/>
      <c r="L7" s="65"/>
      <c r="M7" s="65"/>
      <c r="N7" s="65"/>
      <c r="O7" s="65"/>
      <c r="P7" s="65"/>
      <c r="Q7" s="65"/>
      <c r="R7" s="65"/>
      <c r="S7" s="66" t="s">
        <v>756</v>
      </c>
      <c r="T7" s="66"/>
      <c r="U7" s="66"/>
      <c r="V7" s="66"/>
      <c r="W7" s="66"/>
      <c r="X7" s="66"/>
      <c r="CU7" s="63" t="s">
        <v>4387</v>
      </c>
      <c r="CV7" s="63"/>
      <c r="CW7" s="63"/>
      <c r="CX7" s="63"/>
      <c r="CY7" s="63" t="s">
        <v>4383</v>
      </c>
      <c r="CZ7" s="63"/>
      <c r="DA7" s="63"/>
      <c r="DB7" s="63"/>
      <c r="DC7" s="63" t="s">
        <v>185</v>
      </c>
      <c r="DD7" s="63"/>
      <c r="DE7" s="63"/>
      <c r="DF7" s="63"/>
    </row>
    <row r="8" spans="1:134" ht="22.5" customHeight="1" thickBot="1">
      <c r="A8" s="67">
        <v>2</v>
      </c>
      <c r="B8" s="68"/>
      <c r="C8" s="69"/>
      <c r="D8" s="70">
        <v>4</v>
      </c>
      <c r="E8" s="68"/>
      <c r="F8" s="69"/>
      <c r="G8" s="70">
        <v>2</v>
      </c>
      <c r="H8" s="68"/>
      <c r="I8" s="69"/>
      <c r="J8" s="70">
        <v>0</v>
      </c>
      <c r="K8" s="68"/>
      <c r="L8" s="69"/>
      <c r="M8" s="70">
        <v>2</v>
      </c>
      <c r="N8" s="68"/>
      <c r="O8" s="69"/>
      <c r="P8" s="70">
        <v>1</v>
      </c>
      <c r="Q8" s="68"/>
      <c r="R8" s="68"/>
      <c r="S8" s="71">
        <v>0</v>
      </c>
      <c r="T8" s="72"/>
      <c r="U8" s="72"/>
      <c r="V8" s="72">
        <v>0</v>
      </c>
      <c r="W8" s="72"/>
      <c r="X8" s="73"/>
      <c r="CK8" s="74"/>
      <c r="CL8" s="74"/>
      <c r="CM8" s="74"/>
      <c r="CN8" s="74"/>
      <c r="CO8" s="74"/>
      <c r="CP8" s="74"/>
      <c r="CQ8" s="74"/>
      <c r="CR8" s="75"/>
      <c r="CS8" s="75"/>
      <c r="CT8" s="75"/>
      <c r="CU8" s="63" t="s">
        <v>4388</v>
      </c>
      <c r="CV8" s="63"/>
      <c r="CW8" s="63"/>
      <c r="CX8" s="63"/>
      <c r="CY8" s="63" t="s">
        <v>4383</v>
      </c>
      <c r="CZ8" s="63"/>
      <c r="DA8" s="63"/>
      <c r="DB8" s="63"/>
      <c r="DC8" s="63" t="s">
        <v>25</v>
      </c>
      <c r="DD8" s="63"/>
      <c r="DE8" s="63"/>
      <c r="DF8" s="63"/>
      <c r="DG8" s="75"/>
      <c r="DH8" s="75"/>
      <c r="DI8" s="75"/>
      <c r="DJ8" s="75"/>
      <c r="DK8" s="75"/>
      <c r="DL8" s="75"/>
      <c r="DM8" s="75"/>
      <c r="DN8" s="75"/>
    </row>
    <row r="9" spans="1:134" ht="22.5" customHeight="1">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T9" s="77"/>
      <c r="BU9" s="77"/>
      <c r="BV9" s="77"/>
      <c r="BW9" s="77"/>
      <c r="BX9" s="77"/>
      <c r="BY9" s="77"/>
      <c r="BZ9" s="77"/>
      <c r="CA9" s="77"/>
      <c r="CB9" s="77"/>
      <c r="CC9" s="77"/>
      <c r="CD9" s="77"/>
      <c r="CE9" s="77"/>
      <c r="CF9" s="77"/>
      <c r="CG9" s="77"/>
      <c r="CH9" s="77"/>
      <c r="CI9" s="77"/>
      <c r="CJ9" s="77"/>
      <c r="CK9" s="77"/>
      <c r="CL9" s="77"/>
      <c r="CM9" s="77"/>
      <c r="CN9" s="77"/>
      <c r="CO9" s="77"/>
      <c r="CP9" s="77"/>
      <c r="CQ9" s="77"/>
      <c r="CR9" s="77"/>
      <c r="CS9" s="77"/>
      <c r="CT9" s="77"/>
      <c r="CU9" s="63" t="s">
        <v>4389</v>
      </c>
      <c r="CV9" s="63"/>
      <c r="CW9" s="63"/>
      <c r="CX9" s="63"/>
      <c r="CY9" s="63" t="s">
        <v>4383</v>
      </c>
      <c r="CZ9" s="63"/>
      <c r="DA9" s="63"/>
      <c r="DB9" s="63"/>
      <c r="DC9" s="63" t="s">
        <v>9</v>
      </c>
      <c r="DD9" s="63"/>
      <c r="DE9" s="63"/>
      <c r="DF9" s="63"/>
      <c r="DG9" s="77"/>
      <c r="DH9" s="77"/>
      <c r="DI9" s="77"/>
      <c r="DJ9" s="77"/>
      <c r="DK9" s="77"/>
      <c r="DL9" s="77"/>
      <c r="DM9" s="77"/>
      <c r="DN9" s="77"/>
      <c r="DO9" s="77"/>
      <c r="DP9" s="77"/>
      <c r="DQ9" s="77"/>
      <c r="DR9" s="77"/>
      <c r="DS9" s="77"/>
      <c r="DT9" s="77"/>
      <c r="DU9" s="77"/>
      <c r="DV9" s="77"/>
      <c r="DW9" s="77"/>
      <c r="DX9" s="77"/>
      <c r="DY9" s="77"/>
      <c r="DZ9" s="77"/>
      <c r="EA9" s="77"/>
      <c r="EB9" s="77"/>
      <c r="EC9" s="77"/>
      <c r="ED9" s="77"/>
    </row>
    <row r="10" spans="1:134" ht="6.75" customHeight="1">
      <c r="AC10" s="76"/>
      <c r="AD10" s="76"/>
      <c r="AE10" s="76"/>
      <c r="AF10" s="76"/>
      <c r="AG10" s="76"/>
      <c r="AH10" s="76"/>
      <c r="AI10" s="76"/>
      <c r="AJ10" s="76"/>
      <c r="AK10" s="76"/>
      <c r="AL10" s="76"/>
      <c r="AM10" s="76"/>
      <c r="AN10" s="76"/>
      <c r="AO10" s="76"/>
      <c r="AP10" s="76"/>
      <c r="AQ10" s="76"/>
      <c r="AR10" s="76"/>
      <c r="AS10" s="76"/>
      <c r="AT10" s="76"/>
      <c r="AU10" s="76"/>
      <c r="AV10" s="76"/>
      <c r="AW10" s="76"/>
      <c r="AX10" s="76"/>
      <c r="AY10" s="76"/>
      <c r="AZ10" s="76"/>
      <c r="BA10" s="76"/>
      <c r="BB10" s="76"/>
      <c r="BT10" s="77"/>
      <c r="BU10" s="77"/>
      <c r="BV10" s="77"/>
      <c r="BW10" s="77"/>
      <c r="BX10" s="77"/>
      <c r="BY10" s="77"/>
      <c r="BZ10" s="77"/>
      <c r="CA10" s="77"/>
      <c r="CB10" s="77"/>
      <c r="CC10" s="77"/>
      <c r="CD10" s="77"/>
      <c r="CE10" s="77"/>
      <c r="CF10" s="77"/>
      <c r="CG10" s="77"/>
      <c r="CH10" s="77"/>
      <c r="CI10" s="77"/>
      <c r="CJ10" s="77"/>
      <c r="CK10" s="77"/>
      <c r="CL10" s="77"/>
      <c r="CM10" s="77"/>
      <c r="CN10" s="77"/>
      <c r="CO10" s="77"/>
      <c r="CP10" s="77"/>
      <c r="CQ10" s="77"/>
      <c r="CR10" s="77"/>
      <c r="CS10" s="77"/>
      <c r="CT10" s="77"/>
      <c r="CU10" s="63" t="s">
        <v>4390</v>
      </c>
      <c r="CV10" s="63"/>
      <c r="CW10" s="63"/>
      <c r="CX10" s="63"/>
      <c r="CY10" s="63" t="s">
        <v>4384</v>
      </c>
      <c r="CZ10" s="63"/>
      <c r="DA10" s="63"/>
      <c r="DB10" s="63"/>
      <c r="DC10" s="63" t="s">
        <v>4476</v>
      </c>
      <c r="DD10" s="63"/>
      <c r="DE10" s="63"/>
      <c r="DF10" s="63"/>
      <c r="DG10" s="77"/>
      <c r="DH10" s="77"/>
      <c r="DI10" s="77"/>
      <c r="DJ10" s="77"/>
      <c r="DK10" s="77"/>
      <c r="DL10" s="77"/>
      <c r="DM10" s="77"/>
      <c r="DN10" s="77"/>
      <c r="DO10" s="77"/>
      <c r="DP10" s="77"/>
      <c r="DQ10" s="77"/>
      <c r="DR10" s="77"/>
      <c r="DS10" s="77"/>
      <c r="DT10" s="77"/>
      <c r="DU10" s="77"/>
      <c r="DV10" s="77"/>
      <c r="DW10" s="77"/>
      <c r="DX10" s="77"/>
      <c r="DY10" s="77"/>
      <c r="DZ10" s="77"/>
      <c r="EA10" s="77"/>
      <c r="EB10" s="77"/>
      <c r="EC10" s="77"/>
      <c r="ED10" s="77"/>
    </row>
    <row r="11" spans="1:134" ht="6.75" customHeight="1">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76"/>
      <c r="BT11" s="77"/>
      <c r="BU11" s="77"/>
      <c r="BV11" s="77"/>
      <c r="BW11" s="77"/>
      <c r="BX11" s="77"/>
      <c r="BY11" s="77"/>
      <c r="BZ11" s="77"/>
      <c r="CA11" s="77"/>
      <c r="CB11" s="77"/>
      <c r="CC11" s="77"/>
      <c r="CD11" s="77"/>
      <c r="CE11" s="77"/>
      <c r="CF11" s="77"/>
      <c r="CG11" s="77"/>
      <c r="CH11" s="77"/>
      <c r="CI11" s="77"/>
      <c r="CJ11" s="77"/>
      <c r="CK11" s="77"/>
      <c r="CL11" s="77"/>
      <c r="CM11" s="77"/>
      <c r="CN11" s="77"/>
      <c r="CO11" s="77"/>
      <c r="CP11" s="77"/>
      <c r="CQ11" s="77"/>
      <c r="CR11" s="77"/>
      <c r="CS11" s="77"/>
      <c r="CT11" s="77"/>
      <c r="CU11" s="63" t="s">
        <v>4391</v>
      </c>
      <c r="CV11" s="63"/>
      <c r="CW11" s="63"/>
      <c r="CX11" s="63"/>
      <c r="CY11" s="63" t="s">
        <v>4384</v>
      </c>
      <c r="CZ11" s="63"/>
      <c r="DA11" s="63"/>
      <c r="DB11" s="63"/>
      <c r="DC11" s="63" t="s">
        <v>4437</v>
      </c>
      <c r="DD11" s="63"/>
      <c r="DE11" s="63"/>
      <c r="DF11" s="63"/>
      <c r="DG11" s="77"/>
      <c r="DH11" s="77"/>
      <c r="DI11" s="77"/>
      <c r="DJ11" s="77"/>
      <c r="DK11" s="77"/>
      <c r="DL11" s="77"/>
      <c r="DM11" s="77"/>
      <c r="DN11" s="77"/>
      <c r="DO11" s="77"/>
      <c r="DP11" s="77"/>
      <c r="DQ11" s="77"/>
      <c r="DR11" s="77"/>
      <c r="DS11" s="77"/>
      <c r="DT11" s="77"/>
      <c r="DU11" s="77"/>
      <c r="DV11" s="77"/>
      <c r="DW11" s="77"/>
      <c r="DX11" s="77"/>
      <c r="DY11" s="77"/>
      <c r="DZ11" s="77"/>
      <c r="EA11" s="77"/>
      <c r="EB11" s="77"/>
      <c r="EC11" s="77"/>
      <c r="ED11" s="77"/>
    </row>
    <row r="12" spans="1:134" ht="6.75" customHeight="1">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T12" s="77"/>
      <c r="BU12" s="77"/>
      <c r="BV12" s="77"/>
      <c r="BW12" s="77"/>
      <c r="BX12" s="77"/>
      <c r="BY12" s="77"/>
      <c r="BZ12" s="77"/>
      <c r="CA12" s="77"/>
      <c r="CB12" s="77"/>
      <c r="CC12" s="77"/>
      <c r="CD12" s="77"/>
      <c r="CE12" s="77"/>
      <c r="CF12" s="77"/>
      <c r="CG12" s="77"/>
      <c r="CH12" s="77"/>
      <c r="CI12" s="77"/>
      <c r="CJ12" s="77"/>
      <c r="CK12" s="77"/>
      <c r="CL12" s="77"/>
      <c r="CM12" s="77"/>
      <c r="CN12" s="77"/>
      <c r="CO12" s="77"/>
      <c r="CP12" s="77"/>
      <c r="CQ12" s="77"/>
      <c r="CR12" s="77"/>
      <c r="CS12" s="77"/>
      <c r="CT12" s="77"/>
      <c r="CU12" s="77"/>
      <c r="CV12" s="77"/>
      <c r="CW12" s="77"/>
      <c r="CX12" s="77"/>
      <c r="CY12" s="77"/>
      <c r="CZ12" s="77"/>
      <c r="DA12" s="77"/>
      <c r="DB12" s="77"/>
      <c r="DC12" s="77"/>
      <c r="DD12" s="77"/>
      <c r="DE12" s="77"/>
      <c r="DF12" s="77"/>
      <c r="DG12" s="77"/>
      <c r="DH12" s="77"/>
      <c r="DI12" s="77"/>
      <c r="DJ12" s="77"/>
      <c r="DK12" s="77"/>
      <c r="DL12" s="77"/>
      <c r="DM12" s="77"/>
      <c r="DN12" s="77"/>
      <c r="DO12" s="77"/>
      <c r="DP12" s="77"/>
      <c r="DQ12" s="77"/>
      <c r="DR12" s="77"/>
      <c r="DS12" s="77"/>
      <c r="DT12" s="77"/>
      <c r="DU12" s="77"/>
      <c r="DV12" s="77"/>
      <c r="DW12" s="77"/>
      <c r="DX12" s="77"/>
      <c r="DY12" s="77"/>
      <c r="DZ12" s="77"/>
      <c r="EA12" s="77"/>
      <c r="EB12" s="77"/>
      <c r="EC12" s="77"/>
      <c r="ED12" s="77"/>
    </row>
    <row r="13" spans="1:134" ht="6.75" customHeight="1">
      <c r="AC13" s="76"/>
      <c r="AD13" s="76"/>
      <c r="AE13" s="76"/>
      <c r="AF13" s="76"/>
      <c r="AG13" s="76"/>
      <c r="AH13" s="76"/>
      <c r="AI13" s="76"/>
      <c r="AJ13" s="76"/>
      <c r="AK13" s="76"/>
      <c r="AL13" s="76"/>
      <c r="AM13" s="76"/>
      <c r="AN13" s="76"/>
      <c r="AO13" s="76"/>
      <c r="AP13" s="76"/>
      <c r="AQ13" s="76"/>
      <c r="AR13" s="76"/>
      <c r="AS13" s="76"/>
      <c r="AT13" s="76"/>
      <c r="AU13" s="76"/>
      <c r="AV13" s="76"/>
      <c r="AW13" s="76"/>
      <c r="AX13" s="76"/>
      <c r="AY13" s="76"/>
      <c r="AZ13" s="76"/>
      <c r="BA13" s="76"/>
      <c r="BB13" s="76"/>
      <c r="BT13" s="77"/>
      <c r="BU13" s="77"/>
      <c r="BV13" s="77"/>
      <c r="BW13" s="77"/>
      <c r="BX13" s="77"/>
      <c r="BY13" s="77"/>
      <c r="BZ13" s="77"/>
      <c r="CA13" s="77"/>
      <c r="CB13" s="77"/>
      <c r="CC13" s="77"/>
      <c r="CD13" s="77"/>
      <c r="CE13" s="77"/>
      <c r="CF13" s="77"/>
      <c r="CG13" s="77"/>
      <c r="CH13" s="77"/>
      <c r="CI13" s="77"/>
      <c r="CJ13" s="77"/>
      <c r="CK13" s="77"/>
      <c r="CL13" s="77"/>
      <c r="CM13" s="77"/>
      <c r="CN13" s="77"/>
      <c r="CO13" s="77"/>
      <c r="CP13" s="77"/>
      <c r="CQ13" s="77"/>
      <c r="CR13" s="77"/>
      <c r="CS13" s="77"/>
      <c r="CT13" s="77"/>
      <c r="CU13" s="77"/>
      <c r="CV13" s="77"/>
      <c r="CW13" s="77"/>
      <c r="CX13" s="77"/>
      <c r="CY13" s="77"/>
      <c r="CZ13" s="77"/>
      <c r="DA13" s="77"/>
      <c r="DB13" s="77"/>
      <c r="DC13" s="77"/>
      <c r="DD13" s="77"/>
      <c r="DE13" s="77"/>
      <c r="DF13" s="77"/>
      <c r="DG13" s="77"/>
      <c r="DH13" s="77"/>
      <c r="DI13" s="77"/>
      <c r="DJ13" s="77"/>
      <c r="DK13" s="77"/>
      <c r="DL13" s="77"/>
      <c r="DM13" s="77"/>
      <c r="DN13" s="77"/>
      <c r="DO13" s="77"/>
      <c r="DP13" s="77"/>
      <c r="DQ13" s="77"/>
      <c r="DR13" s="77"/>
      <c r="DS13" s="77"/>
      <c r="DT13" s="77"/>
      <c r="DU13" s="77"/>
      <c r="DV13" s="77"/>
      <c r="DW13" s="77"/>
      <c r="DX13" s="77"/>
      <c r="DY13" s="77"/>
      <c r="DZ13" s="77"/>
      <c r="EA13" s="77"/>
      <c r="EB13" s="77"/>
      <c r="EC13" s="77"/>
      <c r="ED13" s="77"/>
    </row>
    <row r="14" spans="1:134" s="78" customFormat="1" ht="22.5" customHeight="1">
      <c r="G14" s="79" t="s">
        <v>806</v>
      </c>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0"/>
      <c r="AL14" s="80"/>
      <c r="AM14" s="80"/>
      <c r="AN14" s="80"/>
      <c r="AO14" s="80"/>
      <c r="AP14" s="80"/>
      <c r="AQ14" s="80"/>
      <c r="AR14" s="80"/>
      <c r="AS14" s="80"/>
      <c r="AT14" s="80"/>
      <c r="AU14" s="80"/>
      <c r="AV14" s="80"/>
      <c r="AW14" s="80"/>
      <c r="AX14" s="80"/>
      <c r="AY14" s="80"/>
      <c r="AZ14" s="80"/>
      <c r="BA14" s="80"/>
      <c r="BB14" s="80"/>
      <c r="BC14" s="80"/>
      <c r="BD14" s="80"/>
      <c r="BE14" s="80"/>
      <c r="BF14" s="80"/>
      <c r="BG14" s="80"/>
      <c r="BH14" s="80"/>
      <c r="BI14" s="80"/>
      <c r="BJ14" s="80"/>
      <c r="BK14" s="80"/>
      <c r="BL14" s="80"/>
      <c r="BM14" s="80"/>
      <c r="BN14" s="80"/>
      <c r="BO14" s="80"/>
      <c r="BP14" s="80"/>
      <c r="BQ14" s="80"/>
      <c r="BR14" s="80"/>
      <c r="BS14" s="80"/>
      <c r="BT14" s="80"/>
      <c r="BU14" s="80"/>
      <c r="BV14" s="80"/>
      <c r="BW14" s="80"/>
      <c r="BX14" s="77"/>
      <c r="BY14" s="77"/>
      <c r="BZ14" s="77"/>
      <c r="CA14" s="77"/>
      <c r="CB14" s="77"/>
      <c r="CC14" s="77"/>
      <c r="CD14" s="77"/>
      <c r="CE14" s="77"/>
      <c r="CF14" s="81"/>
      <c r="CG14" s="81"/>
      <c r="CH14" s="81"/>
      <c r="CI14" s="81"/>
      <c r="CJ14" s="81"/>
      <c r="CK14" s="81"/>
      <c r="CL14" s="81"/>
      <c r="CM14" s="81"/>
      <c r="CN14" s="81"/>
      <c r="CO14" s="81"/>
      <c r="CP14" s="81"/>
      <c r="CQ14" s="81"/>
      <c r="CR14" s="81"/>
      <c r="CS14" s="81"/>
      <c r="CT14" s="81"/>
      <c r="CU14" s="81"/>
      <c r="CV14" s="82"/>
      <c r="CW14" s="82"/>
      <c r="CX14" s="82"/>
      <c r="CY14" s="82"/>
      <c r="CZ14" s="82"/>
      <c r="DA14" s="82"/>
      <c r="DB14" s="82"/>
      <c r="DC14" s="82"/>
      <c r="DD14" s="82"/>
      <c r="DE14" s="83"/>
      <c r="DF14" s="83"/>
      <c r="DG14" s="83"/>
      <c r="DH14" s="83"/>
      <c r="DI14" s="83"/>
      <c r="DJ14" s="83"/>
      <c r="DK14" s="83"/>
      <c r="DL14" s="83"/>
      <c r="DM14" s="83"/>
      <c r="DN14" s="83"/>
      <c r="DO14" s="83"/>
      <c r="DP14" s="83"/>
      <c r="DQ14" s="83"/>
      <c r="DR14" s="83"/>
      <c r="DS14" s="83"/>
      <c r="DT14" s="83"/>
      <c r="DU14" s="83"/>
      <c r="DV14" s="83"/>
      <c r="DW14" s="83"/>
      <c r="DX14" s="83"/>
      <c r="DY14" s="83"/>
      <c r="DZ14" s="83"/>
      <c r="EA14" s="83"/>
      <c r="EB14" s="83"/>
      <c r="EC14" s="83"/>
      <c r="ED14" s="83"/>
    </row>
    <row r="15" spans="1:134" s="78" customFormat="1" ht="22.5" customHeight="1">
      <c r="A15" s="52"/>
      <c r="B15" s="52"/>
      <c r="C15" s="52"/>
      <c r="D15" s="52"/>
      <c r="E15" s="52"/>
      <c r="F15" s="52"/>
      <c r="G15" s="84" t="s">
        <v>807</v>
      </c>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85"/>
      <c r="BW15" s="85"/>
      <c r="BX15" s="77"/>
      <c r="BY15" s="77"/>
      <c r="BZ15" s="77"/>
      <c r="CA15" s="77"/>
      <c r="CB15" s="77"/>
      <c r="CC15" s="77"/>
      <c r="CD15" s="77"/>
      <c r="CE15" s="77"/>
      <c r="CF15" s="81"/>
      <c r="CG15" s="81"/>
      <c r="CH15" s="81"/>
      <c r="CI15" s="81"/>
      <c r="CJ15" s="81"/>
      <c r="CK15" s="81"/>
      <c r="CL15" s="81"/>
      <c r="CM15" s="81"/>
      <c r="CN15" s="81"/>
      <c r="CO15" s="81"/>
      <c r="CP15" s="81"/>
      <c r="CQ15" s="81"/>
      <c r="CR15" s="81"/>
      <c r="CS15" s="81"/>
      <c r="CT15" s="81"/>
      <c r="CU15" s="81"/>
      <c r="CV15" s="86"/>
      <c r="CW15" s="86"/>
      <c r="CX15" s="86"/>
      <c r="CY15" s="86"/>
      <c r="CZ15" s="86"/>
      <c r="DA15" s="86"/>
      <c r="DB15" s="86"/>
      <c r="DC15" s="86"/>
      <c r="DD15" s="86"/>
      <c r="DE15" s="87"/>
      <c r="DF15" s="87"/>
      <c r="DG15" s="87"/>
      <c r="DH15" s="87"/>
      <c r="DI15" s="87"/>
      <c r="DJ15" s="87"/>
      <c r="DK15" s="87"/>
      <c r="DL15" s="87"/>
      <c r="DM15" s="87"/>
      <c r="DN15" s="87"/>
      <c r="DO15" s="87"/>
      <c r="DP15" s="87"/>
      <c r="DQ15" s="87"/>
      <c r="DR15" s="87"/>
      <c r="DS15" s="87"/>
      <c r="DT15" s="87"/>
      <c r="DU15" s="87"/>
      <c r="DV15" s="87"/>
      <c r="DW15" s="87"/>
      <c r="DX15" s="87"/>
      <c r="DY15" s="87"/>
      <c r="DZ15" s="87"/>
      <c r="EA15" s="87"/>
      <c r="EB15" s="87"/>
      <c r="EC15" s="87"/>
      <c r="ED15" s="87"/>
    </row>
    <row r="16" spans="1:134" s="78" customFormat="1" ht="22.5" customHeight="1">
      <c r="A16" s="52"/>
      <c r="B16" s="52"/>
      <c r="C16" s="52"/>
      <c r="D16" s="52"/>
      <c r="E16" s="52"/>
      <c r="F16" s="52"/>
      <c r="G16" s="62" t="s">
        <v>808</v>
      </c>
      <c r="H16" s="88"/>
      <c r="I16" s="88"/>
      <c r="J16" s="88"/>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J16" s="88"/>
      <c r="AK16" s="88"/>
      <c r="AL16" s="88"/>
      <c r="AM16" s="88"/>
      <c r="AN16" s="88"/>
      <c r="AO16" s="88"/>
      <c r="AP16" s="88"/>
      <c r="AQ16" s="88"/>
      <c r="AR16" s="88"/>
      <c r="AS16" s="88"/>
      <c r="AT16" s="88"/>
      <c r="AU16" s="88"/>
      <c r="AV16" s="88"/>
      <c r="AW16" s="88"/>
      <c r="AX16" s="88"/>
      <c r="AY16" s="88"/>
      <c r="AZ16" s="88"/>
      <c r="BA16" s="88"/>
      <c r="BB16" s="88"/>
      <c r="BC16" s="88"/>
      <c r="BD16" s="88"/>
      <c r="BE16" s="88"/>
      <c r="BF16" s="88"/>
      <c r="BG16" s="88"/>
      <c r="BH16" s="88"/>
      <c r="BI16" s="88"/>
      <c r="BJ16" s="88"/>
      <c r="BK16" s="88"/>
      <c r="BL16" s="88"/>
      <c r="BM16" s="88"/>
      <c r="BN16" s="88"/>
      <c r="BO16" s="88"/>
      <c r="BP16" s="88"/>
      <c r="BQ16" s="88"/>
      <c r="BR16" s="88"/>
      <c r="BS16" s="88"/>
      <c r="BT16" s="88"/>
      <c r="BU16" s="88"/>
      <c r="BV16" s="88"/>
      <c r="BW16" s="88"/>
      <c r="BX16" s="77"/>
      <c r="BY16" s="77"/>
      <c r="BZ16" s="77"/>
      <c r="CA16" s="77"/>
      <c r="CB16" s="77"/>
      <c r="CC16" s="77"/>
      <c r="CD16" s="77"/>
      <c r="CE16" s="77"/>
      <c r="CF16" s="81"/>
      <c r="CG16" s="81"/>
      <c r="CH16" s="81"/>
      <c r="CI16" s="81"/>
      <c r="CJ16" s="81"/>
      <c r="CK16" s="81"/>
      <c r="CL16" s="81"/>
      <c r="CM16" s="81"/>
      <c r="CN16" s="81"/>
      <c r="CO16" s="81"/>
      <c r="CP16" s="81"/>
      <c r="CQ16" s="81"/>
      <c r="CR16" s="81"/>
      <c r="CS16" s="81"/>
      <c r="CT16" s="81"/>
      <c r="CU16" s="81"/>
      <c r="CV16" s="86"/>
      <c r="CW16" s="86"/>
      <c r="CX16" s="86"/>
      <c r="CY16" s="86"/>
      <c r="CZ16" s="86"/>
      <c r="DA16" s="86"/>
      <c r="DB16" s="86"/>
      <c r="DC16" s="86"/>
      <c r="DD16" s="86"/>
      <c r="DE16" s="87"/>
      <c r="DF16" s="87"/>
      <c r="DG16" s="87"/>
      <c r="DH16" s="87"/>
      <c r="DI16" s="87"/>
      <c r="DJ16" s="87"/>
      <c r="DK16" s="87"/>
      <c r="DL16" s="87"/>
      <c r="DM16" s="87"/>
      <c r="DN16" s="87"/>
      <c r="DO16" s="87"/>
      <c r="DP16" s="87"/>
      <c r="DQ16" s="87"/>
      <c r="DR16" s="87"/>
      <c r="DS16" s="87"/>
      <c r="DT16" s="87"/>
      <c r="DU16" s="87"/>
      <c r="DV16" s="87"/>
      <c r="DW16" s="87"/>
      <c r="DX16" s="87"/>
      <c r="DY16" s="87"/>
      <c r="DZ16" s="87"/>
      <c r="EA16" s="87"/>
      <c r="EB16" s="87"/>
      <c r="EC16" s="87"/>
      <c r="ED16" s="87"/>
    </row>
    <row r="17" spans="1:134" s="78" customFormat="1" ht="22.5" customHeight="1">
      <c r="A17" s="52"/>
      <c r="B17" s="52"/>
      <c r="C17" s="52"/>
      <c r="D17" s="52"/>
      <c r="E17" s="52"/>
      <c r="F17" s="52"/>
      <c r="G17" s="62" t="s">
        <v>809</v>
      </c>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77"/>
      <c r="BY17" s="77"/>
      <c r="BZ17" s="77"/>
      <c r="CA17" s="77"/>
      <c r="CB17" s="77"/>
      <c r="CC17" s="77"/>
      <c r="CD17" s="77"/>
      <c r="CE17" s="77"/>
      <c r="CF17" s="81"/>
      <c r="CG17" s="81"/>
      <c r="CH17" s="81"/>
      <c r="CI17" s="81"/>
      <c r="CJ17" s="81"/>
      <c r="CK17" s="81"/>
      <c r="CL17" s="81"/>
      <c r="CM17" s="81"/>
      <c r="CN17" s="81"/>
      <c r="CO17" s="81"/>
      <c r="CP17" s="81"/>
      <c r="CQ17" s="81"/>
      <c r="CR17" s="81"/>
      <c r="CS17" s="81"/>
      <c r="CT17" s="81"/>
      <c r="CU17" s="81"/>
      <c r="CV17" s="86"/>
      <c r="CW17" s="86"/>
      <c r="CX17" s="86"/>
      <c r="CY17" s="86"/>
      <c r="CZ17" s="86"/>
      <c r="DA17" s="86"/>
      <c r="DB17" s="86"/>
      <c r="DC17" s="86"/>
      <c r="DD17" s="86"/>
      <c r="DE17" s="87"/>
      <c r="DF17" s="87"/>
      <c r="DG17" s="87"/>
      <c r="DH17" s="87"/>
      <c r="DI17" s="87"/>
      <c r="DJ17" s="87"/>
      <c r="DK17" s="87"/>
      <c r="DL17" s="87"/>
      <c r="DM17" s="87"/>
      <c r="DN17" s="87"/>
      <c r="DO17" s="87"/>
      <c r="DP17" s="87"/>
      <c r="DQ17" s="87"/>
      <c r="DR17" s="87"/>
      <c r="DS17" s="87"/>
      <c r="DT17" s="87"/>
      <c r="DU17" s="87"/>
      <c r="DV17" s="87"/>
      <c r="DW17" s="87"/>
      <c r="DX17" s="87"/>
      <c r="DY17" s="87"/>
      <c r="DZ17" s="87"/>
      <c r="EA17" s="87"/>
      <c r="EB17" s="87"/>
      <c r="EC17" s="87"/>
      <c r="ED17" s="87"/>
    </row>
    <row r="18" spans="1:134" ht="22.5" customHeight="1">
      <c r="G18" s="62" t="s">
        <v>913</v>
      </c>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J18" s="62"/>
      <c r="BK18" s="62"/>
      <c r="BL18" s="62"/>
      <c r="BM18" s="62"/>
      <c r="BN18" s="62"/>
      <c r="BO18" s="62"/>
      <c r="BP18" s="62"/>
      <c r="BQ18" s="62"/>
      <c r="BR18" s="62"/>
      <c r="BS18" s="62"/>
      <c r="BT18" s="62"/>
      <c r="BU18" s="62"/>
      <c r="BV18" s="62"/>
      <c r="BW18" s="62"/>
      <c r="CF18" s="81"/>
      <c r="CG18" s="81"/>
      <c r="CH18" s="81"/>
      <c r="CI18" s="81"/>
      <c r="CJ18" s="81"/>
      <c r="CK18" s="81"/>
      <c r="CL18" s="81"/>
      <c r="CM18" s="81"/>
      <c r="CN18" s="81"/>
      <c r="CO18" s="81"/>
      <c r="CP18" s="81"/>
      <c r="CQ18" s="81"/>
      <c r="CR18" s="81"/>
      <c r="CS18" s="81"/>
      <c r="CT18" s="81"/>
      <c r="CU18" s="81"/>
      <c r="CV18" s="86"/>
      <c r="CW18" s="86"/>
      <c r="CX18" s="86"/>
      <c r="CY18" s="86"/>
      <c r="CZ18" s="86"/>
      <c r="DA18" s="86"/>
      <c r="DB18" s="86"/>
      <c r="DC18" s="86"/>
      <c r="DD18" s="86"/>
      <c r="DE18" s="87"/>
      <c r="DF18" s="87"/>
      <c r="DG18" s="87"/>
      <c r="DH18" s="87"/>
      <c r="DI18" s="87"/>
      <c r="DJ18" s="87"/>
      <c r="DK18" s="87"/>
      <c r="DL18" s="87"/>
      <c r="DM18" s="87"/>
      <c r="DN18" s="87"/>
      <c r="DO18" s="87"/>
      <c r="DP18" s="87"/>
      <c r="DQ18" s="87"/>
      <c r="DR18" s="87"/>
      <c r="DS18" s="87"/>
      <c r="DT18" s="87"/>
      <c r="DU18" s="87"/>
      <c r="DV18" s="87"/>
      <c r="DW18" s="87"/>
      <c r="DX18" s="87"/>
      <c r="DY18" s="87"/>
      <c r="DZ18" s="87"/>
      <c r="EA18" s="87"/>
      <c r="EB18" s="87"/>
      <c r="EC18" s="87"/>
      <c r="ED18" s="87"/>
    </row>
    <row r="19" spans="1:134" ht="22.5" customHeight="1">
      <c r="G19" s="62" t="s">
        <v>400</v>
      </c>
      <c r="H19" s="62"/>
      <c r="I19" s="62"/>
      <c r="J19" s="62"/>
      <c r="K19" s="62"/>
      <c r="L19" s="62"/>
      <c r="M19" s="62"/>
      <c r="N19" s="62"/>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R19" s="62"/>
      <c r="AS19" s="62"/>
      <c r="AT19" s="62"/>
      <c r="AU19" s="62"/>
      <c r="AV19" s="62"/>
      <c r="AW19" s="62"/>
      <c r="AX19" s="62"/>
      <c r="AY19" s="62"/>
      <c r="AZ19" s="62"/>
      <c r="BA19" s="62"/>
      <c r="BB19" s="62"/>
      <c r="BC19" s="62"/>
      <c r="BD19" s="62"/>
      <c r="BE19" s="62"/>
      <c r="BF19" s="62"/>
      <c r="BG19" s="62"/>
      <c r="BH19" s="62"/>
      <c r="BI19" s="62"/>
      <c r="BJ19" s="62"/>
      <c r="BK19" s="62"/>
      <c r="BL19" s="62"/>
      <c r="BM19" s="62"/>
      <c r="BN19" s="62"/>
      <c r="BO19" s="62"/>
      <c r="BP19" s="62"/>
      <c r="BQ19" s="62"/>
      <c r="BR19" s="62"/>
      <c r="BS19" s="62"/>
      <c r="BT19" s="62"/>
      <c r="BU19" s="62"/>
      <c r="BV19" s="62"/>
      <c r="BW19" s="62"/>
      <c r="CF19" s="81"/>
      <c r="CG19" s="81"/>
      <c r="CH19" s="81"/>
      <c r="CI19" s="81"/>
      <c r="CJ19" s="81"/>
      <c r="CK19" s="81"/>
      <c r="CL19" s="81"/>
      <c r="CM19" s="81"/>
      <c r="CN19" s="81"/>
      <c r="CO19" s="81"/>
      <c r="CP19" s="81"/>
      <c r="CQ19" s="81"/>
      <c r="CR19" s="81"/>
      <c r="CS19" s="81"/>
      <c r="CT19" s="81"/>
      <c r="CU19" s="81"/>
      <c r="CV19" s="86"/>
      <c r="CW19" s="86"/>
      <c r="CX19" s="86"/>
      <c r="CY19" s="86"/>
      <c r="CZ19" s="86"/>
      <c r="DA19" s="86"/>
      <c r="DB19" s="86"/>
      <c r="DC19" s="86"/>
      <c r="DD19" s="86"/>
      <c r="DE19" s="89"/>
      <c r="DF19" s="89"/>
      <c r="DG19" s="89"/>
      <c r="DH19" s="89"/>
      <c r="DI19" s="89"/>
      <c r="DJ19" s="89"/>
      <c r="DK19" s="89"/>
      <c r="DL19" s="89"/>
      <c r="DM19" s="89"/>
      <c r="DN19" s="89"/>
      <c r="DO19" s="89"/>
      <c r="DP19" s="89"/>
      <c r="DQ19" s="89"/>
      <c r="DR19" s="89"/>
      <c r="DS19" s="89"/>
      <c r="DT19" s="89"/>
      <c r="DU19" s="89"/>
      <c r="DV19" s="89"/>
      <c r="DW19" s="89"/>
      <c r="DX19" s="89"/>
      <c r="DY19" s="89"/>
      <c r="DZ19" s="89"/>
      <c r="EA19" s="89"/>
      <c r="EB19" s="89"/>
      <c r="EC19" s="89"/>
      <c r="ED19" s="89"/>
    </row>
    <row r="20" spans="1:134" ht="22.5" customHeight="1">
      <c r="BR20" s="90"/>
      <c r="BS20" s="90"/>
    </row>
  </sheetData>
  <sheetProtection password="98CF" sheet="1" objects="1" scenarios="1" selectLockedCells="1"/>
  <mergeCells count="73">
    <mergeCell ref="G5:BW5"/>
    <mergeCell ref="A7:R7"/>
    <mergeCell ref="S7:X7"/>
    <mergeCell ref="A8:C8"/>
    <mergeCell ref="D8:F8"/>
    <mergeCell ref="G8:I8"/>
    <mergeCell ref="J8:L8"/>
    <mergeCell ref="M8:O8"/>
    <mergeCell ref="P8:R8"/>
    <mergeCell ref="V8:X8"/>
    <mergeCell ref="S8:U8"/>
    <mergeCell ref="AA1:CO3"/>
    <mergeCell ref="CU1:DF2"/>
    <mergeCell ref="DG1:EC2"/>
    <mergeCell ref="CU3:DF3"/>
    <mergeCell ref="DG3:EC3"/>
    <mergeCell ref="G18:BW18"/>
    <mergeCell ref="G19:BW19"/>
    <mergeCell ref="G14:BW14"/>
    <mergeCell ref="G15:BW15"/>
    <mergeCell ref="G16:BW16"/>
    <mergeCell ref="G17:BW17"/>
    <mergeCell ref="DE14:ED14"/>
    <mergeCell ref="DE15:ED15"/>
    <mergeCell ref="CF16:CU16"/>
    <mergeCell ref="CV16:CX16"/>
    <mergeCell ref="CY16:DA16"/>
    <mergeCell ref="DB16:DD16"/>
    <mergeCell ref="DE16:ED16"/>
    <mergeCell ref="CF15:CU15"/>
    <mergeCell ref="CV15:CX15"/>
    <mergeCell ref="CY15:DA15"/>
    <mergeCell ref="DB15:DD15"/>
    <mergeCell ref="CF14:CU14"/>
    <mergeCell ref="CV14:CX14"/>
    <mergeCell ref="CY14:DA14"/>
    <mergeCell ref="DB14:DD14"/>
    <mergeCell ref="DE17:ED17"/>
    <mergeCell ref="CF18:CU18"/>
    <mergeCell ref="CV18:CX18"/>
    <mergeCell ref="CY18:DA18"/>
    <mergeCell ref="DB18:DD18"/>
    <mergeCell ref="DE18:ED18"/>
    <mergeCell ref="CF17:CU17"/>
    <mergeCell ref="CV17:CX17"/>
    <mergeCell ref="CY17:DA17"/>
    <mergeCell ref="DB17:DD17"/>
    <mergeCell ref="DE19:ED19"/>
    <mergeCell ref="CF19:CU19"/>
    <mergeCell ref="CV19:CX19"/>
    <mergeCell ref="CY19:DA19"/>
    <mergeCell ref="DB19:DD19"/>
    <mergeCell ref="DC5:DF5"/>
    <mergeCell ref="DC6:DF6"/>
    <mergeCell ref="CU7:CX7"/>
    <mergeCell ref="CY7:DB7"/>
    <mergeCell ref="DC7:DF7"/>
    <mergeCell ref="CU5:CX5"/>
    <mergeCell ref="CY5:DB5"/>
    <mergeCell ref="CU6:CX6"/>
    <mergeCell ref="CY6:DB6"/>
    <mergeCell ref="DC8:DF8"/>
    <mergeCell ref="DC9:DF9"/>
    <mergeCell ref="DC10:DF10"/>
    <mergeCell ref="DC11:DF11"/>
    <mergeCell ref="CU8:CX8"/>
    <mergeCell ref="CU9:CX9"/>
    <mergeCell ref="CU10:CX10"/>
    <mergeCell ref="CU11:CX11"/>
    <mergeCell ref="CY8:DB8"/>
    <mergeCell ref="CY9:DB9"/>
    <mergeCell ref="CY10:DB10"/>
    <mergeCell ref="CY11:DB11"/>
  </mergeCells>
  <phoneticPr fontId="3"/>
  <dataValidations count="3">
    <dataValidation imeMode="on" allowBlank="1" showInputMessage="1" showErrorMessage="1" sqref="DE14:ED16"/>
    <dataValidation imeMode="disabled" allowBlank="1" showInputMessage="1" showErrorMessage="1" sqref="DE17:ED19"/>
    <dataValidation type="whole" allowBlank="1" showInputMessage="1" showErrorMessage="1" errorTitle="入力エラー" error="団体コードに入力できるのは0～9までになっています" sqref="A8:R8">
      <formula1>0</formula1>
      <formula2>9</formula2>
    </dataValidation>
  </dataValidations>
  <printOptions horizontalCentered="1"/>
  <pageMargins left="0.59055118110236227" right="0.59055118110236227" top="0.6692913385826772" bottom="0.39370078740157483" header="0.51181102362204722" footer="0.19685039370078741"/>
  <pageSetup paperSize="9" orientation="landscape" r:id="rId1"/>
  <headerFooter alignWithMargins="0"/>
  <drawing r:id="rId2"/>
  <legacyDrawing r:id="rId3"/>
  <picture r:id="rId4"/>
  <controls>
    <mc:AlternateContent xmlns:mc="http://schemas.openxmlformats.org/markup-compatibility/2006">
      <mc:Choice Requires="x14">
        <control shapeId="1025" r:id="rId5" name="btDantaiSet">
          <controlPr defaultSize="0" print="0" autoLine="0" autoPict="0" r:id="rId6">
            <anchor moveWithCells="1">
              <from>
                <xdr:col>27</xdr:col>
                <xdr:colOff>19050</xdr:colOff>
                <xdr:row>7</xdr:row>
                <xdr:rowOff>0</xdr:rowOff>
              </from>
              <to>
                <xdr:col>38</xdr:col>
                <xdr:colOff>66675</xdr:colOff>
                <xdr:row>8</xdr:row>
                <xdr:rowOff>28575</xdr:rowOff>
              </to>
            </anchor>
          </controlPr>
        </control>
      </mc:Choice>
      <mc:Fallback>
        <control shapeId="1025" r:id="rId5" name="btDantaiSet"/>
      </mc:Fallback>
    </mc:AlternateContent>
  </control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you22"/>
  <dimension ref="A1:EL65"/>
  <sheetViews>
    <sheetView showGridLines="0" zoomScale="85" zoomScaleNormal="85" workbookViewId="0">
      <selection activeCell="AS11" sqref="AS11:AZ11"/>
    </sheetView>
  </sheetViews>
  <sheetFormatPr defaultColWidth="1" defaultRowHeight="13.5"/>
  <cols>
    <col min="1" max="116" width="1" style="109" customWidth="1"/>
    <col min="117" max="16384" width="1" style="109"/>
  </cols>
  <sheetData>
    <row r="1" spans="1:142" s="61" customFormat="1" ht="15.95" customHeight="1">
      <c r="H1" s="91" t="s">
        <v>810</v>
      </c>
      <c r="I1" s="92"/>
      <c r="J1" s="92"/>
      <c r="K1" s="92"/>
      <c r="L1" s="92"/>
      <c r="M1" s="92"/>
      <c r="N1" s="92"/>
      <c r="O1" s="92"/>
      <c r="P1" s="92"/>
      <c r="Q1" s="92"/>
      <c r="R1" s="92"/>
      <c r="S1" s="92"/>
      <c r="T1" s="92"/>
      <c r="U1" s="92"/>
      <c r="V1" s="92"/>
      <c r="W1" s="92"/>
      <c r="X1" s="92"/>
      <c r="Y1" s="93"/>
      <c r="Z1" s="91" t="s">
        <v>756</v>
      </c>
      <c r="AA1" s="92"/>
      <c r="AB1" s="92"/>
      <c r="AC1" s="92"/>
      <c r="AD1" s="92"/>
      <c r="AE1" s="93"/>
      <c r="AF1" s="94" t="str">
        <f>"第22表　控除対象配偶者及び扶養親族の人員別"&amp; 表00!CY5&amp;表00!DC5 &amp; "年度"</f>
        <v>第22表　控除対象配偶者及び扶養親族の人員別令和6年度</v>
      </c>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6" t="s">
        <v>750</v>
      </c>
      <c r="DA1" s="96"/>
      <c r="DB1" s="96"/>
      <c r="DC1" s="96"/>
      <c r="DD1" s="96"/>
      <c r="DE1" s="96"/>
      <c r="DF1" s="96"/>
      <c r="DG1" s="96"/>
      <c r="DH1" s="96"/>
      <c r="DI1" s="96"/>
      <c r="DJ1" s="96"/>
      <c r="DK1" s="97" t="str">
        <f>IF(表00!DG1="","",表00!DG1)</f>
        <v>三重県</v>
      </c>
      <c r="DL1" s="97"/>
      <c r="DM1" s="97"/>
      <c r="DN1" s="97"/>
      <c r="DO1" s="97"/>
      <c r="DP1" s="97"/>
      <c r="DQ1" s="97"/>
      <c r="DR1" s="97"/>
      <c r="DS1" s="97"/>
      <c r="DT1" s="97"/>
      <c r="DU1" s="97"/>
      <c r="DV1" s="97"/>
      <c r="DW1" s="97"/>
      <c r="DX1" s="97"/>
      <c r="DY1" s="97"/>
      <c r="DZ1" s="97"/>
      <c r="EA1" s="97"/>
      <c r="EB1" s="97"/>
      <c r="EC1" s="97"/>
      <c r="ED1" s="97"/>
      <c r="EE1" s="97"/>
      <c r="EF1" s="97"/>
      <c r="EG1" s="97"/>
      <c r="EH1" s="97"/>
      <c r="EI1" s="97"/>
      <c r="EJ1" s="97"/>
      <c r="EK1" s="97"/>
      <c r="EL1" s="98"/>
    </row>
    <row r="2" spans="1:142" s="61" customFormat="1" ht="15.95" customHeight="1" thickBot="1">
      <c r="H2" s="99"/>
      <c r="I2" s="100"/>
      <c r="J2" s="100"/>
      <c r="K2" s="100"/>
      <c r="L2" s="100"/>
      <c r="M2" s="100"/>
      <c r="N2" s="100"/>
      <c r="O2" s="100"/>
      <c r="P2" s="100"/>
      <c r="Q2" s="100"/>
      <c r="R2" s="100"/>
      <c r="S2" s="100"/>
      <c r="T2" s="100"/>
      <c r="U2" s="100"/>
      <c r="V2" s="100"/>
      <c r="W2" s="100"/>
      <c r="X2" s="100"/>
      <c r="Y2" s="101"/>
      <c r="Z2" s="99"/>
      <c r="AA2" s="100"/>
      <c r="AB2" s="100"/>
      <c r="AC2" s="100"/>
      <c r="AD2" s="100"/>
      <c r="AE2" s="101"/>
      <c r="AF2" s="94"/>
      <c r="AG2" s="95"/>
      <c r="AH2" s="95"/>
      <c r="AI2" s="95"/>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c r="BN2" s="95"/>
      <c r="BO2" s="95"/>
      <c r="BP2" s="95"/>
      <c r="BQ2" s="95"/>
      <c r="BR2" s="95"/>
      <c r="BS2" s="95"/>
      <c r="BT2" s="95"/>
      <c r="BU2" s="95"/>
      <c r="BV2" s="95"/>
      <c r="BW2" s="95"/>
      <c r="BX2" s="95"/>
      <c r="BY2" s="95"/>
      <c r="BZ2" s="95"/>
      <c r="CA2" s="95"/>
      <c r="CB2" s="95"/>
      <c r="CC2" s="95"/>
      <c r="CD2" s="95"/>
      <c r="CE2" s="95"/>
      <c r="CF2" s="95"/>
      <c r="CG2" s="95"/>
      <c r="CH2" s="95"/>
      <c r="CI2" s="95"/>
      <c r="CJ2" s="95"/>
      <c r="CK2" s="95"/>
      <c r="CL2" s="95"/>
      <c r="CM2" s="95"/>
      <c r="CN2" s="95"/>
      <c r="CO2" s="95"/>
      <c r="CP2" s="95"/>
      <c r="CQ2" s="95"/>
      <c r="CR2" s="95"/>
      <c r="CS2" s="95"/>
      <c r="CT2" s="95"/>
      <c r="CU2" s="95"/>
      <c r="CV2" s="95"/>
      <c r="CW2" s="95"/>
      <c r="CX2" s="95"/>
      <c r="CY2" s="95"/>
      <c r="CZ2" s="102"/>
      <c r="DA2" s="102"/>
      <c r="DB2" s="102"/>
      <c r="DC2" s="102"/>
      <c r="DD2" s="102"/>
      <c r="DE2" s="102"/>
      <c r="DF2" s="102"/>
      <c r="DG2" s="102"/>
      <c r="DH2" s="102"/>
      <c r="DI2" s="102"/>
      <c r="DJ2" s="102"/>
      <c r="DK2" s="103"/>
      <c r="DL2" s="103"/>
      <c r="DM2" s="103"/>
      <c r="DN2" s="103"/>
      <c r="DO2" s="103"/>
      <c r="DP2" s="103"/>
      <c r="DQ2" s="103"/>
      <c r="DR2" s="103"/>
      <c r="DS2" s="103"/>
      <c r="DT2" s="103"/>
      <c r="DU2" s="103"/>
      <c r="DV2" s="103"/>
      <c r="DW2" s="103"/>
      <c r="DX2" s="103"/>
      <c r="DY2" s="103"/>
      <c r="DZ2" s="103"/>
      <c r="EA2" s="103"/>
      <c r="EB2" s="103"/>
      <c r="EC2" s="103"/>
      <c r="ED2" s="103"/>
      <c r="EE2" s="103"/>
      <c r="EF2" s="103"/>
      <c r="EG2" s="103"/>
      <c r="EH2" s="103"/>
      <c r="EI2" s="103"/>
      <c r="EJ2" s="103"/>
      <c r="EK2" s="103"/>
    </row>
    <row r="3" spans="1:142" s="61" customFormat="1" ht="25.5" customHeight="1" thickBot="1">
      <c r="H3" s="67">
        <f>IF(表00!A8="","",表00!A8)</f>
        <v>2</v>
      </c>
      <c r="I3" s="68"/>
      <c r="J3" s="69"/>
      <c r="K3" s="70">
        <f>IF(表00!D8="","",表00!D8)</f>
        <v>4</v>
      </c>
      <c r="L3" s="68"/>
      <c r="M3" s="69"/>
      <c r="N3" s="70">
        <f>IF(表00!G8="","",表00!G8)</f>
        <v>2</v>
      </c>
      <c r="O3" s="68"/>
      <c r="P3" s="69"/>
      <c r="Q3" s="70">
        <f>IF(表00!J8="","",表00!J8)</f>
        <v>0</v>
      </c>
      <c r="R3" s="68"/>
      <c r="S3" s="69"/>
      <c r="T3" s="70">
        <f>IF(表00!M8="","",表00!M8)</f>
        <v>2</v>
      </c>
      <c r="U3" s="68"/>
      <c r="V3" s="69"/>
      <c r="W3" s="70">
        <f>IF(表00!P8="","",表00!P8)</f>
        <v>1</v>
      </c>
      <c r="X3" s="68"/>
      <c r="Y3" s="69"/>
      <c r="Z3" s="104">
        <v>2</v>
      </c>
      <c r="AA3" s="68"/>
      <c r="AB3" s="69"/>
      <c r="AC3" s="70">
        <v>2</v>
      </c>
      <c r="AD3" s="105"/>
      <c r="AE3" s="106"/>
      <c r="AF3" s="107" t="s">
        <v>661</v>
      </c>
      <c r="AG3" s="107"/>
      <c r="AH3" s="107"/>
      <c r="AI3" s="107"/>
      <c r="AJ3" s="107"/>
      <c r="AK3" s="107"/>
      <c r="AL3" s="107"/>
      <c r="AM3" s="107"/>
      <c r="AN3" s="107"/>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2" t="s">
        <v>752</v>
      </c>
      <c r="DA3" s="102"/>
      <c r="DB3" s="102"/>
      <c r="DC3" s="102"/>
      <c r="DD3" s="102"/>
      <c r="DE3" s="102"/>
      <c r="DF3" s="102"/>
      <c r="DG3" s="102"/>
      <c r="DH3" s="102"/>
      <c r="DI3" s="102"/>
      <c r="DJ3" s="102"/>
      <c r="DK3" s="108" t="str">
        <f>IF(表00!DG3="","",表00!DG3)</f>
        <v>四日市市</v>
      </c>
      <c r="DL3" s="108"/>
      <c r="DM3" s="108"/>
      <c r="DN3" s="108"/>
      <c r="DO3" s="108"/>
      <c r="DP3" s="108"/>
      <c r="DQ3" s="108"/>
      <c r="DR3" s="108"/>
      <c r="DS3" s="108"/>
      <c r="DT3" s="108"/>
      <c r="DU3" s="108"/>
      <c r="DV3" s="108"/>
      <c r="DW3" s="108"/>
      <c r="DX3" s="108"/>
      <c r="DY3" s="108"/>
      <c r="DZ3" s="108"/>
      <c r="EA3" s="108"/>
      <c r="EB3" s="108"/>
      <c r="EC3" s="108"/>
      <c r="ED3" s="108"/>
      <c r="EE3" s="108"/>
      <c r="EF3" s="108"/>
      <c r="EG3" s="108"/>
      <c r="EH3" s="108"/>
      <c r="EI3" s="108"/>
      <c r="EJ3" s="108"/>
      <c r="EK3" s="108"/>
    </row>
    <row r="4" spans="1:142" ht="15" customHeight="1">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107"/>
      <c r="AG4" s="107"/>
      <c r="AH4" s="107"/>
      <c r="AI4" s="107"/>
      <c r="AJ4" s="107"/>
      <c r="AK4" s="107"/>
      <c r="AL4" s="107"/>
      <c r="AM4" s="107"/>
      <c r="AN4" s="107"/>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c r="BM4" s="107"/>
      <c r="BN4" s="107"/>
      <c r="BO4" s="107"/>
      <c r="BP4" s="107"/>
      <c r="BQ4" s="107"/>
      <c r="BR4" s="107"/>
      <c r="BS4" s="107"/>
      <c r="BT4" s="107"/>
      <c r="BU4" s="107"/>
      <c r="BV4" s="107"/>
      <c r="BW4" s="107"/>
      <c r="BX4" s="107"/>
      <c r="BY4" s="107"/>
      <c r="BZ4" s="107"/>
      <c r="CA4" s="107"/>
      <c r="CB4" s="107"/>
      <c r="CC4" s="107"/>
      <c r="CD4" s="107"/>
      <c r="CE4" s="107"/>
      <c r="CF4" s="107"/>
      <c r="CG4" s="107"/>
      <c r="CH4" s="107"/>
      <c r="CI4" s="107"/>
      <c r="CJ4" s="107"/>
      <c r="CK4" s="107"/>
      <c r="CL4" s="107"/>
      <c r="CM4" s="107"/>
      <c r="CN4" s="107"/>
      <c r="CO4" s="107"/>
      <c r="CP4" s="107"/>
      <c r="CQ4" s="107"/>
      <c r="CR4" s="107"/>
      <c r="CS4" s="107"/>
      <c r="CT4" s="107"/>
      <c r="CU4" s="107"/>
      <c r="CV4" s="107"/>
      <c r="CW4" s="107"/>
      <c r="CX4" s="107"/>
      <c r="CY4" s="107"/>
      <c r="CZ4" s="52"/>
      <c r="DA4" s="52"/>
      <c r="DB4" s="52"/>
      <c r="DC4" s="52"/>
      <c r="DD4" s="52"/>
      <c r="DE4" s="52"/>
      <c r="DF4" s="52"/>
      <c r="DG4" s="52"/>
      <c r="DH4" s="52"/>
      <c r="DI4" s="52"/>
      <c r="DJ4" s="52"/>
      <c r="DK4" s="52"/>
      <c r="DL4" s="52"/>
      <c r="DM4" s="52"/>
      <c r="DN4" s="52"/>
      <c r="DO4" s="52"/>
      <c r="DP4" s="52"/>
      <c r="DQ4" s="52"/>
      <c r="DR4" s="52"/>
      <c r="DS4" s="52"/>
      <c r="DT4" s="52"/>
      <c r="DU4" s="52"/>
      <c r="DV4" s="52"/>
      <c r="DW4" s="52"/>
      <c r="DX4" s="52"/>
      <c r="DY4" s="52"/>
      <c r="DZ4" s="52"/>
      <c r="EA4" s="52"/>
      <c r="EB4" s="52"/>
      <c r="EC4" s="52"/>
      <c r="ED4" s="52"/>
      <c r="EE4" s="52"/>
      <c r="EF4" s="52"/>
      <c r="EG4" s="52"/>
      <c r="EH4" s="52"/>
      <c r="EI4" s="52"/>
      <c r="EJ4" s="52"/>
      <c r="EK4" s="52"/>
      <c r="EL4" s="52"/>
    </row>
    <row r="5" spans="1:142" ht="15" customHeight="1">
      <c r="A5" s="52"/>
      <c r="B5" s="52"/>
      <c r="C5" s="52"/>
      <c r="D5" s="52"/>
      <c r="E5" s="52"/>
      <c r="F5" s="52"/>
      <c r="G5" s="52"/>
      <c r="H5" s="52"/>
      <c r="I5" s="52"/>
      <c r="J5" s="52"/>
      <c r="K5" s="52"/>
      <c r="L5" s="52"/>
      <c r="M5" s="52"/>
      <c r="N5" s="52"/>
      <c r="O5" s="52"/>
      <c r="P5" s="52"/>
      <c r="Q5" s="52"/>
      <c r="R5" s="52"/>
      <c r="S5" s="52"/>
      <c r="T5" s="52"/>
      <c r="U5" s="52"/>
      <c r="V5" s="52"/>
      <c r="W5" s="52"/>
      <c r="X5" s="52"/>
      <c r="Y5" s="52"/>
      <c r="Z5" s="52"/>
      <c r="AA5" s="52"/>
      <c r="AB5" s="52"/>
      <c r="AC5" s="52"/>
      <c r="AD5" s="52"/>
      <c r="AE5" s="52"/>
      <c r="AF5" s="52"/>
      <c r="AG5" s="52"/>
      <c r="AH5" s="52"/>
      <c r="AI5" s="52"/>
      <c r="AJ5" s="52"/>
      <c r="AK5" s="52"/>
      <c r="AL5" s="52"/>
      <c r="AM5" s="52"/>
      <c r="AN5" s="52"/>
      <c r="AO5" s="52"/>
      <c r="AP5" s="52"/>
      <c r="AQ5" s="52"/>
      <c r="AR5" s="52"/>
      <c r="AS5" s="52"/>
      <c r="AT5" s="52"/>
      <c r="AU5" s="52"/>
      <c r="AV5" s="52"/>
      <c r="AW5" s="52"/>
      <c r="AX5" s="52"/>
      <c r="AY5" s="52"/>
      <c r="AZ5" s="52"/>
      <c r="BA5" s="52"/>
      <c r="BB5" s="52"/>
      <c r="BC5" s="52"/>
      <c r="BD5" s="52"/>
      <c r="BE5" s="52"/>
      <c r="BF5" s="52"/>
      <c r="BG5" s="52"/>
      <c r="BH5" s="52"/>
      <c r="BI5" s="52"/>
      <c r="BJ5" s="52"/>
      <c r="BK5" s="52"/>
      <c r="BL5" s="52"/>
      <c r="BM5" s="52"/>
      <c r="BN5" s="52"/>
      <c r="BO5" s="52"/>
      <c r="BP5" s="52"/>
      <c r="BQ5" s="52"/>
      <c r="BR5" s="52"/>
      <c r="BS5" s="52"/>
      <c r="BT5" s="52"/>
      <c r="BU5" s="52"/>
      <c r="BV5" s="52"/>
      <c r="BW5" s="52"/>
      <c r="BX5" s="52"/>
      <c r="BY5" s="52"/>
      <c r="BZ5" s="52"/>
      <c r="CA5" s="52"/>
      <c r="CB5" s="52"/>
      <c r="CC5" s="52"/>
      <c r="CD5" s="52"/>
      <c r="CE5" s="52"/>
      <c r="CF5" s="52"/>
      <c r="CG5" s="52"/>
      <c r="CH5" s="52"/>
      <c r="CI5" s="52"/>
      <c r="CJ5" s="52"/>
      <c r="CK5" s="52"/>
      <c r="CL5" s="52"/>
      <c r="CM5" s="52"/>
      <c r="CN5" s="52"/>
      <c r="CO5" s="52"/>
      <c r="CP5" s="52"/>
      <c r="CQ5" s="52"/>
      <c r="CR5" s="52"/>
      <c r="CS5" s="52"/>
      <c r="CT5" s="52"/>
      <c r="CU5" s="52"/>
      <c r="CV5" s="52"/>
      <c r="CW5" s="52"/>
      <c r="CX5" s="52"/>
      <c r="CY5" s="52"/>
      <c r="CZ5" s="52"/>
      <c r="DA5" s="52"/>
      <c r="DB5" s="52"/>
      <c r="DC5" s="52"/>
      <c r="DD5" s="52"/>
      <c r="DE5" s="52"/>
      <c r="DF5" s="52"/>
      <c r="DG5" s="52"/>
      <c r="DH5" s="52"/>
      <c r="DI5" s="52"/>
      <c r="DJ5" s="52"/>
      <c r="DK5" s="52"/>
      <c r="DL5" s="52"/>
      <c r="DM5" s="52"/>
      <c r="DN5" s="52"/>
      <c r="DO5" s="52"/>
      <c r="DP5" s="52"/>
      <c r="DQ5" s="52"/>
      <c r="DR5" s="52"/>
      <c r="DS5" s="52"/>
      <c r="DT5" s="52"/>
      <c r="DU5" s="52"/>
      <c r="DV5" s="52"/>
      <c r="DW5" s="52"/>
      <c r="DX5" s="52"/>
      <c r="DY5" s="52"/>
      <c r="DZ5" s="52"/>
      <c r="EA5" s="52"/>
      <c r="EB5" s="52"/>
      <c r="EC5" s="52"/>
      <c r="ED5" s="52"/>
      <c r="EE5" s="52"/>
      <c r="EF5" s="52"/>
      <c r="EG5" s="52"/>
      <c r="EH5" s="52"/>
      <c r="EI5" s="52"/>
      <c r="EJ5" s="52"/>
      <c r="EK5" s="52"/>
      <c r="EL5" s="52"/>
    </row>
    <row r="6" spans="1:142" ht="15" customHeight="1">
      <c r="A6" s="52"/>
      <c r="B6" s="52"/>
      <c r="C6" s="52"/>
      <c r="D6" s="52"/>
      <c r="E6" s="52"/>
      <c r="F6" s="52"/>
      <c r="G6" s="52"/>
      <c r="H6" s="52"/>
      <c r="I6" s="52"/>
      <c r="J6" s="52"/>
      <c r="K6" s="52"/>
      <c r="L6" s="52"/>
      <c r="M6" s="52"/>
      <c r="N6" s="52"/>
      <c r="O6" s="52"/>
      <c r="P6" s="52"/>
      <c r="Q6" s="52"/>
      <c r="R6" s="52"/>
      <c r="S6" s="52"/>
      <c r="T6" s="52"/>
      <c r="U6" s="52"/>
      <c r="V6" s="52"/>
      <c r="W6" s="52"/>
      <c r="X6" s="52"/>
      <c r="Y6" s="52"/>
      <c r="Z6" s="52"/>
      <c r="AA6" s="52"/>
      <c r="AB6" s="52"/>
      <c r="AC6" s="110" t="s">
        <v>145</v>
      </c>
      <c r="AD6" s="110"/>
      <c r="AE6" s="110"/>
      <c r="AF6" s="110"/>
      <c r="AG6" s="110"/>
      <c r="AH6" s="110"/>
      <c r="AI6" s="110"/>
      <c r="AJ6" s="110"/>
      <c r="AK6" s="110"/>
      <c r="AL6" s="110"/>
      <c r="AM6" s="110"/>
      <c r="AN6" s="110"/>
      <c r="AO6" s="110"/>
      <c r="AP6" s="110"/>
      <c r="AQ6" s="110"/>
      <c r="AR6" s="110"/>
      <c r="AS6" s="110" t="s">
        <v>146</v>
      </c>
      <c r="AT6" s="110"/>
      <c r="AU6" s="110"/>
      <c r="AV6" s="110"/>
      <c r="AW6" s="110"/>
      <c r="AX6" s="110"/>
      <c r="AY6" s="110"/>
      <c r="AZ6" s="110"/>
      <c r="BA6" s="110" t="s">
        <v>147</v>
      </c>
      <c r="BB6" s="110"/>
      <c r="BC6" s="110"/>
      <c r="BD6" s="110"/>
      <c r="BE6" s="110"/>
      <c r="BF6" s="110"/>
      <c r="BG6" s="110"/>
      <c r="BH6" s="110"/>
      <c r="BI6" s="110" t="s">
        <v>148</v>
      </c>
      <c r="BJ6" s="110"/>
      <c r="BK6" s="110"/>
      <c r="BL6" s="110"/>
      <c r="BM6" s="110"/>
      <c r="BN6" s="110"/>
      <c r="BO6" s="110"/>
      <c r="BP6" s="110"/>
      <c r="BQ6" s="110" t="s">
        <v>149</v>
      </c>
      <c r="BR6" s="110"/>
      <c r="BS6" s="110"/>
      <c r="BT6" s="110"/>
      <c r="BU6" s="110"/>
      <c r="BV6" s="110"/>
      <c r="BW6" s="110"/>
      <c r="BX6" s="110"/>
      <c r="BY6" s="110" t="s">
        <v>150</v>
      </c>
      <c r="BZ6" s="110"/>
      <c r="CA6" s="110"/>
      <c r="CB6" s="110"/>
      <c r="CC6" s="110"/>
      <c r="CD6" s="110"/>
      <c r="CE6" s="110"/>
      <c r="CF6" s="110"/>
      <c r="CG6" s="110" t="s">
        <v>151</v>
      </c>
      <c r="CH6" s="110"/>
      <c r="CI6" s="110"/>
      <c r="CJ6" s="110"/>
      <c r="CK6" s="110"/>
      <c r="CL6" s="110"/>
      <c r="CM6" s="110"/>
      <c r="CN6" s="110"/>
      <c r="CO6" s="110" t="s">
        <v>152</v>
      </c>
      <c r="CP6" s="110"/>
      <c r="CQ6" s="110"/>
      <c r="CR6" s="110"/>
      <c r="CS6" s="110"/>
      <c r="CT6" s="110"/>
      <c r="CU6" s="110"/>
      <c r="CV6" s="110"/>
      <c r="CW6" s="110" t="s">
        <v>153</v>
      </c>
      <c r="CX6" s="110"/>
      <c r="CY6" s="110"/>
      <c r="CZ6" s="110"/>
      <c r="DA6" s="110"/>
      <c r="DB6" s="110"/>
      <c r="DC6" s="110"/>
      <c r="DD6" s="110"/>
      <c r="DE6" s="110" t="s">
        <v>154</v>
      </c>
      <c r="DF6" s="110"/>
      <c r="DG6" s="110"/>
      <c r="DH6" s="110"/>
      <c r="DI6" s="110"/>
      <c r="DJ6" s="110"/>
      <c r="DK6" s="110"/>
      <c r="DL6" s="110"/>
      <c r="DM6" s="110" t="s">
        <v>155</v>
      </c>
      <c r="DN6" s="110"/>
      <c r="DO6" s="110"/>
      <c r="DP6" s="110"/>
      <c r="DQ6" s="110"/>
      <c r="DR6" s="110"/>
      <c r="DS6" s="110"/>
      <c r="DT6" s="110"/>
      <c r="DU6" s="110" t="s">
        <v>156</v>
      </c>
      <c r="DV6" s="110"/>
      <c r="DW6" s="110"/>
      <c r="DX6" s="110"/>
      <c r="DY6" s="110"/>
      <c r="DZ6" s="110"/>
      <c r="EA6" s="110"/>
      <c r="EB6" s="110"/>
      <c r="EC6" s="52"/>
    </row>
    <row r="7" spans="1:142" s="123" customFormat="1" ht="13.5" customHeight="1">
      <c r="A7" s="111" t="s">
        <v>121</v>
      </c>
      <c r="B7" s="112"/>
      <c r="C7" s="112"/>
      <c r="D7" s="112"/>
      <c r="E7" s="112"/>
      <c r="F7" s="112"/>
      <c r="G7" s="112"/>
      <c r="H7" s="112"/>
      <c r="I7" s="112"/>
      <c r="J7" s="112"/>
      <c r="K7" s="112"/>
      <c r="L7" s="112"/>
      <c r="M7" s="112"/>
      <c r="N7" s="112"/>
      <c r="O7" s="112"/>
      <c r="P7" s="112"/>
      <c r="Q7" s="112"/>
      <c r="R7" s="112"/>
      <c r="S7" s="113"/>
      <c r="T7" s="114" t="s">
        <v>811</v>
      </c>
      <c r="U7" s="115"/>
      <c r="V7" s="116"/>
      <c r="W7" s="116"/>
      <c r="X7" s="116"/>
      <c r="Y7" s="116"/>
      <c r="Z7" s="116"/>
      <c r="AA7" s="116"/>
      <c r="AB7" s="117"/>
      <c r="AC7" s="114"/>
      <c r="AD7" s="115"/>
      <c r="AE7" s="115"/>
      <c r="AF7" s="115"/>
      <c r="AG7" s="115"/>
      <c r="AH7" s="115"/>
      <c r="AI7" s="115"/>
      <c r="AJ7" s="115"/>
      <c r="AK7" s="115"/>
      <c r="AL7" s="115"/>
      <c r="AM7" s="115"/>
      <c r="AN7" s="115"/>
      <c r="AO7" s="115"/>
      <c r="AP7" s="115"/>
      <c r="AQ7" s="115"/>
      <c r="AR7" s="118"/>
      <c r="AS7" s="119" t="s">
        <v>131</v>
      </c>
      <c r="AT7" s="120"/>
      <c r="AU7" s="120"/>
      <c r="AV7" s="120"/>
      <c r="AW7" s="120"/>
      <c r="AX7" s="120"/>
      <c r="AY7" s="120"/>
      <c r="AZ7" s="120"/>
      <c r="BA7" s="120"/>
      <c r="BB7" s="120"/>
      <c r="BC7" s="120"/>
      <c r="BD7" s="120"/>
      <c r="BE7" s="120"/>
      <c r="BF7" s="120"/>
      <c r="BG7" s="120"/>
      <c r="BH7" s="120"/>
      <c r="BI7" s="120"/>
      <c r="BJ7" s="120"/>
      <c r="BK7" s="120"/>
      <c r="BL7" s="120"/>
      <c r="BM7" s="120"/>
      <c r="BN7" s="120"/>
      <c r="BO7" s="120"/>
      <c r="BP7" s="120"/>
      <c r="BQ7" s="120"/>
      <c r="BR7" s="120"/>
      <c r="BS7" s="120"/>
      <c r="BT7" s="120"/>
      <c r="BU7" s="120"/>
      <c r="BV7" s="120"/>
      <c r="BW7" s="120"/>
      <c r="BX7" s="120"/>
      <c r="BY7" s="120"/>
      <c r="BZ7" s="120"/>
      <c r="CA7" s="120"/>
      <c r="CB7" s="120"/>
      <c r="CC7" s="120"/>
      <c r="CD7" s="120"/>
      <c r="CE7" s="120"/>
      <c r="CF7" s="120"/>
      <c r="CG7" s="120"/>
      <c r="CH7" s="120"/>
      <c r="CI7" s="120"/>
      <c r="CJ7" s="120"/>
      <c r="CK7" s="120"/>
      <c r="CL7" s="120"/>
      <c r="CM7" s="120"/>
      <c r="CN7" s="120"/>
      <c r="CO7" s="120"/>
      <c r="CP7" s="120"/>
      <c r="CQ7" s="120"/>
      <c r="CR7" s="120"/>
      <c r="CS7" s="120"/>
      <c r="CT7" s="120"/>
      <c r="CU7" s="120"/>
      <c r="CV7" s="120"/>
      <c r="CW7" s="120"/>
      <c r="CX7" s="120"/>
      <c r="CY7" s="120"/>
      <c r="CZ7" s="120"/>
      <c r="DA7" s="120"/>
      <c r="DB7" s="120"/>
      <c r="DC7" s="120"/>
      <c r="DD7" s="120"/>
      <c r="DE7" s="120"/>
      <c r="DF7" s="120"/>
      <c r="DG7" s="120"/>
      <c r="DH7" s="120"/>
      <c r="DI7" s="120"/>
      <c r="DJ7" s="120"/>
      <c r="DK7" s="120"/>
      <c r="DL7" s="120"/>
      <c r="DM7" s="120"/>
      <c r="DN7" s="120"/>
      <c r="DO7" s="120"/>
      <c r="DP7" s="120"/>
      <c r="DQ7" s="120"/>
      <c r="DR7" s="120"/>
      <c r="DS7" s="120"/>
      <c r="DT7" s="120"/>
      <c r="DU7" s="120"/>
      <c r="DV7" s="120"/>
      <c r="DW7" s="120"/>
      <c r="DX7" s="120"/>
      <c r="DY7" s="120"/>
      <c r="DZ7" s="120"/>
      <c r="EA7" s="120"/>
      <c r="EB7" s="121"/>
      <c r="EC7" s="122"/>
      <c r="ED7" s="122"/>
      <c r="EE7" s="122"/>
      <c r="EF7" s="122"/>
      <c r="EG7" s="122"/>
      <c r="EH7" s="122"/>
      <c r="EI7" s="122"/>
      <c r="EJ7" s="122"/>
      <c r="EK7" s="122"/>
      <c r="EL7" s="78"/>
    </row>
    <row r="8" spans="1:142" ht="13.5" customHeight="1">
      <c r="A8" s="124"/>
      <c r="B8" s="125"/>
      <c r="C8" s="125"/>
      <c r="D8" s="125"/>
      <c r="E8" s="125"/>
      <c r="F8" s="125"/>
      <c r="G8" s="125"/>
      <c r="H8" s="125"/>
      <c r="I8" s="125"/>
      <c r="J8" s="125"/>
      <c r="K8" s="125"/>
      <c r="L8" s="125"/>
      <c r="M8" s="125"/>
      <c r="N8" s="125"/>
      <c r="O8" s="125"/>
      <c r="P8" s="125"/>
      <c r="Q8" s="125"/>
      <c r="R8" s="125"/>
      <c r="S8" s="126"/>
      <c r="T8" s="127"/>
      <c r="U8" s="128"/>
      <c r="V8" s="128"/>
      <c r="W8" s="128"/>
      <c r="X8" s="128"/>
      <c r="Y8" s="128"/>
      <c r="Z8" s="128"/>
      <c r="AA8" s="128"/>
      <c r="AB8" s="129"/>
      <c r="AC8" s="130" t="s">
        <v>812</v>
      </c>
      <c r="AD8" s="130"/>
      <c r="AE8" s="130"/>
      <c r="AF8" s="130"/>
      <c r="AG8" s="130"/>
      <c r="AH8" s="130"/>
      <c r="AI8" s="130"/>
      <c r="AJ8" s="130"/>
      <c r="AK8" s="130"/>
      <c r="AL8" s="130"/>
      <c r="AM8" s="130"/>
      <c r="AN8" s="130"/>
      <c r="AO8" s="130"/>
      <c r="AP8" s="130"/>
      <c r="AQ8" s="130"/>
      <c r="AR8" s="130"/>
      <c r="AS8" s="130"/>
      <c r="AT8" s="130"/>
      <c r="AU8" s="130"/>
      <c r="AV8" s="130"/>
      <c r="AW8" s="130"/>
      <c r="AX8" s="130"/>
      <c r="AY8" s="130"/>
      <c r="AZ8" s="130"/>
      <c r="BA8" s="130"/>
      <c r="BB8" s="130"/>
      <c r="BC8" s="130"/>
      <c r="BD8" s="130"/>
      <c r="BE8" s="130"/>
      <c r="BF8" s="130"/>
      <c r="BG8" s="130"/>
      <c r="BH8" s="130"/>
      <c r="BI8" s="130"/>
      <c r="BJ8" s="130"/>
      <c r="BK8" s="130"/>
      <c r="BL8" s="130"/>
      <c r="BM8" s="130"/>
      <c r="BN8" s="130"/>
      <c r="BO8" s="130"/>
      <c r="BP8" s="130"/>
      <c r="BQ8" s="130"/>
      <c r="BR8" s="130"/>
      <c r="BS8" s="130"/>
      <c r="BT8" s="130"/>
      <c r="BU8" s="130"/>
      <c r="BV8" s="130"/>
      <c r="BW8" s="130"/>
      <c r="BX8" s="130"/>
      <c r="BY8" s="130"/>
      <c r="BZ8" s="130"/>
      <c r="CA8" s="130"/>
      <c r="CB8" s="130"/>
      <c r="CC8" s="130"/>
      <c r="CD8" s="130"/>
      <c r="CE8" s="130"/>
      <c r="CF8" s="130"/>
      <c r="CG8" s="130"/>
      <c r="CH8" s="130"/>
      <c r="CI8" s="130"/>
      <c r="CJ8" s="130"/>
      <c r="CK8" s="130"/>
      <c r="CL8" s="130"/>
      <c r="CM8" s="130"/>
      <c r="CN8" s="130"/>
      <c r="CO8" s="130"/>
      <c r="CP8" s="130"/>
      <c r="CQ8" s="130"/>
      <c r="CR8" s="130"/>
      <c r="CS8" s="130"/>
      <c r="CT8" s="130"/>
      <c r="CU8" s="130"/>
      <c r="CV8" s="130"/>
      <c r="CW8" s="130"/>
      <c r="CX8" s="130"/>
      <c r="CY8" s="130"/>
      <c r="CZ8" s="130"/>
      <c r="DA8" s="130"/>
      <c r="DB8" s="130"/>
      <c r="DC8" s="130"/>
      <c r="DD8" s="130"/>
      <c r="DE8" s="130"/>
      <c r="DF8" s="130"/>
      <c r="DG8" s="130"/>
      <c r="DH8" s="130"/>
      <c r="DI8" s="130"/>
      <c r="DJ8" s="130"/>
      <c r="DK8" s="130"/>
      <c r="DL8" s="130"/>
      <c r="DM8" s="130"/>
      <c r="DN8" s="130"/>
      <c r="DO8" s="130"/>
      <c r="DP8" s="130"/>
      <c r="DQ8" s="130"/>
      <c r="DR8" s="130"/>
      <c r="DS8" s="130"/>
      <c r="DT8" s="130"/>
      <c r="DU8" s="130"/>
      <c r="DV8" s="130"/>
      <c r="DW8" s="130"/>
      <c r="DX8" s="130"/>
      <c r="DY8" s="130"/>
      <c r="DZ8" s="130"/>
      <c r="EA8" s="130"/>
      <c r="EB8" s="130"/>
      <c r="EC8" s="52"/>
    </row>
    <row r="9" spans="1:142" ht="13.5" customHeight="1">
      <c r="A9" s="124"/>
      <c r="B9" s="125"/>
      <c r="C9" s="125"/>
      <c r="D9" s="125"/>
      <c r="E9" s="125"/>
      <c r="F9" s="125"/>
      <c r="G9" s="125"/>
      <c r="H9" s="125"/>
      <c r="I9" s="125"/>
      <c r="J9" s="125"/>
      <c r="K9" s="125"/>
      <c r="L9" s="125"/>
      <c r="M9" s="125"/>
      <c r="N9" s="125"/>
      <c r="O9" s="125"/>
      <c r="P9" s="125"/>
      <c r="Q9" s="125"/>
      <c r="R9" s="125"/>
      <c r="S9" s="126"/>
      <c r="T9" s="127"/>
      <c r="U9" s="128"/>
      <c r="V9" s="128"/>
      <c r="W9" s="128"/>
      <c r="X9" s="128"/>
      <c r="Y9" s="128"/>
      <c r="Z9" s="128"/>
      <c r="AA9" s="128"/>
      <c r="AB9" s="129"/>
      <c r="AC9" s="131"/>
      <c r="AD9" s="132"/>
      <c r="AE9" s="132"/>
      <c r="AF9" s="132"/>
      <c r="AG9" s="132"/>
      <c r="AH9" s="132"/>
      <c r="AI9" s="132"/>
      <c r="AJ9" s="132"/>
      <c r="AK9" s="132"/>
      <c r="AL9" s="132"/>
      <c r="AM9" s="132"/>
      <c r="AN9" s="132"/>
      <c r="AO9" s="132"/>
      <c r="AP9" s="132"/>
      <c r="AQ9" s="132"/>
      <c r="AR9" s="133"/>
      <c r="AS9" s="134" t="s">
        <v>690</v>
      </c>
      <c r="AT9" s="134"/>
      <c r="AU9" s="134"/>
      <c r="AV9" s="134"/>
      <c r="AW9" s="134"/>
      <c r="AX9" s="134"/>
      <c r="AY9" s="134"/>
      <c r="AZ9" s="134"/>
      <c r="BA9" s="134" t="s">
        <v>157</v>
      </c>
      <c r="BB9" s="134"/>
      <c r="BC9" s="134"/>
      <c r="BD9" s="134"/>
      <c r="BE9" s="134"/>
      <c r="BF9" s="134"/>
      <c r="BG9" s="134"/>
      <c r="BH9" s="134"/>
      <c r="BI9" s="134" t="s">
        <v>158</v>
      </c>
      <c r="BJ9" s="134"/>
      <c r="BK9" s="134"/>
      <c r="BL9" s="134"/>
      <c r="BM9" s="134"/>
      <c r="BN9" s="134"/>
      <c r="BO9" s="134"/>
      <c r="BP9" s="134"/>
      <c r="BQ9" s="134" t="s">
        <v>159</v>
      </c>
      <c r="BR9" s="134"/>
      <c r="BS9" s="134"/>
      <c r="BT9" s="134"/>
      <c r="BU9" s="134"/>
      <c r="BV9" s="134"/>
      <c r="BW9" s="134"/>
      <c r="BX9" s="134"/>
      <c r="BY9" s="134" t="s">
        <v>160</v>
      </c>
      <c r="BZ9" s="134"/>
      <c r="CA9" s="134"/>
      <c r="CB9" s="134"/>
      <c r="CC9" s="134"/>
      <c r="CD9" s="134"/>
      <c r="CE9" s="134"/>
      <c r="CF9" s="134"/>
      <c r="CG9" s="134" t="s">
        <v>161</v>
      </c>
      <c r="CH9" s="134"/>
      <c r="CI9" s="134"/>
      <c r="CJ9" s="134"/>
      <c r="CK9" s="134"/>
      <c r="CL9" s="134"/>
      <c r="CM9" s="134"/>
      <c r="CN9" s="134"/>
      <c r="CO9" s="134" t="s">
        <v>162</v>
      </c>
      <c r="CP9" s="134"/>
      <c r="CQ9" s="134"/>
      <c r="CR9" s="134"/>
      <c r="CS9" s="134"/>
      <c r="CT9" s="134"/>
      <c r="CU9" s="134"/>
      <c r="CV9" s="134"/>
      <c r="CW9" s="134" t="s">
        <v>163</v>
      </c>
      <c r="CX9" s="134"/>
      <c r="CY9" s="134"/>
      <c r="CZ9" s="134"/>
      <c r="DA9" s="134"/>
      <c r="DB9" s="134"/>
      <c r="DC9" s="134"/>
      <c r="DD9" s="134"/>
      <c r="DE9" s="134" t="s">
        <v>164</v>
      </c>
      <c r="DF9" s="134"/>
      <c r="DG9" s="134"/>
      <c r="DH9" s="134"/>
      <c r="DI9" s="134"/>
      <c r="DJ9" s="134"/>
      <c r="DK9" s="134"/>
      <c r="DL9" s="134"/>
      <c r="DM9" s="134" t="s">
        <v>165</v>
      </c>
      <c r="DN9" s="134"/>
      <c r="DO9" s="134"/>
      <c r="DP9" s="134"/>
      <c r="DQ9" s="134"/>
      <c r="DR9" s="134"/>
      <c r="DS9" s="134"/>
      <c r="DT9" s="134"/>
      <c r="DU9" s="134" t="s">
        <v>166</v>
      </c>
      <c r="DV9" s="134"/>
      <c r="DW9" s="134"/>
      <c r="DX9" s="134"/>
      <c r="DY9" s="134"/>
      <c r="DZ9" s="134"/>
      <c r="EA9" s="134"/>
      <c r="EB9" s="134"/>
      <c r="EC9" s="52"/>
    </row>
    <row r="10" spans="1:142" ht="13.5" customHeight="1" thickBot="1">
      <c r="A10" s="135"/>
      <c r="B10" s="136"/>
      <c r="C10" s="136"/>
      <c r="D10" s="136"/>
      <c r="E10" s="136"/>
      <c r="F10" s="136"/>
      <c r="G10" s="136"/>
      <c r="H10" s="136"/>
      <c r="I10" s="136"/>
      <c r="J10" s="136"/>
      <c r="K10" s="136"/>
      <c r="L10" s="136"/>
      <c r="M10" s="136"/>
      <c r="N10" s="136"/>
      <c r="O10" s="136"/>
      <c r="P10" s="136"/>
      <c r="Q10" s="136"/>
      <c r="R10" s="136"/>
      <c r="S10" s="137"/>
      <c r="T10" s="127"/>
      <c r="U10" s="128"/>
      <c r="V10" s="128"/>
      <c r="W10" s="128"/>
      <c r="X10" s="128"/>
      <c r="Y10" s="128"/>
      <c r="Z10" s="128"/>
      <c r="AA10" s="128"/>
      <c r="AB10" s="129"/>
      <c r="AC10" s="138" t="s">
        <v>689</v>
      </c>
      <c r="AD10" s="139"/>
      <c r="AE10" s="139"/>
      <c r="AF10" s="139"/>
      <c r="AG10" s="139"/>
      <c r="AH10" s="139"/>
      <c r="AI10" s="139"/>
      <c r="AJ10" s="139"/>
      <c r="AK10" s="139"/>
      <c r="AL10" s="139"/>
      <c r="AM10" s="139"/>
      <c r="AN10" s="139"/>
      <c r="AO10" s="139"/>
      <c r="AP10" s="139"/>
      <c r="AQ10" s="139"/>
      <c r="AR10" s="140"/>
      <c r="AS10" s="138" t="s">
        <v>689</v>
      </c>
      <c r="AT10" s="139"/>
      <c r="AU10" s="139"/>
      <c r="AV10" s="139"/>
      <c r="AW10" s="139"/>
      <c r="AX10" s="139"/>
      <c r="AY10" s="139"/>
      <c r="AZ10" s="140"/>
      <c r="BA10" s="134" t="s">
        <v>689</v>
      </c>
      <c r="BB10" s="134"/>
      <c r="BC10" s="134"/>
      <c r="BD10" s="134"/>
      <c r="BE10" s="134"/>
      <c r="BF10" s="134"/>
      <c r="BG10" s="134"/>
      <c r="BH10" s="134"/>
      <c r="BI10" s="134" t="s">
        <v>689</v>
      </c>
      <c r="BJ10" s="134"/>
      <c r="BK10" s="134"/>
      <c r="BL10" s="134"/>
      <c r="BM10" s="134"/>
      <c r="BN10" s="134"/>
      <c r="BO10" s="134"/>
      <c r="BP10" s="134"/>
      <c r="BQ10" s="134" t="s">
        <v>689</v>
      </c>
      <c r="BR10" s="134"/>
      <c r="BS10" s="134"/>
      <c r="BT10" s="134"/>
      <c r="BU10" s="134"/>
      <c r="BV10" s="134"/>
      <c r="BW10" s="134"/>
      <c r="BX10" s="134"/>
      <c r="BY10" s="134" t="s">
        <v>689</v>
      </c>
      <c r="BZ10" s="134"/>
      <c r="CA10" s="134"/>
      <c r="CB10" s="134"/>
      <c r="CC10" s="134"/>
      <c r="CD10" s="134"/>
      <c r="CE10" s="134"/>
      <c r="CF10" s="134"/>
      <c r="CG10" s="134" t="s">
        <v>689</v>
      </c>
      <c r="CH10" s="134"/>
      <c r="CI10" s="134"/>
      <c r="CJ10" s="134"/>
      <c r="CK10" s="134"/>
      <c r="CL10" s="134"/>
      <c r="CM10" s="134"/>
      <c r="CN10" s="134"/>
      <c r="CO10" s="134" t="s">
        <v>689</v>
      </c>
      <c r="CP10" s="134"/>
      <c r="CQ10" s="134"/>
      <c r="CR10" s="134"/>
      <c r="CS10" s="134"/>
      <c r="CT10" s="134"/>
      <c r="CU10" s="134"/>
      <c r="CV10" s="134"/>
      <c r="CW10" s="134" t="s">
        <v>689</v>
      </c>
      <c r="CX10" s="134"/>
      <c r="CY10" s="134"/>
      <c r="CZ10" s="134"/>
      <c r="DA10" s="134"/>
      <c r="DB10" s="134"/>
      <c r="DC10" s="134"/>
      <c r="DD10" s="134"/>
      <c r="DE10" s="134" t="s">
        <v>689</v>
      </c>
      <c r="DF10" s="134"/>
      <c r="DG10" s="134"/>
      <c r="DH10" s="134"/>
      <c r="DI10" s="134"/>
      <c r="DJ10" s="134"/>
      <c r="DK10" s="134"/>
      <c r="DL10" s="134"/>
      <c r="DM10" s="134" t="s">
        <v>689</v>
      </c>
      <c r="DN10" s="134"/>
      <c r="DO10" s="134"/>
      <c r="DP10" s="134"/>
      <c r="DQ10" s="134"/>
      <c r="DR10" s="134"/>
      <c r="DS10" s="134"/>
      <c r="DT10" s="134"/>
      <c r="DU10" s="134" t="s">
        <v>689</v>
      </c>
      <c r="DV10" s="134"/>
      <c r="DW10" s="134"/>
      <c r="DX10" s="134"/>
      <c r="DY10" s="134"/>
      <c r="DZ10" s="134"/>
      <c r="EA10" s="134"/>
      <c r="EB10" s="134"/>
      <c r="EC10" s="52"/>
    </row>
    <row r="11" spans="1:142" ht="24" customHeight="1">
      <c r="A11" s="119" t="s">
        <v>814</v>
      </c>
      <c r="B11" s="120"/>
      <c r="C11" s="120"/>
      <c r="D11" s="120"/>
      <c r="E11" s="120"/>
      <c r="F11" s="120"/>
      <c r="G11" s="120"/>
      <c r="H11" s="120"/>
      <c r="I11" s="120"/>
      <c r="J11" s="120"/>
      <c r="K11" s="120"/>
      <c r="L11" s="120"/>
      <c r="M11" s="120"/>
      <c r="N11" s="120"/>
      <c r="O11" s="120"/>
      <c r="P11" s="120"/>
      <c r="Q11" s="120"/>
      <c r="R11" s="120"/>
      <c r="S11" s="141"/>
      <c r="T11" s="142" t="s">
        <v>815</v>
      </c>
      <c r="U11" s="143"/>
      <c r="V11" s="144"/>
      <c r="W11" s="144" t="s">
        <v>816</v>
      </c>
      <c r="X11" s="144"/>
      <c r="Y11" s="144"/>
      <c r="Z11" s="144" t="s">
        <v>815</v>
      </c>
      <c r="AA11" s="145"/>
      <c r="AB11" s="146"/>
      <c r="AC11" s="147">
        <f t="shared" ref="AC11:AC26" si="0">SUM(AS11:EB11)</f>
        <v>360</v>
      </c>
      <c r="AD11" s="147"/>
      <c r="AE11" s="147"/>
      <c r="AF11" s="147"/>
      <c r="AG11" s="147"/>
      <c r="AH11" s="147"/>
      <c r="AI11" s="147"/>
      <c r="AJ11" s="147"/>
      <c r="AK11" s="147"/>
      <c r="AL11" s="147"/>
      <c r="AM11" s="147"/>
      <c r="AN11" s="147"/>
      <c r="AO11" s="147"/>
      <c r="AP11" s="147"/>
      <c r="AQ11" s="147"/>
      <c r="AR11" s="148"/>
      <c r="AS11" s="149">
        <v>282</v>
      </c>
      <c r="AT11" s="150"/>
      <c r="AU11" s="150"/>
      <c r="AV11" s="150"/>
      <c r="AW11" s="150"/>
      <c r="AX11" s="150"/>
      <c r="AY11" s="150"/>
      <c r="AZ11" s="151"/>
      <c r="BA11" s="149">
        <v>64</v>
      </c>
      <c r="BB11" s="150"/>
      <c r="BC11" s="150"/>
      <c r="BD11" s="150"/>
      <c r="BE11" s="150"/>
      <c r="BF11" s="150"/>
      <c r="BG11" s="150"/>
      <c r="BH11" s="151"/>
      <c r="BI11" s="149">
        <v>11</v>
      </c>
      <c r="BJ11" s="150"/>
      <c r="BK11" s="150"/>
      <c r="BL11" s="150"/>
      <c r="BM11" s="150"/>
      <c r="BN11" s="150"/>
      <c r="BO11" s="150"/>
      <c r="BP11" s="151"/>
      <c r="BQ11" s="149">
        <v>2</v>
      </c>
      <c r="BR11" s="150"/>
      <c r="BS11" s="150"/>
      <c r="BT11" s="150"/>
      <c r="BU11" s="150"/>
      <c r="BV11" s="150"/>
      <c r="BW11" s="150"/>
      <c r="BX11" s="151"/>
      <c r="BY11" s="149">
        <v>1</v>
      </c>
      <c r="BZ11" s="150"/>
      <c r="CA11" s="150"/>
      <c r="CB11" s="150"/>
      <c r="CC11" s="150"/>
      <c r="CD11" s="150"/>
      <c r="CE11" s="150"/>
      <c r="CF11" s="151"/>
      <c r="CG11" s="149"/>
      <c r="CH11" s="150"/>
      <c r="CI11" s="150"/>
      <c r="CJ11" s="150"/>
      <c r="CK11" s="150"/>
      <c r="CL11" s="150"/>
      <c r="CM11" s="150"/>
      <c r="CN11" s="150"/>
      <c r="CO11" s="149"/>
      <c r="CP11" s="150"/>
      <c r="CQ11" s="150"/>
      <c r="CR11" s="150"/>
      <c r="CS11" s="150"/>
      <c r="CT11" s="150"/>
      <c r="CU11" s="150"/>
      <c r="CV11" s="151"/>
      <c r="CW11" s="149"/>
      <c r="CX11" s="150"/>
      <c r="CY11" s="150"/>
      <c r="CZ11" s="150"/>
      <c r="DA11" s="150"/>
      <c r="DB11" s="150"/>
      <c r="DC11" s="150"/>
      <c r="DD11" s="151"/>
      <c r="DE11" s="149"/>
      <c r="DF11" s="150"/>
      <c r="DG11" s="150"/>
      <c r="DH11" s="150"/>
      <c r="DI11" s="150"/>
      <c r="DJ11" s="150"/>
      <c r="DK11" s="150"/>
      <c r="DL11" s="151"/>
      <c r="DM11" s="149"/>
      <c r="DN11" s="150"/>
      <c r="DO11" s="150"/>
      <c r="DP11" s="150"/>
      <c r="DQ11" s="150"/>
      <c r="DR11" s="150"/>
      <c r="DS11" s="150"/>
      <c r="DT11" s="151"/>
      <c r="DU11" s="149"/>
      <c r="DV11" s="150"/>
      <c r="DW11" s="150"/>
      <c r="DX11" s="150"/>
      <c r="DY11" s="150"/>
      <c r="DZ11" s="150"/>
      <c r="EA11" s="150"/>
      <c r="EB11" s="152"/>
      <c r="EC11" s="52"/>
    </row>
    <row r="12" spans="1:142" ht="24" customHeight="1">
      <c r="A12" s="119" t="s">
        <v>260</v>
      </c>
      <c r="B12" s="120"/>
      <c r="C12" s="120"/>
      <c r="D12" s="120"/>
      <c r="E12" s="120"/>
      <c r="F12" s="120"/>
      <c r="G12" s="120"/>
      <c r="H12" s="120"/>
      <c r="I12" s="120"/>
      <c r="J12" s="120"/>
      <c r="K12" s="120"/>
      <c r="L12" s="120"/>
      <c r="M12" s="120"/>
      <c r="N12" s="120"/>
      <c r="O12" s="120"/>
      <c r="P12" s="120"/>
      <c r="Q12" s="120"/>
      <c r="R12" s="120"/>
      <c r="S12" s="141"/>
      <c r="T12" s="153" t="s">
        <v>815</v>
      </c>
      <c r="U12" s="120"/>
      <c r="V12" s="154"/>
      <c r="W12" s="155" t="s">
        <v>261</v>
      </c>
      <c r="X12" s="120"/>
      <c r="Y12" s="154"/>
      <c r="Z12" s="155" t="s">
        <v>815</v>
      </c>
      <c r="AA12" s="120"/>
      <c r="AB12" s="121"/>
      <c r="AC12" s="156">
        <f t="shared" si="0"/>
        <v>2</v>
      </c>
      <c r="AD12" s="157"/>
      <c r="AE12" s="157"/>
      <c r="AF12" s="157"/>
      <c r="AG12" s="157"/>
      <c r="AH12" s="157"/>
      <c r="AI12" s="157"/>
      <c r="AJ12" s="157"/>
      <c r="AK12" s="157"/>
      <c r="AL12" s="157"/>
      <c r="AM12" s="157"/>
      <c r="AN12" s="157"/>
      <c r="AO12" s="157"/>
      <c r="AP12" s="157"/>
      <c r="AQ12" s="157"/>
      <c r="AR12" s="158"/>
      <c r="AS12" s="159">
        <v>1</v>
      </c>
      <c r="AT12" s="160"/>
      <c r="AU12" s="160"/>
      <c r="AV12" s="160"/>
      <c r="AW12" s="160"/>
      <c r="AX12" s="160"/>
      <c r="AY12" s="160"/>
      <c r="AZ12" s="161"/>
      <c r="BA12" s="159">
        <v>1</v>
      </c>
      <c r="BB12" s="160"/>
      <c r="BC12" s="160"/>
      <c r="BD12" s="160"/>
      <c r="BE12" s="160"/>
      <c r="BF12" s="160"/>
      <c r="BG12" s="160"/>
      <c r="BH12" s="161"/>
      <c r="BI12" s="159"/>
      <c r="BJ12" s="160"/>
      <c r="BK12" s="160"/>
      <c r="BL12" s="160"/>
      <c r="BM12" s="160"/>
      <c r="BN12" s="160"/>
      <c r="BO12" s="160"/>
      <c r="BP12" s="161"/>
      <c r="BQ12" s="159"/>
      <c r="BR12" s="160"/>
      <c r="BS12" s="160"/>
      <c r="BT12" s="160"/>
      <c r="BU12" s="160"/>
      <c r="BV12" s="160"/>
      <c r="BW12" s="160"/>
      <c r="BX12" s="161"/>
      <c r="BY12" s="159"/>
      <c r="BZ12" s="160"/>
      <c r="CA12" s="160"/>
      <c r="CB12" s="160"/>
      <c r="CC12" s="160"/>
      <c r="CD12" s="160"/>
      <c r="CE12" s="160"/>
      <c r="CF12" s="161"/>
      <c r="CG12" s="159"/>
      <c r="CH12" s="160"/>
      <c r="CI12" s="160"/>
      <c r="CJ12" s="160"/>
      <c r="CK12" s="160"/>
      <c r="CL12" s="160"/>
      <c r="CM12" s="160"/>
      <c r="CN12" s="160"/>
      <c r="CO12" s="159"/>
      <c r="CP12" s="160"/>
      <c r="CQ12" s="160"/>
      <c r="CR12" s="160"/>
      <c r="CS12" s="160"/>
      <c r="CT12" s="160"/>
      <c r="CU12" s="160"/>
      <c r="CV12" s="161"/>
      <c r="CW12" s="159"/>
      <c r="CX12" s="160"/>
      <c r="CY12" s="160"/>
      <c r="CZ12" s="160"/>
      <c r="DA12" s="160"/>
      <c r="DB12" s="160"/>
      <c r="DC12" s="160"/>
      <c r="DD12" s="161"/>
      <c r="DE12" s="159"/>
      <c r="DF12" s="160"/>
      <c r="DG12" s="160"/>
      <c r="DH12" s="160"/>
      <c r="DI12" s="160"/>
      <c r="DJ12" s="160"/>
      <c r="DK12" s="160"/>
      <c r="DL12" s="161"/>
      <c r="DM12" s="159"/>
      <c r="DN12" s="160"/>
      <c r="DO12" s="160"/>
      <c r="DP12" s="160"/>
      <c r="DQ12" s="160"/>
      <c r="DR12" s="160"/>
      <c r="DS12" s="160"/>
      <c r="DT12" s="161"/>
      <c r="DU12" s="159"/>
      <c r="DV12" s="160"/>
      <c r="DW12" s="160"/>
      <c r="DX12" s="160"/>
      <c r="DY12" s="160"/>
      <c r="DZ12" s="160"/>
      <c r="EA12" s="160"/>
      <c r="EB12" s="162"/>
      <c r="EC12" s="52"/>
    </row>
    <row r="13" spans="1:142" ht="24" customHeight="1">
      <c r="A13" s="119" t="s">
        <v>262</v>
      </c>
      <c r="B13" s="120"/>
      <c r="C13" s="120"/>
      <c r="D13" s="120"/>
      <c r="E13" s="120"/>
      <c r="F13" s="120"/>
      <c r="G13" s="120"/>
      <c r="H13" s="120"/>
      <c r="I13" s="120"/>
      <c r="J13" s="120"/>
      <c r="K13" s="120"/>
      <c r="L13" s="120"/>
      <c r="M13" s="120"/>
      <c r="N13" s="120"/>
      <c r="O13" s="120"/>
      <c r="P13" s="120"/>
      <c r="Q13" s="120"/>
      <c r="R13" s="120"/>
      <c r="S13" s="141"/>
      <c r="T13" s="153" t="s">
        <v>815</v>
      </c>
      <c r="U13" s="120"/>
      <c r="V13" s="154"/>
      <c r="W13" s="155" t="s">
        <v>263</v>
      </c>
      <c r="X13" s="120"/>
      <c r="Y13" s="154"/>
      <c r="Z13" s="155" t="s">
        <v>815</v>
      </c>
      <c r="AA13" s="120"/>
      <c r="AB13" s="121"/>
      <c r="AC13" s="156">
        <f t="shared" si="0"/>
        <v>6</v>
      </c>
      <c r="AD13" s="157"/>
      <c r="AE13" s="157"/>
      <c r="AF13" s="157"/>
      <c r="AG13" s="157"/>
      <c r="AH13" s="157"/>
      <c r="AI13" s="157"/>
      <c r="AJ13" s="157"/>
      <c r="AK13" s="157"/>
      <c r="AL13" s="157"/>
      <c r="AM13" s="157"/>
      <c r="AN13" s="157"/>
      <c r="AO13" s="157"/>
      <c r="AP13" s="157"/>
      <c r="AQ13" s="157"/>
      <c r="AR13" s="158"/>
      <c r="AS13" s="159">
        <v>5</v>
      </c>
      <c r="AT13" s="160"/>
      <c r="AU13" s="160"/>
      <c r="AV13" s="160"/>
      <c r="AW13" s="160"/>
      <c r="AX13" s="160"/>
      <c r="AY13" s="160"/>
      <c r="AZ13" s="161"/>
      <c r="BA13" s="159"/>
      <c r="BB13" s="160"/>
      <c r="BC13" s="160"/>
      <c r="BD13" s="160"/>
      <c r="BE13" s="160"/>
      <c r="BF13" s="160"/>
      <c r="BG13" s="160"/>
      <c r="BH13" s="161"/>
      <c r="BI13" s="159">
        <v>1</v>
      </c>
      <c r="BJ13" s="160"/>
      <c r="BK13" s="160"/>
      <c r="BL13" s="160"/>
      <c r="BM13" s="160"/>
      <c r="BN13" s="160"/>
      <c r="BO13" s="160"/>
      <c r="BP13" s="161"/>
      <c r="BQ13" s="159"/>
      <c r="BR13" s="160"/>
      <c r="BS13" s="160"/>
      <c r="BT13" s="160"/>
      <c r="BU13" s="160"/>
      <c r="BV13" s="160"/>
      <c r="BW13" s="160"/>
      <c r="BX13" s="161"/>
      <c r="BY13" s="159"/>
      <c r="BZ13" s="160"/>
      <c r="CA13" s="160"/>
      <c r="CB13" s="160"/>
      <c r="CC13" s="160"/>
      <c r="CD13" s="160"/>
      <c r="CE13" s="160"/>
      <c r="CF13" s="161"/>
      <c r="CG13" s="159"/>
      <c r="CH13" s="160"/>
      <c r="CI13" s="160"/>
      <c r="CJ13" s="160"/>
      <c r="CK13" s="160"/>
      <c r="CL13" s="160"/>
      <c r="CM13" s="160"/>
      <c r="CN13" s="160"/>
      <c r="CO13" s="159"/>
      <c r="CP13" s="160"/>
      <c r="CQ13" s="160"/>
      <c r="CR13" s="160"/>
      <c r="CS13" s="160"/>
      <c r="CT13" s="160"/>
      <c r="CU13" s="160"/>
      <c r="CV13" s="161"/>
      <c r="CW13" s="159"/>
      <c r="CX13" s="160"/>
      <c r="CY13" s="160"/>
      <c r="CZ13" s="160"/>
      <c r="DA13" s="160"/>
      <c r="DB13" s="160"/>
      <c r="DC13" s="160"/>
      <c r="DD13" s="161"/>
      <c r="DE13" s="159"/>
      <c r="DF13" s="160"/>
      <c r="DG13" s="160"/>
      <c r="DH13" s="160"/>
      <c r="DI13" s="160"/>
      <c r="DJ13" s="160"/>
      <c r="DK13" s="160"/>
      <c r="DL13" s="161"/>
      <c r="DM13" s="159"/>
      <c r="DN13" s="160"/>
      <c r="DO13" s="160"/>
      <c r="DP13" s="160"/>
      <c r="DQ13" s="160"/>
      <c r="DR13" s="160"/>
      <c r="DS13" s="160"/>
      <c r="DT13" s="161"/>
      <c r="DU13" s="159"/>
      <c r="DV13" s="160"/>
      <c r="DW13" s="160"/>
      <c r="DX13" s="160"/>
      <c r="DY13" s="160"/>
      <c r="DZ13" s="160"/>
      <c r="EA13" s="160"/>
      <c r="EB13" s="162"/>
      <c r="EC13" s="52"/>
      <c r="ED13" s="163"/>
      <c r="EE13" s="163"/>
      <c r="EF13" s="163"/>
      <c r="EG13" s="163"/>
      <c r="EH13" s="163"/>
    </row>
    <row r="14" spans="1:142" ht="24" customHeight="1">
      <c r="A14" s="119" t="s">
        <v>264</v>
      </c>
      <c r="B14" s="120"/>
      <c r="C14" s="120"/>
      <c r="D14" s="120"/>
      <c r="E14" s="120"/>
      <c r="F14" s="120"/>
      <c r="G14" s="120"/>
      <c r="H14" s="120"/>
      <c r="I14" s="120"/>
      <c r="J14" s="120"/>
      <c r="K14" s="120"/>
      <c r="L14" s="120"/>
      <c r="M14" s="120"/>
      <c r="N14" s="120"/>
      <c r="O14" s="120"/>
      <c r="P14" s="120"/>
      <c r="Q14" s="120"/>
      <c r="R14" s="120"/>
      <c r="S14" s="141"/>
      <c r="T14" s="153" t="s">
        <v>815</v>
      </c>
      <c r="U14" s="120"/>
      <c r="V14" s="154"/>
      <c r="W14" s="155" t="s">
        <v>265</v>
      </c>
      <c r="X14" s="120"/>
      <c r="Y14" s="154"/>
      <c r="Z14" s="155" t="s">
        <v>815</v>
      </c>
      <c r="AA14" s="120"/>
      <c r="AB14" s="121"/>
      <c r="AC14" s="156">
        <f t="shared" si="0"/>
        <v>3</v>
      </c>
      <c r="AD14" s="157"/>
      <c r="AE14" s="157"/>
      <c r="AF14" s="157"/>
      <c r="AG14" s="157"/>
      <c r="AH14" s="157"/>
      <c r="AI14" s="157"/>
      <c r="AJ14" s="157"/>
      <c r="AK14" s="157"/>
      <c r="AL14" s="157"/>
      <c r="AM14" s="157"/>
      <c r="AN14" s="157"/>
      <c r="AO14" s="157"/>
      <c r="AP14" s="157"/>
      <c r="AQ14" s="157"/>
      <c r="AR14" s="158"/>
      <c r="AS14" s="159">
        <v>2</v>
      </c>
      <c r="AT14" s="160"/>
      <c r="AU14" s="160"/>
      <c r="AV14" s="160"/>
      <c r="AW14" s="160"/>
      <c r="AX14" s="160"/>
      <c r="AY14" s="160"/>
      <c r="AZ14" s="161"/>
      <c r="BA14" s="159">
        <v>1</v>
      </c>
      <c r="BB14" s="160"/>
      <c r="BC14" s="160"/>
      <c r="BD14" s="160"/>
      <c r="BE14" s="160"/>
      <c r="BF14" s="160"/>
      <c r="BG14" s="160"/>
      <c r="BH14" s="161"/>
      <c r="BI14" s="159"/>
      <c r="BJ14" s="160"/>
      <c r="BK14" s="160"/>
      <c r="BL14" s="160"/>
      <c r="BM14" s="160"/>
      <c r="BN14" s="160"/>
      <c r="BO14" s="160"/>
      <c r="BP14" s="161"/>
      <c r="BQ14" s="159"/>
      <c r="BR14" s="160"/>
      <c r="BS14" s="160"/>
      <c r="BT14" s="160"/>
      <c r="BU14" s="160"/>
      <c r="BV14" s="160"/>
      <c r="BW14" s="160"/>
      <c r="BX14" s="161"/>
      <c r="BY14" s="159"/>
      <c r="BZ14" s="160"/>
      <c r="CA14" s="160"/>
      <c r="CB14" s="160"/>
      <c r="CC14" s="160"/>
      <c r="CD14" s="160"/>
      <c r="CE14" s="160"/>
      <c r="CF14" s="161"/>
      <c r="CG14" s="159"/>
      <c r="CH14" s="160"/>
      <c r="CI14" s="160"/>
      <c r="CJ14" s="160"/>
      <c r="CK14" s="160"/>
      <c r="CL14" s="160"/>
      <c r="CM14" s="160"/>
      <c r="CN14" s="160"/>
      <c r="CO14" s="159"/>
      <c r="CP14" s="160"/>
      <c r="CQ14" s="160"/>
      <c r="CR14" s="160"/>
      <c r="CS14" s="160"/>
      <c r="CT14" s="160"/>
      <c r="CU14" s="160"/>
      <c r="CV14" s="161"/>
      <c r="CW14" s="159"/>
      <c r="CX14" s="160"/>
      <c r="CY14" s="160"/>
      <c r="CZ14" s="160"/>
      <c r="DA14" s="160"/>
      <c r="DB14" s="160"/>
      <c r="DC14" s="160"/>
      <c r="DD14" s="161"/>
      <c r="DE14" s="159"/>
      <c r="DF14" s="160"/>
      <c r="DG14" s="160"/>
      <c r="DH14" s="160"/>
      <c r="DI14" s="160"/>
      <c r="DJ14" s="160"/>
      <c r="DK14" s="160"/>
      <c r="DL14" s="161"/>
      <c r="DM14" s="159"/>
      <c r="DN14" s="160"/>
      <c r="DO14" s="160"/>
      <c r="DP14" s="160"/>
      <c r="DQ14" s="160"/>
      <c r="DR14" s="160"/>
      <c r="DS14" s="160"/>
      <c r="DT14" s="161"/>
      <c r="DU14" s="159"/>
      <c r="DV14" s="160"/>
      <c r="DW14" s="160"/>
      <c r="DX14" s="160"/>
      <c r="DY14" s="160"/>
      <c r="DZ14" s="160"/>
      <c r="EA14" s="160"/>
      <c r="EB14" s="162"/>
      <c r="EC14" s="52"/>
      <c r="ED14" s="163"/>
      <c r="EE14" s="163"/>
      <c r="EF14" s="163"/>
      <c r="EG14" s="163"/>
      <c r="EH14" s="163"/>
    </row>
    <row r="15" spans="1:142" ht="24" customHeight="1" thickBot="1">
      <c r="A15" s="119" t="s">
        <v>266</v>
      </c>
      <c r="B15" s="120"/>
      <c r="C15" s="120"/>
      <c r="D15" s="120"/>
      <c r="E15" s="120"/>
      <c r="F15" s="120"/>
      <c r="G15" s="120"/>
      <c r="H15" s="120"/>
      <c r="I15" s="120"/>
      <c r="J15" s="120"/>
      <c r="K15" s="120"/>
      <c r="L15" s="120"/>
      <c r="M15" s="120"/>
      <c r="N15" s="120"/>
      <c r="O15" s="120"/>
      <c r="P15" s="120"/>
      <c r="Q15" s="120"/>
      <c r="R15" s="120"/>
      <c r="S15" s="141"/>
      <c r="T15" s="164" t="s">
        <v>815</v>
      </c>
      <c r="U15" s="115"/>
      <c r="V15" s="165"/>
      <c r="W15" s="166" t="s">
        <v>267</v>
      </c>
      <c r="X15" s="115"/>
      <c r="Y15" s="165"/>
      <c r="Z15" s="166" t="s">
        <v>815</v>
      </c>
      <c r="AA15" s="115"/>
      <c r="AB15" s="118"/>
      <c r="AC15" s="167">
        <f t="shared" si="0"/>
        <v>4</v>
      </c>
      <c r="AD15" s="168"/>
      <c r="AE15" s="168"/>
      <c r="AF15" s="168"/>
      <c r="AG15" s="168"/>
      <c r="AH15" s="168"/>
      <c r="AI15" s="168"/>
      <c r="AJ15" s="168"/>
      <c r="AK15" s="168"/>
      <c r="AL15" s="168"/>
      <c r="AM15" s="168"/>
      <c r="AN15" s="168"/>
      <c r="AO15" s="168"/>
      <c r="AP15" s="168"/>
      <c r="AQ15" s="168"/>
      <c r="AR15" s="169"/>
      <c r="AS15" s="170">
        <v>3</v>
      </c>
      <c r="AT15" s="171"/>
      <c r="AU15" s="171"/>
      <c r="AV15" s="171"/>
      <c r="AW15" s="171"/>
      <c r="AX15" s="171"/>
      <c r="AY15" s="171"/>
      <c r="AZ15" s="172"/>
      <c r="BA15" s="170"/>
      <c r="BB15" s="171"/>
      <c r="BC15" s="171"/>
      <c r="BD15" s="171"/>
      <c r="BE15" s="171"/>
      <c r="BF15" s="171"/>
      <c r="BG15" s="171"/>
      <c r="BH15" s="172"/>
      <c r="BI15" s="170">
        <v>1</v>
      </c>
      <c r="BJ15" s="171"/>
      <c r="BK15" s="171"/>
      <c r="BL15" s="171"/>
      <c r="BM15" s="171"/>
      <c r="BN15" s="171"/>
      <c r="BO15" s="171"/>
      <c r="BP15" s="172"/>
      <c r="BQ15" s="170"/>
      <c r="BR15" s="171"/>
      <c r="BS15" s="171"/>
      <c r="BT15" s="171"/>
      <c r="BU15" s="171"/>
      <c r="BV15" s="171"/>
      <c r="BW15" s="171"/>
      <c r="BX15" s="172"/>
      <c r="BY15" s="170"/>
      <c r="BZ15" s="171"/>
      <c r="CA15" s="171"/>
      <c r="CB15" s="171"/>
      <c r="CC15" s="171"/>
      <c r="CD15" s="171"/>
      <c r="CE15" s="171"/>
      <c r="CF15" s="172"/>
      <c r="CG15" s="170"/>
      <c r="CH15" s="171"/>
      <c r="CI15" s="171"/>
      <c r="CJ15" s="171"/>
      <c r="CK15" s="171"/>
      <c r="CL15" s="171"/>
      <c r="CM15" s="171"/>
      <c r="CN15" s="171"/>
      <c r="CO15" s="173"/>
      <c r="CP15" s="174"/>
      <c r="CQ15" s="174"/>
      <c r="CR15" s="174"/>
      <c r="CS15" s="174"/>
      <c r="CT15" s="174"/>
      <c r="CU15" s="174"/>
      <c r="CV15" s="175"/>
      <c r="CW15" s="173"/>
      <c r="CX15" s="174"/>
      <c r="CY15" s="174"/>
      <c r="CZ15" s="174"/>
      <c r="DA15" s="174"/>
      <c r="DB15" s="174"/>
      <c r="DC15" s="174"/>
      <c r="DD15" s="175"/>
      <c r="DE15" s="173"/>
      <c r="DF15" s="174"/>
      <c r="DG15" s="174"/>
      <c r="DH15" s="174"/>
      <c r="DI15" s="174"/>
      <c r="DJ15" s="174"/>
      <c r="DK15" s="174"/>
      <c r="DL15" s="175"/>
      <c r="DM15" s="173"/>
      <c r="DN15" s="174"/>
      <c r="DO15" s="174"/>
      <c r="DP15" s="174"/>
      <c r="DQ15" s="174"/>
      <c r="DR15" s="174"/>
      <c r="DS15" s="174"/>
      <c r="DT15" s="175"/>
      <c r="DU15" s="173"/>
      <c r="DV15" s="174"/>
      <c r="DW15" s="174"/>
      <c r="DX15" s="174"/>
      <c r="DY15" s="174"/>
      <c r="DZ15" s="174"/>
      <c r="EA15" s="174"/>
      <c r="EB15" s="176"/>
      <c r="EC15" s="52"/>
      <c r="ED15" s="163"/>
      <c r="EE15" s="163"/>
      <c r="EF15" s="163"/>
      <c r="EG15" s="163"/>
      <c r="EH15" s="163"/>
    </row>
    <row r="16" spans="1:142" ht="24" customHeight="1">
      <c r="A16" s="119" t="s">
        <v>268</v>
      </c>
      <c r="B16" s="120"/>
      <c r="C16" s="120"/>
      <c r="D16" s="120"/>
      <c r="E16" s="120"/>
      <c r="F16" s="120"/>
      <c r="G16" s="120"/>
      <c r="H16" s="120"/>
      <c r="I16" s="120"/>
      <c r="J16" s="120"/>
      <c r="K16" s="120"/>
      <c r="L16" s="120"/>
      <c r="M16" s="120"/>
      <c r="N16" s="120"/>
      <c r="O16" s="120"/>
      <c r="P16" s="120"/>
      <c r="Q16" s="120"/>
      <c r="R16" s="120"/>
      <c r="S16" s="141"/>
      <c r="T16" s="177" t="s">
        <v>815</v>
      </c>
      <c r="U16" s="178"/>
      <c r="V16" s="143"/>
      <c r="W16" s="145" t="s">
        <v>269</v>
      </c>
      <c r="X16" s="178"/>
      <c r="Y16" s="143"/>
      <c r="Z16" s="145" t="s">
        <v>815</v>
      </c>
      <c r="AA16" s="178"/>
      <c r="AB16" s="179"/>
      <c r="AC16" s="180">
        <f t="shared" si="0"/>
        <v>3</v>
      </c>
      <c r="AD16" s="181"/>
      <c r="AE16" s="181"/>
      <c r="AF16" s="181"/>
      <c r="AG16" s="181"/>
      <c r="AH16" s="181"/>
      <c r="AI16" s="181"/>
      <c r="AJ16" s="181"/>
      <c r="AK16" s="181"/>
      <c r="AL16" s="181"/>
      <c r="AM16" s="181"/>
      <c r="AN16" s="181"/>
      <c r="AO16" s="181"/>
      <c r="AP16" s="181"/>
      <c r="AQ16" s="181"/>
      <c r="AR16" s="182"/>
      <c r="AS16" s="149">
        <v>3</v>
      </c>
      <c r="AT16" s="150"/>
      <c r="AU16" s="150"/>
      <c r="AV16" s="150"/>
      <c r="AW16" s="150"/>
      <c r="AX16" s="150"/>
      <c r="AY16" s="150"/>
      <c r="AZ16" s="151"/>
      <c r="BA16" s="149"/>
      <c r="BB16" s="150"/>
      <c r="BC16" s="150"/>
      <c r="BD16" s="150"/>
      <c r="BE16" s="150"/>
      <c r="BF16" s="150"/>
      <c r="BG16" s="150"/>
      <c r="BH16" s="151"/>
      <c r="BI16" s="149"/>
      <c r="BJ16" s="150"/>
      <c r="BK16" s="150"/>
      <c r="BL16" s="150"/>
      <c r="BM16" s="150"/>
      <c r="BN16" s="150"/>
      <c r="BO16" s="150"/>
      <c r="BP16" s="151"/>
      <c r="BQ16" s="149"/>
      <c r="BR16" s="150"/>
      <c r="BS16" s="150"/>
      <c r="BT16" s="150"/>
      <c r="BU16" s="150"/>
      <c r="BV16" s="150"/>
      <c r="BW16" s="150"/>
      <c r="BX16" s="151"/>
      <c r="BY16" s="149"/>
      <c r="BZ16" s="150"/>
      <c r="CA16" s="150"/>
      <c r="CB16" s="150"/>
      <c r="CC16" s="150"/>
      <c r="CD16" s="150"/>
      <c r="CE16" s="150"/>
      <c r="CF16" s="151"/>
      <c r="CG16" s="149"/>
      <c r="CH16" s="150"/>
      <c r="CI16" s="150"/>
      <c r="CJ16" s="150"/>
      <c r="CK16" s="150"/>
      <c r="CL16" s="150"/>
      <c r="CM16" s="150"/>
      <c r="CN16" s="150"/>
      <c r="CO16" s="149"/>
      <c r="CP16" s="150"/>
      <c r="CQ16" s="150"/>
      <c r="CR16" s="150"/>
      <c r="CS16" s="150"/>
      <c r="CT16" s="150"/>
      <c r="CU16" s="150"/>
      <c r="CV16" s="151"/>
      <c r="CW16" s="149"/>
      <c r="CX16" s="150"/>
      <c r="CY16" s="150"/>
      <c r="CZ16" s="150"/>
      <c r="DA16" s="150"/>
      <c r="DB16" s="150"/>
      <c r="DC16" s="150"/>
      <c r="DD16" s="151"/>
      <c r="DE16" s="149"/>
      <c r="DF16" s="150"/>
      <c r="DG16" s="150"/>
      <c r="DH16" s="150"/>
      <c r="DI16" s="150"/>
      <c r="DJ16" s="150"/>
      <c r="DK16" s="150"/>
      <c r="DL16" s="151"/>
      <c r="DM16" s="149"/>
      <c r="DN16" s="150"/>
      <c r="DO16" s="150"/>
      <c r="DP16" s="150"/>
      <c r="DQ16" s="150"/>
      <c r="DR16" s="150"/>
      <c r="DS16" s="150"/>
      <c r="DT16" s="151"/>
      <c r="DU16" s="149"/>
      <c r="DV16" s="150"/>
      <c r="DW16" s="150"/>
      <c r="DX16" s="150"/>
      <c r="DY16" s="150"/>
      <c r="DZ16" s="150"/>
      <c r="EA16" s="150"/>
      <c r="EB16" s="152"/>
      <c r="EC16" s="52"/>
      <c r="ED16" s="163"/>
      <c r="EE16" s="163"/>
      <c r="EF16" s="163"/>
      <c r="EG16" s="163"/>
      <c r="EH16" s="163"/>
    </row>
    <row r="17" spans="1:142" ht="24" customHeight="1">
      <c r="A17" s="119" t="s">
        <v>270</v>
      </c>
      <c r="B17" s="120"/>
      <c r="C17" s="120"/>
      <c r="D17" s="120"/>
      <c r="E17" s="120"/>
      <c r="F17" s="120"/>
      <c r="G17" s="120"/>
      <c r="H17" s="120"/>
      <c r="I17" s="120"/>
      <c r="J17" s="120"/>
      <c r="K17" s="120"/>
      <c r="L17" s="120"/>
      <c r="M17" s="120"/>
      <c r="N17" s="120"/>
      <c r="O17" s="120"/>
      <c r="P17" s="120"/>
      <c r="Q17" s="120"/>
      <c r="R17" s="120"/>
      <c r="S17" s="141"/>
      <c r="T17" s="153" t="s">
        <v>815</v>
      </c>
      <c r="U17" s="120"/>
      <c r="V17" s="154"/>
      <c r="W17" s="155" t="s">
        <v>271</v>
      </c>
      <c r="X17" s="120"/>
      <c r="Y17" s="154"/>
      <c r="Z17" s="155" t="s">
        <v>815</v>
      </c>
      <c r="AA17" s="120"/>
      <c r="AB17" s="121"/>
      <c r="AC17" s="156">
        <f t="shared" si="0"/>
        <v>1</v>
      </c>
      <c r="AD17" s="157"/>
      <c r="AE17" s="157"/>
      <c r="AF17" s="157"/>
      <c r="AG17" s="157"/>
      <c r="AH17" s="157"/>
      <c r="AI17" s="157"/>
      <c r="AJ17" s="157"/>
      <c r="AK17" s="157"/>
      <c r="AL17" s="157"/>
      <c r="AM17" s="157"/>
      <c r="AN17" s="157"/>
      <c r="AO17" s="157"/>
      <c r="AP17" s="157"/>
      <c r="AQ17" s="157"/>
      <c r="AR17" s="158"/>
      <c r="AS17" s="159">
        <v>1</v>
      </c>
      <c r="AT17" s="160"/>
      <c r="AU17" s="160"/>
      <c r="AV17" s="160"/>
      <c r="AW17" s="160"/>
      <c r="AX17" s="160"/>
      <c r="AY17" s="160"/>
      <c r="AZ17" s="161"/>
      <c r="BA17" s="159"/>
      <c r="BB17" s="160"/>
      <c r="BC17" s="160"/>
      <c r="BD17" s="160"/>
      <c r="BE17" s="160"/>
      <c r="BF17" s="160"/>
      <c r="BG17" s="160"/>
      <c r="BH17" s="161"/>
      <c r="BI17" s="159"/>
      <c r="BJ17" s="160"/>
      <c r="BK17" s="160"/>
      <c r="BL17" s="160"/>
      <c r="BM17" s="160"/>
      <c r="BN17" s="160"/>
      <c r="BO17" s="160"/>
      <c r="BP17" s="161"/>
      <c r="BQ17" s="159"/>
      <c r="BR17" s="160"/>
      <c r="BS17" s="160"/>
      <c r="BT17" s="160"/>
      <c r="BU17" s="160"/>
      <c r="BV17" s="160"/>
      <c r="BW17" s="160"/>
      <c r="BX17" s="161"/>
      <c r="BY17" s="159"/>
      <c r="BZ17" s="160"/>
      <c r="CA17" s="160"/>
      <c r="CB17" s="160"/>
      <c r="CC17" s="160"/>
      <c r="CD17" s="160"/>
      <c r="CE17" s="160"/>
      <c r="CF17" s="161"/>
      <c r="CG17" s="159"/>
      <c r="CH17" s="160"/>
      <c r="CI17" s="160"/>
      <c r="CJ17" s="160"/>
      <c r="CK17" s="160"/>
      <c r="CL17" s="160"/>
      <c r="CM17" s="160"/>
      <c r="CN17" s="160"/>
      <c r="CO17" s="159"/>
      <c r="CP17" s="160"/>
      <c r="CQ17" s="160"/>
      <c r="CR17" s="160"/>
      <c r="CS17" s="160"/>
      <c r="CT17" s="160"/>
      <c r="CU17" s="160"/>
      <c r="CV17" s="161"/>
      <c r="CW17" s="159"/>
      <c r="CX17" s="160"/>
      <c r="CY17" s="160"/>
      <c r="CZ17" s="160"/>
      <c r="DA17" s="160"/>
      <c r="DB17" s="160"/>
      <c r="DC17" s="160"/>
      <c r="DD17" s="161"/>
      <c r="DE17" s="159"/>
      <c r="DF17" s="160"/>
      <c r="DG17" s="160"/>
      <c r="DH17" s="160"/>
      <c r="DI17" s="160"/>
      <c r="DJ17" s="160"/>
      <c r="DK17" s="160"/>
      <c r="DL17" s="161"/>
      <c r="DM17" s="159"/>
      <c r="DN17" s="160"/>
      <c r="DO17" s="160"/>
      <c r="DP17" s="160"/>
      <c r="DQ17" s="160"/>
      <c r="DR17" s="160"/>
      <c r="DS17" s="160"/>
      <c r="DT17" s="161"/>
      <c r="DU17" s="159"/>
      <c r="DV17" s="160"/>
      <c r="DW17" s="160"/>
      <c r="DX17" s="160"/>
      <c r="DY17" s="160"/>
      <c r="DZ17" s="160"/>
      <c r="EA17" s="160"/>
      <c r="EB17" s="162"/>
      <c r="EC17" s="52"/>
      <c r="ED17" s="163"/>
      <c r="EE17" s="163"/>
      <c r="EF17" s="163"/>
      <c r="EG17" s="163"/>
      <c r="EH17" s="163"/>
    </row>
    <row r="18" spans="1:142" ht="24" customHeight="1">
      <c r="A18" s="119" t="s">
        <v>272</v>
      </c>
      <c r="B18" s="120"/>
      <c r="C18" s="120"/>
      <c r="D18" s="120"/>
      <c r="E18" s="120"/>
      <c r="F18" s="120"/>
      <c r="G18" s="120"/>
      <c r="H18" s="120"/>
      <c r="I18" s="120"/>
      <c r="J18" s="120"/>
      <c r="K18" s="120"/>
      <c r="L18" s="120"/>
      <c r="M18" s="120"/>
      <c r="N18" s="120"/>
      <c r="O18" s="120"/>
      <c r="P18" s="120"/>
      <c r="Q18" s="120"/>
      <c r="R18" s="120"/>
      <c r="S18" s="141"/>
      <c r="T18" s="153" t="s">
        <v>815</v>
      </c>
      <c r="U18" s="120"/>
      <c r="V18" s="154"/>
      <c r="W18" s="155" t="s">
        <v>273</v>
      </c>
      <c r="X18" s="120"/>
      <c r="Y18" s="154"/>
      <c r="Z18" s="155" t="s">
        <v>815</v>
      </c>
      <c r="AA18" s="120"/>
      <c r="AB18" s="121"/>
      <c r="AC18" s="156">
        <f t="shared" si="0"/>
        <v>3</v>
      </c>
      <c r="AD18" s="157"/>
      <c r="AE18" s="157"/>
      <c r="AF18" s="157"/>
      <c r="AG18" s="157"/>
      <c r="AH18" s="157"/>
      <c r="AI18" s="157"/>
      <c r="AJ18" s="157"/>
      <c r="AK18" s="157"/>
      <c r="AL18" s="157"/>
      <c r="AM18" s="157"/>
      <c r="AN18" s="157"/>
      <c r="AO18" s="157"/>
      <c r="AP18" s="157"/>
      <c r="AQ18" s="157"/>
      <c r="AR18" s="158"/>
      <c r="AS18" s="159">
        <v>2</v>
      </c>
      <c r="AT18" s="160"/>
      <c r="AU18" s="160"/>
      <c r="AV18" s="160"/>
      <c r="AW18" s="160"/>
      <c r="AX18" s="160"/>
      <c r="AY18" s="160"/>
      <c r="AZ18" s="161"/>
      <c r="BA18" s="159">
        <v>1</v>
      </c>
      <c r="BB18" s="160"/>
      <c r="BC18" s="160"/>
      <c r="BD18" s="160"/>
      <c r="BE18" s="160"/>
      <c r="BF18" s="160"/>
      <c r="BG18" s="160"/>
      <c r="BH18" s="161"/>
      <c r="BI18" s="159"/>
      <c r="BJ18" s="160"/>
      <c r="BK18" s="160"/>
      <c r="BL18" s="160"/>
      <c r="BM18" s="160"/>
      <c r="BN18" s="160"/>
      <c r="BO18" s="160"/>
      <c r="BP18" s="161"/>
      <c r="BQ18" s="159"/>
      <c r="BR18" s="160"/>
      <c r="BS18" s="160"/>
      <c r="BT18" s="160"/>
      <c r="BU18" s="160"/>
      <c r="BV18" s="160"/>
      <c r="BW18" s="160"/>
      <c r="BX18" s="161"/>
      <c r="BY18" s="159"/>
      <c r="BZ18" s="160"/>
      <c r="CA18" s="160"/>
      <c r="CB18" s="160"/>
      <c r="CC18" s="160"/>
      <c r="CD18" s="160"/>
      <c r="CE18" s="160"/>
      <c r="CF18" s="161"/>
      <c r="CG18" s="159"/>
      <c r="CH18" s="160"/>
      <c r="CI18" s="160"/>
      <c r="CJ18" s="160"/>
      <c r="CK18" s="160"/>
      <c r="CL18" s="160"/>
      <c r="CM18" s="160"/>
      <c r="CN18" s="160"/>
      <c r="CO18" s="159"/>
      <c r="CP18" s="160"/>
      <c r="CQ18" s="160"/>
      <c r="CR18" s="160"/>
      <c r="CS18" s="160"/>
      <c r="CT18" s="160"/>
      <c r="CU18" s="160"/>
      <c r="CV18" s="161"/>
      <c r="CW18" s="159"/>
      <c r="CX18" s="160"/>
      <c r="CY18" s="160"/>
      <c r="CZ18" s="160"/>
      <c r="DA18" s="160"/>
      <c r="DB18" s="160"/>
      <c r="DC18" s="160"/>
      <c r="DD18" s="161"/>
      <c r="DE18" s="159"/>
      <c r="DF18" s="160"/>
      <c r="DG18" s="160"/>
      <c r="DH18" s="160"/>
      <c r="DI18" s="160"/>
      <c r="DJ18" s="160"/>
      <c r="DK18" s="160"/>
      <c r="DL18" s="161"/>
      <c r="DM18" s="159"/>
      <c r="DN18" s="160"/>
      <c r="DO18" s="160"/>
      <c r="DP18" s="160"/>
      <c r="DQ18" s="160"/>
      <c r="DR18" s="160"/>
      <c r="DS18" s="160"/>
      <c r="DT18" s="161"/>
      <c r="DU18" s="159"/>
      <c r="DV18" s="160"/>
      <c r="DW18" s="160"/>
      <c r="DX18" s="160"/>
      <c r="DY18" s="160"/>
      <c r="DZ18" s="160"/>
      <c r="EA18" s="160"/>
      <c r="EB18" s="162"/>
      <c r="EC18" s="52"/>
      <c r="ED18" s="163"/>
      <c r="EE18" s="163"/>
      <c r="EF18" s="163"/>
      <c r="EG18" s="163"/>
      <c r="EH18" s="163"/>
    </row>
    <row r="19" spans="1:142" ht="24" customHeight="1">
      <c r="A19" s="119" t="s">
        <v>274</v>
      </c>
      <c r="B19" s="120"/>
      <c r="C19" s="120"/>
      <c r="D19" s="120"/>
      <c r="E19" s="120"/>
      <c r="F19" s="120"/>
      <c r="G19" s="120"/>
      <c r="H19" s="120"/>
      <c r="I19" s="120"/>
      <c r="J19" s="120"/>
      <c r="K19" s="120"/>
      <c r="L19" s="120"/>
      <c r="M19" s="120"/>
      <c r="N19" s="120"/>
      <c r="O19" s="120"/>
      <c r="P19" s="120"/>
      <c r="Q19" s="120"/>
      <c r="R19" s="120"/>
      <c r="S19" s="141"/>
      <c r="T19" s="153" t="s">
        <v>815</v>
      </c>
      <c r="U19" s="120"/>
      <c r="V19" s="154"/>
      <c r="W19" s="155" t="s">
        <v>275</v>
      </c>
      <c r="X19" s="120"/>
      <c r="Y19" s="154"/>
      <c r="Z19" s="155" t="s">
        <v>815</v>
      </c>
      <c r="AA19" s="120"/>
      <c r="AB19" s="121"/>
      <c r="AC19" s="156">
        <f t="shared" si="0"/>
        <v>6</v>
      </c>
      <c r="AD19" s="157"/>
      <c r="AE19" s="157"/>
      <c r="AF19" s="157"/>
      <c r="AG19" s="157"/>
      <c r="AH19" s="157"/>
      <c r="AI19" s="157"/>
      <c r="AJ19" s="157"/>
      <c r="AK19" s="157"/>
      <c r="AL19" s="157"/>
      <c r="AM19" s="157"/>
      <c r="AN19" s="157"/>
      <c r="AO19" s="157"/>
      <c r="AP19" s="157"/>
      <c r="AQ19" s="157"/>
      <c r="AR19" s="158"/>
      <c r="AS19" s="159">
        <v>4</v>
      </c>
      <c r="AT19" s="160"/>
      <c r="AU19" s="160"/>
      <c r="AV19" s="160"/>
      <c r="AW19" s="160"/>
      <c r="AX19" s="160"/>
      <c r="AY19" s="160"/>
      <c r="AZ19" s="161"/>
      <c r="BA19" s="159">
        <v>2</v>
      </c>
      <c r="BB19" s="160"/>
      <c r="BC19" s="160"/>
      <c r="BD19" s="160"/>
      <c r="BE19" s="160"/>
      <c r="BF19" s="160"/>
      <c r="BG19" s="160"/>
      <c r="BH19" s="161"/>
      <c r="BI19" s="159"/>
      <c r="BJ19" s="160"/>
      <c r="BK19" s="160"/>
      <c r="BL19" s="160"/>
      <c r="BM19" s="160"/>
      <c r="BN19" s="160"/>
      <c r="BO19" s="160"/>
      <c r="BP19" s="161"/>
      <c r="BQ19" s="159"/>
      <c r="BR19" s="160"/>
      <c r="BS19" s="160"/>
      <c r="BT19" s="160"/>
      <c r="BU19" s="160"/>
      <c r="BV19" s="160"/>
      <c r="BW19" s="160"/>
      <c r="BX19" s="161"/>
      <c r="BY19" s="159"/>
      <c r="BZ19" s="160"/>
      <c r="CA19" s="160"/>
      <c r="CB19" s="160"/>
      <c r="CC19" s="160"/>
      <c r="CD19" s="160"/>
      <c r="CE19" s="160"/>
      <c r="CF19" s="161"/>
      <c r="CG19" s="159"/>
      <c r="CH19" s="160"/>
      <c r="CI19" s="160"/>
      <c r="CJ19" s="160"/>
      <c r="CK19" s="160"/>
      <c r="CL19" s="160"/>
      <c r="CM19" s="160"/>
      <c r="CN19" s="160"/>
      <c r="CO19" s="159"/>
      <c r="CP19" s="160"/>
      <c r="CQ19" s="160"/>
      <c r="CR19" s="160"/>
      <c r="CS19" s="160"/>
      <c r="CT19" s="160"/>
      <c r="CU19" s="160"/>
      <c r="CV19" s="161"/>
      <c r="CW19" s="159"/>
      <c r="CX19" s="160"/>
      <c r="CY19" s="160"/>
      <c r="CZ19" s="160"/>
      <c r="DA19" s="160"/>
      <c r="DB19" s="160"/>
      <c r="DC19" s="160"/>
      <c r="DD19" s="161"/>
      <c r="DE19" s="159"/>
      <c r="DF19" s="160"/>
      <c r="DG19" s="160"/>
      <c r="DH19" s="160"/>
      <c r="DI19" s="160"/>
      <c r="DJ19" s="160"/>
      <c r="DK19" s="160"/>
      <c r="DL19" s="161"/>
      <c r="DM19" s="159"/>
      <c r="DN19" s="160"/>
      <c r="DO19" s="160"/>
      <c r="DP19" s="160"/>
      <c r="DQ19" s="160"/>
      <c r="DR19" s="160"/>
      <c r="DS19" s="160"/>
      <c r="DT19" s="161"/>
      <c r="DU19" s="159"/>
      <c r="DV19" s="160"/>
      <c r="DW19" s="160"/>
      <c r="DX19" s="160"/>
      <c r="DY19" s="160"/>
      <c r="DZ19" s="160"/>
      <c r="EA19" s="160"/>
      <c r="EB19" s="162"/>
      <c r="EC19" s="52"/>
      <c r="ED19" s="163"/>
      <c r="EE19" s="163"/>
      <c r="EF19" s="163"/>
      <c r="EG19" s="163"/>
      <c r="EH19" s="163"/>
    </row>
    <row r="20" spans="1:142" ht="24" customHeight="1" thickBot="1">
      <c r="A20" s="119" t="s">
        <v>276</v>
      </c>
      <c r="B20" s="120"/>
      <c r="C20" s="120"/>
      <c r="D20" s="120"/>
      <c r="E20" s="120"/>
      <c r="F20" s="120"/>
      <c r="G20" s="120"/>
      <c r="H20" s="120"/>
      <c r="I20" s="120"/>
      <c r="J20" s="120"/>
      <c r="K20" s="120"/>
      <c r="L20" s="120"/>
      <c r="M20" s="120"/>
      <c r="N20" s="120"/>
      <c r="O20" s="120"/>
      <c r="P20" s="120"/>
      <c r="Q20" s="120"/>
      <c r="R20" s="120"/>
      <c r="S20" s="141"/>
      <c r="T20" s="183" t="s">
        <v>816</v>
      </c>
      <c r="U20" s="184"/>
      <c r="V20" s="185"/>
      <c r="W20" s="186" t="s">
        <v>815</v>
      </c>
      <c r="X20" s="184"/>
      <c r="Y20" s="185"/>
      <c r="Z20" s="186" t="s">
        <v>815</v>
      </c>
      <c r="AA20" s="184"/>
      <c r="AB20" s="187"/>
      <c r="AC20" s="188">
        <f t="shared" si="0"/>
        <v>5</v>
      </c>
      <c r="AD20" s="189"/>
      <c r="AE20" s="189"/>
      <c r="AF20" s="189"/>
      <c r="AG20" s="189"/>
      <c r="AH20" s="189"/>
      <c r="AI20" s="189"/>
      <c r="AJ20" s="189"/>
      <c r="AK20" s="189"/>
      <c r="AL20" s="189"/>
      <c r="AM20" s="189"/>
      <c r="AN20" s="189"/>
      <c r="AO20" s="189"/>
      <c r="AP20" s="189"/>
      <c r="AQ20" s="189"/>
      <c r="AR20" s="190"/>
      <c r="AS20" s="173">
        <v>3</v>
      </c>
      <c r="AT20" s="174"/>
      <c r="AU20" s="174"/>
      <c r="AV20" s="174"/>
      <c r="AW20" s="174"/>
      <c r="AX20" s="174"/>
      <c r="AY20" s="174"/>
      <c r="AZ20" s="175"/>
      <c r="BA20" s="173">
        <v>2</v>
      </c>
      <c r="BB20" s="174"/>
      <c r="BC20" s="174"/>
      <c r="BD20" s="174"/>
      <c r="BE20" s="174"/>
      <c r="BF20" s="174"/>
      <c r="BG20" s="174"/>
      <c r="BH20" s="175"/>
      <c r="BI20" s="173"/>
      <c r="BJ20" s="174"/>
      <c r="BK20" s="174"/>
      <c r="BL20" s="174"/>
      <c r="BM20" s="174"/>
      <c r="BN20" s="174"/>
      <c r="BO20" s="174"/>
      <c r="BP20" s="175"/>
      <c r="BQ20" s="173"/>
      <c r="BR20" s="174"/>
      <c r="BS20" s="174"/>
      <c r="BT20" s="174"/>
      <c r="BU20" s="174"/>
      <c r="BV20" s="174"/>
      <c r="BW20" s="174"/>
      <c r="BX20" s="175"/>
      <c r="BY20" s="173"/>
      <c r="BZ20" s="174"/>
      <c r="CA20" s="174"/>
      <c r="CB20" s="174"/>
      <c r="CC20" s="174"/>
      <c r="CD20" s="174"/>
      <c r="CE20" s="174"/>
      <c r="CF20" s="175"/>
      <c r="CG20" s="173"/>
      <c r="CH20" s="174"/>
      <c r="CI20" s="174"/>
      <c r="CJ20" s="174"/>
      <c r="CK20" s="174"/>
      <c r="CL20" s="174"/>
      <c r="CM20" s="174"/>
      <c r="CN20" s="174"/>
      <c r="CO20" s="173"/>
      <c r="CP20" s="174"/>
      <c r="CQ20" s="174"/>
      <c r="CR20" s="174"/>
      <c r="CS20" s="174"/>
      <c r="CT20" s="174"/>
      <c r="CU20" s="174"/>
      <c r="CV20" s="175"/>
      <c r="CW20" s="173"/>
      <c r="CX20" s="174"/>
      <c r="CY20" s="174"/>
      <c r="CZ20" s="174"/>
      <c r="DA20" s="174"/>
      <c r="DB20" s="174"/>
      <c r="DC20" s="174"/>
      <c r="DD20" s="175"/>
      <c r="DE20" s="173"/>
      <c r="DF20" s="174"/>
      <c r="DG20" s="174"/>
      <c r="DH20" s="174"/>
      <c r="DI20" s="174"/>
      <c r="DJ20" s="174"/>
      <c r="DK20" s="174"/>
      <c r="DL20" s="175"/>
      <c r="DM20" s="173"/>
      <c r="DN20" s="174"/>
      <c r="DO20" s="174"/>
      <c r="DP20" s="174"/>
      <c r="DQ20" s="174"/>
      <c r="DR20" s="174"/>
      <c r="DS20" s="174"/>
      <c r="DT20" s="175"/>
      <c r="DU20" s="173"/>
      <c r="DV20" s="174"/>
      <c r="DW20" s="174"/>
      <c r="DX20" s="174"/>
      <c r="DY20" s="174"/>
      <c r="DZ20" s="174"/>
      <c r="EA20" s="174"/>
      <c r="EB20" s="176"/>
      <c r="EC20" s="52"/>
      <c r="ED20" s="163"/>
      <c r="EE20" s="163"/>
      <c r="EF20" s="163"/>
      <c r="EG20" s="163"/>
      <c r="EH20" s="163"/>
    </row>
    <row r="21" spans="1:142" ht="24" customHeight="1">
      <c r="A21" s="119" t="s">
        <v>277</v>
      </c>
      <c r="B21" s="120"/>
      <c r="C21" s="120"/>
      <c r="D21" s="120"/>
      <c r="E21" s="120"/>
      <c r="F21" s="120"/>
      <c r="G21" s="120"/>
      <c r="H21" s="120"/>
      <c r="I21" s="120"/>
      <c r="J21" s="120"/>
      <c r="K21" s="120"/>
      <c r="L21" s="120"/>
      <c r="M21" s="120"/>
      <c r="N21" s="120"/>
      <c r="O21" s="120"/>
      <c r="P21" s="120"/>
      <c r="Q21" s="120"/>
      <c r="R21" s="120"/>
      <c r="S21" s="141"/>
      <c r="T21" s="177" t="s">
        <v>816</v>
      </c>
      <c r="U21" s="178"/>
      <c r="V21" s="143"/>
      <c r="W21" s="145" t="s">
        <v>816</v>
      </c>
      <c r="X21" s="178"/>
      <c r="Y21" s="143"/>
      <c r="Z21" s="145" t="s">
        <v>815</v>
      </c>
      <c r="AA21" s="178"/>
      <c r="AB21" s="179"/>
      <c r="AC21" s="180">
        <f t="shared" si="0"/>
        <v>798</v>
      </c>
      <c r="AD21" s="181"/>
      <c r="AE21" s="181"/>
      <c r="AF21" s="181"/>
      <c r="AG21" s="181"/>
      <c r="AH21" s="181"/>
      <c r="AI21" s="181"/>
      <c r="AJ21" s="181"/>
      <c r="AK21" s="181"/>
      <c r="AL21" s="181"/>
      <c r="AM21" s="181"/>
      <c r="AN21" s="181"/>
      <c r="AO21" s="181"/>
      <c r="AP21" s="181"/>
      <c r="AQ21" s="181"/>
      <c r="AR21" s="182"/>
      <c r="AS21" s="149">
        <v>793</v>
      </c>
      <c r="AT21" s="150"/>
      <c r="AU21" s="150"/>
      <c r="AV21" s="150"/>
      <c r="AW21" s="150"/>
      <c r="AX21" s="150"/>
      <c r="AY21" s="150"/>
      <c r="AZ21" s="151"/>
      <c r="BA21" s="149">
        <v>5</v>
      </c>
      <c r="BB21" s="150"/>
      <c r="BC21" s="150"/>
      <c r="BD21" s="150"/>
      <c r="BE21" s="150"/>
      <c r="BF21" s="150"/>
      <c r="BG21" s="150"/>
      <c r="BH21" s="151"/>
      <c r="BI21" s="149"/>
      <c r="BJ21" s="150"/>
      <c r="BK21" s="150"/>
      <c r="BL21" s="150"/>
      <c r="BM21" s="150"/>
      <c r="BN21" s="150"/>
      <c r="BO21" s="150"/>
      <c r="BP21" s="151"/>
      <c r="BQ21" s="149"/>
      <c r="BR21" s="150"/>
      <c r="BS21" s="150"/>
      <c r="BT21" s="150"/>
      <c r="BU21" s="150"/>
      <c r="BV21" s="150"/>
      <c r="BW21" s="150"/>
      <c r="BX21" s="151"/>
      <c r="BY21" s="149"/>
      <c r="BZ21" s="150"/>
      <c r="CA21" s="150"/>
      <c r="CB21" s="150"/>
      <c r="CC21" s="150"/>
      <c r="CD21" s="150"/>
      <c r="CE21" s="150"/>
      <c r="CF21" s="151"/>
      <c r="CG21" s="149"/>
      <c r="CH21" s="150"/>
      <c r="CI21" s="150"/>
      <c r="CJ21" s="150"/>
      <c r="CK21" s="150"/>
      <c r="CL21" s="150"/>
      <c r="CM21" s="150"/>
      <c r="CN21" s="150"/>
      <c r="CO21" s="149"/>
      <c r="CP21" s="150"/>
      <c r="CQ21" s="150"/>
      <c r="CR21" s="150"/>
      <c r="CS21" s="150"/>
      <c r="CT21" s="150"/>
      <c r="CU21" s="150"/>
      <c r="CV21" s="151"/>
      <c r="CW21" s="149"/>
      <c r="CX21" s="150"/>
      <c r="CY21" s="150"/>
      <c r="CZ21" s="150"/>
      <c r="DA21" s="150"/>
      <c r="DB21" s="150"/>
      <c r="DC21" s="150"/>
      <c r="DD21" s="151"/>
      <c r="DE21" s="149"/>
      <c r="DF21" s="150"/>
      <c r="DG21" s="150"/>
      <c r="DH21" s="150"/>
      <c r="DI21" s="150"/>
      <c r="DJ21" s="150"/>
      <c r="DK21" s="150"/>
      <c r="DL21" s="151"/>
      <c r="DM21" s="149"/>
      <c r="DN21" s="150"/>
      <c r="DO21" s="150"/>
      <c r="DP21" s="150"/>
      <c r="DQ21" s="150"/>
      <c r="DR21" s="150"/>
      <c r="DS21" s="150"/>
      <c r="DT21" s="151"/>
      <c r="DU21" s="149"/>
      <c r="DV21" s="150"/>
      <c r="DW21" s="150"/>
      <c r="DX21" s="150"/>
      <c r="DY21" s="150"/>
      <c r="DZ21" s="150"/>
      <c r="EA21" s="150"/>
      <c r="EB21" s="152"/>
      <c r="EC21" s="52"/>
      <c r="ED21" s="163"/>
      <c r="EE21" s="163"/>
      <c r="EF21" s="163"/>
      <c r="EG21" s="163"/>
      <c r="EH21" s="163"/>
    </row>
    <row r="22" spans="1:142" ht="24" customHeight="1" thickBot="1">
      <c r="A22" s="119" t="s">
        <v>278</v>
      </c>
      <c r="B22" s="120"/>
      <c r="C22" s="120"/>
      <c r="D22" s="120"/>
      <c r="E22" s="120"/>
      <c r="F22" s="120"/>
      <c r="G22" s="120"/>
      <c r="H22" s="120"/>
      <c r="I22" s="120"/>
      <c r="J22" s="120"/>
      <c r="K22" s="120"/>
      <c r="L22" s="120"/>
      <c r="M22" s="120"/>
      <c r="N22" s="120"/>
      <c r="O22" s="120"/>
      <c r="P22" s="120"/>
      <c r="Q22" s="120"/>
      <c r="R22" s="120"/>
      <c r="S22" s="141"/>
      <c r="T22" s="183" t="s">
        <v>816</v>
      </c>
      <c r="U22" s="184"/>
      <c r="V22" s="185"/>
      <c r="W22" s="186" t="s">
        <v>279</v>
      </c>
      <c r="X22" s="184"/>
      <c r="Y22" s="185"/>
      <c r="Z22" s="186" t="s">
        <v>815</v>
      </c>
      <c r="AA22" s="184"/>
      <c r="AB22" s="187"/>
      <c r="AC22" s="188">
        <f t="shared" si="0"/>
        <v>1758</v>
      </c>
      <c r="AD22" s="189"/>
      <c r="AE22" s="189"/>
      <c r="AF22" s="189"/>
      <c r="AG22" s="189"/>
      <c r="AH22" s="189"/>
      <c r="AI22" s="189"/>
      <c r="AJ22" s="189"/>
      <c r="AK22" s="189"/>
      <c r="AL22" s="189"/>
      <c r="AM22" s="189"/>
      <c r="AN22" s="189"/>
      <c r="AO22" s="189"/>
      <c r="AP22" s="189"/>
      <c r="AQ22" s="189"/>
      <c r="AR22" s="190"/>
      <c r="AS22" s="173">
        <v>1742</v>
      </c>
      <c r="AT22" s="174"/>
      <c r="AU22" s="174"/>
      <c r="AV22" s="174"/>
      <c r="AW22" s="174"/>
      <c r="AX22" s="174"/>
      <c r="AY22" s="174"/>
      <c r="AZ22" s="175"/>
      <c r="BA22" s="173">
        <v>11</v>
      </c>
      <c r="BB22" s="174"/>
      <c r="BC22" s="174"/>
      <c r="BD22" s="174"/>
      <c r="BE22" s="174"/>
      <c r="BF22" s="174"/>
      <c r="BG22" s="174"/>
      <c r="BH22" s="175"/>
      <c r="BI22" s="173">
        <v>4</v>
      </c>
      <c r="BJ22" s="174"/>
      <c r="BK22" s="174"/>
      <c r="BL22" s="174"/>
      <c r="BM22" s="174"/>
      <c r="BN22" s="174"/>
      <c r="BO22" s="174"/>
      <c r="BP22" s="175"/>
      <c r="BQ22" s="173">
        <v>1</v>
      </c>
      <c r="BR22" s="174"/>
      <c r="BS22" s="174"/>
      <c r="BT22" s="174"/>
      <c r="BU22" s="174"/>
      <c r="BV22" s="174"/>
      <c r="BW22" s="174"/>
      <c r="BX22" s="175"/>
      <c r="BY22" s="173"/>
      <c r="BZ22" s="174"/>
      <c r="CA22" s="174"/>
      <c r="CB22" s="174"/>
      <c r="CC22" s="174"/>
      <c r="CD22" s="174"/>
      <c r="CE22" s="174"/>
      <c r="CF22" s="175"/>
      <c r="CG22" s="173"/>
      <c r="CH22" s="174"/>
      <c r="CI22" s="174"/>
      <c r="CJ22" s="174"/>
      <c r="CK22" s="174"/>
      <c r="CL22" s="174"/>
      <c r="CM22" s="174"/>
      <c r="CN22" s="174"/>
      <c r="CO22" s="173"/>
      <c r="CP22" s="174"/>
      <c r="CQ22" s="174"/>
      <c r="CR22" s="174"/>
      <c r="CS22" s="174"/>
      <c r="CT22" s="174"/>
      <c r="CU22" s="174"/>
      <c r="CV22" s="175"/>
      <c r="CW22" s="173"/>
      <c r="CX22" s="174"/>
      <c r="CY22" s="174"/>
      <c r="CZ22" s="174"/>
      <c r="DA22" s="174"/>
      <c r="DB22" s="174"/>
      <c r="DC22" s="174"/>
      <c r="DD22" s="175"/>
      <c r="DE22" s="173"/>
      <c r="DF22" s="174"/>
      <c r="DG22" s="174"/>
      <c r="DH22" s="174"/>
      <c r="DI22" s="174"/>
      <c r="DJ22" s="174"/>
      <c r="DK22" s="174"/>
      <c r="DL22" s="175"/>
      <c r="DM22" s="173"/>
      <c r="DN22" s="174"/>
      <c r="DO22" s="174"/>
      <c r="DP22" s="174"/>
      <c r="DQ22" s="174"/>
      <c r="DR22" s="174"/>
      <c r="DS22" s="174"/>
      <c r="DT22" s="175"/>
      <c r="DU22" s="173"/>
      <c r="DV22" s="174"/>
      <c r="DW22" s="174"/>
      <c r="DX22" s="174"/>
      <c r="DY22" s="174"/>
      <c r="DZ22" s="174"/>
      <c r="EA22" s="174"/>
      <c r="EB22" s="176"/>
      <c r="EC22" s="52"/>
      <c r="ED22" s="163"/>
      <c r="EE22" s="163"/>
      <c r="EF22" s="163"/>
      <c r="EG22" s="163"/>
      <c r="EH22" s="163"/>
    </row>
    <row r="23" spans="1:142" ht="24" customHeight="1">
      <c r="A23" s="119" t="s">
        <v>280</v>
      </c>
      <c r="B23" s="120"/>
      <c r="C23" s="120"/>
      <c r="D23" s="120"/>
      <c r="E23" s="120"/>
      <c r="F23" s="120"/>
      <c r="G23" s="120"/>
      <c r="H23" s="120"/>
      <c r="I23" s="120"/>
      <c r="J23" s="120"/>
      <c r="K23" s="120"/>
      <c r="L23" s="120"/>
      <c r="M23" s="120"/>
      <c r="N23" s="120"/>
      <c r="O23" s="120"/>
      <c r="P23" s="120"/>
      <c r="Q23" s="120"/>
      <c r="R23" s="120"/>
      <c r="S23" s="141"/>
      <c r="T23" s="177" t="s">
        <v>816</v>
      </c>
      <c r="U23" s="178"/>
      <c r="V23" s="143"/>
      <c r="W23" s="145" t="s">
        <v>263</v>
      </c>
      <c r="X23" s="178"/>
      <c r="Y23" s="143"/>
      <c r="Z23" s="145" t="s">
        <v>815</v>
      </c>
      <c r="AA23" s="178"/>
      <c r="AB23" s="179"/>
      <c r="AC23" s="180">
        <f t="shared" si="0"/>
        <v>1850</v>
      </c>
      <c r="AD23" s="181"/>
      <c r="AE23" s="181"/>
      <c r="AF23" s="181"/>
      <c r="AG23" s="181"/>
      <c r="AH23" s="181"/>
      <c r="AI23" s="181"/>
      <c r="AJ23" s="181"/>
      <c r="AK23" s="181"/>
      <c r="AL23" s="181"/>
      <c r="AM23" s="181"/>
      <c r="AN23" s="181"/>
      <c r="AO23" s="181"/>
      <c r="AP23" s="181"/>
      <c r="AQ23" s="181"/>
      <c r="AR23" s="182"/>
      <c r="AS23" s="149">
        <v>1785</v>
      </c>
      <c r="AT23" s="150"/>
      <c r="AU23" s="150"/>
      <c r="AV23" s="150"/>
      <c r="AW23" s="150"/>
      <c r="AX23" s="150"/>
      <c r="AY23" s="150"/>
      <c r="AZ23" s="151"/>
      <c r="BA23" s="149">
        <v>19</v>
      </c>
      <c r="BB23" s="150"/>
      <c r="BC23" s="150"/>
      <c r="BD23" s="150"/>
      <c r="BE23" s="150"/>
      <c r="BF23" s="150"/>
      <c r="BG23" s="150"/>
      <c r="BH23" s="151"/>
      <c r="BI23" s="149">
        <v>23</v>
      </c>
      <c r="BJ23" s="150"/>
      <c r="BK23" s="150"/>
      <c r="BL23" s="150"/>
      <c r="BM23" s="150"/>
      <c r="BN23" s="150"/>
      <c r="BO23" s="150"/>
      <c r="BP23" s="151"/>
      <c r="BQ23" s="149">
        <v>17</v>
      </c>
      <c r="BR23" s="150"/>
      <c r="BS23" s="150"/>
      <c r="BT23" s="150"/>
      <c r="BU23" s="150"/>
      <c r="BV23" s="150"/>
      <c r="BW23" s="150"/>
      <c r="BX23" s="151"/>
      <c r="BY23" s="149">
        <v>6</v>
      </c>
      <c r="BZ23" s="150"/>
      <c r="CA23" s="150"/>
      <c r="CB23" s="150"/>
      <c r="CC23" s="150"/>
      <c r="CD23" s="150"/>
      <c r="CE23" s="150"/>
      <c r="CF23" s="151"/>
      <c r="CG23" s="149"/>
      <c r="CH23" s="150"/>
      <c r="CI23" s="150"/>
      <c r="CJ23" s="150"/>
      <c r="CK23" s="150"/>
      <c r="CL23" s="150"/>
      <c r="CM23" s="150"/>
      <c r="CN23" s="150"/>
      <c r="CO23" s="149"/>
      <c r="CP23" s="150"/>
      <c r="CQ23" s="150"/>
      <c r="CR23" s="150"/>
      <c r="CS23" s="150"/>
      <c r="CT23" s="150"/>
      <c r="CU23" s="150"/>
      <c r="CV23" s="151"/>
      <c r="CW23" s="149"/>
      <c r="CX23" s="150"/>
      <c r="CY23" s="150"/>
      <c r="CZ23" s="150"/>
      <c r="DA23" s="150"/>
      <c r="DB23" s="150"/>
      <c r="DC23" s="150"/>
      <c r="DD23" s="151"/>
      <c r="DE23" s="149"/>
      <c r="DF23" s="150"/>
      <c r="DG23" s="150"/>
      <c r="DH23" s="150"/>
      <c r="DI23" s="150"/>
      <c r="DJ23" s="150"/>
      <c r="DK23" s="150"/>
      <c r="DL23" s="151"/>
      <c r="DM23" s="149"/>
      <c r="DN23" s="150"/>
      <c r="DO23" s="150"/>
      <c r="DP23" s="150"/>
      <c r="DQ23" s="150"/>
      <c r="DR23" s="150"/>
      <c r="DS23" s="150"/>
      <c r="DT23" s="151"/>
      <c r="DU23" s="149"/>
      <c r="DV23" s="150"/>
      <c r="DW23" s="150"/>
      <c r="DX23" s="150"/>
      <c r="DY23" s="150"/>
      <c r="DZ23" s="150"/>
      <c r="EA23" s="150"/>
      <c r="EB23" s="152"/>
      <c r="EC23" s="52"/>
      <c r="ED23" s="163"/>
      <c r="EE23" s="163"/>
      <c r="EF23" s="163"/>
      <c r="EG23" s="163"/>
      <c r="EH23" s="163"/>
    </row>
    <row r="24" spans="1:142" ht="24" customHeight="1">
      <c r="A24" s="119" t="s">
        <v>281</v>
      </c>
      <c r="B24" s="120"/>
      <c r="C24" s="120"/>
      <c r="D24" s="120"/>
      <c r="E24" s="120"/>
      <c r="F24" s="120"/>
      <c r="G24" s="120"/>
      <c r="H24" s="120"/>
      <c r="I24" s="120"/>
      <c r="J24" s="120"/>
      <c r="K24" s="120"/>
      <c r="L24" s="120"/>
      <c r="M24" s="120"/>
      <c r="N24" s="120"/>
      <c r="O24" s="120"/>
      <c r="P24" s="120"/>
      <c r="Q24" s="120"/>
      <c r="R24" s="120"/>
      <c r="S24" s="141"/>
      <c r="T24" s="153" t="s">
        <v>816</v>
      </c>
      <c r="U24" s="120"/>
      <c r="V24" s="154"/>
      <c r="W24" s="155" t="s">
        <v>265</v>
      </c>
      <c r="X24" s="120"/>
      <c r="Y24" s="154"/>
      <c r="Z24" s="155" t="s">
        <v>815</v>
      </c>
      <c r="AA24" s="120"/>
      <c r="AB24" s="121"/>
      <c r="AC24" s="156">
        <f t="shared" si="0"/>
        <v>2045</v>
      </c>
      <c r="AD24" s="157"/>
      <c r="AE24" s="157"/>
      <c r="AF24" s="157"/>
      <c r="AG24" s="157"/>
      <c r="AH24" s="157"/>
      <c r="AI24" s="157"/>
      <c r="AJ24" s="157"/>
      <c r="AK24" s="157"/>
      <c r="AL24" s="157"/>
      <c r="AM24" s="157"/>
      <c r="AN24" s="157"/>
      <c r="AO24" s="157"/>
      <c r="AP24" s="157"/>
      <c r="AQ24" s="157"/>
      <c r="AR24" s="158"/>
      <c r="AS24" s="159">
        <v>1694</v>
      </c>
      <c r="AT24" s="160"/>
      <c r="AU24" s="160"/>
      <c r="AV24" s="160"/>
      <c r="AW24" s="160"/>
      <c r="AX24" s="160"/>
      <c r="AY24" s="160"/>
      <c r="AZ24" s="161"/>
      <c r="BA24" s="159">
        <v>325</v>
      </c>
      <c r="BB24" s="160"/>
      <c r="BC24" s="160"/>
      <c r="BD24" s="160"/>
      <c r="BE24" s="160"/>
      <c r="BF24" s="160"/>
      <c r="BG24" s="160"/>
      <c r="BH24" s="161"/>
      <c r="BI24" s="159">
        <v>11</v>
      </c>
      <c r="BJ24" s="160"/>
      <c r="BK24" s="160"/>
      <c r="BL24" s="160"/>
      <c r="BM24" s="160"/>
      <c r="BN24" s="160"/>
      <c r="BO24" s="160"/>
      <c r="BP24" s="161"/>
      <c r="BQ24" s="159">
        <v>11</v>
      </c>
      <c r="BR24" s="160"/>
      <c r="BS24" s="160"/>
      <c r="BT24" s="160"/>
      <c r="BU24" s="160"/>
      <c r="BV24" s="160"/>
      <c r="BW24" s="160"/>
      <c r="BX24" s="161"/>
      <c r="BY24" s="159">
        <v>3</v>
      </c>
      <c r="BZ24" s="160"/>
      <c r="CA24" s="160"/>
      <c r="CB24" s="160"/>
      <c r="CC24" s="160"/>
      <c r="CD24" s="160"/>
      <c r="CE24" s="160"/>
      <c r="CF24" s="161"/>
      <c r="CG24" s="159"/>
      <c r="CH24" s="160"/>
      <c r="CI24" s="160"/>
      <c r="CJ24" s="160"/>
      <c r="CK24" s="160"/>
      <c r="CL24" s="160"/>
      <c r="CM24" s="160"/>
      <c r="CN24" s="160"/>
      <c r="CO24" s="159">
        <v>1</v>
      </c>
      <c r="CP24" s="160"/>
      <c r="CQ24" s="160"/>
      <c r="CR24" s="160"/>
      <c r="CS24" s="160"/>
      <c r="CT24" s="160"/>
      <c r="CU24" s="160"/>
      <c r="CV24" s="161"/>
      <c r="CW24" s="159"/>
      <c r="CX24" s="160"/>
      <c r="CY24" s="160"/>
      <c r="CZ24" s="160"/>
      <c r="DA24" s="160"/>
      <c r="DB24" s="160"/>
      <c r="DC24" s="160"/>
      <c r="DD24" s="161"/>
      <c r="DE24" s="159"/>
      <c r="DF24" s="160"/>
      <c r="DG24" s="160"/>
      <c r="DH24" s="160"/>
      <c r="DI24" s="160"/>
      <c r="DJ24" s="160"/>
      <c r="DK24" s="160"/>
      <c r="DL24" s="161"/>
      <c r="DM24" s="159"/>
      <c r="DN24" s="160"/>
      <c r="DO24" s="160"/>
      <c r="DP24" s="160"/>
      <c r="DQ24" s="160"/>
      <c r="DR24" s="160"/>
      <c r="DS24" s="160"/>
      <c r="DT24" s="161"/>
      <c r="DU24" s="159"/>
      <c r="DV24" s="160"/>
      <c r="DW24" s="160"/>
      <c r="DX24" s="160"/>
      <c r="DY24" s="160"/>
      <c r="DZ24" s="160"/>
      <c r="EA24" s="160"/>
      <c r="EB24" s="162"/>
      <c r="EC24" s="52"/>
      <c r="ED24" s="163"/>
      <c r="EE24" s="163"/>
      <c r="EF24" s="163"/>
      <c r="EG24" s="163"/>
      <c r="EH24" s="163"/>
    </row>
    <row r="25" spans="1:142" ht="24" customHeight="1">
      <c r="A25" s="119" t="s">
        <v>282</v>
      </c>
      <c r="B25" s="120"/>
      <c r="C25" s="120"/>
      <c r="D25" s="120"/>
      <c r="E25" s="120"/>
      <c r="F25" s="120"/>
      <c r="G25" s="120"/>
      <c r="H25" s="120"/>
      <c r="I25" s="120"/>
      <c r="J25" s="120"/>
      <c r="K25" s="120"/>
      <c r="L25" s="120"/>
      <c r="M25" s="120"/>
      <c r="N25" s="120"/>
      <c r="O25" s="120"/>
      <c r="P25" s="120"/>
      <c r="Q25" s="120"/>
      <c r="R25" s="120"/>
      <c r="S25" s="141"/>
      <c r="T25" s="153" t="s">
        <v>816</v>
      </c>
      <c r="U25" s="120"/>
      <c r="V25" s="154"/>
      <c r="W25" s="155" t="s">
        <v>267</v>
      </c>
      <c r="X25" s="120"/>
      <c r="Y25" s="154"/>
      <c r="Z25" s="155" t="s">
        <v>815</v>
      </c>
      <c r="AA25" s="120"/>
      <c r="AB25" s="121"/>
      <c r="AC25" s="156">
        <f t="shared" si="0"/>
        <v>2142</v>
      </c>
      <c r="AD25" s="157"/>
      <c r="AE25" s="157"/>
      <c r="AF25" s="157"/>
      <c r="AG25" s="157"/>
      <c r="AH25" s="157"/>
      <c r="AI25" s="157"/>
      <c r="AJ25" s="157"/>
      <c r="AK25" s="157"/>
      <c r="AL25" s="157"/>
      <c r="AM25" s="157"/>
      <c r="AN25" s="157"/>
      <c r="AO25" s="157"/>
      <c r="AP25" s="157"/>
      <c r="AQ25" s="157"/>
      <c r="AR25" s="158"/>
      <c r="AS25" s="159">
        <v>1546</v>
      </c>
      <c r="AT25" s="160"/>
      <c r="AU25" s="160"/>
      <c r="AV25" s="160"/>
      <c r="AW25" s="160"/>
      <c r="AX25" s="160"/>
      <c r="AY25" s="160"/>
      <c r="AZ25" s="161"/>
      <c r="BA25" s="159">
        <v>554</v>
      </c>
      <c r="BB25" s="160"/>
      <c r="BC25" s="160"/>
      <c r="BD25" s="160"/>
      <c r="BE25" s="160"/>
      <c r="BF25" s="160"/>
      <c r="BG25" s="160"/>
      <c r="BH25" s="161"/>
      <c r="BI25" s="159">
        <v>25</v>
      </c>
      <c r="BJ25" s="160"/>
      <c r="BK25" s="160"/>
      <c r="BL25" s="160"/>
      <c r="BM25" s="160"/>
      <c r="BN25" s="160"/>
      <c r="BO25" s="160"/>
      <c r="BP25" s="161"/>
      <c r="BQ25" s="159">
        <v>14</v>
      </c>
      <c r="BR25" s="160"/>
      <c r="BS25" s="160"/>
      <c r="BT25" s="160"/>
      <c r="BU25" s="160"/>
      <c r="BV25" s="160"/>
      <c r="BW25" s="160"/>
      <c r="BX25" s="161"/>
      <c r="BY25" s="159">
        <v>3</v>
      </c>
      <c r="BZ25" s="160"/>
      <c r="CA25" s="160"/>
      <c r="CB25" s="160"/>
      <c r="CC25" s="160"/>
      <c r="CD25" s="160"/>
      <c r="CE25" s="160"/>
      <c r="CF25" s="161"/>
      <c r="CG25" s="159"/>
      <c r="CH25" s="160"/>
      <c r="CI25" s="160"/>
      <c r="CJ25" s="160"/>
      <c r="CK25" s="160"/>
      <c r="CL25" s="160"/>
      <c r="CM25" s="160"/>
      <c r="CN25" s="160"/>
      <c r="CO25" s="159"/>
      <c r="CP25" s="160"/>
      <c r="CQ25" s="160"/>
      <c r="CR25" s="160"/>
      <c r="CS25" s="160"/>
      <c r="CT25" s="160"/>
      <c r="CU25" s="160"/>
      <c r="CV25" s="161"/>
      <c r="CW25" s="159"/>
      <c r="CX25" s="160"/>
      <c r="CY25" s="160"/>
      <c r="CZ25" s="160"/>
      <c r="DA25" s="160"/>
      <c r="DB25" s="160"/>
      <c r="DC25" s="160"/>
      <c r="DD25" s="161"/>
      <c r="DE25" s="159"/>
      <c r="DF25" s="160"/>
      <c r="DG25" s="160"/>
      <c r="DH25" s="160"/>
      <c r="DI25" s="160"/>
      <c r="DJ25" s="160"/>
      <c r="DK25" s="160"/>
      <c r="DL25" s="161"/>
      <c r="DM25" s="159"/>
      <c r="DN25" s="160"/>
      <c r="DO25" s="160"/>
      <c r="DP25" s="160"/>
      <c r="DQ25" s="160"/>
      <c r="DR25" s="160"/>
      <c r="DS25" s="160"/>
      <c r="DT25" s="161"/>
      <c r="DU25" s="159"/>
      <c r="DV25" s="160"/>
      <c r="DW25" s="160"/>
      <c r="DX25" s="160"/>
      <c r="DY25" s="160"/>
      <c r="DZ25" s="160"/>
      <c r="EA25" s="160"/>
      <c r="EB25" s="162"/>
      <c r="EC25" s="52"/>
      <c r="ED25" s="163"/>
      <c r="EE25" s="163"/>
      <c r="EF25" s="163"/>
      <c r="EG25" s="163"/>
      <c r="EH25" s="163"/>
    </row>
    <row r="26" spans="1:142" ht="24" customHeight="1" thickBot="1">
      <c r="A26" s="119" t="s">
        <v>283</v>
      </c>
      <c r="B26" s="120"/>
      <c r="C26" s="120"/>
      <c r="D26" s="120"/>
      <c r="E26" s="120"/>
      <c r="F26" s="120"/>
      <c r="G26" s="120"/>
      <c r="H26" s="120"/>
      <c r="I26" s="120"/>
      <c r="J26" s="120"/>
      <c r="K26" s="120"/>
      <c r="L26" s="120"/>
      <c r="M26" s="120"/>
      <c r="N26" s="120"/>
      <c r="O26" s="120"/>
      <c r="P26" s="120"/>
      <c r="Q26" s="120"/>
      <c r="R26" s="120"/>
      <c r="S26" s="141"/>
      <c r="T26" s="183" t="s">
        <v>816</v>
      </c>
      <c r="U26" s="184"/>
      <c r="V26" s="185"/>
      <c r="W26" s="186" t="s">
        <v>269</v>
      </c>
      <c r="X26" s="184"/>
      <c r="Y26" s="185"/>
      <c r="Z26" s="186" t="s">
        <v>815</v>
      </c>
      <c r="AA26" s="184"/>
      <c r="AB26" s="187"/>
      <c r="AC26" s="188">
        <f t="shared" si="0"/>
        <v>2099</v>
      </c>
      <c r="AD26" s="189"/>
      <c r="AE26" s="189"/>
      <c r="AF26" s="189"/>
      <c r="AG26" s="189"/>
      <c r="AH26" s="189"/>
      <c r="AI26" s="189"/>
      <c r="AJ26" s="189"/>
      <c r="AK26" s="189"/>
      <c r="AL26" s="189"/>
      <c r="AM26" s="189"/>
      <c r="AN26" s="189"/>
      <c r="AO26" s="189"/>
      <c r="AP26" s="189"/>
      <c r="AQ26" s="189"/>
      <c r="AR26" s="190"/>
      <c r="AS26" s="173">
        <v>1482</v>
      </c>
      <c r="AT26" s="174"/>
      <c r="AU26" s="174"/>
      <c r="AV26" s="174"/>
      <c r="AW26" s="174"/>
      <c r="AX26" s="174"/>
      <c r="AY26" s="174"/>
      <c r="AZ26" s="175"/>
      <c r="BA26" s="173">
        <v>574</v>
      </c>
      <c r="BB26" s="174"/>
      <c r="BC26" s="174"/>
      <c r="BD26" s="174"/>
      <c r="BE26" s="174"/>
      <c r="BF26" s="174"/>
      <c r="BG26" s="174"/>
      <c r="BH26" s="175"/>
      <c r="BI26" s="173">
        <v>29</v>
      </c>
      <c r="BJ26" s="174"/>
      <c r="BK26" s="174"/>
      <c r="BL26" s="174"/>
      <c r="BM26" s="174"/>
      <c r="BN26" s="174"/>
      <c r="BO26" s="174"/>
      <c r="BP26" s="175"/>
      <c r="BQ26" s="173">
        <v>9</v>
      </c>
      <c r="BR26" s="174"/>
      <c r="BS26" s="174"/>
      <c r="BT26" s="174"/>
      <c r="BU26" s="174"/>
      <c r="BV26" s="174"/>
      <c r="BW26" s="174"/>
      <c r="BX26" s="175"/>
      <c r="BY26" s="173">
        <v>1</v>
      </c>
      <c r="BZ26" s="174"/>
      <c r="CA26" s="174"/>
      <c r="CB26" s="174"/>
      <c r="CC26" s="174"/>
      <c r="CD26" s="174"/>
      <c r="CE26" s="174"/>
      <c r="CF26" s="175"/>
      <c r="CG26" s="173">
        <v>4</v>
      </c>
      <c r="CH26" s="174"/>
      <c r="CI26" s="174"/>
      <c r="CJ26" s="174"/>
      <c r="CK26" s="174"/>
      <c r="CL26" s="174"/>
      <c r="CM26" s="174"/>
      <c r="CN26" s="174"/>
      <c r="CO26" s="173"/>
      <c r="CP26" s="174"/>
      <c r="CQ26" s="174"/>
      <c r="CR26" s="174"/>
      <c r="CS26" s="174"/>
      <c r="CT26" s="174"/>
      <c r="CU26" s="174"/>
      <c r="CV26" s="175"/>
      <c r="CW26" s="173"/>
      <c r="CX26" s="174"/>
      <c r="CY26" s="174"/>
      <c r="CZ26" s="174"/>
      <c r="DA26" s="174"/>
      <c r="DB26" s="174"/>
      <c r="DC26" s="174"/>
      <c r="DD26" s="175"/>
      <c r="DE26" s="173"/>
      <c r="DF26" s="174"/>
      <c r="DG26" s="174"/>
      <c r="DH26" s="174"/>
      <c r="DI26" s="174"/>
      <c r="DJ26" s="174"/>
      <c r="DK26" s="174"/>
      <c r="DL26" s="175"/>
      <c r="DM26" s="173"/>
      <c r="DN26" s="174"/>
      <c r="DO26" s="174"/>
      <c r="DP26" s="174"/>
      <c r="DQ26" s="174"/>
      <c r="DR26" s="174"/>
      <c r="DS26" s="174"/>
      <c r="DT26" s="175"/>
      <c r="DU26" s="173"/>
      <c r="DV26" s="174"/>
      <c r="DW26" s="174"/>
      <c r="DX26" s="174"/>
      <c r="DY26" s="174"/>
      <c r="DZ26" s="174"/>
      <c r="EA26" s="174"/>
      <c r="EB26" s="176"/>
      <c r="EC26" s="52"/>
      <c r="ED26" s="163"/>
      <c r="EE26" s="163"/>
      <c r="EF26" s="163"/>
      <c r="EG26" s="163"/>
      <c r="EH26" s="163"/>
    </row>
    <row r="27" spans="1:142" ht="24" customHeight="1">
      <c r="A27" s="163"/>
      <c r="B27" s="163"/>
      <c r="C27" s="163"/>
      <c r="D27" s="163"/>
      <c r="E27" s="163"/>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91"/>
      <c r="AD27" s="163"/>
      <c r="AE27" s="163"/>
      <c r="AF27" s="163"/>
      <c r="AG27" s="163"/>
      <c r="AH27" s="163"/>
      <c r="AI27" s="163"/>
      <c r="AJ27" s="163"/>
      <c r="AK27" s="163"/>
      <c r="AL27" s="163"/>
      <c r="AM27" s="163"/>
      <c r="AN27" s="163"/>
      <c r="AO27" s="163"/>
      <c r="AP27" s="163"/>
      <c r="AQ27" s="163"/>
      <c r="AR27" s="163"/>
      <c r="AS27" s="163"/>
      <c r="AT27" s="163"/>
      <c r="AU27" s="163"/>
      <c r="AV27" s="163"/>
      <c r="AW27" s="163"/>
      <c r="AX27" s="163"/>
      <c r="AY27" s="163"/>
      <c r="AZ27" s="163"/>
      <c r="BA27" s="163"/>
      <c r="BB27" s="163"/>
      <c r="BC27" s="163"/>
      <c r="BD27" s="163"/>
      <c r="BE27" s="163"/>
      <c r="BF27" s="163"/>
      <c r="BG27" s="163"/>
      <c r="BH27" s="163"/>
      <c r="BI27" s="163"/>
      <c r="BJ27" s="163"/>
      <c r="BK27" s="163"/>
      <c r="BL27" s="163"/>
      <c r="BM27" s="163"/>
      <c r="BN27" s="163"/>
      <c r="BO27" s="163"/>
      <c r="BP27" s="163"/>
      <c r="BQ27" s="163"/>
      <c r="BR27" s="163"/>
      <c r="BS27" s="163"/>
      <c r="BT27" s="163"/>
      <c r="BU27" s="163"/>
      <c r="BV27" s="163"/>
      <c r="BW27" s="163"/>
      <c r="BX27" s="163"/>
      <c r="BY27" s="163"/>
      <c r="BZ27" s="163"/>
      <c r="CA27" s="163"/>
      <c r="CB27" s="163"/>
      <c r="CC27" s="163"/>
      <c r="CD27" s="163"/>
      <c r="CE27" s="163"/>
      <c r="CF27" s="163"/>
      <c r="CG27" s="163"/>
      <c r="CH27" s="163"/>
      <c r="CI27" s="163"/>
      <c r="CJ27" s="163"/>
      <c r="CK27" s="163"/>
      <c r="CL27" s="163"/>
      <c r="CM27" s="163"/>
      <c r="CN27" s="163"/>
      <c r="CO27" s="163"/>
      <c r="CP27" s="163"/>
      <c r="CQ27" s="163"/>
      <c r="CR27" s="163"/>
      <c r="CS27" s="163"/>
      <c r="CT27" s="163"/>
      <c r="CU27" s="163"/>
      <c r="CV27" s="163"/>
      <c r="CW27" s="163"/>
      <c r="CX27" s="163"/>
      <c r="CY27" s="163"/>
      <c r="CZ27" s="163"/>
      <c r="DA27" s="163"/>
      <c r="DB27" s="163"/>
      <c r="DC27" s="163"/>
      <c r="DD27" s="163"/>
      <c r="DE27" s="163"/>
      <c r="DF27" s="163"/>
      <c r="DG27" s="163"/>
      <c r="DH27" s="163"/>
      <c r="DI27" s="163"/>
      <c r="DJ27" s="163"/>
      <c r="DK27" s="163"/>
      <c r="DL27" s="163"/>
      <c r="DM27" s="163"/>
      <c r="DN27" s="163"/>
      <c r="DO27" s="163"/>
      <c r="DP27" s="163"/>
      <c r="DQ27" s="163"/>
      <c r="DR27" s="163"/>
      <c r="DS27" s="163"/>
      <c r="DT27" s="163"/>
      <c r="DU27" s="163"/>
      <c r="DV27" s="163"/>
      <c r="DW27" s="163"/>
      <c r="DX27" s="163"/>
      <c r="DY27" s="163"/>
      <c r="DZ27" s="163"/>
      <c r="EA27" s="163"/>
      <c r="EB27" s="163"/>
      <c r="EC27" s="163"/>
      <c r="ED27" s="163"/>
      <c r="EE27" s="163"/>
      <c r="EF27" s="163"/>
      <c r="EG27" s="163"/>
      <c r="EH27" s="163"/>
      <c r="EI27" s="163"/>
      <c r="EJ27" s="163"/>
      <c r="EK27" s="163"/>
      <c r="EL27" s="191"/>
    </row>
    <row r="28" spans="1:142" ht="13.5" customHeight="1">
      <c r="A28" s="163"/>
      <c r="B28" s="163"/>
      <c r="C28" s="163"/>
      <c r="D28" s="163"/>
      <c r="E28" s="163"/>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91"/>
      <c r="AD28" s="163"/>
      <c r="AE28" s="163"/>
      <c r="AF28" s="163"/>
      <c r="AG28" s="163"/>
      <c r="AH28" s="163"/>
      <c r="AI28" s="163"/>
      <c r="AJ28" s="163"/>
      <c r="AK28" s="163"/>
      <c r="AL28" s="163"/>
      <c r="AM28" s="163"/>
      <c r="AN28" s="163"/>
      <c r="AO28" s="163"/>
      <c r="AP28" s="163"/>
      <c r="AQ28" s="163"/>
      <c r="AR28" s="163"/>
      <c r="AS28" s="163"/>
      <c r="AT28" s="163"/>
      <c r="AU28" s="163"/>
      <c r="AV28" s="163"/>
      <c r="AW28" s="163"/>
      <c r="AX28" s="163"/>
      <c r="AY28" s="163"/>
      <c r="AZ28" s="163"/>
      <c r="BA28" s="163"/>
      <c r="BB28" s="163"/>
      <c r="BC28" s="163"/>
      <c r="BD28" s="163"/>
      <c r="BE28" s="163"/>
      <c r="BF28" s="163"/>
      <c r="BG28" s="163"/>
      <c r="BH28" s="163"/>
      <c r="BI28" s="163"/>
      <c r="BJ28" s="163"/>
      <c r="BK28" s="163"/>
      <c r="BL28" s="163"/>
      <c r="BM28" s="163"/>
      <c r="BN28" s="163"/>
      <c r="BO28" s="163"/>
      <c r="BP28" s="163"/>
      <c r="BQ28" s="163"/>
      <c r="BR28" s="163"/>
      <c r="BS28" s="163"/>
      <c r="BT28" s="163"/>
      <c r="BU28" s="163"/>
      <c r="BV28" s="163"/>
      <c r="BW28" s="163"/>
      <c r="BX28" s="163"/>
      <c r="BY28" s="163"/>
      <c r="BZ28" s="163"/>
      <c r="CA28" s="163"/>
      <c r="CB28" s="163"/>
      <c r="CC28" s="163"/>
      <c r="CD28" s="163"/>
      <c r="CE28" s="163"/>
      <c r="CF28" s="163"/>
      <c r="CG28" s="163"/>
      <c r="CH28" s="163"/>
      <c r="CI28" s="163"/>
      <c r="CJ28" s="163"/>
      <c r="CK28" s="163"/>
      <c r="CL28" s="163"/>
      <c r="CM28" s="163"/>
      <c r="CN28" s="163"/>
      <c r="CO28" s="163"/>
      <c r="CP28" s="163"/>
      <c r="CQ28" s="163"/>
      <c r="CR28" s="163"/>
      <c r="CS28" s="163"/>
      <c r="CT28" s="163"/>
      <c r="CU28" s="163"/>
      <c r="CV28" s="163"/>
      <c r="CW28" s="163"/>
      <c r="CX28" s="163"/>
      <c r="DA28" s="163"/>
      <c r="DB28" s="163"/>
      <c r="DC28" s="163"/>
      <c r="DD28" s="163"/>
      <c r="DE28" s="163"/>
      <c r="DF28" s="163"/>
      <c r="DG28" s="163"/>
      <c r="DH28" s="163"/>
      <c r="DI28" s="163"/>
      <c r="DJ28" s="163"/>
      <c r="DK28" s="163"/>
      <c r="DL28" s="163"/>
      <c r="DM28" s="163"/>
      <c r="DN28" s="163"/>
      <c r="DO28" s="163"/>
      <c r="DP28" s="163"/>
      <c r="DQ28" s="163"/>
      <c r="DR28" s="163"/>
      <c r="DS28" s="163"/>
      <c r="DT28" s="163"/>
      <c r="DU28" s="163"/>
      <c r="DV28" s="163"/>
      <c r="DW28" s="163"/>
      <c r="DX28" s="163"/>
      <c r="DY28" s="163"/>
      <c r="DZ28" s="163"/>
      <c r="EA28" s="163"/>
      <c r="EB28" s="163"/>
      <c r="EC28" s="163"/>
      <c r="ED28" s="163"/>
      <c r="EE28" s="163"/>
      <c r="EF28" s="163"/>
      <c r="EG28" s="163"/>
      <c r="EH28" s="163"/>
      <c r="EI28" s="163"/>
      <c r="EJ28" s="163"/>
      <c r="EK28" s="163"/>
      <c r="EL28" s="163"/>
    </row>
    <row r="29" spans="1:142" ht="13.5" customHeight="1">
      <c r="A29" s="163"/>
      <c r="B29" s="163"/>
      <c r="C29" s="163"/>
      <c r="D29" s="163"/>
      <c r="E29" s="163"/>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91"/>
      <c r="AD29" s="163"/>
      <c r="AE29" s="163"/>
      <c r="AF29" s="163"/>
      <c r="AG29" s="163"/>
      <c r="AH29" s="163"/>
      <c r="AI29" s="163"/>
      <c r="AJ29" s="163"/>
      <c r="AK29" s="163"/>
      <c r="AL29" s="163"/>
      <c r="AM29" s="163"/>
      <c r="AN29" s="163"/>
      <c r="AO29" s="163"/>
      <c r="AP29" s="163"/>
      <c r="AQ29" s="163"/>
      <c r="AR29" s="163"/>
      <c r="AS29" s="163"/>
      <c r="AT29" s="163"/>
      <c r="AU29" s="163"/>
      <c r="AV29" s="163"/>
      <c r="AW29" s="163"/>
      <c r="AX29" s="163"/>
      <c r="AY29" s="163"/>
      <c r="AZ29" s="163"/>
      <c r="BA29" s="163"/>
      <c r="BB29" s="163"/>
      <c r="BC29" s="163"/>
      <c r="BD29" s="163"/>
      <c r="BE29" s="163"/>
      <c r="BF29" s="163"/>
      <c r="BG29" s="163"/>
      <c r="BH29" s="163"/>
      <c r="BI29" s="163"/>
      <c r="BJ29" s="163"/>
      <c r="BK29" s="163"/>
      <c r="BL29" s="163"/>
      <c r="BM29" s="163"/>
      <c r="BN29" s="163"/>
      <c r="BO29" s="163"/>
      <c r="BP29" s="163"/>
      <c r="BQ29" s="163"/>
      <c r="BR29" s="163"/>
      <c r="BS29" s="163"/>
      <c r="BT29" s="163"/>
      <c r="BU29" s="163"/>
      <c r="BV29" s="163"/>
      <c r="BW29" s="163"/>
      <c r="BX29" s="163"/>
      <c r="BY29" s="163"/>
      <c r="BZ29" s="163"/>
      <c r="CA29" s="163"/>
      <c r="CB29" s="163"/>
      <c r="CC29" s="163"/>
      <c r="CD29" s="163"/>
      <c r="CE29" s="163"/>
      <c r="CF29" s="163"/>
      <c r="CG29" s="163"/>
      <c r="CH29" s="163"/>
      <c r="CI29" s="163"/>
      <c r="CJ29" s="163"/>
      <c r="CK29" s="163"/>
      <c r="CL29" s="163"/>
      <c r="CM29" s="163"/>
      <c r="CN29" s="163"/>
      <c r="CO29" s="163"/>
      <c r="CP29" s="163"/>
      <c r="CQ29" s="163"/>
      <c r="CR29" s="163"/>
      <c r="CS29" s="163"/>
      <c r="CT29" s="163"/>
      <c r="CU29" s="163"/>
      <c r="CV29" s="163"/>
      <c r="CW29" s="163"/>
      <c r="CX29" s="163"/>
      <c r="DA29" s="163"/>
      <c r="DB29" s="163"/>
      <c r="DC29" s="163"/>
      <c r="DD29" s="163"/>
      <c r="DE29" s="163"/>
      <c r="DF29" s="163"/>
      <c r="DG29" s="163"/>
      <c r="DH29" s="163"/>
      <c r="DI29" s="163"/>
      <c r="DJ29" s="163"/>
      <c r="DK29" s="163"/>
      <c r="DL29" s="163"/>
      <c r="DM29" s="163"/>
      <c r="DN29" s="163"/>
      <c r="DO29" s="163"/>
      <c r="DP29" s="163"/>
      <c r="DQ29" s="163"/>
      <c r="DR29" s="163"/>
      <c r="DS29" s="163"/>
      <c r="DT29" s="163"/>
      <c r="DU29" s="163"/>
      <c r="DV29" s="163"/>
      <c r="DW29" s="163"/>
      <c r="DX29" s="163"/>
      <c r="DY29" s="163"/>
      <c r="DZ29" s="163"/>
      <c r="EA29" s="163"/>
      <c r="EB29" s="163"/>
      <c r="EC29" s="163"/>
      <c r="ED29" s="163"/>
      <c r="EE29" s="163"/>
      <c r="EF29" s="163"/>
      <c r="EG29" s="163"/>
      <c r="EH29" s="163"/>
      <c r="EI29" s="163"/>
      <c r="EJ29" s="163"/>
      <c r="EK29" s="163"/>
      <c r="EL29" s="163"/>
    </row>
    <row r="30" spans="1:142" ht="15.95" customHeight="1">
      <c r="H30" s="91" t="s">
        <v>810</v>
      </c>
      <c r="I30" s="92"/>
      <c r="J30" s="92"/>
      <c r="K30" s="92"/>
      <c r="L30" s="92"/>
      <c r="M30" s="92"/>
      <c r="N30" s="92"/>
      <c r="O30" s="92"/>
      <c r="P30" s="92"/>
      <c r="Q30" s="92"/>
      <c r="R30" s="92"/>
      <c r="S30" s="92"/>
      <c r="T30" s="92"/>
      <c r="U30" s="92"/>
      <c r="V30" s="92"/>
      <c r="W30" s="92"/>
      <c r="X30" s="92"/>
      <c r="Y30" s="93"/>
      <c r="Z30" s="91" t="s">
        <v>756</v>
      </c>
      <c r="AA30" s="92"/>
      <c r="AB30" s="92"/>
      <c r="AC30" s="92"/>
      <c r="AD30" s="92"/>
      <c r="AE30" s="93"/>
      <c r="AF30" s="94" t="str">
        <f>"第22表　控除対象配偶者及び扶養親族の人員別"&amp; LEFT(表00!AA1,6)</f>
        <v>第22表　控除対象配偶者及び扶養親族の人員別令和6年度　</v>
      </c>
      <c r="AG30" s="95"/>
      <c r="AH30" s="95"/>
      <c r="AI30" s="95"/>
      <c r="AJ30" s="95"/>
      <c r="AK30" s="95"/>
      <c r="AL30" s="95"/>
      <c r="AM30" s="95"/>
      <c r="AN30" s="95"/>
      <c r="AO30" s="95"/>
      <c r="AP30" s="95"/>
      <c r="AQ30" s="95"/>
      <c r="AR30" s="95"/>
      <c r="AS30" s="95"/>
      <c r="AT30" s="95"/>
      <c r="AU30" s="95"/>
      <c r="AV30" s="95"/>
      <c r="AW30" s="95"/>
      <c r="AX30" s="95"/>
      <c r="AY30" s="95"/>
      <c r="AZ30" s="95"/>
      <c r="BA30" s="95"/>
      <c r="BB30" s="95"/>
      <c r="BC30" s="95"/>
      <c r="BD30" s="95"/>
      <c r="BE30" s="95"/>
      <c r="BF30" s="95"/>
      <c r="BG30" s="95"/>
      <c r="BH30" s="95"/>
      <c r="BI30" s="95"/>
      <c r="BJ30" s="95"/>
      <c r="BK30" s="95"/>
      <c r="BL30" s="95"/>
      <c r="BM30" s="95"/>
      <c r="BN30" s="95"/>
      <c r="BO30" s="95"/>
      <c r="BP30" s="95"/>
      <c r="BQ30" s="95"/>
      <c r="BR30" s="95"/>
      <c r="BS30" s="95"/>
      <c r="BT30" s="95"/>
      <c r="BU30" s="95"/>
      <c r="BV30" s="95"/>
      <c r="BW30" s="95"/>
      <c r="BX30" s="95"/>
      <c r="BY30" s="95"/>
      <c r="BZ30" s="95"/>
      <c r="CA30" s="95"/>
      <c r="CB30" s="95"/>
      <c r="CC30" s="95"/>
      <c r="CD30" s="95"/>
      <c r="CE30" s="95"/>
      <c r="CF30" s="95"/>
      <c r="CG30" s="95"/>
      <c r="CH30" s="95"/>
      <c r="CI30" s="95"/>
      <c r="CJ30" s="95"/>
      <c r="CK30" s="95"/>
      <c r="CL30" s="95"/>
      <c r="CM30" s="95"/>
      <c r="CN30" s="95"/>
      <c r="CO30" s="95"/>
      <c r="CP30" s="95"/>
      <c r="CQ30" s="95"/>
      <c r="CR30" s="95"/>
      <c r="CS30" s="95"/>
      <c r="CT30" s="95"/>
      <c r="CU30" s="95"/>
      <c r="CV30" s="95"/>
      <c r="CW30" s="95"/>
      <c r="CX30" s="95"/>
      <c r="CY30" s="95"/>
      <c r="CZ30" s="192"/>
      <c r="DA30" s="96" t="s">
        <v>750</v>
      </c>
      <c r="DB30" s="96"/>
      <c r="DC30" s="96"/>
      <c r="DD30" s="96"/>
      <c r="DE30" s="96"/>
      <c r="DF30" s="96"/>
      <c r="DG30" s="96"/>
      <c r="DH30" s="96"/>
      <c r="DI30" s="96"/>
      <c r="DJ30" s="96"/>
      <c r="DK30" s="96"/>
      <c r="DL30" s="97" t="str">
        <f>DK1</f>
        <v>三重県</v>
      </c>
      <c r="DM30" s="97"/>
      <c r="DN30" s="97"/>
      <c r="DO30" s="97"/>
      <c r="DP30" s="97"/>
      <c r="DQ30" s="97"/>
      <c r="DR30" s="97"/>
      <c r="DS30" s="97"/>
      <c r="DT30" s="97"/>
      <c r="DU30" s="97"/>
      <c r="DV30" s="97"/>
      <c r="DW30" s="97"/>
      <c r="DX30" s="97"/>
      <c r="DY30" s="97"/>
      <c r="DZ30" s="97"/>
      <c r="EA30" s="97"/>
      <c r="EB30" s="97"/>
      <c r="EC30" s="97"/>
      <c r="ED30" s="97"/>
      <c r="EE30" s="97"/>
      <c r="EF30" s="97"/>
      <c r="EG30" s="97"/>
      <c r="EH30" s="97"/>
      <c r="EI30" s="97"/>
      <c r="EJ30" s="97"/>
      <c r="EK30" s="97"/>
      <c r="EL30" s="97"/>
    </row>
    <row r="31" spans="1:142" ht="15.95" customHeight="1" thickBot="1">
      <c r="H31" s="99"/>
      <c r="I31" s="100"/>
      <c r="J31" s="100"/>
      <c r="K31" s="100"/>
      <c r="L31" s="100"/>
      <c r="M31" s="100"/>
      <c r="N31" s="100"/>
      <c r="O31" s="100"/>
      <c r="P31" s="100"/>
      <c r="Q31" s="100"/>
      <c r="R31" s="100"/>
      <c r="S31" s="100"/>
      <c r="T31" s="100"/>
      <c r="U31" s="100"/>
      <c r="V31" s="100"/>
      <c r="W31" s="100"/>
      <c r="X31" s="100"/>
      <c r="Y31" s="101"/>
      <c r="Z31" s="99"/>
      <c r="AA31" s="100"/>
      <c r="AB31" s="100"/>
      <c r="AC31" s="100"/>
      <c r="AD31" s="100"/>
      <c r="AE31" s="101"/>
      <c r="AF31" s="94"/>
      <c r="AG31" s="95"/>
      <c r="AH31" s="95"/>
      <c r="AI31" s="95"/>
      <c r="AJ31" s="95"/>
      <c r="AK31" s="95"/>
      <c r="AL31" s="95"/>
      <c r="AM31" s="95"/>
      <c r="AN31" s="95"/>
      <c r="AO31" s="95"/>
      <c r="AP31" s="95"/>
      <c r="AQ31" s="95"/>
      <c r="AR31" s="95"/>
      <c r="AS31" s="95"/>
      <c r="AT31" s="95"/>
      <c r="AU31" s="95"/>
      <c r="AV31" s="95"/>
      <c r="AW31" s="95"/>
      <c r="AX31" s="95"/>
      <c r="AY31" s="95"/>
      <c r="AZ31" s="95"/>
      <c r="BA31" s="95"/>
      <c r="BB31" s="95"/>
      <c r="BC31" s="95"/>
      <c r="BD31" s="95"/>
      <c r="BE31" s="95"/>
      <c r="BF31" s="95"/>
      <c r="BG31" s="95"/>
      <c r="BH31" s="95"/>
      <c r="BI31" s="95"/>
      <c r="BJ31" s="95"/>
      <c r="BK31" s="95"/>
      <c r="BL31" s="95"/>
      <c r="BM31" s="95"/>
      <c r="BN31" s="95"/>
      <c r="BO31" s="95"/>
      <c r="BP31" s="95"/>
      <c r="BQ31" s="95"/>
      <c r="BR31" s="95"/>
      <c r="BS31" s="95"/>
      <c r="BT31" s="95"/>
      <c r="BU31" s="95"/>
      <c r="BV31" s="95"/>
      <c r="BW31" s="95"/>
      <c r="BX31" s="95"/>
      <c r="BY31" s="95"/>
      <c r="BZ31" s="95"/>
      <c r="CA31" s="95"/>
      <c r="CB31" s="95"/>
      <c r="CC31" s="95"/>
      <c r="CD31" s="95"/>
      <c r="CE31" s="95"/>
      <c r="CF31" s="95"/>
      <c r="CG31" s="95"/>
      <c r="CH31" s="95"/>
      <c r="CI31" s="95"/>
      <c r="CJ31" s="95"/>
      <c r="CK31" s="95"/>
      <c r="CL31" s="95"/>
      <c r="CM31" s="95"/>
      <c r="CN31" s="95"/>
      <c r="CO31" s="95"/>
      <c r="CP31" s="95"/>
      <c r="CQ31" s="95"/>
      <c r="CR31" s="95"/>
      <c r="CS31" s="95"/>
      <c r="CT31" s="95"/>
      <c r="CU31" s="95"/>
      <c r="CV31" s="95"/>
      <c r="CW31" s="95"/>
      <c r="CX31" s="95"/>
      <c r="CY31" s="95"/>
      <c r="CZ31" s="192"/>
      <c r="DA31" s="102"/>
      <c r="DB31" s="102"/>
      <c r="DC31" s="102"/>
      <c r="DD31" s="102"/>
      <c r="DE31" s="102"/>
      <c r="DF31" s="102"/>
      <c r="DG31" s="102"/>
      <c r="DH31" s="102"/>
      <c r="DI31" s="102"/>
      <c r="DJ31" s="102"/>
      <c r="DK31" s="102"/>
      <c r="DL31" s="103"/>
      <c r="DM31" s="103"/>
      <c r="DN31" s="103"/>
      <c r="DO31" s="103"/>
      <c r="DP31" s="103"/>
      <c r="DQ31" s="103"/>
      <c r="DR31" s="103"/>
      <c r="DS31" s="103"/>
      <c r="DT31" s="103"/>
      <c r="DU31" s="103"/>
      <c r="DV31" s="103"/>
      <c r="DW31" s="103"/>
      <c r="DX31" s="103"/>
      <c r="DY31" s="103"/>
      <c r="DZ31" s="103"/>
      <c r="EA31" s="103"/>
      <c r="EB31" s="103"/>
      <c r="EC31" s="103"/>
      <c r="ED31" s="103"/>
      <c r="EE31" s="103"/>
      <c r="EF31" s="103"/>
      <c r="EG31" s="103"/>
      <c r="EH31" s="103"/>
      <c r="EI31" s="103"/>
      <c r="EJ31" s="103"/>
      <c r="EK31" s="103"/>
      <c r="EL31" s="103"/>
    </row>
    <row r="32" spans="1:142" ht="22.5" customHeight="1" thickBot="1">
      <c r="H32" s="67">
        <f>H3</f>
        <v>2</v>
      </c>
      <c r="I32" s="68"/>
      <c r="J32" s="69"/>
      <c r="K32" s="70">
        <f>K3</f>
        <v>4</v>
      </c>
      <c r="L32" s="68"/>
      <c r="M32" s="69"/>
      <c r="N32" s="70">
        <f>N3</f>
        <v>2</v>
      </c>
      <c r="O32" s="68"/>
      <c r="P32" s="69"/>
      <c r="Q32" s="70">
        <f>Q3</f>
        <v>0</v>
      </c>
      <c r="R32" s="68"/>
      <c r="S32" s="69"/>
      <c r="T32" s="70">
        <f>T3</f>
        <v>2</v>
      </c>
      <c r="U32" s="68"/>
      <c r="V32" s="69"/>
      <c r="W32" s="70">
        <f>W3</f>
        <v>1</v>
      </c>
      <c r="X32" s="68"/>
      <c r="Y32" s="69"/>
      <c r="Z32" s="104">
        <v>2</v>
      </c>
      <c r="AA32" s="68"/>
      <c r="AB32" s="69"/>
      <c r="AC32" s="70">
        <v>2</v>
      </c>
      <c r="AD32" s="105"/>
      <c r="AE32" s="106"/>
      <c r="AF32" s="107" t="s">
        <v>534</v>
      </c>
      <c r="AG32" s="107"/>
      <c r="AH32" s="107"/>
      <c r="AI32" s="107"/>
      <c r="AJ32" s="107"/>
      <c r="AK32" s="107"/>
      <c r="AL32" s="107"/>
      <c r="AM32" s="107"/>
      <c r="AN32" s="107"/>
      <c r="AO32" s="107"/>
      <c r="AP32" s="107"/>
      <c r="AQ32" s="107"/>
      <c r="AR32" s="107"/>
      <c r="AS32" s="107"/>
      <c r="AT32" s="107"/>
      <c r="AU32" s="107"/>
      <c r="AV32" s="107"/>
      <c r="AW32" s="107"/>
      <c r="AX32" s="107"/>
      <c r="AY32" s="107"/>
      <c r="AZ32" s="107"/>
      <c r="BA32" s="107"/>
      <c r="BB32" s="107"/>
      <c r="BC32" s="107"/>
      <c r="BD32" s="107"/>
      <c r="BE32" s="107"/>
      <c r="BF32" s="107"/>
      <c r="BG32" s="107"/>
      <c r="BH32" s="107"/>
      <c r="BI32" s="107"/>
      <c r="BJ32" s="107"/>
      <c r="BK32" s="107"/>
      <c r="BL32" s="107"/>
      <c r="BM32" s="107"/>
      <c r="BN32" s="107"/>
      <c r="BO32" s="107"/>
      <c r="BP32" s="107"/>
      <c r="BQ32" s="107"/>
      <c r="BR32" s="107"/>
      <c r="BS32" s="107"/>
      <c r="BT32" s="107"/>
      <c r="BU32" s="107"/>
      <c r="BV32" s="107"/>
      <c r="BW32" s="107"/>
      <c r="BX32" s="107"/>
      <c r="BY32" s="107"/>
      <c r="BZ32" s="107"/>
      <c r="CA32" s="107"/>
      <c r="CB32" s="107"/>
      <c r="CC32" s="107"/>
      <c r="CD32" s="107"/>
      <c r="CE32" s="107"/>
      <c r="CF32" s="107"/>
      <c r="CG32" s="107"/>
      <c r="CH32" s="107"/>
      <c r="CI32" s="107"/>
      <c r="CJ32" s="107"/>
      <c r="CK32" s="107"/>
      <c r="CL32" s="107"/>
      <c r="CM32" s="107"/>
      <c r="CN32" s="107"/>
      <c r="CO32" s="107"/>
      <c r="CP32" s="107"/>
      <c r="CQ32" s="107"/>
      <c r="CR32" s="107"/>
      <c r="CS32" s="107"/>
      <c r="CT32" s="107"/>
      <c r="CU32" s="107"/>
      <c r="CV32" s="107"/>
      <c r="CW32" s="107"/>
      <c r="CX32" s="107"/>
      <c r="CY32" s="107"/>
      <c r="CZ32" s="192"/>
      <c r="DA32" s="102" t="s">
        <v>752</v>
      </c>
      <c r="DB32" s="102"/>
      <c r="DC32" s="102"/>
      <c r="DD32" s="102"/>
      <c r="DE32" s="102"/>
      <c r="DF32" s="102"/>
      <c r="DG32" s="102"/>
      <c r="DH32" s="102"/>
      <c r="DI32" s="102"/>
      <c r="DJ32" s="102"/>
      <c r="DK32" s="102"/>
      <c r="DL32" s="108" t="str">
        <f>DK3</f>
        <v>四日市市</v>
      </c>
      <c r="DM32" s="108"/>
      <c r="DN32" s="108"/>
      <c r="DO32" s="108"/>
      <c r="DP32" s="108"/>
      <c r="DQ32" s="108"/>
      <c r="DR32" s="108"/>
      <c r="DS32" s="108"/>
      <c r="DT32" s="108"/>
      <c r="DU32" s="108"/>
      <c r="DV32" s="108"/>
      <c r="DW32" s="108"/>
      <c r="DX32" s="108"/>
      <c r="DY32" s="108"/>
      <c r="DZ32" s="108"/>
      <c r="EA32" s="108"/>
      <c r="EB32" s="108"/>
      <c r="EC32" s="108"/>
      <c r="ED32" s="108"/>
      <c r="EE32" s="108"/>
      <c r="EF32" s="108"/>
      <c r="EG32" s="108"/>
      <c r="EH32" s="108"/>
      <c r="EI32" s="108"/>
      <c r="EJ32" s="108"/>
      <c r="EK32" s="108"/>
      <c r="EL32" s="108"/>
    </row>
    <row r="33" spans="1:142" ht="15" customHeight="1">
      <c r="A33" s="52"/>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107"/>
      <c r="AG33" s="107"/>
      <c r="AH33" s="107"/>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c r="BI33" s="107"/>
      <c r="BJ33" s="107"/>
      <c r="BK33" s="107"/>
      <c r="BL33" s="107"/>
      <c r="BM33" s="107"/>
      <c r="BN33" s="107"/>
      <c r="BO33" s="107"/>
      <c r="BP33" s="107"/>
      <c r="BQ33" s="107"/>
      <c r="BR33" s="107"/>
      <c r="BS33" s="107"/>
      <c r="BT33" s="107"/>
      <c r="BU33" s="107"/>
      <c r="BV33" s="107"/>
      <c r="BW33" s="107"/>
      <c r="BX33" s="107"/>
      <c r="BY33" s="107"/>
      <c r="BZ33" s="107"/>
      <c r="CA33" s="107"/>
      <c r="CB33" s="107"/>
      <c r="CC33" s="107"/>
      <c r="CD33" s="107"/>
      <c r="CE33" s="107"/>
      <c r="CF33" s="107"/>
      <c r="CG33" s="107"/>
      <c r="CH33" s="107"/>
      <c r="CI33" s="107"/>
      <c r="CJ33" s="107"/>
      <c r="CK33" s="107"/>
      <c r="CL33" s="107"/>
      <c r="CM33" s="107"/>
      <c r="CN33" s="107"/>
      <c r="CO33" s="107"/>
      <c r="CP33" s="107"/>
      <c r="CQ33" s="107"/>
      <c r="CR33" s="107"/>
      <c r="CS33" s="107"/>
      <c r="CT33" s="107"/>
      <c r="CU33" s="107"/>
      <c r="CV33" s="107"/>
      <c r="CW33" s="107"/>
      <c r="CX33" s="107"/>
      <c r="CY33" s="107"/>
      <c r="CZ33" s="52"/>
      <c r="DA33" s="52"/>
      <c r="DB33" s="52"/>
      <c r="DC33" s="52"/>
      <c r="DD33" s="52"/>
      <c r="DE33" s="52"/>
      <c r="DF33" s="52"/>
      <c r="DG33" s="52"/>
      <c r="DH33" s="52"/>
      <c r="DI33" s="52"/>
      <c r="DJ33" s="52"/>
      <c r="DK33" s="52"/>
      <c r="DL33" s="52"/>
      <c r="DM33" s="52"/>
      <c r="DN33" s="52"/>
      <c r="DO33" s="52"/>
      <c r="DP33" s="52"/>
      <c r="DQ33" s="52"/>
      <c r="DR33" s="52"/>
      <c r="DS33" s="52"/>
      <c r="DT33" s="52"/>
      <c r="DU33" s="52"/>
      <c r="DV33" s="52"/>
      <c r="DW33" s="52"/>
      <c r="DX33" s="52"/>
      <c r="DY33" s="52"/>
      <c r="DZ33" s="52"/>
      <c r="EA33" s="52"/>
      <c r="EB33" s="52"/>
      <c r="EC33" s="52"/>
      <c r="ED33" s="52"/>
      <c r="EE33" s="52"/>
      <c r="EF33" s="52"/>
      <c r="EG33" s="52"/>
      <c r="EH33" s="52"/>
      <c r="EI33" s="52"/>
      <c r="EJ33" s="52"/>
      <c r="EK33" s="52"/>
      <c r="EL33" s="52"/>
    </row>
    <row r="34" spans="1:142" ht="15" customHeight="1">
      <c r="A34" s="52"/>
      <c r="B34" s="52"/>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2"/>
      <c r="BK34" s="52"/>
      <c r="BL34" s="52"/>
      <c r="BM34" s="52"/>
      <c r="BN34" s="52"/>
      <c r="BO34" s="52"/>
      <c r="BP34" s="52"/>
      <c r="BQ34" s="52"/>
      <c r="BR34" s="52"/>
      <c r="BS34" s="52"/>
      <c r="BT34" s="52"/>
      <c r="BU34" s="52"/>
      <c r="BV34" s="52"/>
      <c r="BW34" s="52"/>
      <c r="BX34" s="52"/>
      <c r="BY34" s="52"/>
      <c r="BZ34" s="52"/>
      <c r="CA34" s="52"/>
      <c r="CB34" s="52"/>
      <c r="CC34" s="52"/>
      <c r="CD34" s="52"/>
      <c r="CE34" s="52"/>
      <c r="CF34" s="52"/>
      <c r="CG34" s="52"/>
      <c r="CH34" s="52"/>
      <c r="CI34" s="52"/>
      <c r="CJ34" s="52"/>
      <c r="CK34" s="52"/>
      <c r="CL34" s="52"/>
      <c r="CM34" s="52"/>
      <c r="CN34" s="52"/>
      <c r="CO34" s="52"/>
      <c r="CP34" s="52"/>
      <c r="CQ34" s="52"/>
      <c r="CR34" s="52"/>
      <c r="CS34" s="52"/>
      <c r="CT34" s="52"/>
      <c r="CU34" s="52"/>
      <c r="CV34" s="52"/>
      <c r="CW34" s="52"/>
      <c r="CX34" s="52"/>
      <c r="CY34" s="52"/>
      <c r="CZ34" s="52"/>
      <c r="DA34" s="52"/>
      <c r="DB34" s="52"/>
      <c r="DC34" s="52"/>
      <c r="DD34" s="52"/>
      <c r="DE34" s="52"/>
      <c r="DF34" s="52"/>
      <c r="DG34" s="52"/>
      <c r="DH34" s="52"/>
      <c r="DI34" s="52"/>
      <c r="DJ34" s="52"/>
      <c r="DK34" s="52"/>
      <c r="DL34" s="52"/>
      <c r="DM34" s="52"/>
      <c r="DN34" s="52"/>
      <c r="DO34" s="52"/>
      <c r="DP34" s="52"/>
      <c r="DQ34" s="52"/>
      <c r="DR34" s="52"/>
      <c r="DS34" s="52"/>
      <c r="DT34" s="52"/>
      <c r="DU34" s="52"/>
      <c r="DV34" s="52"/>
      <c r="DW34" s="52"/>
      <c r="DX34" s="52"/>
      <c r="DY34" s="52"/>
      <c r="DZ34" s="52"/>
      <c r="EA34" s="52"/>
      <c r="EB34" s="52"/>
      <c r="EC34" s="52"/>
      <c r="ED34" s="52"/>
      <c r="EE34" s="52"/>
      <c r="EF34" s="52"/>
      <c r="EG34" s="52"/>
      <c r="EH34" s="52"/>
      <c r="EI34" s="52"/>
      <c r="EJ34" s="52"/>
      <c r="EK34" s="52"/>
      <c r="EL34" s="52"/>
    </row>
    <row r="35" spans="1:142" ht="15" customHeight="1">
      <c r="AC35" s="110" t="s">
        <v>145</v>
      </c>
      <c r="AD35" s="110"/>
      <c r="AE35" s="110"/>
      <c r="AF35" s="110"/>
      <c r="AG35" s="110"/>
      <c r="AH35" s="110"/>
      <c r="AI35" s="110"/>
      <c r="AJ35" s="110"/>
      <c r="AK35" s="110"/>
      <c r="AL35" s="110"/>
      <c r="AM35" s="110"/>
      <c r="AN35" s="110"/>
      <c r="AO35" s="110"/>
      <c r="AP35" s="110"/>
      <c r="AQ35" s="110"/>
      <c r="AR35" s="110"/>
      <c r="AS35" s="110" t="s">
        <v>146</v>
      </c>
      <c r="AT35" s="110"/>
      <c r="AU35" s="110"/>
      <c r="AV35" s="110"/>
      <c r="AW35" s="110"/>
      <c r="AX35" s="110"/>
      <c r="AY35" s="110"/>
      <c r="AZ35" s="110"/>
      <c r="BA35" s="110" t="s">
        <v>147</v>
      </c>
      <c r="BB35" s="110"/>
      <c r="BC35" s="110"/>
      <c r="BD35" s="110"/>
      <c r="BE35" s="110"/>
      <c r="BF35" s="110"/>
      <c r="BG35" s="110"/>
      <c r="BH35" s="110"/>
      <c r="BI35" s="110" t="s">
        <v>148</v>
      </c>
      <c r="BJ35" s="110"/>
      <c r="BK35" s="110"/>
      <c r="BL35" s="110"/>
      <c r="BM35" s="110"/>
      <c r="BN35" s="110"/>
      <c r="BO35" s="110"/>
      <c r="BP35" s="110"/>
      <c r="BQ35" s="110" t="s">
        <v>149</v>
      </c>
      <c r="BR35" s="110"/>
      <c r="BS35" s="110"/>
      <c r="BT35" s="110"/>
      <c r="BU35" s="110"/>
      <c r="BV35" s="110"/>
      <c r="BW35" s="110"/>
      <c r="BX35" s="110"/>
      <c r="BY35" s="110" t="s">
        <v>150</v>
      </c>
      <c r="BZ35" s="110"/>
      <c r="CA35" s="110"/>
      <c r="CB35" s="110"/>
      <c r="CC35" s="110"/>
      <c r="CD35" s="110"/>
      <c r="CE35" s="110"/>
      <c r="CF35" s="110"/>
      <c r="CG35" s="110" t="s">
        <v>151</v>
      </c>
      <c r="CH35" s="110"/>
      <c r="CI35" s="110"/>
      <c r="CJ35" s="110"/>
      <c r="CK35" s="110"/>
      <c r="CL35" s="110"/>
      <c r="CM35" s="110"/>
      <c r="CN35" s="110"/>
      <c r="CO35" s="110" t="s">
        <v>152</v>
      </c>
      <c r="CP35" s="110"/>
      <c r="CQ35" s="110"/>
      <c r="CR35" s="110"/>
      <c r="CS35" s="110"/>
      <c r="CT35" s="110"/>
      <c r="CU35" s="110"/>
      <c r="CV35" s="110"/>
      <c r="CW35" s="110" t="s">
        <v>153</v>
      </c>
      <c r="CX35" s="110"/>
      <c r="CY35" s="110"/>
      <c r="CZ35" s="110"/>
      <c r="DA35" s="110"/>
      <c r="DB35" s="110"/>
      <c r="DC35" s="110"/>
      <c r="DD35" s="110"/>
      <c r="DE35" s="110" t="s">
        <v>154</v>
      </c>
      <c r="DF35" s="110"/>
      <c r="DG35" s="110"/>
      <c r="DH35" s="110"/>
      <c r="DI35" s="110"/>
      <c r="DJ35" s="110"/>
      <c r="DK35" s="110"/>
      <c r="DL35" s="110"/>
      <c r="DM35" s="110" t="s">
        <v>155</v>
      </c>
      <c r="DN35" s="110"/>
      <c r="DO35" s="110"/>
      <c r="DP35" s="110"/>
      <c r="DQ35" s="110"/>
      <c r="DR35" s="110"/>
      <c r="DS35" s="110"/>
      <c r="DT35" s="193"/>
      <c r="DU35" s="193" t="s">
        <v>156</v>
      </c>
      <c r="DV35" s="193"/>
      <c r="DW35" s="193"/>
      <c r="DX35" s="193"/>
      <c r="DY35" s="193"/>
      <c r="DZ35" s="193"/>
      <c r="EA35" s="193"/>
      <c r="EB35" s="193"/>
      <c r="EC35" s="52"/>
    </row>
    <row r="36" spans="1:142" ht="13.5" customHeight="1">
      <c r="A36" s="111" t="s">
        <v>121</v>
      </c>
      <c r="B36" s="112"/>
      <c r="C36" s="112"/>
      <c r="D36" s="112"/>
      <c r="E36" s="112"/>
      <c r="F36" s="112"/>
      <c r="G36" s="112"/>
      <c r="H36" s="112"/>
      <c r="I36" s="112"/>
      <c r="J36" s="112"/>
      <c r="K36" s="112"/>
      <c r="L36" s="112"/>
      <c r="M36" s="112"/>
      <c r="N36" s="112"/>
      <c r="O36" s="112"/>
      <c r="P36" s="112"/>
      <c r="Q36" s="112"/>
      <c r="R36" s="112"/>
      <c r="S36" s="113"/>
      <c r="T36" s="114" t="s">
        <v>284</v>
      </c>
      <c r="U36" s="115"/>
      <c r="V36" s="115"/>
      <c r="W36" s="115"/>
      <c r="X36" s="115"/>
      <c r="Y36" s="115"/>
      <c r="Z36" s="115"/>
      <c r="AA36" s="115"/>
      <c r="AB36" s="118"/>
      <c r="AC36" s="114"/>
      <c r="AD36" s="115"/>
      <c r="AE36" s="115"/>
      <c r="AF36" s="115"/>
      <c r="AG36" s="115"/>
      <c r="AH36" s="115"/>
      <c r="AI36" s="115"/>
      <c r="AJ36" s="115"/>
      <c r="AK36" s="115"/>
      <c r="AL36" s="115"/>
      <c r="AM36" s="115"/>
      <c r="AN36" s="115"/>
      <c r="AO36" s="115"/>
      <c r="AP36" s="115"/>
      <c r="AQ36" s="115"/>
      <c r="AR36" s="118"/>
      <c r="AS36" s="119" t="s">
        <v>131</v>
      </c>
      <c r="AT36" s="120"/>
      <c r="AU36" s="120"/>
      <c r="AV36" s="120"/>
      <c r="AW36" s="120"/>
      <c r="AX36" s="120"/>
      <c r="AY36" s="120"/>
      <c r="AZ36" s="120"/>
      <c r="BA36" s="120"/>
      <c r="BB36" s="120"/>
      <c r="BC36" s="120"/>
      <c r="BD36" s="120"/>
      <c r="BE36" s="120"/>
      <c r="BF36" s="120"/>
      <c r="BG36" s="120"/>
      <c r="BH36" s="120"/>
      <c r="BI36" s="120"/>
      <c r="BJ36" s="120"/>
      <c r="BK36" s="120"/>
      <c r="BL36" s="120"/>
      <c r="BM36" s="120"/>
      <c r="BN36" s="120"/>
      <c r="BO36" s="120"/>
      <c r="BP36" s="120"/>
      <c r="BQ36" s="120"/>
      <c r="BR36" s="120"/>
      <c r="BS36" s="120"/>
      <c r="BT36" s="120"/>
      <c r="BU36" s="120"/>
      <c r="BV36" s="120"/>
      <c r="BW36" s="120"/>
      <c r="BX36" s="120"/>
      <c r="BY36" s="120"/>
      <c r="BZ36" s="120"/>
      <c r="CA36" s="120"/>
      <c r="CB36" s="120"/>
      <c r="CC36" s="120"/>
      <c r="CD36" s="120"/>
      <c r="CE36" s="120"/>
      <c r="CF36" s="120"/>
      <c r="CG36" s="120"/>
      <c r="CH36" s="120"/>
      <c r="CI36" s="120"/>
      <c r="CJ36" s="120"/>
      <c r="CK36" s="120"/>
      <c r="CL36" s="120"/>
      <c r="CM36" s="120"/>
      <c r="CN36" s="120"/>
      <c r="CO36" s="120"/>
      <c r="CP36" s="120"/>
      <c r="CQ36" s="120"/>
      <c r="CR36" s="120"/>
      <c r="CS36" s="120"/>
      <c r="CT36" s="120"/>
      <c r="CU36" s="120"/>
      <c r="CV36" s="120"/>
      <c r="CW36" s="120"/>
      <c r="CX36" s="120"/>
      <c r="CY36" s="120"/>
      <c r="CZ36" s="120"/>
      <c r="DA36" s="120"/>
      <c r="DB36" s="120"/>
      <c r="DC36" s="120"/>
      <c r="DD36" s="120"/>
      <c r="DE36" s="120"/>
      <c r="DF36" s="120"/>
      <c r="DG36" s="120"/>
      <c r="DH36" s="120"/>
      <c r="DI36" s="120"/>
      <c r="DJ36" s="120"/>
      <c r="DK36" s="120"/>
      <c r="DL36" s="120"/>
      <c r="DM36" s="120"/>
      <c r="DN36" s="120"/>
      <c r="DO36" s="120"/>
      <c r="DP36" s="120"/>
      <c r="DQ36" s="120"/>
      <c r="DR36" s="120"/>
      <c r="DS36" s="120"/>
      <c r="DT36" s="120"/>
      <c r="DU36" s="120"/>
      <c r="DV36" s="120"/>
      <c r="DW36" s="120"/>
      <c r="DX36" s="120"/>
      <c r="DY36" s="120"/>
      <c r="DZ36" s="120"/>
      <c r="EA36" s="120"/>
      <c r="EB36" s="121"/>
      <c r="EC36" s="122"/>
      <c r="ED36" s="122"/>
      <c r="EE36" s="122"/>
      <c r="EF36" s="122"/>
      <c r="EG36" s="122"/>
      <c r="EH36" s="122"/>
      <c r="EI36" s="122"/>
      <c r="EJ36" s="122"/>
      <c r="EK36" s="122"/>
      <c r="EL36" s="52"/>
    </row>
    <row r="37" spans="1:142" ht="13.5" customHeight="1">
      <c r="A37" s="124"/>
      <c r="B37" s="125"/>
      <c r="C37" s="125"/>
      <c r="D37" s="125"/>
      <c r="E37" s="125"/>
      <c r="F37" s="125"/>
      <c r="G37" s="125"/>
      <c r="H37" s="125"/>
      <c r="I37" s="125"/>
      <c r="J37" s="125"/>
      <c r="K37" s="125"/>
      <c r="L37" s="125"/>
      <c r="M37" s="125"/>
      <c r="N37" s="125"/>
      <c r="O37" s="125"/>
      <c r="P37" s="125"/>
      <c r="Q37" s="125"/>
      <c r="R37" s="125"/>
      <c r="S37" s="126"/>
      <c r="T37" s="194"/>
      <c r="U37" s="195"/>
      <c r="V37" s="195"/>
      <c r="W37" s="195"/>
      <c r="X37" s="195"/>
      <c r="Y37" s="195"/>
      <c r="Z37" s="195"/>
      <c r="AA37" s="195"/>
      <c r="AB37" s="196"/>
      <c r="AC37" s="130" t="s">
        <v>812</v>
      </c>
      <c r="AD37" s="130"/>
      <c r="AE37" s="130"/>
      <c r="AF37" s="130"/>
      <c r="AG37" s="130"/>
      <c r="AH37" s="130"/>
      <c r="AI37" s="130"/>
      <c r="AJ37" s="130"/>
      <c r="AK37" s="130"/>
      <c r="AL37" s="130"/>
      <c r="AM37" s="130"/>
      <c r="AN37" s="130"/>
      <c r="AO37" s="130"/>
      <c r="AP37" s="130"/>
      <c r="AQ37" s="130"/>
      <c r="AR37" s="130"/>
      <c r="AS37" s="130"/>
      <c r="AT37" s="130"/>
      <c r="AU37" s="130"/>
      <c r="AV37" s="130"/>
      <c r="AW37" s="130"/>
      <c r="AX37" s="130"/>
      <c r="AY37" s="130"/>
      <c r="AZ37" s="130"/>
      <c r="BA37" s="130"/>
      <c r="BB37" s="130"/>
      <c r="BC37" s="130"/>
      <c r="BD37" s="130"/>
      <c r="BE37" s="130"/>
      <c r="BF37" s="130"/>
      <c r="BG37" s="130"/>
      <c r="BH37" s="130"/>
      <c r="BI37" s="130"/>
      <c r="BJ37" s="130"/>
      <c r="BK37" s="130"/>
      <c r="BL37" s="130"/>
      <c r="BM37" s="130"/>
      <c r="BN37" s="130"/>
      <c r="BO37" s="130"/>
      <c r="BP37" s="130"/>
      <c r="BQ37" s="130"/>
      <c r="BR37" s="130"/>
      <c r="BS37" s="130"/>
      <c r="BT37" s="130"/>
      <c r="BU37" s="130"/>
      <c r="BV37" s="130"/>
      <c r="BW37" s="130"/>
      <c r="BX37" s="130"/>
      <c r="BY37" s="130"/>
      <c r="BZ37" s="130"/>
      <c r="CA37" s="130"/>
      <c r="CB37" s="130"/>
      <c r="CC37" s="130"/>
      <c r="CD37" s="130"/>
      <c r="CE37" s="130"/>
      <c r="CF37" s="130"/>
      <c r="CG37" s="130"/>
      <c r="CH37" s="130"/>
      <c r="CI37" s="130"/>
      <c r="CJ37" s="130"/>
      <c r="CK37" s="130"/>
      <c r="CL37" s="130"/>
      <c r="CM37" s="130"/>
      <c r="CN37" s="130"/>
      <c r="CO37" s="130"/>
      <c r="CP37" s="130"/>
      <c r="CQ37" s="130"/>
      <c r="CR37" s="130"/>
      <c r="CS37" s="130"/>
      <c r="CT37" s="130"/>
      <c r="CU37" s="130"/>
      <c r="CV37" s="130"/>
      <c r="CW37" s="130"/>
      <c r="CX37" s="130"/>
      <c r="CY37" s="130"/>
      <c r="CZ37" s="130"/>
      <c r="DA37" s="130"/>
      <c r="DB37" s="130"/>
      <c r="DC37" s="130"/>
      <c r="DD37" s="130"/>
      <c r="DE37" s="130"/>
      <c r="DF37" s="130"/>
      <c r="DG37" s="130"/>
      <c r="DH37" s="130"/>
      <c r="DI37" s="130"/>
      <c r="DJ37" s="130"/>
      <c r="DK37" s="130"/>
      <c r="DL37" s="130"/>
      <c r="DM37" s="130"/>
      <c r="DN37" s="130"/>
      <c r="DO37" s="130"/>
      <c r="DP37" s="130"/>
      <c r="DQ37" s="130"/>
      <c r="DR37" s="130"/>
      <c r="DS37" s="130"/>
      <c r="DT37" s="130"/>
      <c r="DU37" s="130"/>
      <c r="DV37" s="130"/>
      <c r="DW37" s="130"/>
      <c r="DX37" s="130"/>
      <c r="DY37" s="130"/>
      <c r="DZ37" s="130"/>
      <c r="EA37" s="130"/>
      <c r="EB37" s="130"/>
      <c r="EC37" s="52"/>
    </row>
    <row r="38" spans="1:142" ht="13.5" customHeight="1">
      <c r="A38" s="124"/>
      <c r="B38" s="125"/>
      <c r="C38" s="125"/>
      <c r="D38" s="125"/>
      <c r="E38" s="125"/>
      <c r="F38" s="125"/>
      <c r="G38" s="125"/>
      <c r="H38" s="125"/>
      <c r="I38" s="125"/>
      <c r="J38" s="125"/>
      <c r="K38" s="125"/>
      <c r="L38" s="125"/>
      <c r="M38" s="125"/>
      <c r="N38" s="125"/>
      <c r="O38" s="125"/>
      <c r="P38" s="125"/>
      <c r="Q38" s="125"/>
      <c r="R38" s="125"/>
      <c r="S38" s="126"/>
      <c r="T38" s="194"/>
      <c r="U38" s="195"/>
      <c r="V38" s="195"/>
      <c r="W38" s="195"/>
      <c r="X38" s="195"/>
      <c r="Y38" s="195"/>
      <c r="Z38" s="195"/>
      <c r="AA38" s="195"/>
      <c r="AB38" s="196"/>
      <c r="AC38" s="131"/>
      <c r="AD38" s="132"/>
      <c r="AE38" s="132"/>
      <c r="AF38" s="132"/>
      <c r="AG38" s="132"/>
      <c r="AH38" s="132"/>
      <c r="AI38" s="132"/>
      <c r="AJ38" s="132"/>
      <c r="AK38" s="132"/>
      <c r="AL38" s="132"/>
      <c r="AM38" s="132"/>
      <c r="AN38" s="132"/>
      <c r="AO38" s="132"/>
      <c r="AP38" s="132"/>
      <c r="AQ38" s="132"/>
      <c r="AR38" s="133"/>
      <c r="AS38" s="134" t="s">
        <v>690</v>
      </c>
      <c r="AT38" s="134"/>
      <c r="AU38" s="134"/>
      <c r="AV38" s="134"/>
      <c r="AW38" s="134"/>
      <c r="AX38" s="134"/>
      <c r="AY38" s="134"/>
      <c r="AZ38" s="134"/>
      <c r="BA38" s="134" t="s">
        <v>157</v>
      </c>
      <c r="BB38" s="134"/>
      <c r="BC38" s="134"/>
      <c r="BD38" s="134"/>
      <c r="BE38" s="134"/>
      <c r="BF38" s="134"/>
      <c r="BG38" s="134"/>
      <c r="BH38" s="134"/>
      <c r="BI38" s="134" t="s">
        <v>158</v>
      </c>
      <c r="BJ38" s="134"/>
      <c r="BK38" s="134"/>
      <c r="BL38" s="134"/>
      <c r="BM38" s="134"/>
      <c r="BN38" s="134"/>
      <c r="BO38" s="134"/>
      <c r="BP38" s="134"/>
      <c r="BQ38" s="134" t="s">
        <v>159</v>
      </c>
      <c r="BR38" s="134"/>
      <c r="BS38" s="134"/>
      <c r="BT38" s="134"/>
      <c r="BU38" s="134"/>
      <c r="BV38" s="134"/>
      <c r="BW38" s="134"/>
      <c r="BX38" s="134"/>
      <c r="BY38" s="134" t="s">
        <v>160</v>
      </c>
      <c r="BZ38" s="134"/>
      <c r="CA38" s="134"/>
      <c r="CB38" s="134"/>
      <c r="CC38" s="134"/>
      <c r="CD38" s="134"/>
      <c r="CE38" s="134"/>
      <c r="CF38" s="134"/>
      <c r="CG38" s="134" t="s">
        <v>161</v>
      </c>
      <c r="CH38" s="134"/>
      <c r="CI38" s="134"/>
      <c r="CJ38" s="134"/>
      <c r="CK38" s="134"/>
      <c r="CL38" s="134"/>
      <c r="CM38" s="134"/>
      <c r="CN38" s="134"/>
      <c r="CO38" s="134" t="s">
        <v>162</v>
      </c>
      <c r="CP38" s="134"/>
      <c r="CQ38" s="134"/>
      <c r="CR38" s="134"/>
      <c r="CS38" s="134"/>
      <c r="CT38" s="134"/>
      <c r="CU38" s="134"/>
      <c r="CV38" s="134"/>
      <c r="CW38" s="134" t="s">
        <v>163</v>
      </c>
      <c r="CX38" s="134"/>
      <c r="CY38" s="134"/>
      <c r="CZ38" s="134"/>
      <c r="DA38" s="134"/>
      <c r="DB38" s="134"/>
      <c r="DC38" s="134"/>
      <c r="DD38" s="134"/>
      <c r="DE38" s="134" t="s">
        <v>164</v>
      </c>
      <c r="DF38" s="134"/>
      <c r="DG38" s="134"/>
      <c r="DH38" s="134"/>
      <c r="DI38" s="134"/>
      <c r="DJ38" s="134"/>
      <c r="DK38" s="134"/>
      <c r="DL38" s="134"/>
      <c r="DM38" s="134" t="s">
        <v>165</v>
      </c>
      <c r="DN38" s="134"/>
      <c r="DO38" s="134"/>
      <c r="DP38" s="134"/>
      <c r="DQ38" s="134"/>
      <c r="DR38" s="134"/>
      <c r="DS38" s="134"/>
      <c r="DT38" s="134"/>
      <c r="DU38" s="134" t="s">
        <v>166</v>
      </c>
      <c r="DV38" s="134"/>
      <c r="DW38" s="134"/>
      <c r="DX38" s="134"/>
      <c r="DY38" s="134"/>
      <c r="DZ38" s="134"/>
      <c r="EA38" s="134"/>
      <c r="EB38" s="134"/>
      <c r="EC38" s="52"/>
    </row>
    <row r="39" spans="1:142" ht="13.5" customHeight="1" thickBot="1">
      <c r="A39" s="135"/>
      <c r="B39" s="136"/>
      <c r="C39" s="136"/>
      <c r="D39" s="136"/>
      <c r="E39" s="136"/>
      <c r="F39" s="136"/>
      <c r="G39" s="136"/>
      <c r="H39" s="136"/>
      <c r="I39" s="136"/>
      <c r="J39" s="136"/>
      <c r="K39" s="136"/>
      <c r="L39" s="136"/>
      <c r="M39" s="136"/>
      <c r="N39" s="136"/>
      <c r="O39" s="136"/>
      <c r="P39" s="136"/>
      <c r="Q39" s="136"/>
      <c r="R39" s="136"/>
      <c r="S39" s="137"/>
      <c r="T39" s="194"/>
      <c r="U39" s="195"/>
      <c r="V39" s="195"/>
      <c r="W39" s="195"/>
      <c r="X39" s="195"/>
      <c r="Y39" s="195"/>
      <c r="Z39" s="195"/>
      <c r="AA39" s="195"/>
      <c r="AB39" s="196"/>
      <c r="AC39" s="138" t="s">
        <v>689</v>
      </c>
      <c r="AD39" s="139"/>
      <c r="AE39" s="139"/>
      <c r="AF39" s="139"/>
      <c r="AG39" s="139"/>
      <c r="AH39" s="139"/>
      <c r="AI39" s="139"/>
      <c r="AJ39" s="139"/>
      <c r="AK39" s="139"/>
      <c r="AL39" s="139"/>
      <c r="AM39" s="139"/>
      <c r="AN39" s="139"/>
      <c r="AO39" s="139"/>
      <c r="AP39" s="139"/>
      <c r="AQ39" s="139"/>
      <c r="AR39" s="140"/>
      <c r="AS39" s="138" t="s">
        <v>689</v>
      </c>
      <c r="AT39" s="139"/>
      <c r="AU39" s="139"/>
      <c r="AV39" s="139"/>
      <c r="AW39" s="139"/>
      <c r="AX39" s="139"/>
      <c r="AY39" s="139"/>
      <c r="AZ39" s="140"/>
      <c r="BA39" s="134" t="s">
        <v>689</v>
      </c>
      <c r="BB39" s="134"/>
      <c r="BC39" s="134"/>
      <c r="BD39" s="134"/>
      <c r="BE39" s="134"/>
      <c r="BF39" s="134"/>
      <c r="BG39" s="134"/>
      <c r="BH39" s="134"/>
      <c r="BI39" s="134" t="s">
        <v>689</v>
      </c>
      <c r="BJ39" s="134"/>
      <c r="BK39" s="134"/>
      <c r="BL39" s="134"/>
      <c r="BM39" s="134"/>
      <c r="BN39" s="134"/>
      <c r="BO39" s="134"/>
      <c r="BP39" s="134"/>
      <c r="BQ39" s="134" t="s">
        <v>689</v>
      </c>
      <c r="BR39" s="134"/>
      <c r="BS39" s="134"/>
      <c r="BT39" s="134"/>
      <c r="BU39" s="134"/>
      <c r="BV39" s="134"/>
      <c r="BW39" s="134"/>
      <c r="BX39" s="134"/>
      <c r="BY39" s="134" t="s">
        <v>689</v>
      </c>
      <c r="BZ39" s="134"/>
      <c r="CA39" s="134"/>
      <c r="CB39" s="134"/>
      <c r="CC39" s="134"/>
      <c r="CD39" s="134"/>
      <c r="CE39" s="134"/>
      <c r="CF39" s="134"/>
      <c r="CG39" s="134" t="s">
        <v>689</v>
      </c>
      <c r="CH39" s="134"/>
      <c r="CI39" s="134"/>
      <c r="CJ39" s="134"/>
      <c r="CK39" s="134"/>
      <c r="CL39" s="134"/>
      <c r="CM39" s="134"/>
      <c r="CN39" s="134"/>
      <c r="CO39" s="134" t="s">
        <v>689</v>
      </c>
      <c r="CP39" s="134"/>
      <c r="CQ39" s="134"/>
      <c r="CR39" s="134"/>
      <c r="CS39" s="134"/>
      <c r="CT39" s="134"/>
      <c r="CU39" s="134"/>
      <c r="CV39" s="134"/>
      <c r="CW39" s="134" t="s">
        <v>689</v>
      </c>
      <c r="CX39" s="134"/>
      <c r="CY39" s="134"/>
      <c r="CZ39" s="134"/>
      <c r="DA39" s="134"/>
      <c r="DB39" s="134"/>
      <c r="DC39" s="134"/>
      <c r="DD39" s="134"/>
      <c r="DE39" s="134" t="s">
        <v>689</v>
      </c>
      <c r="DF39" s="134"/>
      <c r="DG39" s="134"/>
      <c r="DH39" s="134"/>
      <c r="DI39" s="134"/>
      <c r="DJ39" s="134"/>
      <c r="DK39" s="134"/>
      <c r="DL39" s="134"/>
      <c r="DM39" s="134" t="s">
        <v>689</v>
      </c>
      <c r="DN39" s="134"/>
      <c r="DO39" s="134"/>
      <c r="DP39" s="134"/>
      <c r="DQ39" s="134"/>
      <c r="DR39" s="134"/>
      <c r="DS39" s="134"/>
      <c r="DT39" s="134"/>
      <c r="DU39" s="134" t="s">
        <v>689</v>
      </c>
      <c r="DV39" s="134"/>
      <c r="DW39" s="134"/>
      <c r="DX39" s="134"/>
      <c r="DY39" s="134"/>
      <c r="DZ39" s="134"/>
      <c r="EA39" s="134"/>
      <c r="EB39" s="134"/>
      <c r="EC39" s="52"/>
    </row>
    <row r="40" spans="1:142" ht="24.95" customHeight="1">
      <c r="A40" s="119" t="s">
        <v>287</v>
      </c>
      <c r="B40" s="120"/>
      <c r="C40" s="120"/>
      <c r="D40" s="120"/>
      <c r="E40" s="120"/>
      <c r="F40" s="120"/>
      <c r="G40" s="120"/>
      <c r="H40" s="120"/>
      <c r="I40" s="120"/>
      <c r="J40" s="120"/>
      <c r="K40" s="120"/>
      <c r="L40" s="120"/>
      <c r="M40" s="120"/>
      <c r="N40" s="120"/>
      <c r="O40" s="120"/>
      <c r="P40" s="120"/>
      <c r="Q40" s="120"/>
      <c r="R40" s="120"/>
      <c r="S40" s="120"/>
      <c r="T40" s="142" t="s">
        <v>288</v>
      </c>
      <c r="U40" s="143"/>
      <c r="V40" s="144"/>
      <c r="W40" s="144" t="s">
        <v>289</v>
      </c>
      <c r="X40" s="144"/>
      <c r="Y40" s="144"/>
      <c r="Z40" s="144" t="s">
        <v>290</v>
      </c>
      <c r="AA40" s="145"/>
      <c r="AB40" s="146"/>
      <c r="AC40" s="147">
        <f t="shared" ref="AC40:AC53" si="1">SUM(AS40:EB40)</f>
        <v>2301</v>
      </c>
      <c r="AD40" s="147"/>
      <c r="AE40" s="147"/>
      <c r="AF40" s="147"/>
      <c r="AG40" s="147"/>
      <c r="AH40" s="147"/>
      <c r="AI40" s="147"/>
      <c r="AJ40" s="147"/>
      <c r="AK40" s="147"/>
      <c r="AL40" s="147"/>
      <c r="AM40" s="147"/>
      <c r="AN40" s="147"/>
      <c r="AO40" s="147"/>
      <c r="AP40" s="147"/>
      <c r="AQ40" s="147"/>
      <c r="AR40" s="148"/>
      <c r="AS40" s="149">
        <v>1722</v>
      </c>
      <c r="AT40" s="150"/>
      <c r="AU40" s="150"/>
      <c r="AV40" s="150"/>
      <c r="AW40" s="150"/>
      <c r="AX40" s="150"/>
      <c r="AY40" s="150"/>
      <c r="AZ40" s="151"/>
      <c r="BA40" s="149">
        <v>506</v>
      </c>
      <c r="BB40" s="150"/>
      <c r="BC40" s="150"/>
      <c r="BD40" s="150"/>
      <c r="BE40" s="150"/>
      <c r="BF40" s="150"/>
      <c r="BG40" s="150"/>
      <c r="BH40" s="151"/>
      <c r="BI40" s="149">
        <v>61</v>
      </c>
      <c r="BJ40" s="150"/>
      <c r="BK40" s="150"/>
      <c r="BL40" s="150"/>
      <c r="BM40" s="150"/>
      <c r="BN40" s="150"/>
      <c r="BO40" s="150"/>
      <c r="BP40" s="151"/>
      <c r="BQ40" s="149">
        <v>11</v>
      </c>
      <c r="BR40" s="150"/>
      <c r="BS40" s="150"/>
      <c r="BT40" s="150"/>
      <c r="BU40" s="150"/>
      <c r="BV40" s="150"/>
      <c r="BW40" s="150"/>
      <c r="BX40" s="151"/>
      <c r="BY40" s="149"/>
      <c r="BZ40" s="150"/>
      <c r="CA40" s="150"/>
      <c r="CB40" s="150"/>
      <c r="CC40" s="150"/>
      <c r="CD40" s="150"/>
      <c r="CE40" s="150"/>
      <c r="CF40" s="151"/>
      <c r="CG40" s="149">
        <v>1</v>
      </c>
      <c r="CH40" s="150"/>
      <c r="CI40" s="150"/>
      <c r="CJ40" s="150"/>
      <c r="CK40" s="150"/>
      <c r="CL40" s="150"/>
      <c r="CM40" s="150"/>
      <c r="CN40" s="150"/>
      <c r="CO40" s="149"/>
      <c r="CP40" s="150"/>
      <c r="CQ40" s="150"/>
      <c r="CR40" s="150"/>
      <c r="CS40" s="150"/>
      <c r="CT40" s="150"/>
      <c r="CU40" s="150"/>
      <c r="CV40" s="151"/>
      <c r="CW40" s="149"/>
      <c r="CX40" s="150"/>
      <c r="CY40" s="150"/>
      <c r="CZ40" s="150"/>
      <c r="DA40" s="150"/>
      <c r="DB40" s="150"/>
      <c r="DC40" s="150"/>
      <c r="DD40" s="151"/>
      <c r="DE40" s="149"/>
      <c r="DF40" s="150"/>
      <c r="DG40" s="150"/>
      <c r="DH40" s="150"/>
      <c r="DI40" s="150"/>
      <c r="DJ40" s="150"/>
      <c r="DK40" s="150"/>
      <c r="DL40" s="151"/>
      <c r="DM40" s="149"/>
      <c r="DN40" s="150"/>
      <c r="DO40" s="150"/>
      <c r="DP40" s="150"/>
      <c r="DQ40" s="150"/>
      <c r="DR40" s="150"/>
      <c r="DS40" s="150"/>
      <c r="DT40" s="151"/>
      <c r="DU40" s="149"/>
      <c r="DV40" s="150"/>
      <c r="DW40" s="150"/>
      <c r="DX40" s="150"/>
      <c r="DY40" s="150"/>
      <c r="DZ40" s="150"/>
      <c r="EA40" s="150"/>
      <c r="EB40" s="152"/>
      <c r="EC40" s="52"/>
    </row>
    <row r="41" spans="1:142" ht="24.95" customHeight="1">
      <c r="A41" s="119" t="s">
        <v>817</v>
      </c>
      <c r="B41" s="120"/>
      <c r="C41" s="120"/>
      <c r="D41" s="120"/>
      <c r="E41" s="120"/>
      <c r="F41" s="120"/>
      <c r="G41" s="120"/>
      <c r="H41" s="120"/>
      <c r="I41" s="120"/>
      <c r="J41" s="120"/>
      <c r="K41" s="120"/>
      <c r="L41" s="120"/>
      <c r="M41" s="120"/>
      <c r="N41" s="120"/>
      <c r="O41" s="120"/>
      <c r="P41" s="120"/>
      <c r="Q41" s="120"/>
      <c r="R41" s="120"/>
      <c r="S41" s="120"/>
      <c r="T41" s="153" t="s">
        <v>288</v>
      </c>
      <c r="U41" s="120"/>
      <c r="V41" s="154"/>
      <c r="W41" s="197" t="s">
        <v>273</v>
      </c>
      <c r="X41" s="197"/>
      <c r="Y41" s="197"/>
      <c r="Z41" s="155" t="s">
        <v>290</v>
      </c>
      <c r="AA41" s="120"/>
      <c r="AB41" s="121"/>
      <c r="AC41" s="156">
        <f t="shared" si="1"/>
        <v>2369</v>
      </c>
      <c r="AD41" s="157"/>
      <c r="AE41" s="157"/>
      <c r="AF41" s="157"/>
      <c r="AG41" s="157"/>
      <c r="AH41" s="157"/>
      <c r="AI41" s="157"/>
      <c r="AJ41" s="157"/>
      <c r="AK41" s="157"/>
      <c r="AL41" s="157"/>
      <c r="AM41" s="157"/>
      <c r="AN41" s="157"/>
      <c r="AO41" s="157"/>
      <c r="AP41" s="157"/>
      <c r="AQ41" s="157"/>
      <c r="AR41" s="158"/>
      <c r="AS41" s="159">
        <v>1753</v>
      </c>
      <c r="AT41" s="160"/>
      <c r="AU41" s="160"/>
      <c r="AV41" s="160"/>
      <c r="AW41" s="160"/>
      <c r="AX41" s="160"/>
      <c r="AY41" s="160"/>
      <c r="AZ41" s="161"/>
      <c r="BA41" s="159">
        <v>516</v>
      </c>
      <c r="BB41" s="160"/>
      <c r="BC41" s="160"/>
      <c r="BD41" s="160"/>
      <c r="BE41" s="160"/>
      <c r="BF41" s="160"/>
      <c r="BG41" s="160"/>
      <c r="BH41" s="161"/>
      <c r="BI41" s="159">
        <v>87</v>
      </c>
      <c r="BJ41" s="160"/>
      <c r="BK41" s="160"/>
      <c r="BL41" s="160"/>
      <c r="BM41" s="160"/>
      <c r="BN41" s="160"/>
      <c r="BO41" s="160"/>
      <c r="BP41" s="161"/>
      <c r="BQ41" s="159">
        <v>11</v>
      </c>
      <c r="BR41" s="160"/>
      <c r="BS41" s="160"/>
      <c r="BT41" s="160"/>
      <c r="BU41" s="160"/>
      <c r="BV41" s="160"/>
      <c r="BW41" s="160"/>
      <c r="BX41" s="161"/>
      <c r="BY41" s="159"/>
      <c r="BZ41" s="160"/>
      <c r="CA41" s="160"/>
      <c r="CB41" s="160"/>
      <c r="CC41" s="160"/>
      <c r="CD41" s="160"/>
      <c r="CE41" s="160"/>
      <c r="CF41" s="161"/>
      <c r="CG41" s="159">
        <v>2</v>
      </c>
      <c r="CH41" s="160"/>
      <c r="CI41" s="160"/>
      <c r="CJ41" s="160"/>
      <c r="CK41" s="160"/>
      <c r="CL41" s="160"/>
      <c r="CM41" s="160"/>
      <c r="CN41" s="160"/>
      <c r="CO41" s="159"/>
      <c r="CP41" s="160"/>
      <c r="CQ41" s="160"/>
      <c r="CR41" s="160"/>
      <c r="CS41" s="160"/>
      <c r="CT41" s="160"/>
      <c r="CU41" s="160"/>
      <c r="CV41" s="161"/>
      <c r="CW41" s="159"/>
      <c r="CX41" s="160"/>
      <c r="CY41" s="160"/>
      <c r="CZ41" s="160"/>
      <c r="DA41" s="160"/>
      <c r="DB41" s="160"/>
      <c r="DC41" s="160"/>
      <c r="DD41" s="161"/>
      <c r="DE41" s="159"/>
      <c r="DF41" s="160"/>
      <c r="DG41" s="160"/>
      <c r="DH41" s="160"/>
      <c r="DI41" s="160"/>
      <c r="DJ41" s="160"/>
      <c r="DK41" s="160"/>
      <c r="DL41" s="161"/>
      <c r="DM41" s="159"/>
      <c r="DN41" s="160"/>
      <c r="DO41" s="160"/>
      <c r="DP41" s="160"/>
      <c r="DQ41" s="160"/>
      <c r="DR41" s="160"/>
      <c r="DS41" s="160"/>
      <c r="DT41" s="161"/>
      <c r="DU41" s="159"/>
      <c r="DV41" s="160"/>
      <c r="DW41" s="160"/>
      <c r="DX41" s="160"/>
      <c r="DY41" s="160"/>
      <c r="DZ41" s="160"/>
      <c r="EA41" s="160"/>
      <c r="EB41" s="162"/>
      <c r="EC41" s="52"/>
    </row>
    <row r="42" spans="1:142" ht="24.95" customHeight="1">
      <c r="A42" s="119" t="s">
        <v>819</v>
      </c>
      <c r="B42" s="120"/>
      <c r="C42" s="120"/>
      <c r="D42" s="120"/>
      <c r="E42" s="120"/>
      <c r="F42" s="120"/>
      <c r="G42" s="120"/>
      <c r="H42" s="120"/>
      <c r="I42" s="120"/>
      <c r="J42" s="120"/>
      <c r="K42" s="120"/>
      <c r="L42" s="120"/>
      <c r="M42" s="120"/>
      <c r="N42" s="120"/>
      <c r="O42" s="120"/>
      <c r="P42" s="120"/>
      <c r="Q42" s="120"/>
      <c r="R42" s="120"/>
      <c r="S42" s="120"/>
      <c r="T42" s="153" t="s">
        <v>818</v>
      </c>
      <c r="U42" s="120"/>
      <c r="V42" s="154"/>
      <c r="W42" s="197" t="s">
        <v>275</v>
      </c>
      <c r="X42" s="197"/>
      <c r="Y42" s="197"/>
      <c r="Z42" s="155" t="s">
        <v>820</v>
      </c>
      <c r="AA42" s="120"/>
      <c r="AB42" s="121"/>
      <c r="AC42" s="156">
        <f t="shared" si="1"/>
        <v>2405</v>
      </c>
      <c r="AD42" s="157"/>
      <c r="AE42" s="157"/>
      <c r="AF42" s="157"/>
      <c r="AG42" s="157"/>
      <c r="AH42" s="157"/>
      <c r="AI42" s="157"/>
      <c r="AJ42" s="157"/>
      <c r="AK42" s="157"/>
      <c r="AL42" s="157"/>
      <c r="AM42" s="157"/>
      <c r="AN42" s="157"/>
      <c r="AO42" s="157"/>
      <c r="AP42" s="157"/>
      <c r="AQ42" s="157"/>
      <c r="AR42" s="158"/>
      <c r="AS42" s="159">
        <v>1775</v>
      </c>
      <c r="AT42" s="160"/>
      <c r="AU42" s="160"/>
      <c r="AV42" s="160"/>
      <c r="AW42" s="160"/>
      <c r="AX42" s="160"/>
      <c r="AY42" s="160"/>
      <c r="AZ42" s="161"/>
      <c r="BA42" s="159">
        <v>523</v>
      </c>
      <c r="BB42" s="160"/>
      <c r="BC42" s="160"/>
      <c r="BD42" s="160"/>
      <c r="BE42" s="160"/>
      <c r="BF42" s="160"/>
      <c r="BG42" s="160"/>
      <c r="BH42" s="161"/>
      <c r="BI42" s="159">
        <v>84</v>
      </c>
      <c r="BJ42" s="160"/>
      <c r="BK42" s="160"/>
      <c r="BL42" s="160"/>
      <c r="BM42" s="160"/>
      <c r="BN42" s="160"/>
      <c r="BO42" s="160"/>
      <c r="BP42" s="161"/>
      <c r="BQ42" s="159">
        <v>20</v>
      </c>
      <c r="BR42" s="160"/>
      <c r="BS42" s="160"/>
      <c r="BT42" s="160"/>
      <c r="BU42" s="160"/>
      <c r="BV42" s="160"/>
      <c r="BW42" s="160"/>
      <c r="BX42" s="161"/>
      <c r="BY42" s="159">
        <v>2</v>
      </c>
      <c r="BZ42" s="160"/>
      <c r="CA42" s="160"/>
      <c r="CB42" s="160"/>
      <c r="CC42" s="160"/>
      <c r="CD42" s="160"/>
      <c r="CE42" s="160"/>
      <c r="CF42" s="161"/>
      <c r="CG42" s="159">
        <v>1</v>
      </c>
      <c r="CH42" s="160"/>
      <c r="CI42" s="160"/>
      <c r="CJ42" s="160"/>
      <c r="CK42" s="160"/>
      <c r="CL42" s="160"/>
      <c r="CM42" s="160"/>
      <c r="CN42" s="160"/>
      <c r="CO42" s="159"/>
      <c r="CP42" s="160"/>
      <c r="CQ42" s="160"/>
      <c r="CR42" s="160"/>
      <c r="CS42" s="160"/>
      <c r="CT42" s="160"/>
      <c r="CU42" s="160"/>
      <c r="CV42" s="161"/>
      <c r="CW42" s="159"/>
      <c r="CX42" s="160"/>
      <c r="CY42" s="160"/>
      <c r="CZ42" s="160"/>
      <c r="DA42" s="160"/>
      <c r="DB42" s="160"/>
      <c r="DC42" s="160"/>
      <c r="DD42" s="161"/>
      <c r="DE42" s="159"/>
      <c r="DF42" s="160"/>
      <c r="DG42" s="160"/>
      <c r="DH42" s="160"/>
      <c r="DI42" s="160"/>
      <c r="DJ42" s="160"/>
      <c r="DK42" s="160"/>
      <c r="DL42" s="161"/>
      <c r="DM42" s="159"/>
      <c r="DN42" s="160"/>
      <c r="DO42" s="160"/>
      <c r="DP42" s="160"/>
      <c r="DQ42" s="160"/>
      <c r="DR42" s="160"/>
      <c r="DS42" s="160"/>
      <c r="DT42" s="161"/>
      <c r="DU42" s="159"/>
      <c r="DV42" s="160"/>
      <c r="DW42" s="160"/>
      <c r="DX42" s="160"/>
      <c r="DY42" s="160"/>
      <c r="DZ42" s="160"/>
      <c r="EA42" s="160"/>
      <c r="EB42" s="162"/>
      <c r="EC42" s="52"/>
    </row>
    <row r="43" spans="1:142" ht="24.95" customHeight="1" thickBot="1">
      <c r="A43" s="119" t="s">
        <v>821</v>
      </c>
      <c r="B43" s="120"/>
      <c r="C43" s="120"/>
      <c r="D43" s="120"/>
      <c r="E43" s="120"/>
      <c r="F43" s="120"/>
      <c r="G43" s="120"/>
      <c r="H43" s="120"/>
      <c r="I43" s="120"/>
      <c r="J43" s="120"/>
      <c r="K43" s="120"/>
      <c r="L43" s="120"/>
      <c r="M43" s="120"/>
      <c r="N43" s="120"/>
      <c r="O43" s="120"/>
      <c r="P43" s="120"/>
      <c r="Q43" s="120"/>
      <c r="R43" s="120"/>
      <c r="S43" s="120"/>
      <c r="T43" s="164" t="s">
        <v>822</v>
      </c>
      <c r="U43" s="115"/>
      <c r="V43" s="165"/>
      <c r="W43" s="166" t="s">
        <v>820</v>
      </c>
      <c r="X43" s="115"/>
      <c r="Y43" s="165"/>
      <c r="Z43" s="166" t="s">
        <v>820</v>
      </c>
      <c r="AA43" s="115"/>
      <c r="AB43" s="118"/>
      <c r="AC43" s="167">
        <f t="shared" si="1"/>
        <v>2455</v>
      </c>
      <c r="AD43" s="168"/>
      <c r="AE43" s="168"/>
      <c r="AF43" s="168"/>
      <c r="AG43" s="168"/>
      <c r="AH43" s="168"/>
      <c r="AI43" s="168"/>
      <c r="AJ43" s="168"/>
      <c r="AK43" s="168"/>
      <c r="AL43" s="168"/>
      <c r="AM43" s="168"/>
      <c r="AN43" s="168"/>
      <c r="AO43" s="168"/>
      <c r="AP43" s="168"/>
      <c r="AQ43" s="168"/>
      <c r="AR43" s="169"/>
      <c r="AS43" s="170">
        <v>1864</v>
      </c>
      <c r="AT43" s="171"/>
      <c r="AU43" s="171"/>
      <c r="AV43" s="171"/>
      <c r="AW43" s="171"/>
      <c r="AX43" s="171"/>
      <c r="AY43" s="171"/>
      <c r="AZ43" s="172"/>
      <c r="BA43" s="170">
        <v>500</v>
      </c>
      <c r="BB43" s="171"/>
      <c r="BC43" s="171"/>
      <c r="BD43" s="171"/>
      <c r="BE43" s="171"/>
      <c r="BF43" s="171"/>
      <c r="BG43" s="171"/>
      <c r="BH43" s="172"/>
      <c r="BI43" s="170">
        <v>76</v>
      </c>
      <c r="BJ43" s="171"/>
      <c r="BK43" s="171"/>
      <c r="BL43" s="171"/>
      <c r="BM43" s="171"/>
      <c r="BN43" s="171"/>
      <c r="BO43" s="171"/>
      <c r="BP43" s="172"/>
      <c r="BQ43" s="170">
        <v>13</v>
      </c>
      <c r="BR43" s="171"/>
      <c r="BS43" s="171"/>
      <c r="BT43" s="171"/>
      <c r="BU43" s="171"/>
      <c r="BV43" s="171"/>
      <c r="BW43" s="171"/>
      <c r="BX43" s="172"/>
      <c r="BY43" s="170">
        <v>2</v>
      </c>
      <c r="BZ43" s="171"/>
      <c r="CA43" s="171"/>
      <c r="CB43" s="171"/>
      <c r="CC43" s="171"/>
      <c r="CD43" s="171"/>
      <c r="CE43" s="171"/>
      <c r="CF43" s="172"/>
      <c r="CG43" s="170"/>
      <c r="CH43" s="171"/>
      <c r="CI43" s="171"/>
      <c r="CJ43" s="171"/>
      <c r="CK43" s="171"/>
      <c r="CL43" s="171"/>
      <c r="CM43" s="171"/>
      <c r="CN43" s="171"/>
      <c r="CO43" s="173"/>
      <c r="CP43" s="174"/>
      <c r="CQ43" s="174"/>
      <c r="CR43" s="174"/>
      <c r="CS43" s="174"/>
      <c r="CT43" s="174"/>
      <c r="CU43" s="174"/>
      <c r="CV43" s="175"/>
      <c r="CW43" s="173"/>
      <c r="CX43" s="174"/>
      <c r="CY43" s="174"/>
      <c r="CZ43" s="174"/>
      <c r="DA43" s="174"/>
      <c r="DB43" s="174"/>
      <c r="DC43" s="174"/>
      <c r="DD43" s="175"/>
      <c r="DE43" s="173"/>
      <c r="DF43" s="174"/>
      <c r="DG43" s="174"/>
      <c r="DH43" s="174"/>
      <c r="DI43" s="174"/>
      <c r="DJ43" s="174"/>
      <c r="DK43" s="174"/>
      <c r="DL43" s="175"/>
      <c r="DM43" s="173"/>
      <c r="DN43" s="174"/>
      <c r="DO43" s="174"/>
      <c r="DP43" s="174"/>
      <c r="DQ43" s="174"/>
      <c r="DR43" s="174"/>
      <c r="DS43" s="174"/>
      <c r="DT43" s="175"/>
      <c r="DU43" s="173"/>
      <c r="DV43" s="174"/>
      <c r="DW43" s="174"/>
      <c r="DX43" s="174"/>
      <c r="DY43" s="174"/>
      <c r="DZ43" s="174"/>
      <c r="EA43" s="174"/>
      <c r="EB43" s="176"/>
      <c r="EC43" s="52"/>
    </row>
    <row r="44" spans="1:142" ht="24.95" customHeight="1">
      <c r="A44" s="119" t="s">
        <v>823</v>
      </c>
      <c r="B44" s="120"/>
      <c r="C44" s="120"/>
      <c r="D44" s="120"/>
      <c r="E44" s="120"/>
      <c r="F44" s="120"/>
      <c r="G44" s="120"/>
      <c r="H44" s="120"/>
      <c r="I44" s="120"/>
      <c r="J44" s="120"/>
      <c r="K44" s="120"/>
      <c r="L44" s="120"/>
      <c r="M44" s="120"/>
      <c r="N44" s="120"/>
      <c r="O44" s="120"/>
      <c r="P44" s="120"/>
      <c r="Q44" s="120"/>
      <c r="R44" s="120"/>
      <c r="S44" s="120"/>
      <c r="T44" s="177" t="s">
        <v>822</v>
      </c>
      <c r="U44" s="178"/>
      <c r="V44" s="143"/>
      <c r="W44" s="145" t="s">
        <v>824</v>
      </c>
      <c r="X44" s="178"/>
      <c r="Y44" s="143"/>
      <c r="Z44" s="145" t="s">
        <v>820</v>
      </c>
      <c r="AA44" s="178"/>
      <c r="AB44" s="179"/>
      <c r="AC44" s="180">
        <f t="shared" si="1"/>
        <v>2494</v>
      </c>
      <c r="AD44" s="181"/>
      <c r="AE44" s="181"/>
      <c r="AF44" s="181"/>
      <c r="AG44" s="181"/>
      <c r="AH44" s="181"/>
      <c r="AI44" s="181"/>
      <c r="AJ44" s="181"/>
      <c r="AK44" s="181"/>
      <c r="AL44" s="181"/>
      <c r="AM44" s="181"/>
      <c r="AN44" s="181"/>
      <c r="AO44" s="181"/>
      <c r="AP44" s="181"/>
      <c r="AQ44" s="181"/>
      <c r="AR44" s="182"/>
      <c r="AS44" s="149">
        <v>1860</v>
      </c>
      <c r="AT44" s="150"/>
      <c r="AU44" s="150"/>
      <c r="AV44" s="150"/>
      <c r="AW44" s="150"/>
      <c r="AX44" s="150"/>
      <c r="AY44" s="150"/>
      <c r="AZ44" s="151"/>
      <c r="BA44" s="149">
        <v>506</v>
      </c>
      <c r="BB44" s="150"/>
      <c r="BC44" s="150"/>
      <c r="BD44" s="150"/>
      <c r="BE44" s="150"/>
      <c r="BF44" s="150"/>
      <c r="BG44" s="150"/>
      <c r="BH44" s="151"/>
      <c r="BI44" s="149">
        <v>99</v>
      </c>
      <c r="BJ44" s="150"/>
      <c r="BK44" s="150"/>
      <c r="BL44" s="150"/>
      <c r="BM44" s="150"/>
      <c r="BN44" s="150"/>
      <c r="BO44" s="150"/>
      <c r="BP44" s="151"/>
      <c r="BQ44" s="149">
        <v>28</v>
      </c>
      <c r="BR44" s="150"/>
      <c r="BS44" s="150"/>
      <c r="BT44" s="150"/>
      <c r="BU44" s="150"/>
      <c r="BV44" s="150"/>
      <c r="BW44" s="150"/>
      <c r="BX44" s="151"/>
      <c r="BY44" s="149">
        <v>1</v>
      </c>
      <c r="BZ44" s="150"/>
      <c r="CA44" s="150"/>
      <c r="CB44" s="150"/>
      <c r="CC44" s="150"/>
      <c r="CD44" s="150"/>
      <c r="CE44" s="150"/>
      <c r="CF44" s="151"/>
      <c r="CG44" s="149"/>
      <c r="CH44" s="150"/>
      <c r="CI44" s="150"/>
      <c r="CJ44" s="150"/>
      <c r="CK44" s="150"/>
      <c r="CL44" s="150"/>
      <c r="CM44" s="150"/>
      <c r="CN44" s="150"/>
      <c r="CO44" s="149"/>
      <c r="CP44" s="150"/>
      <c r="CQ44" s="150"/>
      <c r="CR44" s="150"/>
      <c r="CS44" s="150"/>
      <c r="CT44" s="150"/>
      <c r="CU44" s="150"/>
      <c r="CV44" s="151"/>
      <c r="CW44" s="149"/>
      <c r="CX44" s="150"/>
      <c r="CY44" s="150"/>
      <c r="CZ44" s="150"/>
      <c r="DA44" s="150"/>
      <c r="DB44" s="150"/>
      <c r="DC44" s="150"/>
      <c r="DD44" s="151"/>
      <c r="DE44" s="149"/>
      <c r="DF44" s="150"/>
      <c r="DG44" s="150"/>
      <c r="DH44" s="150"/>
      <c r="DI44" s="150"/>
      <c r="DJ44" s="150"/>
      <c r="DK44" s="150"/>
      <c r="DL44" s="151"/>
      <c r="DM44" s="149"/>
      <c r="DN44" s="150"/>
      <c r="DO44" s="150"/>
      <c r="DP44" s="150"/>
      <c r="DQ44" s="150"/>
      <c r="DR44" s="150"/>
      <c r="DS44" s="150"/>
      <c r="DT44" s="151"/>
      <c r="DU44" s="149"/>
      <c r="DV44" s="150"/>
      <c r="DW44" s="150"/>
      <c r="DX44" s="150"/>
      <c r="DY44" s="150"/>
      <c r="DZ44" s="150"/>
      <c r="EA44" s="150"/>
      <c r="EB44" s="152"/>
      <c r="EC44" s="52"/>
    </row>
    <row r="45" spans="1:142" ht="24.95" customHeight="1">
      <c r="A45" s="119" t="s">
        <v>825</v>
      </c>
      <c r="B45" s="120"/>
      <c r="C45" s="120"/>
      <c r="D45" s="120"/>
      <c r="E45" s="120"/>
      <c r="F45" s="120"/>
      <c r="G45" s="120"/>
      <c r="H45" s="120"/>
      <c r="I45" s="120"/>
      <c r="J45" s="120"/>
      <c r="K45" s="120"/>
      <c r="L45" s="120"/>
      <c r="M45" s="120"/>
      <c r="N45" s="120"/>
      <c r="O45" s="120"/>
      <c r="P45" s="120"/>
      <c r="Q45" s="120"/>
      <c r="R45" s="120"/>
      <c r="S45" s="120"/>
      <c r="T45" s="153" t="s">
        <v>822</v>
      </c>
      <c r="U45" s="120"/>
      <c r="V45" s="154"/>
      <c r="W45" s="155" t="s">
        <v>279</v>
      </c>
      <c r="X45" s="120"/>
      <c r="Y45" s="154"/>
      <c r="Z45" s="155" t="s">
        <v>820</v>
      </c>
      <c r="AA45" s="120"/>
      <c r="AB45" s="121"/>
      <c r="AC45" s="156">
        <f t="shared" si="1"/>
        <v>2548</v>
      </c>
      <c r="AD45" s="157"/>
      <c r="AE45" s="157"/>
      <c r="AF45" s="157"/>
      <c r="AG45" s="157"/>
      <c r="AH45" s="157"/>
      <c r="AI45" s="157"/>
      <c r="AJ45" s="157"/>
      <c r="AK45" s="157"/>
      <c r="AL45" s="157"/>
      <c r="AM45" s="157"/>
      <c r="AN45" s="157"/>
      <c r="AO45" s="157"/>
      <c r="AP45" s="157"/>
      <c r="AQ45" s="157"/>
      <c r="AR45" s="158"/>
      <c r="AS45" s="159">
        <v>1944</v>
      </c>
      <c r="AT45" s="160"/>
      <c r="AU45" s="160"/>
      <c r="AV45" s="160"/>
      <c r="AW45" s="160"/>
      <c r="AX45" s="160"/>
      <c r="AY45" s="160"/>
      <c r="AZ45" s="161"/>
      <c r="BA45" s="159">
        <v>483</v>
      </c>
      <c r="BB45" s="160"/>
      <c r="BC45" s="160"/>
      <c r="BD45" s="160"/>
      <c r="BE45" s="160"/>
      <c r="BF45" s="160"/>
      <c r="BG45" s="160"/>
      <c r="BH45" s="161"/>
      <c r="BI45" s="159">
        <v>97</v>
      </c>
      <c r="BJ45" s="160"/>
      <c r="BK45" s="160"/>
      <c r="BL45" s="160"/>
      <c r="BM45" s="160"/>
      <c r="BN45" s="160"/>
      <c r="BO45" s="160"/>
      <c r="BP45" s="161"/>
      <c r="BQ45" s="159">
        <v>21</v>
      </c>
      <c r="BR45" s="160"/>
      <c r="BS45" s="160"/>
      <c r="BT45" s="160"/>
      <c r="BU45" s="160"/>
      <c r="BV45" s="160"/>
      <c r="BW45" s="160"/>
      <c r="BX45" s="161"/>
      <c r="BY45" s="159">
        <v>2</v>
      </c>
      <c r="BZ45" s="160"/>
      <c r="CA45" s="160"/>
      <c r="CB45" s="160"/>
      <c r="CC45" s="160"/>
      <c r="CD45" s="160"/>
      <c r="CE45" s="160"/>
      <c r="CF45" s="161"/>
      <c r="CG45" s="159">
        <v>1</v>
      </c>
      <c r="CH45" s="160"/>
      <c r="CI45" s="160"/>
      <c r="CJ45" s="160"/>
      <c r="CK45" s="160"/>
      <c r="CL45" s="160"/>
      <c r="CM45" s="160"/>
      <c r="CN45" s="160"/>
      <c r="CO45" s="159"/>
      <c r="CP45" s="160"/>
      <c r="CQ45" s="160"/>
      <c r="CR45" s="160"/>
      <c r="CS45" s="160"/>
      <c r="CT45" s="160"/>
      <c r="CU45" s="160"/>
      <c r="CV45" s="161"/>
      <c r="CW45" s="159"/>
      <c r="CX45" s="160"/>
      <c r="CY45" s="160"/>
      <c r="CZ45" s="160"/>
      <c r="DA45" s="160"/>
      <c r="DB45" s="160"/>
      <c r="DC45" s="160"/>
      <c r="DD45" s="161"/>
      <c r="DE45" s="159"/>
      <c r="DF45" s="160"/>
      <c r="DG45" s="160"/>
      <c r="DH45" s="160"/>
      <c r="DI45" s="160"/>
      <c r="DJ45" s="160"/>
      <c r="DK45" s="160"/>
      <c r="DL45" s="161"/>
      <c r="DM45" s="159"/>
      <c r="DN45" s="160"/>
      <c r="DO45" s="160"/>
      <c r="DP45" s="160"/>
      <c r="DQ45" s="160"/>
      <c r="DR45" s="160"/>
      <c r="DS45" s="160"/>
      <c r="DT45" s="161"/>
      <c r="DU45" s="159"/>
      <c r="DV45" s="160"/>
      <c r="DW45" s="160"/>
      <c r="DX45" s="160"/>
      <c r="DY45" s="160"/>
      <c r="DZ45" s="160"/>
      <c r="EA45" s="160"/>
      <c r="EB45" s="162"/>
      <c r="EC45" s="52"/>
    </row>
    <row r="46" spans="1:142" ht="24.95" customHeight="1" thickBot="1">
      <c r="A46" s="119" t="s">
        <v>826</v>
      </c>
      <c r="B46" s="120"/>
      <c r="C46" s="120"/>
      <c r="D46" s="120"/>
      <c r="E46" s="120"/>
      <c r="F46" s="120"/>
      <c r="G46" s="120"/>
      <c r="H46" s="120"/>
      <c r="I46" s="120"/>
      <c r="J46" s="120"/>
      <c r="K46" s="120"/>
      <c r="L46" s="120"/>
      <c r="M46" s="120"/>
      <c r="N46" s="120"/>
      <c r="O46" s="120"/>
      <c r="P46" s="120"/>
      <c r="Q46" s="120"/>
      <c r="R46" s="120"/>
      <c r="S46" s="120"/>
      <c r="T46" s="183" t="s">
        <v>822</v>
      </c>
      <c r="U46" s="184"/>
      <c r="V46" s="185"/>
      <c r="W46" s="186" t="s">
        <v>263</v>
      </c>
      <c r="X46" s="184"/>
      <c r="Y46" s="185"/>
      <c r="Z46" s="186" t="s">
        <v>820</v>
      </c>
      <c r="AA46" s="184"/>
      <c r="AB46" s="187"/>
      <c r="AC46" s="188">
        <f t="shared" si="1"/>
        <v>4925</v>
      </c>
      <c r="AD46" s="189"/>
      <c r="AE46" s="189"/>
      <c r="AF46" s="189"/>
      <c r="AG46" s="189"/>
      <c r="AH46" s="189"/>
      <c r="AI46" s="189"/>
      <c r="AJ46" s="189"/>
      <c r="AK46" s="189"/>
      <c r="AL46" s="189"/>
      <c r="AM46" s="189"/>
      <c r="AN46" s="189"/>
      <c r="AO46" s="189"/>
      <c r="AP46" s="189"/>
      <c r="AQ46" s="189"/>
      <c r="AR46" s="190"/>
      <c r="AS46" s="173">
        <v>3759</v>
      </c>
      <c r="AT46" s="174"/>
      <c r="AU46" s="174"/>
      <c r="AV46" s="174"/>
      <c r="AW46" s="174"/>
      <c r="AX46" s="174"/>
      <c r="AY46" s="174"/>
      <c r="AZ46" s="175"/>
      <c r="BA46" s="173">
        <v>903</v>
      </c>
      <c r="BB46" s="174"/>
      <c r="BC46" s="174"/>
      <c r="BD46" s="174"/>
      <c r="BE46" s="174"/>
      <c r="BF46" s="174"/>
      <c r="BG46" s="174"/>
      <c r="BH46" s="175"/>
      <c r="BI46" s="173">
        <v>197</v>
      </c>
      <c r="BJ46" s="174"/>
      <c r="BK46" s="174"/>
      <c r="BL46" s="174"/>
      <c r="BM46" s="174"/>
      <c r="BN46" s="174"/>
      <c r="BO46" s="174"/>
      <c r="BP46" s="175"/>
      <c r="BQ46" s="173">
        <v>54</v>
      </c>
      <c r="BR46" s="174"/>
      <c r="BS46" s="174"/>
      <c r="BT46" s="174"/>
      <c r="BU46" s="174"/>
      <c r="BV46" s="174"/>
      <c r="BW46" s="174"/>
      <c r="BX46" s="175"/>
      <c r="BY46" s="173">
        <v>9</v>
      </c>
      <c r="BZ46" s="174"/>
      <c r="CA46" s="174"/>
      <c r="CB46" s="174"/>
      <c r="CC46" s="174"/>
      <c r="CD46" s="174"/>
      <c r="CE46" s="174"/>
      <c r="CF46" s="175"/>
      <c r="CG46" s="173">
        <v>3</v>
      </c>
      <c r="CH46" s="174"/>
      <c r="CI46" s="174"/>
      <c r="CJ46" s="174"/>
      <c r="CK46" s="174"/>
      <c r="CL46" s="174"/>
      <c r="CM46" s="174"/>
      <c r="CN46" s="174"/>
      <c r="CO46" s="173"/>
      <c r="CP46" s="174"/>
      <c r="CQ46" s="174"/>
      <c r="CR46" s="174"/>
      <c r="CS46" s="174"/>
      <c r="CT46" s="174"/>
      <c r="CU46" s="174"/>
      <c r="CV46" s="175"/>
      <c r="CW46" s="173"/>
      <c r="CX46" s="174"/>
      <c r="CY46" s="174"/>
      <c r="CZ46" s="174"/>
      <c r="DA46" s="174"/>
      <c r="DB46" s="174"/>
      <c r="DC46" s="174"/>
      <c r="DD46" s="175"/>
      <c r="DE46" s="173"/>
      <c r="DF46" s="174"/>
      <c r="DG46" s="174"/>
      <c r="DH46" s="174"/>
      <c r="DI46" s="174"/>
      <c r="DJ46" s="174"/>
      <c r="DK46" s="174"/>
      <c r="DL46" s="175"/>
      <c r="DM46" s="173"/>
      <c r="DN46" s="174"/>
      <c r="DO46" s="174"/>
      <c r="DP46" s="174"/>
      <c r="DQ46" s="174"/>
      <c r="DR46" s="174"/>
      <c r="DS46" s="174"/>
      <c r="DT46" s="175"/>
      <c r="DU46" s="173"/>
      <c r="DV46" s="174"/>
      <c r="DW46" s="174"/>
      <c r="DX46" s="174"/>
      <c r="DY46" s="174"/>
      <c r="DZ46" s="174"/>
      <c r="EA46" s="174"/>
      <c r="EB46" s="176"/>
      <c r="EC46" s="52"/>
    </row>
    <row r="47" spans="1:142" ht="24.95" customHeight="1">
      <c r="A47" s="119" t="s">
        <v>827</v>
      </c>
      <c r="B47" s="120"/>
      <c r="C47" s="120"/>
      <c r="D47" s="120"/>
      <c r="E47" s="120"/>
      <c r="F47" s="120"/>
      <c r="G47" s="120"/>
      <c r="H47" s="120"/>
      <c r="I47" s="120"/>
      <c r="J47" s="120"/>
      <c r="K47" s="120"/>
      <c r="L47" s="120"/>
      <c r="M47" s="120"/>
      <c r="N47" s="120"/>
      <c r="O47" s="120"/>
      <c r="P47" s="120"/>
      <c r="Q47" s="120"/>
      <c r="R47" s="120"/>
      <c r="S47" s="120"/>
      <c r="T47" s="177" t="s">
        <v>822</v>
      </c>
      <c r="U47" s="178"/>
      <c r="V47" s="143"/>
      <c r="W47" s="145" t="s">
        <v>265</v>
      </c>
      <c r="X47" s="178"/>
      <c r="Y47" s="143"/>
      <c r="Z47" s="145" t="s">
        <v>820</v>
      </c>
      <c r="AA47" s="178"/>
      <c r="AB47" s="179"/>
      <c r="AC47" s="180">
        <f t="shared" si="1"/>
        <v>4710</v>
      </c>
      <c r="AD47" s="181"/>
      <c r="AE47" s="181"/>
      <c r="AF47" s="181"/>
      <c r="AG47" s="181"/>
      <c r="AH47" s="181"/>
      <c r="AI47" s="181"/>
      <c r="AJ47" s="181"/>
      <c r="AK47" s="181"/>
      <c r="AL47" s="181"/>
      <c r="AM47" s="181"/>
      <c r="AN47" s="181"/>
      <c r="AO47" s="181"/>
      <c r="AP47" s="181"/>
      <c r="AQ47" s="181"/>
      <c r="AR47" s="182"/>
      <c r="AS47" s="149">
        <v>3608</v>
      </c>
      <c r="AT47" s="150"/>
      <c r="AU47" s="150"/>
      <c r="AV47" s="150"/>
      <c r="AW47" s="150"/>
      <c r="AX47" s="150"/>
      <c r="AY47" s="150"/>
      <c r="AZ47" s="151"/>
      <c r="BA47" s="149">
        <v>833</v>
      </c>
      <c r="BB47" s="150"/>
      <c r="BC47" s="150"/>
      <c r="BD47" s="150"/>
      <c r="BE47" s="150"/>
      <c r="BF47" s="150"/>
      <c r="BG47" s="150"/>
      <c r="BH47" s="151"/>
      <c r="BI47" s="149">
        <v>192</v>
      </c>
      <c r="BJ47" s="150"/>
      <c r="BK47" s="150"/>
      <c r="BL47" s="150"/>
      <c r="BM47" s="150"/>
      <c r="BN47" s="150"/>
      <c r="BO47" s="150"/>
      <c r="BP47" s="151"/>
      <c r="BQ47" s="149">
        <v>65</v>
      </c>
      <c r="BR47" s="150"/>
      <c r="BS47" s="150"/>
      <c r="BT47" s="150"/>
      <c r="BU47" s="150"/>
      <c r="BV47" s="150"/>
      <c r="BW47" s="150"/>
      <c r="BX47" s="151"/>
      <c r="BY47" s="149">
        <v>10</v>
      </c>
      <c r="BZ47" s="150"/>
      <c r="CA47" s="150"/>
      <c r="CB47" s="150"/>
      <c r="CC47" s="150"/>
      <c r="CD47" s="150"/>
      <c r="CE47" s="150"/>
      <c r="CF47" s="151"/>
      <c r="CG47" s="149">
        <v>2</v>
      </c>
      <c r="CH47" s="150"/>
      <c r="CI47" s="150"/>
      <c r="CJ47" s="150"/>
      <c r="CK47" s="150"/>
      <c r="CL47" s="150"/>
      <c r="CM47" s="150"/>
      <c r="CN47" s="150"/>
      <c r="CO47" s="149"/>
      <c r="CP47" s="150"/>
      <c r="CQ47" s="150"/>
      <c r="CR47" s="150"/>
      <c r="CS47" s="150"/>
      <c r="CT47" s="150"/>
      <c r="CU47" s="150"/>
      <c r="CV47" s="151"/>
      <c r="CW47" s="149"/>
      <c r="CX47" s="150"/>
      <c r="CY47" s="150"/>
      <c r="CZ47" s="150"/>
      <c r="DA47" s="150"/>
      <c r="DB47" s="150"/>
      <c r="DC47" s="150"/>
      <c r="DD47" s="151"/>
      <c r="DE47" s="149"/>
      <c r="DF47" s="150"/>
      <c r="DG47" s="150"/>
      <c r="DH47" s="150"/>
      <c r="DI47" s="150"/>
      <c r="DJ47" s="150"/>
      <c r="DK47" s="150"/>
      <c r="DL47" s="151"/>
      <c r="DM47" s="149"/>
      <c r="DN47" s="150"/>
      <c r="DO47" s="150"/>
      <c r="DP47" s="150"/>
      <c r="DQ47" s="150"/>
      <c r="DR47" s="150"/>
      <c r="DS47" s="150"/>
      <c r="DT47" s="151"/>
      <c r="DU47" s="149"/>
      <c r="DV47" s="150"/>
      <c r="DW47" s="150"/>
      <c r="DX47" s="150"/>
      <c r="DY47" s="150"/>
      <c r="DZ47" s="150"/>
      <c r="EA47" s="150"/>
      <c r="EB47" s="152"/>
      <c r="EC47" s="52"/>
    </row>
    <row r="48" spans="1:142" ht="24.95" customHeight="1">
      <c r="A48" s="119" t="s">
        <v>828</v>
      </c>
      <c r="B48" s="120"/>
      <c r="C48" s="120"/>
      <c r="D48" s="120"/>
      <c r="E48" s="120"/>
      <c r="F48" s="120"/>
      <c r="G48" s="120"/>
      <c r="H48" s="120"/>
      <c r="I48" s="120"/>
      <c r="J48" s="120"/>
      <c r="K48" s="120"/>
      <c r="L48" s="120"/>
      <c r="M48" s="120"/>
      <c r="N48" s="120"/>
      <c r="O48" s="120"/>
      <c r="P48" s="120"/>
      <c r="Q48" s="120"/>
      <c r="R48" s="120"/>
      <c r="S48" s="120"/>
      <c r="T48" s="153" t="s">
        <v>822</v>
      </c>
      <c r="U48" s="120"/>
      <c r="V48" s="154"/>
      <c r="W48" s="155" t="s">
        <v>267</v>
      </c>
      <c r="X48" s="120"/>
      <c r="Y48" s="154"/>
      <c r="Z48" s="155" t="s">
        <v>820</v>
      </c>
      <c r="AA48" s="120"/>
      <c r="AB48" s="121"/>
      <c r="AC48" s="156">
        <f t="shared" si="1"/>
        <v>4690</v>
      </c>
      <c r="AD48" s="157"/>
      <c r="AE48" s="157"/>
      <c r="AF48" s="157"/>
      <c r="AG48" s="157"/>
      <c r="AH48" s="157"/>
      <c r="AI48" s="157"/>
      <c r="AJ48" s="157"/>
      <c r="AK48" s="157"/>
      <c r="AL48" s="157"/>
      <c r="AM48" s="157"/>
      <c r="AN48" s="157"/>
      <c r="AO48" s="157"/>
      <c r="AP48" s="157"/>
      <c r="AQ48" s="157"/>
      <c r="AR48" s="158"/>
      <c r="AS48" s="159">
        <v>3668</v>
      </c>
      <c r="AT48" s="160"/>
      <c r="AU48" s="160"/>
      <c r="AV48" s="160"/>
      <c r="AW48" s="160"/>
      <c r="AX48" s="160"/>
      <c r="AY48" s="160"/>
      <c r="AZ48" s="161"/>
      <c r="BA48" s="159">
        <v>788</v>
      </c>
      <c r="BB48" s="160"/>
      <c r="BC48" s="160"/>
      <c r="BD48" s="160"/>
      <c r="BE48" s="160"/>
      <c r="BF48" s="160"/>
      <c r="BG48" s="160"/>
      <c r="BH48" s="161"/>
      <c r="BI48" s="159">
        <v>161</v>
      </c>
      <c r="BJ48" s="160"/>
      <c r="BK48" s="160"/>
      <c r="BL48" s="160"/>
      <c r="BM48" s="160"/>
      <c r="BN48" s="160"/>
      <c r="BO48" s="160"/>
      <c r="BP48" s="161"/>
      <c r="BQ48" s="159">
        <v>57</v>
      </c>
      <c r="BR48" s="160"/>
      <c r="BS48" s="160"/>
      <c r="BT48" s="160"/>
      <c r="BU48" s="160"/>
      <c r="BV48" s="160"/>
      <c r="BW48" s="160"/>
      <c r="BX48" s="161"/>
      <c r="BY48" s="159">
        <v>9</v>
      </c>
      <c r="BZ48" s="160"/>
      <c r="CA48" s="160"/>
      <c r="CB48" s="160"/>
      <c r="CC48" s="160"/>
      <c r="CD48" s="160"/>
      <c r="CE48" s="160"/>
      <c r="CF48" s="161"/>
      <c r="CG48" s="159">
        <v>6</v>
      </c>
      <c r="CH48" s="160"/>
      <c r="CI48" s="160"/>
      <c r="CJ48" s="160"/>
      <c r="CK48" s="160"/>
      <c r="CL48" s="160"/>
      <c r="CM48" s="160"/>
      <c r="CN48" s="160"/>
      <c r="CO48" s="159">
        <v>1</v>
      </c>
      <c r="CP48" s="160"/>
      <c r="CQ48" s="160"/>
      <c r="CR48" s="160"/>
      <c r="CS48" s="160"/>
      <c r="CT48" s="160"/>
      <c r="CU48" s="160"/>
      <c r="CV48" s="161"/>
      <c r="CW48" s="159"/>
      <c r="CX48" s="160"/>
      <c r="CY48" s="160"/>
      <c r="CZ48" s="160"/>
      <c r="DA48" s="160"/>
      <c r="DB48" s="160"/>
      <c r="DC48" s="160"/>
      <c r="DD48" s="161"/>
      <c r="DE48" s="159"/>
      <c r="DF48" s="160"/>
      <c r="DG48" s="160"/>
      <c r="DH48" s="160"/>
      <c r="DI48" s="160"/>
      <c r="DJ48" s="160"/>
      <c r="DK48" s="160"/>
      <c r="DL48" s="161"/>
      <c r="DM48" s="159"/>
      <c r="DN48" s="160"/>
      <c r="DO48" s="160"/>
      <c r="DP48" s="160"/>
      <c r="DQ48" s="160"/>
      <c r="DR48" s="160"/>
      <c r="DS48" s="160"/>
      <c r="DT48" s="161"/>
      <c r="DU48" s="159"/>
      <c r="DV48" s="160"/>
      <c r="DW48" s="160"/>
      <c r="DX48" s="160"/>
      <c r="DY48" s="160"/>
      <c r="DZ48" s="160"/>
      <c r="EA48" s="160"/>
      <c r="EB48" s="162"/>
      <c r="EC48" s="52"/>
    </row>
    <row r="49" spans="1:142" ht="24.95" customHeight="1" thickBot="1">
      <c r="A49" s="119" t="s">
        <v>829</v>
      </c>
      <c r="B49" s="120"/>
      <c r="C49" s="120"/>
      <c r="D49" s="120"/>
      <c r="E49" s="120"/>
      <c r="F49" s="120"/>
      <c r="G49" s="120"/>
      <c r="H49" s="120"/>
      <c r="I49" s="120"/>
      <c r="J49" s="120"/>
      <c r="K49" s="120"/>
      <c r="L49" s="120"/>
      <c r="M49" s="120"/>
      <c r="N49" s="120"/>
      <c r="O49" s="120"/>
      <c r="P49" s="120"/>
      <c r="Q49" s="120"/>
      <c r="R49" s="120"/>
      <c r="S49" s="120"/>
      <c r="T49" s="183" t="s">
        <v>822</v>
      </c>
      <c r="U49" s="184"/>
      <c r="V49" s="185"/>
      <c r="W49" s="186" t="s">
        <v>269</v>
      </c>
      <c r="X49" s="184"/>
      <c r="Y49" s="185"/>
      <c r="Z49" s="186" t="s">
        <v>820</v>
      </c>
      <c r="AA49" s="184"/>
      <c r="AB49" s="187"/>
      <c r="AC49" s="188">
        <f t="shared" si="1"/>
        <v>9626</v>
      </c>
      <c r="AD49" s="189"/>
      <c r="AE49" s="189"/>
      <c r="AF49" s="189"/>
      <c r="AG49" s="189"/>
      <c r="AH49" s="189"/>
      <c r="AI49" s="189"/>
      <c r="AJ49" s="189"/>
      <c r="AK49" s="189"/>
      <c r="AL49" s="189"/>
      <c r="AM49" s="189"/>
      <c r="AN49" s="189"/>
      <c r="AO49" s="189"/>
      <c r="AP49" s="189"/>
      <c r="AQ49" s="189"/>
      <c r="AR49" s="190"/>
      <c r="AS49" s="173">
        <v>7380</v>
      </c>
      <c r="AT49" s="174"/>
      <c r="AU49" s="174"/>
      <c r="AV49" s="174"/>
      <c r="AW49" s="174"/>
      <c r="AX49" s="174"/>
      <c r="AY49" s="174"/>
      <c r="AZ49" s="175"/>
      <c r="BA49" s="173">
        <v>1597</v>
      </c>
      <c r="BB49" s="174"/>
      <c r="BC49" s="174"/>
      <c r="BD49" s="174"/>
      <c r="BE49" s="174"/>
      <c r="BF49" s="174"/>
      <c r="BG49" s="174"/>
      <c r="BH49" s="175"/>
      <c r="BI49" s="173">
        <v>439</v>
      </c>
      <c r="BJ49" s="174"/>
      <c r="BK49" s="174"/>
      <c r="BL49" s="174"/>
      <c r="BM49" s="174"/>
      <c r="BN49" s="174"/>
      <c r="BO49" s="174"/>
      <c r="BP49" s="175"/>
      <c r="BQ49" s="173">
        <v>154</v>
      </c>
      <c r="BR49" s="174"/>
      <c r="BS49" s="174"/>
      <c r="BT49" s="174"/>
      <c r="BU49" s="174"/>
      <c r="BV49" s="174"/>
      <c r="BW49" s="174"/>
      <c r="BX49" s="175"/>
      <c r="BY49" s="173">
        <v>46</v>
      </c>
      <c r="BZ49" s="174"/>
      <c r="CA49" s="174"/>
      <c r="CB49" s="174"/>
      <c r="CC49" s="174"/>
      <c r="CD49" s="174"/>
      <c r="CE49" s="174"/>
      <c r="CF49" s="175"/>
      <c r="CG49" s="173">
        <v>9</v>
      </c>
      <c r="CH49" s="174"/>
      <c r="CI49" s="174"/>
      <c r="CJ49" s="174"/>
      <c r="CK49" s="174"/>
      <c r="CL49" s="174"/>
      <c r="CM49" s="174"/>
      <c r="CN49" s="174"/>
      <c r="CO49" s="173">
        <v>1</v>
      </c>
      <c r="CP49" s="174"/>
      <c r="CQ49" s="174"/>
      <c r="CR49" s="174"/>
      <c r="CS49" s="174"/>
      <c r="CT49" s="174"/>
      <c r="CU49" s="174"/>
      <c r="CV49" s="175"/>
      <c r="CW49" s="173"/>
      <c r="CX49" s="174"/>
      <c r="CY49" s="174"/>
      <c r="CZ49" s="174"/>
      <c r="DA49" s="174"/>
      <c r="DB49" s="174"/>
      <c r="DC49" s="174"/>
      <c r="DD49" s="175"/>
      <c r="DE49" s="173"/>
      <c r="DF49" s="174"/>
      <c r="DG49" s="174"/>
      <c r="DH49" s="174"/>
      <c r="DI49" s="174"/>
      <c r="DJ49" s="174"/>
      <c r="DK49" s="174"/>
      <c r="DL49" s="175"/>
      <c r="DM49" s="173"/>
      <c r="DN49" s="174"/>
      <c r="DO49" s="174"/>
      <c r="DP49" s="174"/>
      <c r="DQ49" s="174"/>
      <c r="DR49" s="174"/>
      <c r="DS49" s="174"/>
      <c r="DT49" s="175"/>
      <c r="DU49" s="173"/>
      <c r="DV49" s="174"/>
      <c r="DW49" s="174"/>
      <c r="DX49" s="174"/>
      <c r="DY49" s="174"/>
      <c r="DZ49" s="174"/>
      <c r="EA49" s="174"/>
      <c r="EB49" s="176"/>
      <c r="EC49" s="52"/>
    </row>
    <row r="50" spans="1:142" ht="24.95" customHeight="1" thickBot="1">
      <c r="A50" s="119" t="s">
        <v>830</v>
      </c>
      <c r="B50" s="120"/>
      <c r="C50" s="120"/>
      <c r="D50" s="120"/>
      <c r="E50" s="120"/>
      <c r="F50" s="120"/>
      <c r="G50" s="120"/>
      <c r="H50" s="120"/>
      <c r="I50" s="120"/>
      <c r="J50" s="120"/>
      <c r="K50" s="120"/>
      <c r="L50" s="120"/>
      <c r="M50" s="120"/>
      <c r="N50" s="120"/>
      <c r="O50" s="120"/>
      <c r="P50" s="120"/>
      <c r="Q50" s="120"/>
      <c r="R50" s="120"/>
      <c r="S50" s="120"/>
      <c r="T50" s="198" t="s">
        <v>822</v>
      </c>
      <c r="U50" s="199"/>
      <c r="V50" s="200"/>
      <c r="W50" s="201" t="s">
        <v>271</v>
      </c>
      <c r="X50" s="199"/>
      <c r="Y50" s="200"/>
      <c r="Z50" s="201" t="s">
        <v>820</v>
      </c>
      <c r="AA50" s="199"/>
      <c r="AB50" s="202"/>
      <c r="AC50" s="203">
        <f t="shared" si="1"/>
        <v>17986</v>
      </c>
      <c r="AD50" s="204"/>
      <c r="AE50" s="204"/>
      <c r="AF50" s="204"/>
      <c r="AG50" s="204"/>
      <c r="AH50" s="204"/>
      <c r="AI50" s="204"/>
      <c r="AJ50" s="204"/>
      <c r="AK50" s="204"/>
      <c r="AL50" s="204"/>
      <c r="AM50" s="204"/>
      <c r="AN50" s="204"/>
      <c r="AO50" s="204"/>
      <c r="AP50" s="204"/>
      <c r="AQ50" s="204"/>
      <c r="AR50" s="205"/>
      <c r="AS50" s="206">
        <v>13962</v>
      </c>
      <c r="AT50" s="207"/>
      <c r="AU50" s="207"/>
      <c r="AV50" s="207"/>
      <c r="AW50" s="207"/>
      <c r="AX50" s="207"/>
      <c r="AY50" s="207"/>
      <c r="AZ50" s="208"/>
      <c r="BA50" s="206">
        <v>2597</v>
      </c>
      <c r="BB50" s="207"/>
      <c r="BC50" s="207"/>
      <c r="BD50" s="207"/>
      <c r="BE50" s="207"/>
      <c r="BF50" s="207"/>
      <c r="BG50" s="207"/>
      <c r="BH50" s="208"/>
      <c r="BI50" s="206">
        <v>889</v>
      </c>
      <c r="BJ50" s="207"/>
      <c r="BK50" s="207"/>
      <c r="BL50" s="207"/>
      <c r="BM50" s="207"/>
      <c r="BN50" s="207"/>
      <c r="BO50" s="207"/>
      <c r="BP50" s="208"/>
      <c r="BQ50" s="206">
        <v>424</v>
      </c>
      <c r="BR50" s="207"/>
      <c r="BS50" s="207"/>
      <c r="BT50" s="207"/>
      <c r="BU50" s="207"/>
      <c r="BV50" s="207"/>
      <c r="BW50" s="207"/>
      <c r="BX50" s="208"/>
      <c r="BY50" s="206">
        <v>91</v>
      </c>
      <c r="BZ50" s="207"/>
      <c r="CA50" s="207"/>
      <c r="CB50" s="207"/>
      <c r="CC50" s="207"/>
      <c r="CD50" s="207"/>
      <c r="CE50" s="207"/>
      <c r="CF50" s="208"/>
      <c r="CG50" s="206">
        <v>21</v>
      </c>
      <c r="CH50" s="207"/>
      <c r="CI50" s="207"/>
      <c r="CJ50" s="207"/>
      <c r="CK50" s="207"/>
      <c r="CL50" s="207"/>
      <c r="CM50" s="207"/>
      <c r="CN50" s="207"/>
      <c r="CO50" s="206">
        <v>1</v>
      </c>
      <c r="CP50" s="207"/>
      <c r="CQ50" s="207"/>
      <c r="CR50" s="207"/>
      <c r="CS50" s="207"/>
      <c r="CT50" s="207"/>
      <c r="CU50" s="207"/>
      <c r="CV50" s="208"/>
      <c r="CW50" s="206">
        <v>1</v>
      </c>
      <c r="CX50" s="207"/>
      <c r="CY50" s="207"/>
      <c r="CZ50" s="207"/>
      <c r="DA50" s="207"/>
      <c r="DB50" s="207"/>
      <c r="DC50" s="207"/>
      <c r="DD50" s="208"/>
      <c r="DE50" s="206"/>
      <c r="DF50" s="207"/>
      <c r="DG50" s="207"/>
      <c r="DH50" s="207"/>
      <c r="DI50" s="207"/>
      <c r="DJ50" s="207"/>
      <c r="DK50" s="207"/>
      <c r="DL50" s="208"/>
      <c r="DM50" s="206"/>
      <c r="DN50" s="207"/>
      <c r="DO50" s="207"/>
      <c r="DP50" s="207"/>
      <c r="DQ50" s="207"/>
      <c r="DR50" s="207"/>
      <c r="DS50" s="207"/>
      <c r="DT50" s="208"/>
      <c r="DU50" s="206"/>
      <c r="DV50" s="207"/>
      <c r="DW50" s="207"/>
      <c r="DX50" s="207"/>
      <c r="DY50" s="207"/>
      <c r="DZ50" s="207"/>
      <c r="EA50" s="207"/>
      <c r="EB50" s="209"/>
      <c r="EC50" s="52"/>
    </row>
    <row r="51" spans="1:142" ht="24.95" customHeight="1" thickBot="1">
      <c r="A51" s="119" t="s">
        <v>831</v>
      </c>
      <c r="B51" s="120"/>
      <c r="C51" s="120"/>
      <c r="D51" s="120"/>
      <c r="E51" s="120"/>
      <c r="F51" s="120"/>
      <c r="G51" s="120"/>
      <c r="H51" s="120"/>
      <c r="I51" s="120"/>
      <c r="J51" s="120"/>
      <c r="K51" s="120"/>
      <c r="L51" s="120"/>
      <c r="M51" s="120"/>
      <c r="N51" s="120"/>
      <c r="O51" s="120"/>
      <c r="P51" s="120"/>
      <c r="Q51" s="120"/>
      <c r="R51" s="120"/>
      <c r="S51" s="120"/>
      <c r="T51" s="198" t="s">
        <v>822</v>
      </c>
      <c r="U51" s="199"/>
      <c r="V51" s="200"/>
      <c r="W51" s="201" t="s">
        <v>273</v>
      </c>
      <c r="X51" s="199"/>
      <c r="Y51" s="200"/>
      <c r="Z51" s="201" t="s">
        <v>820</v>
      </c>
      <c r="AA51" s="199"/>
      <c r="AB51" s="202"/>
      <c r="AC51" s="203">
        <f t="shared" si="1"/>
        <v>15410</v>
      </c>
      <c r="AD51" s="204"/>
      <c r="AE51" s="204"/>
      <c r="AF51" s="204"/>
      <c r="AG51" s="204"/>
      <c r="AH51" s="204"/>
      <c r="AI51" s="204"/>
      <c r="AJ51" s="204"/>
      <c r="AK51" s="204"/>
      <c r="AL51" s="204"/>
      <c r="AM51" s="204"/>
      <c r="AN51" s="204"/>
      <c r="AO51" s="204"/>
      <c r="AP51" s="204"/>
      <c r="AQ51" s="204"/>
      <c r="AR51" s="205"/>
      <c r="AS51" s="206">
        <v>11318</v>
      </c>
      <c r="AT51" s="207"/>
      <c r="AU51" s="207"/>
      <c r="AV51" s="207"/>
      <c r="AW51" s="207"/>
      <c r="AX51" s="207"/>
      <c r="AY51" s="207"/>
      <c r="AZ51" s="208"/>
      <c r="BA51" s="206">
        <v>2283</v>
      </c>
      <c r="BB51" s="207"/>
      <c r="BC51" s="207"/>
      <c r="BD51" s="207"/>
      <c r="BE51" s="207"/>
      <c r="BF51" s="207"/>
      <c r="BG51" s="207"/>
      <c r="BH51" s="208"/>
      <c r="BI51" s="206">
        <v>1099</v>
      </c>
      <c r="BJ51" s="207"/>
      <c r="BK51" s="207"/>
      <c r="BL51" s="207"/>
      <c r="BM51" s="207"/>
      <c r="BN51" s="207"/>
      <c r="BO51" s="207"/>
      <c r="BP51" s="208"/>
      <c r="BQ51" s="206">
        <v>553</v>
      </c>
      <c r="BR51" s="207"/>
      <c r="BS51" s="207"/>
      <c r="BT51" s="207"/>
      <c r="BU51" s="207"/>
      <c r="BV51" s="207"/>
      <c r="BW51" s="207"/>
      <c r="BX51" s="208"/>
      <c r="BY51" s="206">
        <v>133</v>
      </c>
      <c r="BZ51" s="207"/>
      <c r="CA51" s="207"/>
      <c r="CB51" s="207"/>
      <c r="CC51" s="207"/>
      <c r="CD51" s="207"/>
      <c r="CE51" s="207"/>
      <c r="CF51" s="208"/>
      <c r="CG51" s="206">
        <v>23</v>
      </c>
      <c r="CH51" s="207"/>
      <c r="CI51" s="207"/>
      <c r="CJ51" s="207"/>
      <c r="CK51" s="207"/>
      <c r="CL51" s="207"/>
      <c r="CM51" s="207"/>
      <c r="CN51" s="207"/>
      <c r="CO51" s="206">
        <v>1</v>
      </c>
      <c r="CP51" s="207"/>
      <c r="CQ51" s="207"/>
      <c r="CR51" s="207"/>
      <c r="CS51" s="207"/>
      <c r="CT51" s="207"/>
      <c r="CU51" s="207"/>
      <c r="CV51" s="208"/>
      <c r="CW51" s="206"/>
      <c r="CX51" s="207"/>
      <c r="CY51" s="207"/>
      <c r="CZ51" s="207"/>
      <c r="DA51" s="207"/>
      <c r="DB51" s="207"/>
      <c r="DC51" s="207"/>
      <c r="DD51" s="208"/>
      <c r="DE51" s="206"/>
      <c r="DF51" s="207"/>
      <c r="DG51" s="207"/>
      <c r="DH51" s="207"/>
      <c r="DI51" s="207"/>
      <c r="DJ51" s="207"/>
      <c r="DK51" s="207"/>
      <c r="DL51" s="208"/>
      <c r="DM51" s="206"/>
      <c r="DN51" s="207"/>
      <c r="DO51" s="207"/>
      <c r="DP51" s="207"/>
      <c r="DQ51" s="207"/>
      <c r="DR51" s="207"/>
      <c r="DS51" s="207"/>
      <c r="DT51" s="208"/>
      <c r="DU51" s="206"/>
      <c r="DV51" s="207"/>
      <c r="DW51" s="207"/>
      <c r="DX51" s="207"/>
      <c r="DY51" s="207"/>
      <c r="DZ51" s="207"/>
      <c r="EA51" s="207"/>
      <c r="EB51" s="209"/>
      <c r="EC51" s="52"/>
    </row>
    <row r="52" spans="1:142" ht="24.95" customHeight="1" thickBot="1">
      <c r="A52" s="119" t="s">
        <v>832</v>
      </c>
      <c r="B52" s="120"/>
      <c r="C52" s="120"/>
      <c r="D52" s="120"/>
      <c r="E52" s="120"/>
      <c r="F52" s="120"/>
      <c r="G52" s="120"/>
      <c r="H52" s="120"/>
      <c r="I52" s="120"/>
      <c r="J52" s="120"/>
      <c r="K52" s="120"/>
      <c r="L52" s="120"/>
      <c r="M52" s="120"/>
      <c r="N52" s="120"/>
      <c r="O52" s="120"/>
      <c r="P52" s="120"/>
      <c r="Q52" s="120"/>
      <c r="R52" s="120"/>
      <c r="S52" s="120"/>
      <c r="T52" s="198" t="s">
        <v>822</v>
      </c>
      <c r="U52" s="199"/>
      <c r="V52" s="200"/>
      <c r="W52" s="201" t="s">
        <v>275</v>
      </c>
      <c r="X52" s="199"/>
      <c r="Y52" s="200"/>
      <c r="Z52" s="201" t="s">
        <v>820</v>
      </c>
      <c r="AA52" s="199"/>
      <c r="AB52" s="202"/>
      <c r="AC52" s="203">
        <f t="shared" si="1"/>
        <v>64861</v>
      </c>
      <c r="AD52" s="204"/>
      <c r="AE52" s="204"/>
      <c r="AF52" s="204"/>
      <c r="AG52" s="204"/>
      <c r="AH52" s="204"/>
      <c r="AI52" s="204"/>
      <c r="AJ52" s="204"/>
      <c r="AK52" s="204"/>
      <c r="AL52" s="204"/>
      <c r="AM52" s="204"/>
      <c r="AN52" s="204"/>
      <c r="AO52" s="204"/>
      <c r="AP52" s="204"/>
      <c r="AQ52" s="204"/>
      <c r="AR52" s="205"/>
      <c r="AS52" s="206">
        <v>35765</v>
      </c>
      <c r="AT52" s="207"/>
      <c r="AU52" s="207"/>
      <c r="AV52" s="207"/>
      <c r="AW52" s="207"/>
      <c r="AX52" s="207"/>
      <c r="AY52" s="207"/>
      <c r="AZ52" s="208"/>
      <c r="BA52" s="206">
        <v>12087</v>
      </c>
      <c r="BB52" s="207"/>
      <c r="BC52" s="207"/>
      <c r="BD52" s="207"/>
      <c r="BE52" s="207"/>
      <c r="BF52" s="207"/>
      <c r="BG52" s="207"/>
      <c r="BH52" s="208"/>
      <c r="BI52" s="206">
        <v>9500</v>
      </c>
      <c r="BJ52" s="207"/>
      <c r="BK52" s="207"/>
      <c r="BL52" s="207"/>
      <c r="BM52" s="207"/>
      <c r="BN52" s="207"/>
      <c r="BO52" s="207"/>
      <c r="BP52" s="208"/>
      <c r="BQ52" s="206">
        <v>5846</v>
      </c>
      <c r="BR52" s="207"/>
      <c r="BS52" s="207"/>
      <c r="BT52" s="207"/>
      <c r="BU52" s="207"/>
      <c r="BV52" s="207"/>
      <c r="BW52" s="207"/>
      <c r="BX52" s="208"/>
      <c r="BY52" s="206">
        <v>1401</v>
      </c>
      <c r="BZ52" s="207"/>
      <c r="CA52" s="207"/>
      <c r="CB52" s="207"/>
      <c r="CC52" s="207"/>
      <c r="CD52" s="207"/>
      <c r="CE52" s="207"/>
      <c r="CF52" s="208"/>
      <c r="CG52" s="206">
        <v>208</v>
      </c>
      <c r="CH52" s="207"/>
      <c r="CI52" s="207"/>
      <c r="CJ52" s="207"/>
      <c r="CK52" s="207"/>
      <c r="CL52" s="207"/>
      <c r="CM52" s="207"/>
      <c r="CN52" s="207"/>
      <c r="CO52" s="206">
        <v>38</v>
      </c>
      <c r="CP52" s="207"/>
      <c r="CQ52" s="207"/>
      <c r="CR52" s="207"/>
      <c r="CS52" s="207"/>
      <c r="CT52" s="207"/>
      <c r="CU52" s="207"/>
      <c r="CV52" s="208"/>
      <c r="CW52" s="206">
        <v>11</v>
      </c>
      <c r="CX52" s="207"/>
      <c r="CY52" s="207"/>
      <c r="CZ52" s="207"/>
      <c r="DA52" s="207"/>
      <c r="DB52" s="207"/>
      <c r="DC52" s="207"/>
      <c r="DD52" s="208"/>
      <c r="DE52" s="206">
        <v>2</v>
      </c>
      <c r="DF52" s="207"/>
      <c r="DG52" s="207"/>
      <c r="DH52" s="207"/>
      <c r="DI52" s="207"/>
      <c r="DJ52" s="207"/>
      <c r="DK52" s="207"/>
      <c r="DL52" s="208"/>
      <c r="DM52" s="206"/>
      <c r="DN52" s="207"/>
      <c r="DO52" s="207"/>
      <c r="DP52" s="207"/>
      <c r="DQ52" s="207"/>
      <c r="DR52" s="207"/>
      <c r="DS52" s="207"/>
      <c r="DT52" s="208"/>
      <c r="DU52" s="206">
        <v>3</v>
      </c>
      <c r="DV52" s="207"/>
      <c r="DW52" s="207"/>
      <c r="DX52" s="207"/>
      <c r="DY52" s="207"/>
      <c r="DZ52" s="207"/>
      <c r="EA52" s="207"/>
      <c r="EB52" s="209"/>
      <c r="EC52" s="52"/>
    </row>
    <row r="53" spans="1:142" ht="24.95" customHeight="1" thickBot="1">
      <c r="A53" s="119" t="s">
        <v>833</v>
      </c>
      <c r="B53" s="120"/>
      <c r="C53" s="120"/>
      <c r="D53" s="120"/>
      <c r="E53" s="120"/>
      <c r="F53" s="120"/>
      <c r="G53" s="120"/>
      <c r="H53" s="120"/>
      <c r="I53" s="120"/>
      <c r="J53" s="120"/>
      <c r="K53" s="120"/>
      <c r="L53" s="120"/>
      <c r="M53" s="120"/>
      <c r="N53" s="120"/>
      <c r="O53" s="120"/>
      <c r="P53" s="120"/>
      <c r="Q53" s="120"/>
      <c r="R53" s="120"/>
      <c r="S53" s="120"/>
      <c r="T53" s="198" t="s">
        <v>834</v>
      </c>
      <c r="U53" s="199"/>
      <c r="V53" s="200"/>
      <c r="W53" s="201" t="s">
        <v>820</v>
      </c>
      <c r="X53" s="199"/>
      <c r="Y53" s="200"/>
      <c r="Z53" s="201" t="s">
        <v>820</v>
      </c>
      <c r="AA53" s="199"/>
      <c r="AB53" s="202"/>
      <c r="AC53" s="203">
        <f t="shared" si="1"/>
        <v>147865</v>
      </c>
      <c r="AD53" s="204"/>
      <c r="AE53" s="204"/>
      <c r="AF53" s="204"/>
      <c r="AG53" s="204"/>
      <c r="AH53" s="204"/>
      <c r="AI53" s="204"/>
      <c r="AJ53" s="204"/>
      <c r="AK53" s="204"/>
      <c r="AL53" s="204"/>
      <c r="AM53" s="204"/>
      <c r="AN53" s="204"/>
      <c r="AO53" s="204"/>
      <c r="AP53" s="204"/>
      <c r="AQ53" s="204"/>
      <c r="AR53" s="205"/>
      <c r="AS53" s="203">
        <f>SUM(AS11:AZ26,AS40:AZ52)</f>
        <v>99726</v>
      </c>
      <c r="AT53" s="204"/>
      <c r="AU53" s="204"/>
      <c r="AV53" s="204"/>
      <c r="AW53" s="204"/>
      <c r="AX53" s="204"/>
      <c r="AY53" s="204"/>
      <c r="AZ53" s="205"/>
      <c r="BA53" s="203">
        <f>SUM(BA11:BH26,BA40:BH52)</f>
        <v>25681</v>
      </c>
      <c r="BB53" s="204"/>
      <c r="BC53" s="204"/>
      <c r="BD53" s="204"/>
      <c r="BE53" s="204"/>
      <c r="BF53" s="204"/>
      <c r="BG53" s="204"/>
      <c r="BH53" s="205"/>
      <c r="BI53" s="203">
        <f>SUM(BI11:BP26,BI40:BP52)</f>
        <v>13086</v>
      </c>
      <c r="BJ53" s="204"/>
      <c r="BK53" s="204"/>
      <c r="BL53" s="204"/>
      <c r="BM53" s="204"/>
      <c r="BN53" s="204"/>
      <c r="BO53" s="204"/>
      <c r="BP53" s="205"/>
      <c r="BQ53" s="203">
        <f>SUM(BQ11:BX26,BQ40:BX52)</f>
        <v>7311</v>
      </c>
      <c r="BR53" s="204"/>
      <c r="BS53" s="204"/>
      <c r="BT53" s="204"/>
      <c r="BU53" s="204"/>
      <c r="BV53" s="204"/>
      <c r="BW53" s="204"/>
      <c r="BX53" s="205"/>
      <c r="BY53" s="203">
        <f>SUM(BY11:CF26,BY40:CF52)</f>
        <v>1720</v>
      </c>
      <c r="BZ53" s="204"/>
      <c r="CA53" s="204"/>
      <c r="CB53" s="204"/>
      <c r="CC53" s="204"/>
      <c r="CD53" s="204"/>
      <c r="CE53" s="204"/>
      <c r="CF53" s="205"/>
      <c r="CG53" s="203">
        <f>SUM(CG11:CN26,CG40:CN52)</f>
        <v>281</v>
      </c>
      <c r="CH53" s="204"/>
      <c r="CI53" s="204"/>
      <c r="CJ53" s="204"/>
      <c r="CK53" s="204"/>
      <c r="CL53" s="204"/>
      <c r="CM53" s="204"/>
      <c r="CN53" s="204"/>
      <c r="CO53" s="203">
        <f>SUM(CO11:CV26,CO40:CV52)</f>
        <v>43</v>
      </c>
      <c r="CP53" s="204"/>
      <c r="CQ53" s="204"/>
      <c r="CR53" s="204"/>
      <c r="CS53" s="204"/>
      <c r="CT53" s="204"/>
      <c r="CU53" s="204"/>
      <c r="CV53" s="205"/>
      <c r="CW53" s="203">
        <f>SUM(CW11:DD26,CW40:DD52)</f>
        <v>12</v>
      </c>
      <c r="CX53" s="204"/>
      <c r="CY53" s="204"/>
      <c r="CZ53" s="204"/>
      <c r="DA53" s="204"/>
      <c r="DB53" s="204"/>
      <c r="DC53" s="204"/>
      <c r="DD53" s="205"/>
      <c r="DE53" s="203">
        <f>SUM(DE11:DL26,DE40:DL52)</f>
        <v>2</v>
      </c>
      <c r="DF53" s="204"/>
      <c r="DG53" s="204"/>
      <c r="DH53" s="204"/>
      <c r="DI53" s="204"/>
      <c r="DJ53" s="204"/>
      <c r="DK53" s="204"/>
      <c r="DL53" s="205"/>
      <c r="DM53" s="203">
        <f>SUM(DM11:DT26,DM40:DT52)</f>
        <v>0</v>
      </c>
      <c r="DN53" s="204"/>
      <c r="DO53" s="204"/>
      <c r="DP53" s="204"/>
      <c r="DQ53" s="204"/>
      <c r="DR53" s="204"/>
      <c r="DS53" s="204"/>
      <c r="DT53" s="205"/>
      <c r="DU53" s="203">
        <f>SUM(DU11:EB26,DU40:EB52)</f>
        <v>3</v>
      </c>
      <c r="DV53" s="204"/>
      <c r="DW53" s="204"/>
      <c r="DX53" s="204"/>
      <c r="DY53" s="204"/>
      <c r="DZ53" s="204"/>
      <c r="EA53" s="204"/>
      <c r="EB53" s="210"/>
      <c r="EC53" s="52"/>
    </row>
    <row r="54" spans="1:142" ht="24.95" customHeight="1">
      <c r="EL54" s="52"/>
    </row>
    <row r="55" spans="1:142" ht="12.95" customHeight="1"/>
    <row r="56" spans="1:142" ht="12.95" customHeight="1"/>
    <row r="57" spans="1:142" ht="12.95" customHeight="1"/>
    <row r="58" spans="1:142" ht="12.95" customHeight="1"/>
    <row r="59" spans="1:142" ht="12.95" customHeight="1"/>
    <row r="60" spans="1:142" ht="12.95" customHeight="1"/>
    <row r="61" spans="1:142" ht="12.95" customHeight="1"/>
    <row r="62" spans="1:142" ht="12.95" customHeight="1"/>
    <row r="63" spans="1:142" ht="12.95" customHeight="1"/>
    <row r="64" spans="1:142" ht="12.95" customHeight="1"/>
    <row r="65" ht="12.95" customHeight="1"/>
  </sheetData>
  <sheetProtection password="98CF" sheet="1" objects="1" scenarios="1" selectLockedCells="1"/>
  <mergeCells count="616">
    <mergeCell ref="DK1:EK2"/>
    <mergeCell ref="AF1:CY2"/>
    <mergeCell ref="Z3:AB3"/>
    <mergeCell ref="AC3:AE3"/>
    <mergeCell ref="H3:J3"/>
    <mergeCell ref="K3:M3"/>
    <mergeCell ref="N3:P3"/>
    <mergeCell ref="Q3:S3"/>
    <mergeCell ref="BI8:BP8"/>
    <mergeCell ref="BQ8:BX8"/>
    <mergeCell ref="CG8:CN8"/>
    <mergeCell ref="H1:Y2"/>
    <mergeCell ref="Z1:AE2"/>
    <mergeCell ref="CZ1:DJ2"/>
    <mergeCell ref="T7:AB10"/>
    <mergeCell ref="AC7:AR7"/>
    <mergeCell ref="AC8:AR8"/>
    <mergeCell ref="AS8:AZ8"/>
    <mergeCell ref="T3:V3"/>
    <mergeCell ref="W3:Y3"/>
    <mergeCell ref="DM8:DT8"/>
    <mergeCell ref="DU8:EB8"/>
    <mergeCell ref="DE8:DL8"/>
    <mergeCell ref="CO8:CV8"/>
    <mergeCell ref="CW8:DD8"/>
    <mergeCell ref="DK3:EK3"/>
    <mergeCell ref="A7:S10"/>
    <mergeCell ref="AC6:AR6"/>
    <mergeCell ref="AS6:AZ6"/>
    <mergeCell ref="CZ3:DJ3"/>
    <mergeCell ref="BA8:BH8"/>
    <mergeCell ref="AC9:AR9"/>
    <mergeCell ref="AS9:AZ9"/>
    <mergeCell ref="BA9:BH9"/>
    <mergeCell ref="BI9:BP9"/>
    <mergeCell ref="BY8:CF8"/>
    <mergeCell ref="BI10:BP10"/>
    <mergeCell ref="BQ10:BX10"/>
    <mergeCell ref="BY10:CF10"/>
    <mergeCell ref="CG9:CN9"/>
    <mergeCell ref="CG10:CN10"/>
    <mergeCell ref="BQ9:BX9"/>
    <mergeCell ref="BY9:CF9"/>
    <mergeCell ref="DU10:EB10"/>
    <mergeCell ref="DU9:EB9"/>
    <mergeCell ref="CO9:CV9"/>
    <mergeCell ref="CO10:CV10"/>
    <mergeCell ref="CW10:DD10"/>
    <mergeCell ref="DE10:DL10"/>
    <mergeCell ref="DE9:DL9"/>
    <mergeCell ref="A11:S11"/>
    <mergeCell ref="T11:V11"/>
    <mergeCell ref="W11:Y11"/>
    <mergeCell ref="Z11:AB11"/>
    <mergeCell ref="DM9:DT9"/>
    <mergeCell ref="CW9:DD9"/>
    <mergeCell ref="DM10:DT10"/>
    <mergeCell ref="AC10:AR10"/>
    <mergeCell ref="AS10:AZ10"/>
    <mergeCell ref="BA10:BH10"/>
    <mergeCell ref="CO11:CV11"/>
    <mergeCell ref="CW11:DD11"/>
    <mergeCell ref="BQ11:BX11"/>
    <mergeCell ref="BY11:CF11"/>
    <mergeCell ref="CG11:CN11"/>
    <mergeCell ref="AC11:AR11"/>
    <mergeCell ref="AS11:AZ11"/>
    <mergeCell ref="BA11:BH11"/>
    <mergeCell ref="BI11:BP11"/>
    <mergeCell ref="DE11:DL11"/>
    <mergeCell ref="DM11:DT11"/>
    <mergeCell ref="DU11:EB11"/>
    <mergeCell ref="A12:S12"/>
    <mergeCell ref="T12:V12"/>
    <mergeCell ref="W12:Y12"/>
    <mergeCell ref="Z12:AB12"/>
    <mergeCell ref="AC12:AR12"/>
    <mergeCell ref="AS12:AZ12"/>
    <mergeCell ref="BA12:BH12"/>
    <mergeCell ref="DM12:DT12"/>
    <mergeCell ref="DU12:EB12"/>
    <mergeCell ref="CO12:CV12"/>
    <mergeCell ref="BI12:BP12"/>
    <mergeCell ref="BQ12:BX12"/>
    <mergeCell ref="BY12:CF12"/>
    <mergeCell ref="CG12:CN12"/>
    <mergeCell ref="CW12:DD12"/>
    <mergeCell ref="DE12:DL12"/>
    <mergeCell ref="DM13:DT13"/>
    <mergeCell ref="DU13:EB13"/>
    <mergeCell ref="A14:S14"/>
    <mergeCell ref="T14:V14"/>
    <mergeCell ref="W14:Y14"/>
    <mergeCell ref="Z14:AB14"/>
    <mergeCell ref="AC14:AR14"/>
    <mergeCell ref="AS14:AZ14"/>
    <mergeCell ref="BA14:BH14"/>
    <mergeCell ref="DM14:DT14"/>
    <mergeCell ref="DU14:EB14"/>
    <mergeCell ref="CO14:CV14"/>
    <mergeCell ref="BI14:BP14"/>
    <mergeCell ref="BQ14:BX14"/>
    <mergeCell ref="BY14:CF14"/>
    <mergeCell ref="CG14:CN14"/>
    <mergeCell ref="A13:S13"/>
    <mergeCell ref="T13:V13"/>
    <mergeCell ref="W13:Y13"/>
    <mergeCell ref="Z13:AB13"/>
    <mergeCell ref="CW14:DD14"/>
    <mergeCell ref="DE14:DL14"/>
    <mergeCell ref="CO13:CV13"/>
    <mergeCell ref="CW13:DD13"/>
    <mergeCell ref="BQ15:BX15"/>
    <mergeCell ref="BY15:CF15"/>
    <mergeCell ref="CG15:CN15"/>
    <mergeCell ref="AC15:AR15"/>
    <mergeCell ref="AS15:AZ15"/>
    <mergeCell ref="BA15:BH15"/>
    <mergeCell ref="BI15:BP15"/>
    <mergeCell ref="DE13:DL13"/>
    <mergeCell ref="BQ13:BX13"/>
    <mergeCell ref="BY13:CF13"/>
    <mergeCell ref="CG13:CN13"/>
    <mergeCell ref="AC13:AR13"/>
    <mergeCell ref="AS13:AZ13"/>
    <mergeCell ref="BA13:BH13"/>
    <mergeCell ref="BI13:BP13"/>
    <mergeCell ref="DE15:DL15"/>
    <mergeCell ref="DM15:DT15"/>
    <mergeCell ref="DU15:EB15"/>
    <mergeCell ref="A16:S16"/>
    <mergeCell ref="T16:V16"/>
    <mergeCell ref="W16:Y16"/>
    <mergeCell ref="Z16:AB16"/>
    <mergeCell ref="AC16:AR16"/>
    <mergeCell ref="AS16:AZ16"/>
    <mergeCell ref="BA16:BH16"/>
    <mergeCell ref="DM16:DT16"/>
    <mergeCell ref="DU16:EB16"/>
    <mergeCell ref="CO16:CV16"/>
    <mergeCell ref="BI16:BP16"/>
    <mergeCell ref="BQ16:BX16"/>
    <mergeCell ref="BY16:CF16"/>
    <mergeCell ref="CG16:CN16"/>
    <mergeCell ref="A15:S15"/>
    <mergeCell ref="T15:V15"/>
    <mergeCell ref="W15:Y15"/>
    <mergeCell ref="Z15:AB15"/>
    <mergeCell ref="CW16:DD16"/>
    <mergeCell ref="DE16:DL16"/>
    <mergeCell ref="CO15:CV15"/>
    <mergeCell ref="CW15:DD15"/>
    <mergeCell ref="DM17:DT17"/>
    <mergeCell ref="DU17:EB17"/>
    <mergeCell ref="A18:S18"/>
    <mergeCell ref="T18:V18"/>
    <mergeCell ref="W18:Y18"/>
    <mergeCell ref="Z18:AB18"/>
    <mergeCell ref="AC18:AR18"/>
    <mergeCell ref="AS18:AZ18"/>
    <mergeCell ref="BA18:BH18"/>
    <mergeCell ref="DM18:DT18"/>
    <mergeCell ref="DU18:EB18"/>
    <mergeCell ref="CO18:CV18"/>
    <mergeCell ref="BI18:BP18"/>
    <mergeCell ref="BQ18:BX18"/>
    <mergeCell ref="BY18:CF18"/>
    <mergeCell ref="CG18:CN18"/>
    <mergeCell ref="A17:S17"/>
    <mergeCell ref="T17:V17"/>
    <mergeCell ref="W17:Y17"/>
    <mergeCell ref="Z17:AB17"/>
    <mergeCell ref="CW18:DD18"/>
    <mergeCell ref="DE18:DL18"/>
    <mergeCell ref="CO17:CV17"/>
    <mergeCell ref="CW17:DD17"/>
    <mergeCell ref="BQ19:BX19"/>
    <mergeCell ref="BY19:CF19"/>
    <mergeCell ref="CG19:CN19"/>
    <mergeCell ref="AC19:AR19"/>
    <mergeCell ref="AS19:AZ19"/>
    <mergeCell ref="BA19:BH19"/>
    <mergeCell ref="BI19:BP19"/>
    <mergeCell ref="DE17:DL17"/>
    <mergeCell ref="BQ17:BX17"/>
    <mergeCell ref="BY17:CF17"/>
    <mergeCell ref="CG17:CN17"/>
    <mergeCell ref="AC17:AR17"/>
    <mergeCell ref="AS17:AZ17"/>
    <mergeCell ref="BA17:BH17"/>
    <mergeCell ref="BI17:BP17"/>
    <mergeCell ref="DE19:DL19"/>
    <mergeCell ref="DM19:DT19"/>
    <mergeCell ref="DU19:EB19"/>
    <mergeCell ref="A20:S20"/>
    <mergeCell ref="T20:V20"/>
    <mergeCell ref="W20:Y20"/>
    <mergeCell ref="Z20:AB20"/>
    <mergeCell ref="AC20:AR20"/>
    <mergeCell ref="AS20:AZ20"/>
    <mergeCell ref="BA20:BH20"/>
    <mergeCell ref="DM20:DT20"/>
    <mergeCell ref="DU20:EB20"/>
    <mergeCell ref="CO20:CV20"/>
    <mergeCell ref="BI20:BP20"/>
    <mergeCell ref="BQ20:BX20"/>
    <mergeCell ref="BY20:CF20"/>
    <mergeCell ref="CG20:CN20"/>
    <mergeCell ref="A19:S19"/>
    <mergeCell ref="T19:V19"/>
    <mergeCell ref="W19:Y19"/>
    <mergeCell ref="Z19:AB19"/>
    <mergeCell ref="CW20:DD20"/>
    <mergeCell ref="DE20:DL20"/>
    <mergeCell ref="CO19:CV19"/>
    <mergeCell ref="CW19:DD19"/>
    <mergeCell ref="DE21:DL21"/>
    <mergeCell ref="DU22:EB22"/>
    <mergeCell ref="CO22:CV22"/>
    <mergeCell ref="BI22:BP22"/>
    <mergeCell ref="BQ22:BX22"/>
    <mergeCell ref="BY22:CF22"/>
    <mergeCell ref="CG22:CN22"/>
    <mergeCell ref="A21:S21"/>
    <mergeCell ref="T21:V21"/>
    <mergeCell ref="W21:Y21"/>
    <mergeCell ref="Z21:AB21"/>
    <mergeCell ref="CO21:CV21"/>
    <mergeCell ref="CW21:DD21"/>
    <mergeCell ref="BQ21:BX21"/>
    <mergeCell ref="BY21:CF21"/>
    <mergeCell ref="CG21:CN21"/>
    <mergeCell ref="AC21:AR21"/>
    <mergeCell ref="AS21:AZ21"/>
    <mergeCell ref="BA21:BH21"/>
    <mergeCell ref="BI21:BP21"/>
    <mergeCell ref="A23:S23"/>
    <mergeCell ref="T23:V23"/>
    <mergeCell ref="W23:Y23"/>
    <mergeCell ref="Z23:AB23"/>
    <mergeCell ref="CW22:DD22"/>
    <mergeCell ref="DE22:DL22"/>
    <mergeCell ref="CO23:CV23"/>
    <mergeCell ref="CW23:DD23"/>
    <mergeCell ref="BQ23:BX23"/>
    <mergeCell ref="BY23:CF23"/>
    <mergeCell ref="CG23:CN23"/>
    <mergeCell ref="AC23:AR23"/>
    <mergeCell ref="AS23:AZ23"/>
    <mergeCell ref="BA23:BH23"/>
    <mergeCell ref="BI23:BP23"/>
    <mergeCell ref="DE23:DL23"/>
    <mergeCell ref="A22:S22"/>
    <mergeCell ref="T22:V22"/>
    <mergeCell ref="W22:Y22"/>
    <mergeCell ref="Z22:AB22"/>
    <mergeCell ref="AC22:AR22"/>
    <mergeCell ref="AS22:AZ22"/>
    <mergeCell ref="BA22:BH22"/>
    <mergeCell ref="A24:S24"/>
    <mergeCell ref="T24:V24"/>
    <mergeCell ref="W24:Y24"/>
    <mergeCell ref="Z24:AB24"/>
    <mergeCell ref="AC24:AR24"/>
    <mergeCell ref="AS24:AZ24"/>
    <mergeCell ref="BA24:BH24"/>
    <mergeCell ref="CW24:DD24"/>
    <mergeCell ref="DE24:DL24"/>
    <mergeCell ref="CO24:CV24"/>
    <mergeCell ref="BI24:BP24"/>
    <mergeCell ref="BQ24:BX24"/>
    <mergeCell ref="BY24:CF24"/>
    <mergeCell ref="CG24:CN24"/>
    <mergeCell ref="A26:S26"/>
    <mergeCell ref="T26:V26"/>
    <mergeCell ref="W26:Y26"/>
    <mergeCell ref="Z26:AB26"/>
    <mergeCell ref="AC26:AR26"/>
    <mergeCell ref="AS26:AZ26"/>
    <mergeCell ref="BA26:BH26"/>
    <mergeCell ref="CG25:CN25"/>
    <mergeCell ref="CO26:CV26"/>
    <mergeCell ref="BI26:BP26"/>
    <mergeCell ref="BQ26:BX26"/>
    <mergeCell ref="BY26:CF26"/>
    <mergeCell ref="CG26:CN26"/>
    <mergeCell ref="AC25:AR25"/>
    <mergeCell ref="AS25:AZ25"/>
    <mergeCell ref="BA25:BH25"/>
    <mergeCell ref="BI25:BP25"/>
    <mergeCell ref="A25:S25"/>
    <mergeCell ref="T25:V25"/>
    <mergeCell ref="W25:Y25"/>
    <mergeCell ref="Z25:AB25"/>
    <mergeCell ref="CG39:CN39"/>
    <mergeCell ref="BQ38:BX38"/>
    <mergeCell ref="BY38:CF38"/>
    <mergeCell ref="DU39:EB39"/>
    <mergeCell ref="DU38:EB38"/>
    <mergeCell ref="CO38:CV38"/>
    <mergeCell ref="CO39:CV39"/>
    <mergeCell ref="CW39:DD39"/>
    <mergeCell ref="DE39:DL39"/>
    <mergeCell ref="DE38:DL38"/>
    <mergeCell ref="T32:V32"/>
    <mergeCell ref="W32:Y32"/>
    <mergeCell ref="Z32:AB32"/>
    <mergeCell ref="AC32:AE32"/>
    <mergeCell ref="T36:AB39"/>
    <mergeCell ref="AC38:AR38"/>
    <mergeCell ref="AS38:AZ38"/>
    <mergeCell ref="BA38:BH38"/>
    <mergeCell ref="BI38:BP38"/>
    <mergeCell ref="BI39:BP39"/>
    <mergeCell ref="H30:Y31"/>
    <mergeCell ref="Z30:AE31"/>
    <mergeCell ref="DA30:DK31"/>
    <mergeCell ref="H32:J32"/>
    <mergeCell ref="AC36:AR36"/>
    <mergeCell ref="AC37:AR37"/>
    <mergeCell ref="K32:M32"/>
    <mergeCell ref="DU37:EB37"/>
    <mergeCell ref="DE37:DL37"/>
    <mergeCell ref="CO37:CV37"/>
    <mergeCell ref="CW37:DD37"/>
    <mergeCell ref="DM37:DT37"/>
    <mergeCell ref="DL30:EL31"/>
    <mergeCell ref="CG37:CN37"/>
    <mergeCell ref="BA37:BH37"/>
    <mergeCell ref="BI37:BP37"/>
    <mergeCell ref="AS37:AZ37"/>
    <mergeCell ref="BQ37:BX37"/>
    <mergeCell ref="BY37:CF37"/>
    <mergeCell ref="A36:S39"/>
    <mergeCell ref="N32:P32"/>
    <mergeCell ref="Q32:S32"/>
    <mergeCell ref="DA32:DK32"/>
    <mergeCell ref="DL32:EL32"/>
    <mergeCell ref="A40:S40"/>
    <mergeCell ref="T40:V40"/>
    <mergeCell ref="W40:Y40"/>
    <mergeCell ref="Z40:AB40"/>
    <mergeCell ref="DM38:DT38"/>
    <mergeCell ref="CW38:DD38"/>
    <mergeCell ref="DM39:DT39"/>
    <mergeCell ref="AC39:AR39"/>
    <mergeCell ref="AS39:AZ39"/>
    <mergeCell ref="BA39:BH39"/>
    <mergeCell ref="CO40:CV40"/>
    <mergeCell ref="CW40:DD40"/>
    <mergeCell ref="BQ40:BX40"/>
    <mergeCell ref="BY40:CF40"/>
    <mergeCell ref="CG40:CN40"/>
    <mergeCell ref="AC40:AR40"/>
    <mergeCell ref="AS40:AZ40"/>
    <mergeCell ref="BA40:BH40"/>
    <mergeCell ref="BI40:BP40"/>
    <mergeCell ref="DE40:DL40"/>
    <mergeCell ref="DM40:DT40"/>
    <mergeCell ref="BQ39:BX39"/>
    <mergeCell ref="BY39:CF39"/>
    <mergeCell ref="CG38:CN38"/>
    <mergeCell ref="AC42:AR42"/>
    <mergeCell ref="AS42:AZ42"/>
    <mergeCell ref="BA42:BH42"/>
    <mergeCell ref="BI42:BP42"/>
    <mergeCell ref="DU40:EB40"/>
    <mergeCell ref="DE42:DL42"/>
    <mergeCell ref="DM42:DT42"/>
    <mergeCell ref="DU42:EB42"/>
    <mergeCell ref="A41:S41"/>
    <mergeCell ref="T41:V41"/>
    <mergeCell ref="W41:Y41"/>
    <mergeCell ref="Z41:AB41"/>
    <mergeCell ref="AC41:AR41"/>
    <mergeCell ref="AS41:AZ41"/>
    <mergeCell ref="BA41:BH41"/>
    <mergeCell ref="DM41:DT41"/>
    <mergeCell ref="DU41:EB41"/>
    <mergeCell ref="CO41:CV41"/>
    <mergeCell ref="BI41:BP41"/>
    <mergeCell ref="BQ41:BX41"/>
    <mergeCell ref="BY41:CF41"/>
    <mergeCell ref="CG41:CN41"/>
    <mergeCell ref="CW41:DD41"/>
    <mergeCell ref="DE41:DL41"/>
    <mergeCell ref="CO43:CV43"/>
    <mergeCell ref="BI43:BP43"/>
    <mergeCell ref="BQ43:BX43"/>
    <mergeCell ref="BY43:CF43"/>
    <mergeCell ref="CG43:CN43"/>
    <mergeCell ref="CW42:DD42"/>
    <mergeCell ref="BQ42:BX42"/>
    <mergeCell ref="BY42:CF42"/>
    <mergeCell ref="CG42:CN42"/>
    <mergeCell ref="A42:S42"/>
    <mergeCell ref="T42:V42"/>
    <mergeCell ref="W42:Y42"/>
    <mergeCell ref="Z42:AB42"/>
    <mergeCell ref="CW43:DD43"/>
    <mergeCell ref="DE43:DL43"/>
    <mergeCell ref="CO42:CV42"/>
    <mergeCell ref="DM44:DT44"/>
    <mergeCell ref="DU44:EB44"/>
    <mergeCell ref="A44:S44"/>
    <mergeCell ref="T44:V44"/>
    <mergeCell ref="W44:Y44"/>
    <mergeCell ref="Z44:AB44"/>
    <mergeCell ref="CO44:CV44"/>
    <mergeCell ref="CW44:DD44"/>
    <mergeCell ref="A43:S43"/>
    <mergeCell ref="T43:V43"/>
    <mergeCell ref="W43:Y43"/>
    <mergeCell ref="Z43:AB43"/>
    <mergeCell ref="AC43:AR43"/>
    <mergeCell ref="AS43:AZ43"/>
    <mergeCell ref="BA43:BH43"/>
    <mergeCell ref="DM43:DT43"/>
    <mergeCell ref="DU43:EB43"/>
    <mergeCell ref="A45:S45"/>
    <mergeCell ref="T45:V45"/>
    <mergeCell ref="W45:Y45"/>
    <mergeCell ref="Z45:AB45"/>
    <mergeCell ref="AC45:AR45"/>
    <mergeCell ref="AS45:AZ45"/>
    <mergeCell ref="BA45:BH45"/>
    <mergeCell ref="DM45:DT45"/>
    <mergeCell ref="DU45:EB45"/>
    <mergeCell ref="CO45:CV45"/>
    <mergeCell ref="BI45:BP45"/>
    <mergeCell ref="BQ45:BX45"/>
    <mergeCell ref="BY45:CF45"/>
    <mergeCell ref="CG45:CN45"/>
    <mergeCell ref="CW45:DD45"/>
    <mergeCell ref="DE45:DL45"/>
    <mergeCell ref="BQ46:BX46"/>
    <mergeCell ref="BY46:CF46"/>
    <mergeCell ref="CG46:CN46"/>
    <mergeCell ref="AC46:AR46"/>
    <mergeCell ref="AS46:AZ46"/>
    <mergeCell ref="BA46:BH46"/>
    <mergeCell ref="BI46:BP46"/>
    <mergeCell ref="DE44:DL44"/>
    <mergeCell ref="BQ44:BX44"/>
    <mergeCell ref="BY44:CF44"/>
    <mergeCell ref="CG44:CN44"/>
    <mergeCell ref="AC44:AR44"/>
    <mergeCell ref="AS44:AZ44"/>
    <mergeCell ref="BA44:BH44"/>
    <mergeCell ref="BI44:BP44"/>
    <mergeCell ref="DE46:DL46"/>
    <mergeCell ref="DM46:DT46"/>
    <mergeCell ref="DU46:EB46"/>
    <mergeCell ref="A47:S47"/>
    <mergeCell ref="T47:V47"/>
    <mergeCell ref="W47:Y47"/>
    <mergeCell ref="Z47:AB47"/>
    <mergeCell ref="AC47:AR47"/>
    <mergeCell ref="AS47:AZ47"/>
    <mergeCell ref="BA47:BH47"/>
    <mergeCell ref="DM47:DT47"/>
    <mergeCell ref="DU47:EB47"/>
    <mergeCell ref="CO47:CV47"/>
    <mergeCell ref="BI47:BP47"/>
    <mergeCell ref="BQ47:BX47"/>
    <mergeCell ref="BY47:CF47"/>
    <mergeCell ref="CG47:CN47"/>
    <mergeCell ref="A46:S46"/>
    <mergeCell ref="T46:V46"/>
    <mergeCell ref="W46:Y46"/>
    <mergeCell ref="Z46:AB46"/>
    <mergeCell ref="CW47:DD47"/>
    <mergeCell ref="DE47:DL47"/>
    <mergeCell ref="CO46:CV46"/>
    <mergeCell ref="CW46:DD46"/>
    <mergeCell ref="CO48:CV48"/>
    <mergeCell ref="CW48:DD48"/>
    <mergeCell ref="BQ48:BX48"/>
    <mergeCell ref="BY48:CF48"/>
    <mergeCell ref="CG48:CN48"/>
    <mergeCell ref="AC48:AR48"/>
    <mergeCell ref="AS48:AZ48"/>
    <mergeCell ref="BA48:BH48"/>
    <mergeCell ref="BI48:BP48"/>
    <mergeCell ref="DE48:DL48"/>
    <mergeCell ref="DE50:DL50"/>
    <mergeCell ref="DM48:DT48"/>
    <mergeCell ref="DU48:EB48"/>
    <mergeCell ref="A49:S49"/>
    <mergeCell ref="T49:V49"/>
    <mergeCell ref="W49:Y49"/>
    <mergeCell ref="Z49:AB49"/>
    <mergeCell ref="AC49:AR49"/>
    <mergeCell ref="AS49:AZ49"/>
    <mergeCell ref="BA49:BH49"/>
    <mergeCell ref="DM49:DT49"/>
    <mergeCell ref="DU49:EB49"/>
    <mergeCell ref="CO49:CV49"/>
    <mergeCell ref="BI49:BP49"/>
    <mergeCell ref="BQ49:BX49"/>
    <mergeCell ref="BY49:CF49"/>
    <mergeCell ref="CG49:CN49"/>
    <mergeCell ref="A48:S48"/>
    <mergeCell ref="T48:V48"/>
    <mergeCell ref="W48:Y48"/>
    <mergeCell ref="Z48:AB48"/>
    <mergeCell ref="DU50:EB50"/>
    <mergeCell ref="A50:S50"/>
    <mergeCell ref="A51:S51"/>
    <mergeCell ref="T51:V51"/>
    <mergeCell ref="W51:Y51"/>
    <mergeCell ref="Z51:AB51"/>
    <mergeCell ref="AC51:AR51"/>
    <mergeCell ref="AS51:AZ51"/>
    <mergeCell ref="BA51:BH51"/>
    <mergeCell ref="DM51:DT51"/>
    <mergeCell ref="DU51:EB51"/>
    <mergeCell ref="CO51:CV51"/>
    <mergeCell ref="BI51:BP51"/>
    <mergeCell ref="BQ51:BX51"/>
    <mergeCell ref="BY51:CF51"/>
    <mergeCell ref="CG51:CN51"/>
    <mergeCell ref="T50:V50"/>
    <mergeCell ref="W50:Y50"/>
    <mergeCell ref="Z50:AB50"/>
    <mergeCell ref="CO50:CV50"/>
    <mergeCell ref="CW50:DD50"/>
    <mergeCell ref="BQ50:BX50"/>
    <mergeCell ref="BY50:CF50"/>
    <mergeCell ref="CG50:CN50"/>
    <mergeCell ref="DU52:EB52"/>
    <mergeCell ref="BA53:BH53"/>
    <mergeCell ref="BI53:BP53"/>
    <mergeCell ref="DU53:EB53"/>
    <mergeCell ref="CO53:CV53"/>
    <mergeCell ref="CW53:DD53"/>
    <mergeCell ref="CO52:CV52"/>
    <mergeCell ref="CW52:DD52"/>
    <mergeCell ref="BQ52:BX52"/>
    <mergeCell ref="DE52:DL52"/>
    <mergeCell ref="BY52:CF52"/>
    <mergeCell ref="CG52:CN52"/>
    <mergeCell ref="BA52:BH52"/>
    <mergeCell ref="BI52:BP52"/>
    <mergeCell ref="AS53:AZ53"/>
    <mergeCell ref="BA6:BH6"/>
    <mergeCell ref="BI6:BP6"/>
    <mergeCell ref="BQ6:BX6"/>
    <mergeCell ref="BY6:CF6"/>
    <mergeCell ref="DE53:DL53"/>
    <mergeCell ref="DM6:DT6"/>
    <mergeCell ref="A52:S52"/>
    <mergeCell ref="T52:V52"/>
    <mergeCell ref="W52:Y52"/>
    <mergeCell ref="Z52:AB52"/>
    <mergeCell ref="CW51:DD51"/>
    <mergeCell ref="DE51:DL51"/>
    <mergeCell ref="DM52:DT52"/>
    <mergeCell ref="Z53:AB53"/>
    <mergeCell ref="AC52:AR52"/>
    <mergeCell ref="AS52:AZ52"/>
    <mergeCell ref="DM50:DT50"/>
    <mergeCell ref="CW49:DD49"/>
    <mergeCell ref="DE49:DL49"/>
    <mergeCell ref="AC50:AR50"/>
    <mergeCell ref="AS50:AZ50"/>
    <mergeCell ref="BA50:BH50"/>
    <mergeCell ref="BI50:BP50"/>
    <mergeCell ref="A53:S53"/>
    <mergeCell ref="AS36:EB36"/>
    <mergeCell ref="T53:V53"/>
    <mergeCell ref="W53:Y53"/>
    <mergeCell ref="AC35:AR35"/>
    <mergeCell ref="AS35:AZ35"/>
    <mergeCell ref="BA35:BH35"/>
    <mergeCell ref="BI35:BP35"/>
    <mergeCell ref="AS7:EB7"/>
    <mergeCell ref="CW35:DD35"/>
    <mergeCell ref="DE35:DL35"/>
    <mergeCell ref="DM35:DT35"/>
    <mergeCell ref="CW26:DD26"/>
    <mergeCell ref="DE26:DL26"/>
    <mergeCell ref="DU35:EB35"/>
    <mergeCell ref="BQ35:BX35"/>
    <mergeCell ref="BY35:CF35"/>
    <mergeCell ref="CG35:CN35"/>
    <mergeCell ref="CO35:CV35"/>
    <mergeCell ref="DM53:DT53"/>
    <mergeCell ref="BQ53:BX53"/>
    <mergeCell ref="BY53:CF53"/>
    <mergeCell ref="CG53:CN53"/>
    <mergeCell ref="AC53:AR53"/>
    <mergeCell ref="DU6:EB6"/>
    <mergeCell ref="DE6:DL6"/>
    <mergeCell ref="DM26:DT26"/>
    <mergeCell ref="DU26:EB26"/>
    <mergeCell ref="AF3:CY4"/>
    <mergeCell ref="AF30:CY31"/>
    <mergeCell ref="AF32:CY33"/>
    <mergeCell ref="CG6:CN6"/>
    <mergeCell ref="CO6:CV6"/>
    <mergeCell ref="CW6:DD6"/>
    <mergeCell ref="CO25:CV25"/>
    <mergeCell ref="CW25:DD25"/>
    <mergeCell ref="BQ25:BX25"/>
    <mergeCell ref="BY25:CF25"/>
    <mergeCell ref="DU25:EB25"/>
    <mergeCell ref="DE25:DL25"/>
    <mergeCell ref="DM25:DT25"/>
    <mergeCell ref="DM23:DT23"/>
    <mergeCell ref="DU23:EB23"/>
    <mergeCell ref="DM24:DT24"/>
    <mergeCell ref="DU24:EB24"/>
    <mergeCell ref="DM21:DT21"/>
    <mergeCell ref="DU21:EB21"/>
    <mergeCell ref="DM22:DT22"/>
  </mergeCells>
  <phoneticPr fontId="3"/>
  <dataValidations count="5">
    <dataValidation type="whole" allowBlank="1" showInputMessage="1" showErrorMessage="1" errorTitle="入力エラー" error="数値以外の入力または、7桁以上の入力は行えません。" sqref="CO40:DD52 CO11:DD26">
      <formula1>-99999</formula1>
      <formula2>999999</formula2>
    </dataValidation>
    <dataValidation type="whole" allowBlank="1" showInputMessage="1" showErrorMessage="1" errorTitle="入力エラー" error="数値以外の入力または、6桁以上の入力は行えません。" sqref="DE40:DT52 DE11:DT26">
      <formula1>-9999</formula1>
      <formula2>99999</formula2>
    </dataValidation>
    <dataValidation type="whole" allowBlank="1" showInputMessage="1" showErrorMessage="1" errorTitle="入力エラー" error="数値以外の入力または、5桁以上の入力は行えません。" sqref="DU40:EB52 DU11:EB26">
      <formula1>-999</formula1>
      <formula2>9999</formula2>
    </dataValidation>
    <dataValidation type="whole" allowBlank="1" showInputMessage="1" showErrorMessage="1" errorTitle="入力エラー" error="数値以外の入力または、9桁以上の入力は行えません。" sqref="AS11:CF26 AS40:CF52">
      <formula1>-9999999</formula1>
      <formula2>99999999</formula2>
    </dataValidation>
    <dataValidation type="whole" allowBlank="1" showInputMessage="1" showErrorMessage="1" errorTitle="入力エラー" error="数値以外の入力または、8桁以上の入力は行えません。" sqref="CG11:CN26 CG40:CN52">
      <formula1>-999999</formula1>
      <formula2>9999999</formula2>
    </dataValidation>
  </dataValidations>
  <printOptions horizontalCentered="1"/>
  <pageMargins left="0.59055118110236227" right="0.59055118110236227" top="0.6692913385826772" bottom="0.39370078740157483" header="0.51181102362204722" footer="0.19685039370078741"/>
  <pageSetup paperSize="9" scale="92" firstPageNumber="82" orientation="landscape" useFirstPageNumber="1" r:id="rId1"/>
  <headerFooter alignWithMargins="0">
    <oddFooter>&amp;R課税市-&amp;P</oddFooter>
  </headerFooter>
  <rowBreaks count="1" manualBreakCount="1">
    <brk id="29" max="16383" man="1"/>
  </rowBreaks>
  <drawing r:id="rId2"/>
  <legacyDrawing r:id="rId3"/>
  <picture r:id="rId4"/>
  <controls>
    <mc:AlternateContent xmlns:mc="http://schemas.openxmlformats.org/markup-compatibility/2006">
      <mc:Choice Requires="x14">
        <control shapeId="2082" r:id="rId5" name="CommandButton2">
          <controlPr defaultSize="0" print="0" autoLine="0" r:id="rId6">
            <anchor moveWithCells="1">
              <from>
                <xdr:col>0</xdr:col>
                <xdr:colOff>0</xdr:colOff>
                <xdr:row>33</xdr:row>
                <xdr:rowOff>9525</xdr:rowOff>
              </from>
              <to>
                <xdr:col>11</xdr:col>
                <xdr:colOff>47625</xdr:colOff>
                <xdr:row>34</xdr:row>
                <xdr:rowOff>133350</xdr:rowOff>
              </to>
            </anchor>
          </controlPr>
        </control>
      </mc:Choice>
      <mc:Fallback>
        <control shapeId="2082" r:id="rId5" name="CommandButton2"/>
      </mc:Fallback>
    </mc:AlternateContent>
    <mc:AlternateContent xmlns:mc="http://schemas.openxmlformats.org/markup-compatibility/2006">
      <mc:Choice Requires="x14">
        <control shapeId="2077" r:id="rId7" name="CommandButton1">
          <controlPr defaultSize="0" print="0" autoLine="0" r:id="rId8">
            <anchor moveWithCells="1">
              <from>
                <xdr:col>13</xdr:col>
                <xdr:colOff>38100</xdr:colOff>
                <xdr:row>4</xdr:row>
                <xdr:rowOff>9525</xdr:rowOff>
              </from>
              <to>
                <xdr:col>25</xdr:col>
                <xdr:colOff>9525</xdr:colOff>
                <xdr:row>5</xdr:row>
                <xdr:rowOff>133350</xdr:rowOff>
              </to>
            </anchor>
          </controlPr>
        </control>
      </mc:Choice>
      <mc:Fallback>
        <control shapeId="2077" r:id="rId7" name="CommandButton1"/>
      </mc:Fallback>
    </mc:AlternateContent>
  </control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you23">
    <pageSetUpPr fitToPage="1"/>
  </sheetPr>
  <dimension ref="A1:EK43"/>
  <sheetViews>
    <sheetView showGridLines="0" zoomScale="85" zoomScaleNormal="85" workbookViewId="0">
      <selection activeCell="AD12" sqref="AD12:AM12"/>
    </sheetView>
  </sheetViews>
  <sheetFormatPr defaultColWidth="1" defaultRowHeight="13.5"/>
  <cols>
    <col min="1" max="116" width="1" style="237" customWidth="1"/>
    <col min="117" max="16384" width="1" style="237"/>
  </cols>
  <sheetData>
    <row r="1" spans="1:141" s="211" customFormat="1" ht="15.95" customHeight="1">
      <c r="H1" s="212" t="s">
        <v>810</v>
      </c>
      <c r="I1" s="213"/>
      <c r="J1" s="213"/>
      <c r="K1" s="213"/>
      <c r="L1" s="213"/>
      <c r="M1" s="213"/>
      <c r="N1" s="213"/>
      <c r="O1" s="213"/>
      <c r="P1" s="213"/>
      <c r="Q1" s="213"/>
      <c r="R1" s="213"/>
      <c r="S1" s="213"/>
      <c r="T1" s="213"/>
      <c r="U1" s="213"/>
      <c r="V1" s="213"/>
      <c r="W1" s="213"/>
      <c r="X1" s="213"/>
      <c r="Y1" s="214"/>
      <c r="Z1" s="212" t="s">
        <v>756</v>
      </c>
      <c r="AA1" s="213"/>
      <c r="AB1" s="213"/>
      <c r="AC1" s="213"/>
      <c r="AD1" s="213"/>
      <c r="AE1" s="214"/>
      <c r="DE1" s="215" t="s">
        <v>750</v>
      </c>
      <c r="DF1" s="215"/>
      <c r="DG1" s="215"/>
      <c r="DH1" s="215"/>
      <c r="DI1" s="215"/>
      <c r="DJ1" s="215"/>
      <c r="DK1" s="215"/>
      <c r="DL1" s="215"/>
      <c r="DM1" s="215"/>
      <c r="DN1" s="215"/>
      <c r="DO1" s="215"/>
      <c r="DP1" s="215"/>
      <c r="DQ1" s="216" t="str">
        <f>IF(表00!DG1="","",表00!DG1)</f>
        <v>三重県</v>
      </c>
      <c r="DR1" s="216"/>
      <c r="DS1" s="216"/>
      <c r="DT1" s="216"/>
      <c r="DU1" s="216"/>
      <c r="DV1" s="216"/>
      <c r="DW1" s="216"/>
      <c r="DX1" s="216"/>
      <c r="DY1" s="216"/>
      <c r="DZ1" s="216"/>
      <c r="EA1" s="216"/>
      <c r="EB1" s="216"/>
      <c r="EC1" s="216"/>
      <c r="ED1" s="216"/>
      <c r="EE1" s="216"/>
      <c r="EF1" s="216"/>
      <c r="EG1" s="216"/>
      <c r="EH1" s="216"/>
      <c r="EI1" s="216"/>
      <c r="EJ1" s="216"/>
    </row>
    <row r="2" spans="1:141" s="211" customFormat="1" ht="15.95" customHeight="1" thickBot="1">
      <c r="H2" s="217"/>
      <c r="I2" s="218"/>
      <c r="J2" s="218"/>
      <c r="K2" s="218"/>
      <c r="L2" s="218"/>
      <c r="M2" s="218"/>
      <c r="N2" s="218"/>
      <c r="O2" s="218"/>
      <c r="P2" s="218"/>
      <c r="Q2" s="218"/>
      <c r="R2" s="218"/>
      <c r="S2" s="218"/>
      <c r="T2" s="218"/>
      <c r="U2" s="218"/>
      <c r="V2" s="218"/>
      <c r="W2" s="218"/>
      <c r="X2" s="218"/>
      <c r="Y2" s="219"/>
      <c r="Z2" s="217"/>
      <c r="AA2" s="218"/>
      <c r="AB2" s="218"/>
      <c r="AC2" s="218"/>
      <c r="AD2" s="218"/>
      <c r="AE2" s="219"/>
      <c r="AI2" s="220" t="str">
        <f>"第23表　"&amp; 表00!CY5&amp;表00!DC5 &amp; "年度課税標準額段階別控除対象配偶者及び扶養親族の"</f>
        <v>第23表　令和6年度課税標準額段階別控除対象配偶者及び扶養親族の</v>
      </c>
      <c r="AJ2" s="220"/>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E2" s="221"/>
      <c r="DF2" s="221"/>
      <c r="DG2" s="221"/>
      <c r="DH2" s="221"/>
      <c r="DI2" s="221"/>
      <c r="DJ2" s="221"/>
      <c r="DK2" s="221"/>
      <c r="DL2" s="221"/>
      <c r="DM2" s="221"/>
      <c r="DN2" s="221"/>
      <c r="DO2" s="221"/>
      <c r="DP2" s="221"/>
      <c r="DQ2" s="222"/>
      <c r="DR2" s="222"/>
      <c r="DS2" s="222"/>
      <c r="DT2" s="222"/>
      <c r="DU2" s="222"/>
      <c r="DV2" s="222"/>
      <c r="DW2" s="222"/>
      <c r="DX2" s="222"/>
      <c r="DY2" s="222"/>
      <c r="DZ2" s="222"/>
      <c r="EA2" s="222"/>
      <c r="EB2" s="222"/>
      <c r="EC2" s="222"/>
      <c r="ED2" s="222"/>
      <c r="EE2" s="222"/>
      <c r="EF2" s="222"/>
      <c r="EG2" s="222"/>
      <c r="EH2" s="222"/>
      <c r="EI2" s="222"/>
      <c r="EJ2" s="222"/>
    </row>
    <row r="3" spans="1:141" s="211" customFormat="1" ht="25.5" customHeight="1" thickBot="1">
      <c r="H3" s="223">
        <f>IF(表00!A8="","",表00!A8)</f>
        <v>2</v>
      </c>
      <c r="I3" s="224"/>
      <c r="J3" s="224"/>
      <c r="K3" s="225">
        <f>IF(表00!D8="","",表00!D8)</f>
        <v>4</v>
      </c>
      <c r="L3" s="226"/>
      <c r="M3" s="227"/>
      <c r="N3" s="225">
        <f>IF(表00!G8="","",表00!G8)</f>
        <v>2</v>
      </c>
      <c r="O3" s="226"/>
      <c r="P3" s="227"/>
      <c r="Q3" s="225">
        <f>IF(表00!J8="","",表00!J8)</f>
        <v>0</v>
      </c>
      <c r="R3" s="226"/>
      <c r="S3" s="227"/>
      <c r="T3" s="225">
        <f>IF(表00!M8="","",表00!M8)</f>
        <v>2</v>
      </c>
      <c r="U3" s="226"/>
      <c r="V3" s="227"/>
      <c r="W3" s="225">
        <f>IF(表00!P8="","",表00!P8)</f>
        <v>1</v>
      </c>
      <c r="X3" s="226"/>
      <c r="Y3" s="228"/>
      <c r="Z3" s="229">
        <v>2</v>
      </c>
      <c r="AA3" s="230"/>
      <c r="AB3" s="231"/>
      <c r="AC3" s="232">
        <v>3</v>
      </c>
      <c r="AD3" s="233"/>
      <c r="AE3" s="234"/>
      <c r="AR3" s="235" t="s">
        <v>835</v>
      </c>
      <c r="AS3" s="235"/>
      <c r="AT3" s="235"/>
      <c r="AU3" s="235"/>
      <c r="AV3" s="235"/>
      <c r="AW3" s="235"/>
      <c r="AX3" s="235"/>
      <c r="AY3" s="235"/>
      <c r="AZ3" s="235"/>
      <c r="BA3" s="235"/>
      <c r="BB3" s="235"/>
      <c r="BC3" s="235"/>
      <c r="BD3" s="235"/>
      <c r="BE3" s="235"/>
      <c r="BF3" s="235"/>
      <c r="BG3" s="235"/>
      <c r="BH3" s="235"/>
      <c r="BI3" s="235"/>
      <c r="BJ3" s="235"/>
      <c r="BK3" s="235"/>
      <c r="DE3" s="221" t="s">
        <v>752</v>
      </c>
      <c r="DF3" s="221"/>
      <c r="DG3" s="221"/>
      <c r="DH3" s="221"/>
      <c r="DI3" s="221"/>
      <c r="DJ3" s="221"/>
      <c r="DK3" s="221"/>
      <c r="DL3" s="221"/>
      <c r="DM3" s="221"/>
      <c r="DN3" s="221"/>
      <c r="DO3" s="221"/>
      <c r="DP3" s="221"/>
      <c r="DQ3" s="236" t="str">
        <f>IF(表00!DG3="","",表00!DG3)</f>
        <v>四日市市</v>
      </c>
      <c r="DR3" s="236"/>
      <c r="DS3" s="236"/>
      <c r="DT3" s="236"/>
      <c r="DU3" s="236"/>
      <c r="DV3" s="236"/>
      <c r="DW3" s="236"/>
      <c r="DX3" s="236"/>
      <c r="DY3" s="236"/>
      <c r="DZ3" s="236"/>
      <c r="EA3" s="236"/>
      <c r="EB3" s="236"/>
      <c r="EC3" s="236"/>
      <c r="ED3" s="236"/>
      <c r="EE3" s="236"/>
      <c r="EF3" s="236"/>
      <c r="EG3" s="236"/>
      <c r="EH3" s="236"/>
      <c r="EI3" s="236"/>
      <c r="EJ3" s="236"/>
    </row>
    <row r="4" spans="1:141" ht="15" customHeight="1">
      <c r="DF4" s="238"/>
      <c r="DG4" s="238"/>
      <c r="DH4" s="238"/>
      <c r="DI4" s="238"/>
      <c r="DJ4" s="238"/>
      <c r="DK4" s="238"/>
      <c r="DL4" s="238"/>
      <c r="DM4" s="238"/>
      <c r="DN4" s="238"/>
      <c r="DO4" s="238"/>
      <c r="DP4" s="238"/>
      <c r="DQ4" s="238"/>
      <c r="DR4" s="238"/>
      <c r="DS4" s="238"/>
      <c r="DT4" s="238"/>
      <c r="DU4" s="238"/>
      <c r="DV4" s="238"/>
      <c r="DW4" s="238"/>
      <c r="DX4" s="238"/>
      <c r="DY4" s="238"/>
      <c r="DZ4" s="238"/>
      <c r="EA4" s="238"/>
      <c r="EB4" s="238"/>
      <c r="EC4" s="238"/>
      <c r="ED4" s="238"/>
      <c r="EE4" s="238"/>
      <c r="EF4" s="238"/>
      <c r="EG4" s="238"/>
      <c r="EH4" s="238"/>
      <c r="EI4" s="238"/>
      <c r="EJ4" s="238"/>
      <c r="EK4" s="238"/>
    </row>
    <row r="5" spans="1:141" ht="15" customHeight="1">
      <c r="A5" s="238"/>
      <c r="B5" s="238"/>
      <c r="C5" s="238"/>
      <c r="D5" s="238"/>
      <c r="E5" s="238"/>
      <c r="F5" s="238"/>
      <c r="G5" s="238"/>
      <c r="H5" s="238"/>
      <c r="I5" s="238"/>
      <c r="J5" s="238"/>
      <c r="K5" s="238"/>
      <c r="L5" s="238"/>
      <c r="M5" s="238"/>
      <c r="N5" s="238"/>
      <c r="O5" s="238"/>
      <c r="P5" s="238"/>
      <c r="Q5" s="238"/>
      <c r="R5" s="238"/>
      <c r="S5" s="238"/>
      <c r="T5" s="238"/>
      <c r="U5" s="238"/>
      <c r="V5" s="238"/>
      <c r="W5" s="238"/>
      <c r="X5" s="238"/>
      <c r="Y5" s="238"/>
      <c r="Z5" s="238"/>
      <c r="AA5" s="238"/>
      <c r="AB5" s="238"/>
      <c r="AC5" s="238"/>
      <c r="AD5" s="238"/>
      <c r="AE5" s="238"/>
      <c r="AF5" s="238"/>
      <c r="AG5" s="238"/>
      <c r="AH5" s="238"/>
      <c r="DB5" s="238"/>
      <c r="DC5" s="238"/>
      <c r="DD5" s="238"/>
      <c r="DE5" s="238"/>
      <c r="DF5" s="238"/>
      <c r="DG5" s="238"/>
      <c r="DH5" s="238"/>
      <c r="DI5" s="238"/>
      <c r="DJ5" s="238"/>
      <c r="DK5" s="238"/>
      <c r="DL5" s="238"/>
      <c r="DM5" s="238"/>
      <c r="DN5" s="238"/>
      <c r="DO5" s="238"/>
      <c r="DP5" s="238"/>
      <c r="DQ5" s="238"/>
      <c r="DR5" s="238"/>
      <c r="DS5" s="238"/>
      <c r="DT5" s="238"/>
      <c r="DU5" s="238"/>
      <c r="DV5" s="238"/>
      <c r="DW5" s="238"/>
      <c r="DX5" s="238"/>
      <c r="DY5" s="238"/>
      <c r="DZ5" s="238"/>
      <c r="EA5" s="238"/>
      <c r="EB5" s="238"/>
      <c r="EC5" s="238"/>
      <c r="ED5" s="238"/>
      <c r="EE5" s="238"/>
      <c r="EF5" s="238"/>
      <c r="EG5" s="238"/>
      <c r="EH5" s="238"/>
      <c r="EI5" s="238"/>
      <c r="EJ5" s="238"/>
      <c r="EK5" s="238"/>
    </row>
    <row r="6" spans="1:141" ht="15" customHeight="1">
      <c r="A6" s="238"/>
      <c r="B6" s="238"/>
      <c r="C6" s="238"/>
      <c r="D6" s="238"/>
      <c r="E6" s="238"/>
      <c r="F6" s="238"/>
      <c r="G6" s="238"/>
      <c r="H6" s="238"/>
      <c r="I6" s="238"/>
      <c r="J6" s="238"/>
      <c r="K6" s="238"/>
      <c r="L6" s="238"/>
      <c r="M6" s="238"/>
      <c r="N6" s="238"/>
      <c r="O6" s="238"/>
      <c r="P6" s="238"/>
      <c r="Q6" s="238"/>
      <c r="R6" s="238"/>
      <c r="S6" s="238"/>
      <c r="T6" s="238"/>
      <c r="U6" s="239"/>
      <c r="V6" s="239"/>
      <c r="W6" s="239"/>
      <c r="X6" s="239"/>
      <c r="Y6" s="239"/>
      <c r="Z6" s="239"/>
      <c r="AA6" s="239"/>
      <c r="AB6" s="239"/>
      <c r="AC6" s="239"/>
      <c r="AD6" s="240" t="s">
        <v>145</v>
      </c>
      <c r="AE6" s="240"/>
      <c r="AF6" s="240"/>
      <c r="AG6" s="240"/>
      <c r="AH6" s="240"/>
      <c r="AI6" s="240"/>
      <c r="AJ6" s="240"/>
      <c r="AK6" s="240"/>
      <c r="AL6" s="240"/>
      <c r="AM6" s="240"/>
      <c r="AN6" s="240" t="s">
        <v>146</v>
      </c>
      <c r="AO6" s="240"/>
      <c r="AP6" s="240"/>
      <c r="AQ6" s="240"/>
      <c r="AR6" s="240"/>
      <c r="AS6" s="240"/>
      <c r="AT6" s="240"/>
      <c r="AU6" s="240"/>
      <c r="AV6" s="240"/>
      <c r="AW6" s="240"/>
      <c r="AX6" s="240" t="s">
        <v>147</v>
      </c>
      <c r="AY6" s="240"/>
      <c r="AZ6" s="240"/>
      <c r="BA6" s="240"/>
      <c r="BB6" s="240"/>
      <c r="BC6" s="240"/>
      <c r="BD6" s="240"/>
      <c r="BE6" s="240"/>
      <c r="BF6" s="240"/>
      <c r="BG6" s="240"/>
      <c r="BH6" s="240"/>
      <c r="BI6" s="240" t="s">
        <v>148</v>
      </c>
      <c r="BJ6" s="240"/>
      <c r="BK6" s="240"/>
      <c r="BL6" s="240"/>
      <c r="BM6" s="240"/>
      <c r="BN6" s="240"/>
      <c r="BO6" s="240"/>
      <c r="BP6" s="240"/>
      <c r="BQ6" s="240"/>
      <c r="BR6" s="240"/>
      <c r="BS6" s="240" t="s">
        <v>149</v>
      </c>
      <c r="BT6" s="240"/>
      <c r="BU6" s="240"/>
      <c r="BV6" s="240"/>
      <c r="BW6" s="240"/>
      <c r="BX6" s="240"/>
      <c r="BY6" s="240"/>
      <c r="BZ6" s="240"/>
      <c r="CA6" s="240"/>
      <c r="CB6" s="240"/>
      <c r="CC6" s="240" t="s">
        <v>150</v>
      </c>
      <c r="CD6" s="240"/>
      <c r="CE6" s="240"/>
      <c r="CF6" s="240"/>
      <c r="CG6" s="240"/>
      <c r="CH6" s="240"/>
      <c r="CI6" s="240"/>
      <c r="CJ6" s="240"/>
      <c r="CK6" s="240"/>
      <c r="CL6" s="240"/>
      <c r="CM6" s="240" t="s">
        <v>151</v>
      </c>
      <c r="CN6" s="240"/>
      <c r="CO6" s="240"/>
      <c r="CP6" s="240"/>
      <c r="CQ6" s="240"/>
      <c r="CR6" s="240"/>
      <c r="CS6" s="240"/>
      <c r="CT6" s="240"/>
      <c r="CU6" s="240"/>
      <c r="CV6" s="240"/>
      <c r="CW6" s="240" t="s">
        <v>152</v>
      </c>
      <c r="CX6" s="240"/>
      <c r="CY6" s="240"/>
      <c r="CZ6" s="240"/>
      <c r="DA6" s="240"/>
      <c r="DB6" s="240"/>
      <c r="DC6" s="240"/>
      <c r="DD6" s="240"/>
      <c r="DE6" s="240"/>
      <c r="DF6" s="240"/>
      <c r="DG6" s="240"/>
      <c r="DH6" s="240"/>
      <c r="DI6" s="240"/>
      <c r="DJ6" s="240"/>
      <c r="DK6" s="240"/>
      <c r="DL6" s="240"/>
      <c r="DM6" s="240" t="s">
        <v>153</v>
      </c>
      <c r="DN6" s="240"/>
      <c r="DO6" s="240"/>
      <c r="DP6" s="240"/>
      <c r="DQ6" s="240"/>
      <c r="DR6" s="240"/>
      <c r="DS6" s="240"/>
      <c r="DT6" s="240"/>
      <c r="DU6" s="240"/>
      <c r="DV6" s="240"/>
      <c r="DW6" s="240"/>
      <c r="DX6" s="240"/>
      <c r="DY6" s="240"/>
      <c r="DZ6" s="240"/>
      <c r="EA6" s="240"/>
      <c r="EB6" s="240"/>
      <c r="EC6" s="240" t="s">
        <v>138</v>
      </c>
      <c r="ED6" s="240"/>
      <c r="EE6" s="240"/>
      <c r="EF6" s="240"/>
      <c r="EG6" s="240"/>
      <c r="EH6" s="240"/>
      <c r="EI6" s="240"/>
      <c r="EJ6" s="240"/>
      <c r="EK6" s="240"/>
    </row>
    <row r="7" spans="1:141" s="256" customFormat="1" ht="13.5" customHeight="1">
      <c r="A7" s="241" t="s">
        <v>122</v>
      </c>
      <c r="B7" s="242"/>
      <c r="C7" s="242"/>
      <c r="D7" s="242"/>
      <c r="E7" s="242"/>
      <c r="F7" s="242"/>
      <c r="G7" s="242"/>
      <c r="H7" s="242"/>
      <c r="I7" s="242"/>
      <c r="J7" s="242"/>
      <c r="K7" s="242"/>
      <c r="L7" s="242"/>
      <c r="M7" s="242"/>
      <c r="N7" s="242"/>
      <c r="O7" s="242"/>
      <c r="P7" s="242"/>
      <c r="Q7" s="242"/>
      <c r="R7" s="242"/>
      <c r="S7" s="242"/>
      <c r="T7" s="243"/>
      <c r="U7" s="244" t="s">
        <v>284</v>
      </c>
      <c r="V7" s="245"/>
      <c r="W7" s="245"/>
      <c r="X7" s="245"/>
      <c r="Y7" s="245"/>
      <c r="Z7" s="245"/>
      <c r="AA7" s="245"/>
      <c r="AB7" s="245"/>
      <c r="AC7" s="246"/>
      <c r="AD7" s="247" t="s">
        <v>401</v>
      </c>
      <c r="AE7" s="248"/>
      <c r="AF7" s="248"/>
      <c r="AG7" s="248"/>
      <c r="AH7" s="248"/>
      <c r="AI7" s="248"/>
      <c r="AJ7" s="248"/>
      <c r="AK7" s="248"/>
      <c r="AL7" s="248"/>
      <c r="AM7" s="248"/>
      <c r="AN7" s="248"/>
      <c r="AO7" s="248"/>
      <c r="AP7" s="248"/>
      <c r="AQ7" s="248"/>
      <c r="AR7" s="248"/>
      <c r="AS7" s="248"/>
      <c r="AT7" s="248"/>
      <c r="AU7" s="248"/>
      <c r="AV7" s="248"/>
      <c r="AW7" s="248"/>
      <c r="AX7" s="248"/>
      <c r="AY7" s="248"/>
      <c r="AZ7" s="248"/>
      <c r="BA7" s="248"/>
      <c r="BB7" s="248"/>
      <c r="BC7" s="248"/>
      <c r="BD7" s="248"/>
      <c r="BE7" s="248"/>
      <c r="BF7" s="248"/>
      <c r="BG7" s="248"/>
      <c r="BH7" s="249"/>
      <c r="BI7" s="247" t="s">
        <v>402</v>
      </c>
      <c r="BJ7" s="248"/>
      <c r="BK7" s="248"/>
      <c r="BL7" s="248"/>
      <c r="BM7" s="248"/>
      <c r="BN7" s="248"/>
      <c r="BO7" s="248"/>
      <c r="BP7" s="248"/>
      <c r="BQ7" s="248"/>
      <c r="BR7" s="248"/>
      <c r="BS7" s="248"/>
      <c r="BT7" s="248"/>
      <c r="BU7" s="248"/>
      <c r="BV7" s="248"/>
      <c r="BW7" s="248"/>
      <c r="BX7" s="248"/>
      <c r="BY7" s="248"/>
      <c r="BZ7" s="248"/>
      <c r="CA7" s="248"/>
      <c r="CB7" s="248"/>
      <c r="CC7" s="248"/>
      <c r="CD7" s="248"/>
      <c r="CE7" s="248"/>
      <c r="CF7" s="248"/>
      <c r="CG7" s="248"/>
      <c r="CH7" s="248"/>
      <c r="CI7" s="248"/>
      <c r="CJ7" s="248"/>
      <c r="CK7" s="248"/>
      <c r="CL7" s="248"/>
      <c r="CM7" s="248"/>
      <c r="CN7" s="248"/>
      <c r="CO7" s="248"/>
      <c r="CP7" s="248"/>
      <c r="CQ7" s="248"/>
      <c r="CR7" s="248"/>
      <c r="CS7" s="248"/>
      <c r="CT7" s="248"/>
      <c r="CU7" s="248"/>
      <c r="CV7" s="248"/>
      <c r="CW7" s="248"/>
      <c r="CX7" s="248"/>
      <c r="CY7" s="248"/>
      <c r="CZ7" s="248"/>
      <c r="DA7" s="248"/>
      <c r="DB7" s="248"/>
      <c r="DC7" s="248"/>
      <c r="DD7" s="248"/>
      <c r="DE7" s="248"/>
      <c r="DF7" s="248"/>
      <c r="DG7" s="248"/>
      <c r="DH7" s="248"/>
      <c r="DI7" s="248"/>
      <c r="DJ7" s="248"/>
      <c r="DK7" s="248"/>
      <c r="DL7" s="249"/>
      <c r="DM7" s="250" t="s">
        <v>134</v>
      </c>
      <c r="DN7" s="251"/>
      <c r="DO7" s="251"/>
      <c r="DP7" s="251"/>
      <c r="DQ7" s="251"/>
      <c r="DR7" s="251"/>
      <c r="DS7" s="251"/>
      <c r="DT7" s="251"/>
      <c r="DU7" s="251"/>
      <c r="DV7" s="251"/>
      <c r="DW7" s="251"/>
      <c r="DX7" s="251"/>
      <c r="DY7" s="251"/>
      <c r="DZ7" s="251"/>
      <c r="EA7" s="251"/>
      <c r="EB7" s="252"/>
      <c r="EC7" s="253" t="s">
        <v>139</v>
      </c>
      <c r="ED7" s="254"/>
      <c r="EE7" s="254"/>
      <c r="EF7" s="254"/>
      <c r="EG7" s="254"/>
      <c r="EH7" s="254"/>
      <c r="EI7" s="254"/>
      <c r="EJ7" s="254"/>
      <c r="EK7" s="255"/>
    </row>
    <row r="8" spans="1:141" ht="13.5" customHeight="1">
      <c r="A8" s="257"/>
      <c r="B8" s="258"/>
      <c r="C8" s="258"/>
      <c r="D8" s="258"/>
      <c r="E8" s="258"/>
      <c r="F8" s="258"/>
      <c r="G8" s="258"/>
      <c r="H8" s="258"/>
      <c r="I8" s="258"/>
      <c r="J8" s="258"/>
      <c r="K8" s="258"/>
      <c r="L8" s="258"/>
      <c r="M8" s="258"/>
      <c r="N8" s="258"/>
      <c r="O8" s="258"/>
      <c r="P8" s="258"/>
      <c r="Q8" s="258"/>
      <c r="R8" s="258"/>
      <c r="S8" s="258"/>
      <c r="T8" s="259"/>
      <c r="U8" s="260"/>
      <c r="V8" s="261"/>
      <c r="W8" s="261"/>
      <c r="X8" s="261"/>
      <c r="Y8" s="261"/>
      <c r="Z8" s="261"/>
      <c r="AA8" s="261"/>
      <c r="AB8" s="261"/>
      <c r="AC8" s="262"/>
      <c r="AD8" s="244" t="s">
        <v>836</v>
      </c>
      <c r="AE8" s="245"/>
      <c r="AF8" s="245"/>
      <c r="AG8" s="245"/>
      <c r="AH8" s="245"/>
      <c r="AI8" s="245"/>
      <c r="AJ8" s="245"/>
      <c r="AK8" s="245"/>
      <c r="AL8" s="245"/>
      <c r="AM8" s="245"/>
      <c r="AN8" s="244" t="s">
        <v>837</v>
      </c>
      <c r="AO8" s="245"/>
      <c r="AP8" s="245"/>
      <c r="AQ8" s="245"/>
      <c r="AR8" s="245"/>
      <c r="AS8" s="245"/>
      <c r="AT8" s="245"/>
      <c r="AU8" s="245"/>
      <c r="AV8" s="245"/>
      <c r="AW8" s="245"/>
      <c r="AX8" s="244" t="s">
        <v>776</v>
      </c>
      <c r="AY8" s="245"/>
      <c r="AZ8" s="245"/>
      <c r="BA8" s="245"/>
      <c r="BB8" s="245"/>
      <c r="BC8" s="245"/>
      <c r="BD8" s="245"/>
      <c r="BE8" s="245"/>
      <c r="BF8" s="245"/>
      <c r="BG8" s="245"/>
      <c r="BH8" s="246"/>
      <c r="BI8" s="244" t="s">
        <v>836</v>
      </c>
      <c r="BJ8" s="245"/>
      <c r="BK8" s="245"/>
      <c r="BL8" s="245"/>
      <c r="BM8" s="245"/>
      <c r="BN8" s="245"/>
      <c r="BO8" s="245"/>
      <c r="BP8" s="245"/>
      <c r="BQ8" s="245"/>
      <c r="BR8" s="245"/>
      <c r="BS8" s="263" t="s">
        <v>777</v>
      </c>
      <c r="BT8" s="264"/>
      <c r="BU8" s="264"/>
      <c r="BV8" s="264"/>
      <c r="BW8" s="264"/>
      <c r="BX8" s="264"/>
      <c r="BY8" s="264"/>
      <c r="BZ8" s="264"/>
      <c r="CA8" s="264"/>
      <c r="CB8" s="264"/>
      <c r="CC8" s="265" t="s">
        <v>778</v>
      </c>
      <c r="CD8" s="266"/>
      <c r="CE8" s="266"/>
      <c r="CF8" s="266"/>
      <c r="CG8" s="266"/>
      <c r="CH8" s="266"/>
      <c r="CI8" s="266"/>
      <c r="CJ8" s="266"/>
      <c r="CK8" s="266"/>
      <c r="CL8" s="266"/>
      <c r="CM8" s="244" t="s">
        <v>779</v>
      </c>
      <c r="CN8" s="245"/>
      <c r="CO8" s="245"/>
      <c r="CP8" s="245"/>
      <c r="CQ8" s="245"/>
      <c r="CR8" s="245"/>
      <c r="CS8" s="245"/>
      <c r="CT8" s="245"/>
      <c r="CU8" s="245"/>
      <c r="CV8" s="245"/>
      <c r="CW8" s="244" t="s">
        <v>776</v>
      </c>
      <c r="CX8" s="245"/>
      <c r="CY8" s="245"/>
      <c r="CZ8" s="245"/>
      <c r="DA8" s="245"/>
      <c r="DB8" s="245"/>
      <c r="DC8" s="245"/>
      <c r="DD8" s="245"/>
      <c r="DE8" s="245"/>
      <c r="DF8" s="245"/>
      <c r="DG8" s="245"/>
      <c r="DH8" s="245"/>
      <c r="DI8" s="245"/>
      <c r="DJ8" s="245"/>
      <c r="DK8" s="245"/>
      <c r="DL8" s="246"/>
      <c r="DM8" s="267" t="s">
        <v>135</v>
      </c>
      <c r="DN8" s="268"/>
      <c r="DO8" s="268"/>
      <c r="DP8" s="268"/>
      <c r="DQ8" s="268"/>
      <c r="DR8" s="268"/>
      <c r="DS8" s="268"/>
      <c r="DT8" s="268"/>
      <c r="DU8" s="268"/>
      <c r="DV8" s="268"/>
      <c r="DW8" s="268"/>
      <c r="DX8" s="268"/>
      <c r="DY8" s="268"/>
      <c r="DZ8" s="268"/>
      <c r="EA8" s="268"/>
      <c r="EB8" s="269"/>
      <c r="EC8" s="270"/>
      <c r="ED8" s="271"/>
      <c r="EE8" s="271"/>
      <c r="EF8" s="271"/>
      <c r="EG8" s="271"/>
      <c r="EH8" s="271"/>
      <c r="EI8" s="271"/>
      <c r="EJ8" s="271"/>
      <c r="EK8" s="272"/>
    </row>
    <row r="9" spans="1:141" ht="13.5" customHeight="1">
      <c r="A9" s="257"/>
      <c r="B9" s="258"/>
      <c r="C9" s="258"/>
      <c r="D9" s="258"/>
      <c r="E9" s="258"/>
      <c r="F9" s="258"/>
      <c r="G9" s="258"/>
      <c r="H9" s="258"/>
      <c r="I9" s="258"/>
      <c r="J9" s="258"/>
      <c r="K9" s="258"/>
      <c r="L9" s="258"/>
      <c r="M9" s="258"/>
      <c r="N9" s="258"/>
      <c r="O9" s="258"/>
      <c r="P9" s="258"/>
      <c r="Q9" s="258"/>
      <c r="R9" s="258"/>
      <c r="S9" s="258"/>
      <c r="T9" s="259"/>
      <c r="U9" s="260"/>
      <c r="V9" s="261"/>
      <c r="W9" s="261"/>
      <c r="X9" s="261"/>
      <c r="Y9" s="261"/>
      <c r="Z9" s="261"/>
      <c r="AA9" s="261"/>
      <c r="AB9" s="261"/>
      <c r="AC9" s="262"/>
      <c r="AD9" s="260"/>
      <c r="AE9" s="261"/>
      <c r="AF9" s="261"/>
      <c r="AG9" s="261"/>
      <c r="AH9" s="261"/>
      <c r="AI9" s="261"/>
      <c r="AJ9" s="261"/>
      <c r="AK9" s="261"/>
      <c r="AL9" s="261"/>
      <c r="AM9" s="261"/>
      <c r="AN9" s="260"/>
      <c r="AO9" s="261"/>
      <c r="AP9" s="261"/>
      <c r="AQ9" s="261"/>
      <c r="AR9" s="261"/>
      <c r="AS9" s="261"/>
      <c r="AT9" s="261"/>
      <c r="AU9" s="261"/>
      <c r="AV9" s="261"/>
      <c r="AW9" s="261"/>
      <c r="AX9" s="260"/>
      <c r="AY9" s="261"/>
      <c r="AZ9" s="261"/>
      <c r="BA9" s="261"/>
      <c r="BB9" s="261"/>
      <c r="BC9" s="261"/>
      <c r="BD9" s="261"/>
      <c r="BE9" s="261"/>
      <c r="BF9" s="261"/>
      <c r="BG9" s="261"/>
      <c r="BH9" s="262"/>
      <c r="BI9" s="273" t="s">
        <v>132</v>
      </c>
      <c r="BJ9" s="274"/>
      <c r="BK9" s="274"/>
      <c r="BL9" s="274"/>
      <c r="BM9" s="274"/>
      <c r="BN9" s="274"/>
      <c r="BO9" s="274"/>
      <c r="BP9" s="274"/>
      <c r="BQ9" s="274"/>
      <c r="BR9" s="274"/>
      <c r="BS9" s="275"/>
      <c r="BT9" s="276"/>
      <c r="BU9" s="276"/>
      <c r="BV9" s="276"/>
      <c r="BW9" s="276"/>
      <c r="BX9" s="276"/>
      <c r="BY9" s="276"/>
      <c r="BZ9" s="276"/>
      <c r="CA9" s="276"/>
      <c r="CB9" s="276"/>
      <c r="CC9" s="277"/>
      <c r="CD9" s="278"/>
      <c r="CE9" s="278"/>
      <c r="CF9" s="278"/>
      <c r="CG9" s="278"/>
      <c r="CH9" s="278"/>
      <c r="CI9" s="278"/>
      <c r="CJ9" s="278"/>
      <c r="CK9" s="278"/>
      <c r="CL9" s="278"/>
      <c r="CM9" s="260"/>
      <c r="CN9" s="261"/>
      <c r="CO9" s="261"/>
      <c r="CP9" s="261"/>
      <c r="CQ9" s="261"/>
      <c r="CR9" s="261"/>
      <c r="CS9" s="261"/>
      <c r="CT9" s="261"/>
      <c r="CU9" s="261"/>
      <c r="CV9" s="261"/>
      <c r="CW9" s="260"/>
      <c r="CX9" s="261"/>
      <c r="CY9" s="261"/>
      <c r="CZ9" s="261"/>
      <c r="DA9" s="261"/>
      <c r="DB9" s="261"/>
      <c r="DC9" s="261"/>
      <c r="DD9" s="261"/>
      <c r="DE9" s="261"/>
      <c r="DF9" s="261"/>
      <c r="DG9" s="261"/>
      <c r="DH9" s="261"/>
      <c r="DI9" s="261"/>
      <c r="DJ9" s="261"/>
      <c r="DK9" s="261"/>
      <c r="DL9" s="262"/>
      <c r="DM9" s="267" t="s">
        <v>136</v>
      </c>
      <c r="DN9" s="268"/>
      <c r="DO9" s="268"/>
      <c r="DP9" s="268"/>
      <c r="DQ9" s="268"/>
      <c r="DR9" s="268"/>
      <c r="DS9" s="268"/>
      <c r="DT9" s="268"/>
      <c r="DU9" s="268"/>
      <c r="DV9" s="268"/>
      <c r="DW9" s="268"/>
      <c r="DX9" s="268"/>
      <c r="DY9" s="268"/>
      <c r="DZ9" s="268"/>
      <c r="EA9" s="268"/>
      <c r="EB9" s="269"/>
      <c r="EC9" s="270"/>
      <c r="ED9" s="271"/>
      <c r="EE9" s="271"/>
      <c r="EF9" s="271"/>
      <c r="EG9" s="271"/>
      <c r="EH9" s="271"/>
      <c r="EI9" s="271"/>
      <c r="EJ9" s="271"/>
      <c r="EK9" s="272"/>
    </row>
    <row r="10" spans="1:141" ht="13.5" customHeight="1">
      <c r="A10" s="257"/>
      <c r="B10" s="258"/>
      <c r="C10" s="258"/>
      <c r="D10" s="258"/>
      <c r="E10" s="258"/>
      <c r="F10" s="258"/>
      <c r="G10" s="258"/>
      <c r="H10" s="258"/>
      <c r="I10" s="258"/>
      <c r="J10" s="258"/>
      <c r="K10" s="258"/>
      <c r="L10" s="258"/>
      <c r="M10" s="258"/>
      <c r="N10" s="258"/>
      <c r="O10" s="258"/>
      <c r="P10" s="258"/>
      <c r="Q10" s="258"/>
      <c r="R10" s="258"/>
      <c r="S10" s="258"/>
      <c r="T10" s="259"/>
      <c r="U10" s="260"/>
      <c r="V10" s="261"/>
      <c r="W10" s="261"/>
      <c r="X10" s="261"/>
      <c r="Y10" s="261"/>
      <c r="Z10" s="261"/>
      <c r="AA10" s="261"/>
      <c r="AB10" s="261"/>
      <c r="AC10" s="262"/>
      <c r="AD10" s="267" t="s">
        <v>141</v>
      </c>
      <c r="AE10" s="268"/>
      <c r="AF10" s="268"/>
      <c r="AG10" s="268"/>
      <c r="AH10" s="268"/>
      <c r="AI10" s="268"/>
      <c r="AJ10" s="268"/>
      <c r="AK10" s="268"/>
      <c r="AL10" s="268"/>
      <c r="AM10" s="268"/>
      <c r="AN10" s="267" t="s">
        <v>142</v>
      </c>
      <c r="AO10" s="268"/>
      <c r="AP10" s="268"/>
      <c r="AQ10" s="268"/>
      <c r="AR10" s="268"/>
      <c r="AS10" s="268"/>
      <c r="AT10" s="268"/>
      <c r="AU10" s="268"/>
      <c r="AV10" s="268"/>
      <c r="AW10" s="268"/>
      <c r="AX10" s="279"/>
      <c r="AY10" s="280"/>
      <c r="AZ10" s="280"/>
      <c r="BA10" s="280"/>
      <c r="BB10" s="280"/>
      <c r="BC10" s="280"/>
      <c r="BD10" s="280"/>
      <c r="BE10" s="280"/>
      <c r="BF10" s="280"/>
      <c r="BG10" s="280"/>
      <c r="BH10" s="281"/>
      <c r="BI10" s="273"/>
      <c r="BJ10" s="274"/>
      <c r="BK10" s="274"/>
      <c r="BL10" s="274"/>
      <c r="BM10" s="274"/>
      <c r="BN10" s="274"/>
      <c r="BO10" s="274"/>
      <c r="BP10" s="274"/>
      <c r="BQ10" s="274"/>
      <c r="BR10" s="274"/>
      <c r="BS10" s="282" t="s">
        <v>133</v>
      </c>
      <c r="BT10" s="283"/>
      <c r="BU10" s="283"/>
      <c r="BV10" s="283"/>
      <c r="BW10" s="283"/>
      <c r="BX10" s="283"/>
      <c r="BY10" s="283"/>
      <c r="BZ10" s="283"/>
      <c r="CA10" s="283"/>
      <c r="CB10" s="283"/>
      <c r="CC10" s="267" t="s">
        <v>167</v>
      </c>
      <c r="CD10" s="268"/>
      <c r="CE10" s="268"/>
      <c r="CF10" s="268"/>
      <c r="CG10" s="268"/>
      <c r="CH10" s="268"/>
      <c r="CI10" s="268"/>
      <c r="CJ10" s="268"/>
      <c r="CK10" s="268"/>
      <c r="CL10" s="268"/>
      <c r="CM10" s="267" t="s">
        <v>167</v>
      </c>
      <c r="CN10" s="268"/>
      <c r="CO10" s="268"/>
      <c r="CP10" s="268"/>
      <c r="CQ10" s="268"/>
      <c r="CR10" s="268"/>
      <c r="CS10" s="268"/>
      <c r="CT10" s="268"/>
      <c r="CU10" s="268"/>
      <c r="CV10" s="268"/>
      <c r="CW10" s="279"/>
      <c r="CX10" s="280"/>
      <c r="CY10" s="280"/>
      <c r="CZ10" s="280"/>
      <c r="DA10" s="280"/>
      <c r="DB10" s="280"/>
      <c r="DC10" s="280"/>
      <c r="DD10" s="280"/>
      <c r="DE10" s="280"/>
      <c r="DF10" s="280"/>
      <c r="DG10" s="280"/>
      <c r="DH10" s="280"/>
      <c r="DI10" s="280"/>
      <c r="DJ10" s="280"/>
      <c r="DK10" s="280"/>
      <c r="DL10" s="281"/>
      <c r="DM10" s="284" t="s">
        <v>137</v>
      </c>
      <c r="DN10" s="285"/>
      <c r="DO10" s="285"/>
      <c r="DP10" s="285"/>
      <c r="DQ10" s="285"/>
      <c r="DR10" s="285"/>
      <c r="DS10" s="285"/>
      <c r="DT10" s="285"/>
      <c r="DU10" s="285"/>
      <c r="DV10" s="285"/>
      <c r="DW10" s="285"/>
      <c r="DX10" s="285"/>
      <c r="DY10" s="285"/>
      <c r="DZ10" s="285"/>
      <c r="EA10" s="285"/>
      <c r="EB10" s="286"/>
      <c r="EC10" s="270"/>
      <c r="ED10" s="271"/>
      <c r="EE10" s="271"/>
      <c r="EF10" s="271"/>
      <c r="EG10" s="271"/>
      <c r="EH10" s="271"/>
      <c r="EI10" s="271"/>
      <c r="EJ10" s="271"/>
      <c r="EK10" s="272"/>
    </row>
    <row r="11" spans="1:141" ht="13.5" customHeight="1" thickBot="1">
      <c r="A11" s="287"/>
      <c r="B11" s="288"/>
      <c r="C11" s="288"/>
      <c r="D11" s="288"/>
      <c r="E11" s="288"/>
      <c r="F11" s="288"/>
      <c r="G11" s="288"/>
      <c r="H11" s="288"/>
      <c r="I11" s="288"/>
      <c r="J11" s="288"/>
      <c r="K11" s="288"/>
      <c r="L11" s="288"/>
      <c r="M11" s="288"/>
      <c r="N11" s="288"/>
      <c r="O11" s="288"/>
      <c r="P11" s="288"/>
      <c r="Q11" s="288"/>
      <c r="R11" s="288"/>
      <c r="S11" s="288"/>
      <c r="T11" s="289"/>
      <c r="U11" s="260"/>
      <c r="V11" s="261"/>
      <c r="W11" s="261"/>
      <c r="X11" s="261"/>
      <c r="Y11" s="261"/>
      <c r="Z11" s="261"/>
      <c r="AA11" s="261"/>
      <c r="AB11" s="261"/>
      <c r="AC11" s="262"/>
      <c r="AD11" s="290" t="s">
        <v>232</v>
      </c>
      <c r="AE11" s="291"/>
      <c r="AF11" s="291"/>
      <c r="AG11" s="291"/>
      <c r="AH11" s="291"/>
      <c r="AI11" s="291"/>
      <c r="AJ11" s="291"/>
      <c r="AK11" s="291"/>
      <c r="AL11" s="291"/>
      <c r="AM11" s="291"/>
      <c r="AN11" s="290" t="s">
        <v>232</v>
      </c>
      <c r="AO11" s="291"/>
      <c r="AP11" s="291"/>
      <c r="AQ11" s="291"/>
      <c r="AR11" s="291"/>
      <c r="AS11" s="291"/>
      <c r="AT11" s="291"/>
      <c r="AU11" s="291"/>
      <c r="AV11" s="291"/>
      <c r="AW11" s="291"/>
      <c r="AX11" s="284" t="s">
        <v>232</v>
      </c>
      <c r="AY11" s="285"/>
      <c r="AZ11" s="285"/>
      <c r="BA11" s="285"/>
      <c r="BB11" s="285"/>
      <c r="BC11" s="285"/>
      <c r="BD11" s="285"/>
      <c r="BE11" s="285"/>
      <c r="BF11" s="285"/>
      <c r="BG11" s="285"/>
      <c r="BH11" s="286"/>
      <c r="BI11" s="290" t="s">
        <v>233</v>
      </c>
      <c r="BJ11" s="291"/>
      <c r="BK11" s="291"/>
      <c r="BL11" s="291"/>
      <c r="BM11" s="291"/>
      <c r="BN11" s="291"/>
      <c r="BO11" s="291"/>
      <c r="BP11" s="291"/>
      <c r="BQ11" s="291"/>
      <c r="BR11" s="291"/>
      <c r="BS11" s="290" t="s">
        <v>233</v>
      </c>
      <c r="BT11" s="291"/>
      <c r="BU11" s="291"/>
      <c r="BV11" s="291"/>
      <c r="BW11" s="291"/>
      <c r="BX11" s="291"/>
      <c r="BY11" s="291"/>
      <c r="BZ11" s="291"/>
      <c r="CA11" s="291"/>
      <c r="CB11" s="291"/>
      <c r="CC11" s="290" t="s">
        <v>233</v>
      </c>
      <c r="CD11" s="291"/>
      <c r="CE11" s="291"/>
      <c r="CF11" s="291"/>
      <c r="CG11" s="291"/>
      <c r="CH11" s="291"/>
      <c r="CI11" s="291"/>
      <c r="CJ11" s="291"/>
      <c r="CK11" s="291"/>
      <c r="CL11" s="291"/>
      <c r="CM11" s="290" t="s">
        <v>233</v>
      </c>
      <c r="CN11" s="291"/>
      <c r="CO11" s="291"/>
      <c r="CP11" s="291"/>
      <c r="CQ11" s="291"/>
      <c r="CR11" s="291"/>
      <c r="CS11" s="291"/>
      <c r="CT11" s="291"/>
      <c r="CU11" s="291"/>
      <c r="CV11" s="291"/>
      <c r="CW11" s="284" t="s">
        <v>234</v>
      </c>
      <c r="CX11" s="285"/>
      <c r="CY11" s="285"/>
      <c r="CZ11" s="285"/>
      <c r="DA11" s="285"/>
      <c r="DB11" s="285"/>
      <c r="DC11" s="285"/>
      <c r="DD11" s="285"/>
      <c r="DE11" s="285"/>
      <c r="DF11" s="285"/>
      <c r="DG11" s="285"/>
      <c r="DH11" s="285"/>
      <c r="DI11" s="285"/>
      <c r="DJ11" s="285"/>
      <c r="DK11" s="285"/>
      <c r="DL11" s="286"/>
      <c r="DM11" s="284" t="s">
        <v>234</v>
      </c>
      <c r="DN11" s="285"/>
      <c r="DO11" s="285"/>
      <c r="DP11" s="285"/>
      <c r="DQ11" s="285"/>
      <c r="DR11" s="285"/>
      <c r="DS11" s="285"/>
      <c r="DT11" s="285"/>
      <c r="DU11" s="285"/>
      <c r="DV11" s="285"/>
      <c r="DW11" s="285"/>
      <c r="DX11" s="285"/>
      <c r="DY11" s="285"/>
      <c r="DZ11" s="285"/>
      <c r="EA11" s="285"/>
      <c r="EB11" s="286"/>
      <c r="EC11" s="290" t="s">
        <v>140</v>
      </c>
      <c r="ED11" s="291"/>
      <c r="EE11" s="291"/>
      <c r="EF11" s="291"/>
      <c r="EG11" s="291"/>
      <c r="EH11" s="291"/>
      <c r="EI11" s="291"/>
      <c r="EJ11" s="291"/>
      <c r="EK11" s="292"/>
    </row>
    <row r="12" spans="1:141" ht="24.75" customHeight="1">
      <c r="A12" s="247" t="s">
        <v>235</v>
      </c>
      <c r="B12" s="248"/>
      <c r="C12" s="248"/>
      <c r="D12" s="248"/>
      <c r="E12" s="248"/>
      <c r="F12" s="248"/>
      <c r="G12" s="248"/>
      <c r="H12" s="248"/>
      <c r="I12" s="248"/>
      <c r="J12" s="248"/>
      <c r="K12" s="248"/>
      <c r="L12" s="248"/>
      <c r="M12" s="248"/>
      <c r="N12" s="248"/>
      <c r="O12" s="248"/>
      <c r="P12" s="248"/>
      <c r="Q12" s="248"/>
      <c r="R12" s="248"/>
      <c r="S12" s="248"/>
      <c r="T12" s="248"/>
      <c r="U12" s="293">
        <v>0</v>
      </c>
      <c r="V12" s="294"/>
      <c r="W12" s="295"/>
      <c r="X12" s="295">
        <v>1</v>
      </c>
      <c r="Y12" s="295"/>
      <c r="Z12" s="295"/>
      <c r="AA12" s="295">
        <v>0</v>
      </c>
      <c r="AB12" s="296"/>
      <c r="AC12" s="297"/>
      <c r="AD12" s="298">
        <v>18</v>
      </c>
      <c r="AE12" s="299"/>
      <c r="AF12" s="299"/>
      <c r="AG12" s="299"/>
      <c r="AH12" s="299"/>
      <c r="AI12" s="299"/>
      <c r="AJ12" s="299"/>
      <c r="AK12" s="299"/>
      <c r="AL12" s="299"/>
      <c r="AM12" s="300"/>
      <c r="AN12" s="298">
        <v>29</v>
      </c>
      <c r="AO12" s="299"/>
      <c r="AP12" s="299"/>
      <c r="AQ12" s="299"/>
      <c r="AR12" s="299"/>
      <c r="AS12" s="299"/>
      <c r="AT12" s="299"/>
      <c r="AU12" s="299"/>
      <c r="AV12" s="299"/>
      <c r="AW12" s="299"/>
      <c r="AX12" s="301">
        <f t="shared" ref="AX12:AX32" si="0">SUM(AD12:AW12)</f>
        <v>47</v>
      </c>
      <c r="AY12" s="302"/>
      <c r="AZ12" s="302"/>
      <c r="BA12" s="302"/>
      <c r="BB12" s="302"/>
      <c r="BC12" s="302"/>
      <c r="BD12" s="302"/>
      <c r="BE12" s="302"/>
      <c r="BF12" s="302"/>
      <c r="BG12" s="302"/>
      <c r="BH12" s="303"/>
      <c r="BI12" s="298">
        <v>23</v>
      </c>
      <c r="BJ12" s="299"/>
      <c r="BK12" s="299"/>
      <c r="BL12" s="299"/>
      <c r="BM12" s="299"/>
      <c r="BN12" s="299"/>
      <c r="BO12" s="299"/>
      <c r="BP12" s="299"/>
      <c r="BQ12" s="299"/>
      <c r="BR12" s="299"/>
      <c r="BS12" s="298">
        <v>5</v>
      </c>
      <c r="BT12" s="299"/>
      <c r="BU12" s="299"/>
      <c r="BV12" s="299"/>
      <c r="BW12" s="299"/>
      <c r="BX12" s="299"/>
      <c r="BY12" s="299"/>
      <c r="BZ12" s="299"/>
      <c r="CA12" s="299"/>
      <c r="CB12" s="299"/>
      <c r="CC12" s="298">
        <v>7</v>
      </c>
      <c r="CD12" s="299"/>
      <c r="CE12" s="299"/>
      <c r="CF12" s="299"/>
      <c r="CG12" s="299"/>
      <c r="CH12" s="299"/>
      <c r="CI12" s="299"/>
      <c r="CJ12" s="299"/>
      <c r="CK12" s="299"/>
      <c r="CL12" s="299"/>
      <c r="CM12" s="298">
        <v>9</v>
      </c>
      <c r="CN12" s="299"/>
      <c r="CO12" s="299"/>
      <c r="CP12" s="299"/>
      <c r="CQ12" s="299"/>
      <c r="CR12" s="299"/>
      <c r="CS12" s="299"/>
      <c r="CT12" s="299"/>
      <c r="CU12" s="299"/>
      <c r="CV12" s="299"/>
      <c r="CW12" s="304">
        <f t="shared" ref="CW12:CW32" si="1">SUM(BI12:CU12)</f>
        <v>44</v>
      </c>
      <c r="CX12" s="304"/>
      <c r="CY12" s="304"/>
      <c r="CZ12" s="304"/>
      <c r="DA12" s="304"/>
      <c r="DB12" s="304"/>
      <c r="DC12" s="304"/>
      <c r="DD12" s="304"/>
      <c r="DE12" s="304"/>
      <c r="DF12" s="304"/>
      <c r="DG12" s="304"/>
      <c r="DH12" s="304"/>
      <c r="DI12" s="304"/>
      <c r="DJ12" s="304"/>
      <c r="DK12" s="304"/>
      <c r="DL12" s="304"/>
      <c r="DM12" s="305">
        <v>8</v>
      </c>
      <c r="DN12" s="305"/>
      <c r="DO12" s="305"/>
      <c r="DP12" s="305"/>
      <c r="DQ12" s="305"/>
      <c r="DR12" s="305"/>
      <c r="DS12" s="305"/>
      <c r="DT12" s="305"/>
      <c r="DU12" s="305"/>
      <c r="DV12" s="305"/>
      <c r="DW12" s="305"/>
      <c r="DX12" s="305"/>
      <c r="DY12" s="305"/>
      <c r="DZ12" s="305"/>
      <c r="EA12" s="305"/>
      <c r="EB12" s="298"/>
      <c r="EC12" s="306">
        <v>5</v>
      </c>
      <c r="ED12" s="307"/>
      <c r="EE12" s="307"/>
      <c r="EF12" s="307"/>
      <c r="EG12" s="307"/>
      <c r="EH12" s="307"/>
      <c r="EI12" s="307"/>
      <c r="EJ12" s="307"/>
      <c r="EK12" s="308"/>
    </row>
    <row r="13" spans="1:141" ht="14.1" customHeight="1">
      <c r="A13" s="309" t="s">
        <v>236</v>
      </c>
      <c r="B13" s="309"/>
      <c r="C13" s="309"/>
      <c r="D13" s="309"/>
      <c r="E13" s="309"/>
      <c r="F13" s="309"/>
      <c r="G13" s="309"/>
      <c r="H13" s="309"/>
      <c r="I13" s="309"/>
      <c r="J13" s="309"/>
      <c r="K13" s="309"/>
      <c r="L13" s="309"/>
      <c r="M13" s="309"/>
      <c r="N13" s="309"/>
      <c r="O13" s="309"/>
      <c r="P13" s="309"/>
      <c r="Q13" s="309"/>
      <c r="R13" s="309"/>
      <c r="S13" s="309"/>
      <c r="T13" s="247"/>
      <c r="U13" s="310">
        <v>0</v>
      </c>
      <c r="V13" s="311"/>
      <c r="W13" s="312"/>
      <c r="X13" s="312">
        <v>2</v>
      </c>
      <c r="Y13" s="312"/>
      <c r="Z13" s="312"/>
      <c r="AA13" s="312">
        <v>0</v>
      </c>
      <c r="AB13" s="313"/>
      <c r="AC13" s="314"/>
      <c r="AD13" s="315"/>
      <c r="AE13" s="316"/>
      <c r="AF13" s="316"/>
      <c r="AG13" s="316"/>
      <c r="AH13" s="316"/>
      <c r="AI13" s="316"/>
      <c r="AJ13" s="316"/>
      <c r="AK13" s="316"/>
      <c r="AL13" s="316"/>
      <c r="AM13" s="317"/>
      <c r="AN13" s="315"/>
      <c r="AO13" s="316"/>
      <c r="AP13" s="316"/>
      <c r="AQ13" s="316"/>
      <c r="AR13" s="316"/>
      <c r="AS13" s="316"/>
      <c r="AT13" s="316"/>
      <c r="AU13" s="316"/>
      <c r="AV13" s="316"/>
      <c r="AW13" s="317"/>
      <c r="AX13" s="318">
        <f t="shared" si="0"/>
        <v>0</v>
      </c>
      <c r="AY13" s="318"/>
      <c r="AZ13" s="318"/>
      <c r="BA13" s="318"/>
      <c r="BB13" s="318"/>
      <c r="BC13" s="318"/>
      <c r="BD13" s="318"/>
      <c r="BE13" s="318"/>
      <c r="BF13" s="318"/>
      <c r="BG13" s="318"/>
      <c r="BH13" s="318"/>
      <c r="BI13" s="315"/>
      <c r="BJ13" s="316"/>
      <c r="BK13" s="316"/>
      <c r="BL13" s="316"/>
      <c r="BM13" s="316"/>
      <c r="BN13" s="316"/>
      <c r="BO13" s="316"/>
      <c r="BP13" s="316"/>
      <c r="BQ13" s="316"/>
      <c r="BR13" s="317"/>
      <c r="BS13" s="315"/>
      <c r="BT13" s="316"/>
      <c r="BU13" s="316"/>
      <c r="BV13" s="316"/>
      <c r="BW13" s="316"/>
      <c r="BX13" s="316"/>
      <c r="BY13" s="316"/>
      <c r="BZ13" s="316"/>
      <c r="CA13" s="316"/>
      <c r="CB13" s="317"/>
      <c r="CC13" s="315"/>
      <c r="CD13" s="316"/>
      <c r="CE13" s="316"/>
      <c r="CF13" s="316"/>
      <c r="CG13" s="316"/>
      <c r="CH13" s="316"/>
      <c r="CI13" s="316"/>
      <c r="CJ13" s="316"/>
      <c r="CK13" s="316"/>
      <c r="CL13" s="317"/>
      <c r="CM13" s="315">
        <v>1</v>
      </c>
      <c r="CN13" s="316"/>
      <c r="CO13" s="316"/>
      <c r="CP13" s="316"/>
      <c r="CQ13" s="316"/>
      <c r="CR13" s="316"/>
      <c r="CS13" s="316"/>
      <c r="CT13" s="316"/>
      <c r="CU13" s="316"/>
      <c r="CV13" s="317"/>
      <c r="CW13" s="318">
        <f t="shared" si="1"/>
        <v>1</v>
      </c>
      <c r="CX13" s="318"/>
      <c r="CY13" s="318"/>
      <c r="CZ13" s="318"/>
      <c r="DA13" s="318"/>
      <c r="DB13" s="318"/>
      <c r="DC13" s="318"/>
      <c r="DD13" s="318"/>
      <c r="DE13" s="318"/>
      <c r="DF13" s="318"/>
      <c r="DG13" s="318"/>
      <c r="DH13" s="318"/>
      <c r="DI13" s="318"/>
      <c r="DJ13" s="318"/>
      <c r="DK13" s="318"/>
      <c r="DL13" s="318"/>
      <c r="DM13" s="319"/>
      <c r="DN13" s="319"/>
      <c r="DO13" s="319"/>
      <c r="DP13" s="319"/>
      <c r="DQ13" s="319"/>
      <c r="DR13" s="319"/>
      <c r="DS13" s="319"/>
      <c r="DT13" s="319"/>
      <c r="DU13" s="319"/>
      <c r="DV13" s="319"/>
      <c r="DW13" s="319"/>
      <c r="DX13" s="319"/>
      <c r="DY13" s="319"/>
      <c r="DZ13" s="319"/>
      <c r="EA13" s="319"/>
      <c r="EB13" s="315"/>
      <c r="EC13" s="319"/>
      <c r="ED13" s="319"/>
      <c r="EE13" s="319"/>
      <c r="EF13" s="319"/>
      <c r="EG13" s="319"/>
      <c r="EH13" s="319"/>
      <c r="EI13" s="319"/>
      <c r="EJ13" s="319"/>
      <c r="EK13" s="320"/>
    </row>
    <row r="14" spans="1:141" ht="14.1" customHeight="1">
      <c r="A14" s="309" t="s">
        <v>237</v>
      </c>
      <c r="B14" s="309"/>
      <c r="C14" s="309"/>
      <c r="D14" s="309"/>
      <c r="E14" s="309"/>
      <c r="F14" s="309"/>
      <c r="G14" s="309"/>
      <c r="H14" s="309"/>
      <c r="I14" s="309"/>
      <c r="J14" s="309"/>
      <c r="K14" s="309"/>
      <c r="L14" s="309"/>
      <c r="M14" s="309"/>
      <c r="N14" s="309"/>
      <c r="O14" s="309"/>
      <c r="P14" s="309"/>
      <c r="Q14" s="309"/>
      <c r="R14" s="309"/>
      <c r="S14" s="309"/>
      <c r="T14" s="247"/>
      <c r="U14" s="310">
        <v>0</v>
      </c>
      <c r="V14" s="311"/>
      <c r="W14" s="312"/>
      <c r="X14" s="312">
        <v>3</v>
      </c>
      <c r="Y14" s="312"/>
      <c r="Z14" s="312"/>
      <c r="AA14" s="312">
        <v>0</v>
      </c>
      <c r="AB14" s="313"/>
      <c r="AC14" s="314"/>
      <c r="AD14" s="315"/>
      <c r="AE14" s="316"/>
      <c r="AF14" s="316"/>
      <c r="AG14" s="316"/>
      <c r="AH14" s="316"/>
      <c r="AI14" s="316"/>
      <c r="AJ14" s="316"/>
      <c r="AK14" s="316"/>
      <c r="AL14" s="316"/>
      <c r="AM14" s="317"/>
      <c r="AN14" s="315"/>
      <c r="AO14" s="316"/>
      <c r="AP14" s="316"/>
      <c r="AQ14" s="316"/>
      <c r="AR14" s="316"/>
      <c r="AS14" s="316"/>
      <c r="AT14" s="316"/>
      <c r="AU14" s="316"/>
      <c r="AV14" s="316"/>
      <c r="AW14" s="317"/>
      <c r="AX14" s="318">
        <f t="shared" si="0"/>
        <v>0</v>
      </c>
      <c r="AY14" s="318"/>
      <c r="AZ14" s="318"/>
      <c r="BA14" s="318"/>
      <c r="BB14" s="318"/>
      <c r="BC14" s="318"/>
      <c r="BD14" s="318"/>
      <c r="BE14" s="318"/>
      <c r="BF14" s="318"/>
      <c r="BG14" s="318"/>
      <c r="BH14" s="318"/>
      <c r="BI14" s="315">
        <v>1</v>
      </c>
      <c r="BJ14" s="316"/>
      <c r="BK14" s="316"/>
      <c r="BL14" s="316"/>
      <c r="BM14" s="316"/>
      <c r="BN14" s="316"/>
      <c r="BO14" s="316"/>
      <c r="BP14" s="316"/>
      <c r="BQ14" s="316"/>
      <c r="BR14" s="317"/>
      <c r="BS14" s="315"/>
      <c r="BT14" s="316"/>
      <c r="BU14" s="316"/>
      <c r="BV14" s="316"/>
      <c r="BW14" s="316"/>
      <c r="BX14" s="316"/>
      <c r="BY14" s="316"/>
      <c r="BZ14" s="316"/>
      <c r="CA14" s="316"/>
      <c r="CB14" s="317"/>
      <c r="CC14" s="315"/>
      <c r="CD14" s="316"/>
      <c r="CE14" s="316"/>
      <c r="CF14" s="316"/>
      <c r="CG14" s="316"/>
      <c r="CH14" s="316"/>
      <c r="CI14" s="316"/>
      <c r="CJ14" s="316"/>
      <c r="CK14" s="316"/>
      <c r="CL14" s="317"/>
      <c r="CM14" s="315"/>
      <c r="CN14" s="316"/>
      <c r="CO14" s="316"/>
      <c r="CP14" s="316"/>
      <c r="CQ14" s="316"/>
      <c r="CR14" s="316"/>
      <c r="CS14" s="316"/>
      <c r="CT14" s="316"/>
      <c r="CU14" s="316"/>
      <c r="CV14" s="317"/>
      <c r="CW14" s="318">
        <f t="shared" si="1"/>
        <v>1</v>
      </c>
      <c r="CX14" s="318"/>
      <c r="CY14" s="318"/>
      <c r="CZ14" s="318"/>
      <c r="DA14" s="318"/>
      <c r="DB14" s="318"/>
      <c r="DC14" s="318"/>
      <c r="DD14" s="318"/>
      <c r="DE14" s="318"/>
      <c r="DF14" s="318"/>
      <c r="DG14" s="318"/>
      <c r="DH14" s="318"/>
      <c r="DI14" s="318"/>
      <c r="DJ14" s="318"/>
      <c r="DK14" s="318"/>
      <c r="DL14" s="318"/>
      <c r="DM14" s="319"/>
      <c r="DN14" s="319"/>
      <c r="DO14" s="319"/>
      <c r="DP14" s="319"/>
      <c r="DQ14" s="319"/>
      <c r="DR14" s="319"/>
      <c r="DS14" s="319"/>
      <c r="DT14" s="319"/>
      <c r="DU14" s="319"/>
      <c r="DV14" s="319"/>
      <c r="DW14" s="319"/>
      <c r="DX14" s="319"/>
      <c r="DY14" s="319"/>
      <c r="DZ14" s="319"/>
      <c r="EA14" s="319"/>
      <c r="EB14" s="315"/>
      <c r="EC14" s="319">
        <v>1</v>
      </c>
      <c r="ED14" s="319"/>
      <c r="EE14" s="319"/>
      <c r="EF14" s="319"/>
      <c r="EG14" s="319"/>
      <c r="EH14" s="319"/>
      <c r="EI14" s="319"/>
      <c r="EJ14" s="319"/>
      <c r="EK14" s="320"/>
    </row>
    <row r="15" spans="1:141" ht="14.1" customHeight="1">
      <c r="A15" s="309" t="s">
        <v>238</v>
      </c>
      <c r="B15" s="309"/>
      <c r="C15" s="309"/>
      <c r="D15" s="309"/>
      <c r="E15" s="309"/>
      <c r="F15" s="309"/>
      <c r="G15" s="309"/>
      <c r="H15" s="309"/>
      <c r="I15" s="309"/>
      <c r="J15" s="309"/>
      <c r="K15" s="309"/>
      <c r="L15" s="309"/>
      <c r="M15" s="309"/>
      <c r="N15" s="309"/>
      <c r="O15" s="309"/>
      <c r="P15" s="309"/>
      <c r="Q15" s="309"/>
      <c r="R15" s="309"/>
      <c r="S15" s="309"/>
      <c r="T15" s="247"/>
      <c r="U15" s="310">
        <v>0</v>
      </c>
      <c r="V15" s="311"/>
      <c r="W15" s="312"/>
      <c r="X15" s="312">
        <v>4</v>
      </c>
      <c r="Y15" s="312"/>
      <c r="Z15" s="312"/>
      <c r="AA15" s="312">
        <v>0</v>
      </c>
      <c r="AB15" s="313"/>
      <c r="AC15" s="314"/>
      <c r="AD15" s="315"/>
      <c r="AE15" s="316"/>
      <c r="AF15" s="316"/>
      <c r="AG15" s="316"/>
      <c r="AH15" s="316"/>
      <c r="AI15" s="316"/>
      <c r="AJ15" s="316"/>
      <c r="AK15" s="316"/>
      <c r="AL15" s="316"/>
      <c r="AM15" s="317"/>
      <c r="AN15" s="315"/>
      <c r="AO15" s="316"/>
      <c r="AP15" s="316"/>
      <c r="AQ15" s="316"/>
      <c r="AR15" s="316"/>
      <c r="AS15" s="316"/>
      <c r="AT15" s="316"/>
      <c r="AU15" s="316"/>
      <c r="AV15" s="316"/>
      <c r="AW15" s="317"/>
      <c r="AX15" s="318">
        <f t="shared" si="0"/>
        <v>0</v>
      </c>
      <c r="AY15" s="318"/>
      <c r="AZ15" s="318"/>
      <c r="BA15" s="318"/>
      <c r="BB15" s="318"/>
      <c r="BC15" s="318"/>
      <c r="BD15" s="318"/>
      <c r="BE15" s="318"/>
      <c r="BF15" s="318"/>
      <c r="BG15" s="318"/>
      <c r="BH15" s="318"/>
      <c r="BI15" s="315"/>
      <c r="BJ15" s="316"/>
      <c r="BK15" s="316"/>
      <c r="BL15" s="316"/>
      <c r="BM15" s="316"/>
      <c r="BN15" s="316"/>
      <c r="BO15" s="316"/>
      <c r="BP15" s="316"/>
      <c r="BQ15" s="316"/>
      <c r="BR15" s="317"/>
      <c r="BS15" s="315"/>
      <c r="BT15" s="316"/>
      <c r="BU15" s="316"/>
      <c r="BV15" s="316"/>
      <c r="BW15" s="316"/>
      <c r="BX15" s="316"/>
      <c r="BY15" s="316"/>
      <c r="BZ15" s="316"/>
      <c r="CA15" s="316"/>
      <c r="CB15" s="317"/>
      <c r="CC15" s="315"/>
      <c r="CD15" s="316"/>
      <c r="CE15" s="316"/>
      <c r="CF15" s="316"/>
      <c r="CG15" s="316"/>
      <c r="CH15" s="316"/>
      <c r="CI15" s="316"/>
      <c r="CJ15" s="316"/>
      <c r="CK15" s="316"/>
      <c r="CL15" s="317"/>
      <c r="CM15" s="315">
        <v>1</v>
      </c>
      <c r="CN15" s="316"/>
      <c r="CO15" s="316"/>
      <c r="CP15" s="316"/>
      <c r="CQ15" s="316"/>
      <c r="CR15" s="316"/>
      <c r="CS15" s="316"/>
      <c r="CT15" s="316"/>
      <c r="CU15" s="316"/>
      <c r="CV15" s="317"/>
      <c r="CW15" s="318">
        <f t="shared" si="1"/>
        <v>1</v>
      </c>
      <c r="CX15" s="318"/>
      <c r="CY15" s="318"/>
      <c r="CZ15" s="318"/>
      <c r="DA15" s="318"/>
      <c r="DB15" s="318"/>
      <c r="DC15" s="318"/>
      <c r="DD15" s="318"/>
      <c r="DE15" s="318"/>
      <c r="DF15" s="318"/>
      <c r="DG15" s="318"/>
      <c r="DH15" s="318"/>
      <c r="DI15" s="318"/>
      <c r="DJ15" s="318"/>
      <c r="DK15" s="318"/>
      <c r="DL15" s="318"/>
      <c r="DM15" s="319"/>
      <c r="DN15" s="319"/>
      <c r="DO15" s="319"/>
      <c r="DP15" s="319"/>
      <c r="DQ15" s="319"/>
      <c r="DR15" s="319"/>
      <c r="DS15" s="319"/>
      <c r="DT15" s="319"/>
      <c r="DU15" s="319"/>
      <c r="DV15" s="319"/>
      <c r="DW15" s="319"/>
      <c r="DX15" s="319"/>
      <c r="DY15" s="319"/>
      <c r="DZ15" s="319"/>
      <c r="EA15" s="319"/>
      <c r="EB15" s="315"/>
      <c r="EC15" s="319"/>
      <c r="ED15" s="319"/>
      <c r="EE15" s="319"/>
      <c r="EF15" s="319"/>
      <c r="EG15" s="319"/>
      <c r="EH15" s="319"/>
      <c r="EI15" s="319"/>
      <c r="EJ15" s="319"/>
      <c r="EK15" s="320"/>
    </row>
    <row r="16" spans="1:141" ht="14.1" customHeight="1" thickBot="1">
      <c r="A16" s="309" t="s">
        <v>239</v>
      </c>
      <c r="B16" s="309"/>
      <c r="C16" s="309"/>
      <c r="D16" s="309"/>
      <c r="E16" s="309"/>
      <c r="F16" s="309"/>
      <c r="G16" s="309"/>
      <c r="H16" s="309"/>
      <c r="I16" s="309"/>
      <c r="J16" s="309"/>
      <c r="K16" s="309"/>
      <c r="L16" s="309"/>
      <c r="M16" s="309"/>
      <c r="N16" s="309"/>
      <c r="O16" s="309"/>
      <c r="P16" s="309"/>
      <c r="Q16" s="309"/>
      <c r="R16" s="309"/>
      <c r="S16" s="309"/>
      <c r="T16" s="247"/>
      <c r="U16" s="321">
        <v>0</v>
      </c>
      <c r="V16" s="322"/>
      <c r="W16" s="323"/>
      <c r="X16" s="323">
        <v>5</v>
      </c>
      <c r="Y16" s="323"/>
      <c r="Z16" s="323"/>
      <c r="AA16" s="323">
        <v>0</v>
      </c>
      <c r="AB16" s="324"/>
      <c r="AC16" s="325"/>
      <c r="AD16" s="326"/>
      <c r="AE16" s="327"/>
      <c r="AF16" s="327"/>
      <c r="AG16" s="327"/>
      <c r="AH16" s="327"/>
      <c r="AI16" s="327"/>
      <c r="AJ16" s="327"/>
      <c r="AK16" s="327"/>
      <c r="AL16" s="327"/>
      <c r="AM16" s="328"/>
      <c r="AN16" s="326">
        <v>1</v>
      </c>
      <c r="AO16" s="327"/>
      <c r="AP16" s="327"/>
      <c r="AQ16" s="327"/>
      <c r="AR16" s="327"/>
      <c r="AS16" s="327"/>
      <c r="AT16" s="327"/>
      <c r="AU16" s="327"/>
      <c r="AV16" s="327"/>
      <c r="AW16" s="328"/>
      <c r="AX16" s="329">
        <f t="shared" si="0"/>
        <v>1</v>
      </c>
      <c r="AY16" s="329"/>
      <c r="AZ16" s="329"/>
      <c r="BA16" s="329"/>
      <c r="BB16" s="329"/>
      <c r="BC16" s="329"/>
      <c r="BD16" s="329"/>
      <c r="BE16" s="329"/>
      <c r="BF16" s="329"/>
      <c r="BG16" s="329"/>
      <c r="BH16" s="329"/>
      <c r="BI16" s="326"/>
      <c r="BJ16" s="327"/>
      <c r="BK16" s="327"/>
      <c r="BL16" s="327"/>
      <c r="BM16" s="327"/>
      <c r="BN16" s="327"/>
      <c r="BO16" s="327"/>
      <c r="BP16" s="327"/>
      <c r="BQ16" s="327"/>
      <c r="BR16" s="328"/>
      <c r="BS16" s="326"/>
      <c r="BT16" s="327"/>
      <c r="BU16" s="327"/>
      <c r="BV16" s="327"/>
      <c r="BW16" s="327"/>
      <c r="BX16" s="327"/>
      <c r="BY16" s="327"/>
      <c r="BZ16" s="327"/>
      <c r="CA16" s="327"/>
      <c r="CB16" s="328"/>
      <c r="CC16" s="326">
        <v>1</v>
      </c>
      <c r="CD16" s="327"/>
      <c r="CE16" s="327"/>
      <c r="CF16" s="327"/>
      <c r="CG16" s="327"/>
      <c r="CH16" s="327"/>
      <c r="CI16" s="327"/>
      <c r="CJ16" s="327"/>
      <c r="CK16" s="327"/>
      <c r="CL16" s="328"/>
      <c r="CM16" s="326"/>
      <c r="CN16" s="327"/>
      <c r="CO16" s="327"/>
      <c r="CP16" s="327"/>
      <c r="CQ16" s="327"/>
      <c r="CR16" s="327"/>
      <c r="CS16" s="327"/>
      <c r="CT16" s="327"/>
      <c r="CU16" s="327"/>
      <c r="CV16" s="328"/>
      <c r="CW16" s="318">
        <f t="shared" si="1"/>
        <v>1</v>
      </c>
      <c r="CX16" s="318"/>
      <c r="CY16" s="318"/>
      <c r="CZ16" s="318"/>
      <c r="DA16" s="318"/>
      <c r="DB16" s="318"/>
      <c r="DC16" s="318"/>
      <c r="DD16" s="318"/>
      <c r="DE16" s="318"/>
      <c r="DF16" s="318"/>
      <c r="DG16" s="318"/>
      <c r="DH16" s="318"/>
      <c r="DI16" s="318"/>
      <c r="DJ16" s="318"/>
      <c r="DK16" s="318"/>
      <c r="DL16" s="318"/>
      <c r="DM16" s="330"/>
      <c r="DN16" s="330"/>
      <c r="DO16" s="330"/>
      <c r="DP16" s="330"/>
      <c r="DQ16" s="330"/>
      <c r="DR16" s="330"/>
      <c r="DS16" s="330"/>
      <c r="DT16" s="330"/>
      <c r="DU16" s="330"/>
      <c r="DV16" s="330"/>
      <c r="DW16" s="330"/>
      <c r="DX16" s="330"/>
      <c r="DY16" s="330"/>
      <c r="DZ16" s="330"/>
      <c r="EA16" s="330"/>
      <c r="EB16" s="331"/>
      <c r="EC16" s="330"/>
      <c r="ED16" s="330"/>
      <c r="EE16" s="330"/>
      <c r="EF16" s="330"/>
      <c r="EG16" s="330"/>
      <c r="EH16" s="330"/>
      <c r="EI16" s="330"/>
      <c r="EJ16" s="330"/>
      <c r="EK16" s="332"/>
    </row>
    <row r="17" spans="1:141" ht="14.1" customHeight="1">
      <c r="A17" s="309" t="s">
        <v>240</v>
      </c>
      <c r="B17" s="309"/>
      <c r="C17" s="309"/>
      <c r="D17" s="309"/>
      <c r="E17" s="309"/>
      <c r="F17" s="309"/>
      <c r="G17" s="309"/>
      <c r="H17" s="309"/>
      <c r="I17" s="309"/>
      <c r="J17" s="309"/>
      <c r="K17" s="309"/>
      <c r="L17" s="309"/>
      <c r="M17" s="309"/>
      <c r="N17" s="309"/>
      <c r="O17" s="309"/>
      <c r="P17" s="309"/>
      <c r="Q17" s="309"/>
      <c r="R17" s="309"/>
      <c r="S17" s="309"/>
      <c r="T17" s="247"/>
      <c r="U17" s="293">
        <v>0</v>
      </c>
      <c r="V17" s="294"/>
      <c r="W17" s="295"/>
      <c r="X17" s="295">
        <v>6</v>
      </c>
      <c r="Y17" s="295"/>
      <c r="Z17" s="295"/>
      <c r="AA17" s="295">
        <v>0</v>
      </c>
      <c r="AB17" s="296"/>
      <c r="AC17" s="297"/>
      <c r="AD17" s="298"/>
      <c r="AE17" s="299"/>
      <c r="AF17" s="299"/>
      <c r="AG17" s="299"/>
      <c r="AH17" s="299"/>
      <c r="AI17" s="299"/>
      <c r="AJ17" s="299"/>
      <c r="AK17" s="299"/>
      <c r="AL17" s="299"/>
      <c r="AM17" s="300"/>
      <c r="AN17" s="298"/>
      <c r="AO17" s="299"/>
      <c r="AP17" s="299"/>
      <c r="AQ17" s="299"/>
      <c r="AR17" s="299"/>
      <c r="AS17" s="299"/>
      <c r="AT17" s="299"/>
      <c r="AU17" s="299"/>
      <c r="AV17" s="299"/>
      <c r="AW17" s="300"/>
      <c r="AX17" s="304">
        <f t="shared" si="0"/>
        <v>0</v>
      </c>
      <c r="AY17" s="304"/>
      <c r="AZ17" s="304"/>
      <c r="BA17" s="304"/>
      <c r="BB17" s="304"/>
      <c r="BC17" s="304"/>
      <c r="BD17" s="304"/>
      <c r="BE17" s="304"/>
      <c r="BF17" s="304"/>
      <c r="BG17" s="304"/>
      <c r="BH17" s="304"/>
      <c r="BI17" s="298"/>
      <c r="BJ17" s="299"/>
      <c r="BK17" s="299"/>
      <c r="BL17" s="299"/>
      <c r="BM17" s="299"/>
      <c r="BN17" s="299"/>
      <c r="BO17" s="299"/>
      <c r="BP17" s="299"/>
      <c r="BQ17" s="299"/>
      <c r="BR17" s="300"/>
      <c r="BS17" s="298"/>
      <c r="BT17" s="299"/>
      <c r="BU17" s="299"/>
      <c r="BV17" s="299"/>
      <c r="BW17" s="299"/>
      <c r="BX17" s="299"/>
      <c r="BY17" s="299"/>
      <c r="BZ17" s="299"/>
      <c r="CA17" s="299"/>
      <c r="CB17" s="300"/>
      <c r="CC17" s="298"/>
      <c r="CD17" s="299"/>
      <c r="CE17" s="299"/>
      <c r="CF17" s="299"/>
      <c r="CG17" s="299"/>
      <c r="CH17" s="299"/>
      <c r="CI17" s="299"/>
      <c r="CJ17" s="299"/>
      <c r="CK17" s="299"/>
      <c r="CL17" s="300"/>
      <c r="CM17" s="298"/>
      <c r="CN17" s="299"/>
      <c r="CO17" s="299"/>
      <c r="CP17" s="299"/>
      <c r="CQ17" s="299"/>
      <c r="CR17" s="299"/>
      <c r="CS17" s="299"/>
      <c r="CT17" s="299"/>
      <c r="CU17" s="299"/>
      <c r="CV17" s="300"/>
      <c r="CW17" s="304">
        <f t="shared" si="1"/>
        <v>0</v>
      </c>
      <c r="CX17" s="304"/>
      <c r="CY17" s="304"/>
      <c r="CZ17" s="304"/>
      <c r="DA17" s="304"/>
      <c r="DB17" s="304"/>
      <c r="DC17" s="304"/>
      <c r="DD17" s="304"/>
      <c r="DE17" s="304"/>
      <c r="DF17" s="304"/>
      <c r="DG17" s="304"/>
      <c r="DH17" s="304"/>
      <c r="DI17" s="304"/>
      <c r="DJ17" s="304"/>
      <c r="DK17" s="304"/>
      <c r="DL17" s="304"/>
      <c r="DM17" s="305"/>
      <c r="DN17" s="305"/>
      <c r="DO17" s="305"/>
      <c r="DP17" s="305"/>
      <c r="DQ17" s="305"/>
      <c r="DR17" s="305"/>
      <c r="DS17" s="305"/>
      <c r="DT17" s="305"/>
      <c r="DU17" s="305"/>
      <c r="DV17" s="305"/>
      <c r="DW17" s="305"/>
      <c r="DX17" s="305"/>
      <c r="DY17" s="305"/>
      <c r="DZ17" s="305"/>
      <c r="EA17" s="305"/>
      <c r="EB17" s="298"/>
      <c r="EC17" s="305"/>
      <c r="ED17" s="305"/>
      <c r="EE17" s="305"/>
      <c r="EF17" s="305"/>
      <c r="EG17" s="305"/>
      <c r="EH17" s="305"/>
      <c r="EI17" s="305"/>
      <c r="EJ17" s="305"/>
      <c r="EK17" s="333"/>
    </row>
    <row r="18" spans="1:141" ht="14.1" customHeight="1">
      <c r="A18" s="309" t="s">
        <v>241</v>
      </c>
      <c r="B18" s="309"/>
      <c r="C18" s="309"/>
      <c r="D18" s="309"/>
      <c r="E18" s="309"/>
      <c r="F18" s="309"/>
      <c r="G18" s="309"/>
      <c r="H18" s="309"/>
      <c r="I18" s="309"/>
      <c r="J18" s="309"/>
      <c r="K18" s="309"/>
      <c r="L18" s="309"/>
      <c r="M18" s="309"/>
      <c r="N18" s="309"/>
      <c r="O18" s="309"/>
      <c r="P18" s="309"/>
      <c r="Q18" s="309"/>
      <c r="R18" s="309"/>
      <c r="S18" s="309"/>
      <c r="T18" s="247"/>
      <c r="U18" s="310">
        <v>0</v>
      </c>
      <c r="V18" s="311"/>
      <c r="W18" s="312"/>
      <c r="X18" s="312">
        <v>7</v>
      </c>
      <c r="Y18" s="312"/>
      <c r="Z18" s="312"/>
      <c r="AA18" s="312">
        <v>0</v>
      </c>
      <c r="AB18" s="313"/>
      <c r="AC18" s="314"/>
      <c r="AD18" s="315"/>
      <c r="AE18" s="316"/>
      <c r="AF18" s="316"/>
      <c r="AG18" s="316"/>
      <c r="AH18" s="316"/>
      <c r="AI18" s="316"/>
      <c r="AJ18" s="316"/>
      <c r="AK18" s="316"/>
      <c r="AL18" s="316"/>
      <c r="AM18" s="317"/>
      <c r="AN18" s="315"/>
      <c r="AO18" s="316"/>
      <c r="AP18" s="316"/>
      <c r="AQ18" s="316"/>
      <c r="AR18" s="316"/>
      <c r="AS18" s="316"/>
      <c r="AT18" s="316"/>
      <c r="AU18" s="316"/>
      <c r="AV18" s="316"/>
      <c r="AW18" s="317"/>
      <c r="AX18" s="318">
        <f t="shared" si="0"/>
        <v>0</v>
      </c>
      <c r="AY18" s="318"/>
      <c r="AZ18" s="318"/>
      <c r="BA18" s="318"/>
      <c r="BB18" s="318"/>
      <c r="BC18" s="318"/>
      <c r="BD18" s="318"/>
      <c r="BE18" s="318"/>
      <c r="BF18" s="318"/>
      <c r="BG18" s="318"/>
      <c r="BH18" s="318"/>
      <c r="BI18" s="315"/>
      <c r="BJ18" s="316"/>
      <c r="BK18" s="316"/>
      <c r="BL18" s="316"/>
      <c r="BM18" s="316"/>
      <c r="BN18" s="316"/>
      <c r="BO18" s="316"/>
      <c r="BP18" s="316"/>
      <c r="BQ18" s="316"/>
      <c r="BR18" s="317"/>
      <c r="BS18" s="315"/>
      <c r="BT18" s="316"/>
      <c r="BU18" s="316"/>
      <c r="BV18" s="316"/>
      <c r="BW18" s="316"/>
      <c r="BX18" s="316"/>
      <c r="BY18" s="316"/>
      <c r="BZ18" s="316"/>
      <c r="CA18" s="316"/>
      <c r="CB18" s="317"/>
      <c r="CC18" s="315"/>
      <c r="CD18" s="316"/>
      <c r="CE18" s="316"/>
      <c r="CF18" s="316"/>
      <c r="CG18" s="316"/>
      <c r="CH18" s="316"/>
      <c r="CI18" s="316"/>
      <c r="CJ18" s="316"/>
      <c r="CK18" s="316"/>
      <c r="CL18" s="317"/>
      <c r="CM18" s="315"/>
      <c r="CN18" s="316"/>
      <c r="CO18" s="316"/>
      <c r="CP18" s="316"/>
      <c r="CQ18" s="316"/>
      <c r="CR18" s="316"/>
      <c r="CS18" s="316"/>
      <c r="CT18" s="316"/>
      <c r="CU18" s="316"/>
      <c r="CV18" s="317"/>
      <c r="CW18" s="318">
        <f t="shared" si="1"/>
        <v>0</v>
      </c>
      <c r="CX18" s="318"/>
      <c r="CY18" s="318"/>
      <c r="CZ18" s="318"/>
      <c r="DA18" s="318"/>
      <c r="DB18" s="318"/>
      <c r="DC18" s="318"/>
      <c r="DD18" s="318"/>
      <c r="DE18" s="318"/>
      <c r="DF18" s="318"/>
      <c r="DG18" s="318"/>
      <c r="DH18" s="318"/>
      <c r="DI18" s="318"/>
      <c r="DJ18" s="318"/>
      <c r="DK18" s="318"/>
      <c r="DL18" s="318"/>
      <c r="DM18" s="319"/>
      <c r="DN18" s="319"/>
      <c r="DO18" s="319"/>
      <c r="DP18" s="319"/>
      <c r="DQ18" s="319"/>
      <c r="DR18" s="319"/>
      <c r="DS18" s="319"/>
      <c r="DT18" s="319"/>
      <c r="DU18" s="319"/>
      <c r="DV18" s="319"/>
      <c r="DW18" s="319"/>
      <c r="DX18" s="319"/>
      <c r="DY18" s="319"/>
      <c r="DZ18" s="319"/>
      <c r="EA18" s="319"/>
      <c r="EB18" s="315"/>
      <c r="EC18" s="319"/>
      <c r="ED18" s="319"/>
      <c r="EE18" s="319"/>
      <c r="EF18" s="319"/>
      <c r="EG18" s="319"/>
      <c r="EH18" s="319"/>
      <c r="EI18" s="319"/>
      <c r="EJ18" s="319"/>
      <c r="EK18" s="320"/>
    </row>
    <row r="19" spans="1:141" ht="14.1" customHeight="1">
      <c r="A19" s="309" t="s">
        <v>242</v>
      </c>
      <c r="B19" s="309"/>
      <c r="C19" s="309"/>
      <c r="D19" s="309"/>
      <c r="E19" s="309"/>
      <c r="F19" s="309"/>
      <c r="G19" s="309"/>
      <c r="H19" s="309"/>
      <c r="I19" s="309"/>
      <c r="J19" s="309"/>
      <c r="K19" s="309"/>
      <c r="L19" s="309"/>
      <c r="M19" s="309"/>
      <c r="N19" s="309"/>
      <c r="O19" s="309"/>
      <c r="P19" s="309"/>
      <c r="Q19" s="309"/>
      <c r="R19" s="309"/>
      <c r="S19" s="309"/>
      <c r="T19" s="247"/>
      <c r="U19" s="310">
        <v>0</v>
      </c>
      <c r="V19" s="311"/>
      <c r="W19" s="312"/>
      <c r="X19" s="312">
        <v>8</v>
      </c>
      <c r="Y19" s="312"/>
      <c r="Z19" s="312"/>
      <c r="AA19" s="312">
        <v>0</v>
      </c>
      <c r="AB19" s="313"/>
      <c r="AC19" s="314"/>
      <c r="AD19" s="315"/>
      <c r="AE19" s="316"/>
      <c r="AF19" s="316"/>
      <c r="AG19" s="316"/>
      <c r="AH19" s="316"/>
      <c r="AI19" s="316"/>
      <c r="AJ19" s="316"/>
      <c r="AK19" s="316"/>
      <c r="AL19" s="316"/>
      <c r="AM19" s="317"/>
      <c r="AN19" s="315">
        <v>1</v>
      </c>
      <c r="AO19" s="316"/>
      <c r="AP19" s="316"/>
      <c r="AQ19" s="316"/>
      <c r="AR19" s="316"/>
      <c r="AS19" s="316"/>
      <c r="AT19" s="316"/>
      <c r="AU19" s="316"/>
      <c r="AV19" s="316"/>
      <c r="AW19" s="317"/>
      <c r="AX19" s="318">
        <f t="shared" si="0"/>
        <v>1</v>
      </c>
      <c r="AY19" s="318"/>
      <c r="AZ19" s="318"/>
      <c r="BA19" s="318"/>
      <c r="BB19" s="318"/>
      <c r="BC19" s="318"/>
      <c r="BD19" s="318"/>
      <c r="BE19" s="318"/>
      <c r="BF19" s="318"/>
      <c r="BG19" s="318"/>
      <c r="BH19" s="318"/>
      <c r="BI19" s="315"/>
      <c r="BJ19" s="316"/>
      <c r="BK19" s="316"/>
      <c r="BL19" s="316"/>
      <c r="BM19" s="316"/>
      <c r="BN19" s="316"/>
      <c r="BO19" s="316"/>
      <c r="BP19" s="316"/>
      <c r="BQ19" s="316"/>
      <c r="BR19" s="317"/>
      <c r="BS19" s="315"/>
      <c r="BT19" s="316"/>
      <c r="BU19" s="316"/>
      <c r="BV19" s="316"/>
      <c r="BW19" s="316"/>
      <c r="BX19" s="316"/>
      <c r="BY19" s="316"/>
      <c r="BZ19" s="316"/>
      <c r="CA19" s="316"/>
      <c r="CB19" s="317"/>
      <c r="CC19" s="315"/>
      <c r="CD19" s="316"/>
      <c r="CE19" s="316"/>
      <c r="CF19" s="316"/>
      <c r="CG19" s="316"/>
      <c r="CH19" s="316"/>
      <c r="CI19" s="316"/>
      <c r="CJ19" s="316"/>
      <c r="CK19" s="316"/>
      <c r="CL19" s="317"/>
      <c r="CM19" s="315"/>
      <c r="CN19" s="316"/>
      <c r="CO19" s="316"/>
      <c r="CP19" s="316"/>
      <c r="CQ19" s="316"/>
      <c r="CR19" s="316"/>
      <c r="CS19" s="316"/>
      <c r="CT19" s="316"/>
      <c r="CU19" s="316"/>
      <c r="CV19" s="317"/>
      <c r="CW19" s="318">
        <f t="shared" si="1"/>
        <v>0</v>
      </c>
      <c r="CX19" s="318"/>
      <c r="CY19" s="318"/>
      <c r="CZ19" s="318"/>
      <c r="DA19" s="318"/>
      <c r="DB19" s="318"/>
      <c r="DC19" s="318"/>
      <c r="DD19" s="318"/>
      <c r="DE19" s="318"/>
      <c r="DF19" s="318"/>
      <c r="DG19" s="318"/>
      <c r="DH19" s="318"/>
      <c r="DI19" s="318"/>
      <c r="DJ19" s="318"/>
      <c r="DK19" s="318"/>
      <c r="DL19" s="318"/>
      <c r="DM19" s="319"/>
      <c r="DN19" s="319"/>
      <c r="DO19" s="319"/>
      <c r="DP19" s="319"/>
      <c r="DQ19" s="319"/>
      <c r="DR19" s="319"/>
      <c r="DS19" s="319"/>
      <c r="DT19" s="319"/>
      <c r="DU19" s="319"/>
      <c r="DV19" s="319"/>
      <c r="DW19" s="319"/>
      <c r="DX19" s="319"/>
      <c r="DY19" s="319"/>
      <c r="DZ19" s="319"/>
      <c r="EA19" s="319"/>
      <c r="EB19" s="315"/>
      <c r="EC19" s="319"/>
      <c r="ED19" s="319"/>
      <c r="EE19" s="319"/>
      <c r="EF19" s="319"/>
      <c r="EG19" s="319"/>
      <c r="EH19" s="319"/>
      <c r="EI19" s="319"/>
      <c r="EJ19" s="319"/>
      <c r="EK19" s="320"/>
    </row>
    <row r="20" spans="1:141" ht="14.1" customHeight="1">
      <c r="A20" s="309" t="s">
        <v>243</v>
      </c>
      <c r="B20" s="309"/>
      <c r="C20" s="309"/>
      <c r="D20" s="309"/>
      <c r="E20" s="309"/>
      <c r="F20" s="309"/>
      <c r="G20" s="309"/>
      <c r="H20" s="309"/>
      <c r="I20" s="309"/>
      <c r="J20" s="309"/>
      <c r="K20" s="309"/>
      <c r="L20" s="309"/>
      <c r="M20" s="309"/>
      <c r="N20" s="309"/>
      <c r="O20" s="309"/>
      <c r="P20" s="309"/>
      <c r="Q20" s="309"/>
      <c r="R20" s="309"/>
      <c r="S20" s="309"/>
      <c r="T20" s="247"/>
      <c r="U20" s="310">
        <v>0</v>
      </c>
      <c r="V20" s="311"/>
      <c r="W20" s="312"/>
      <c r="X20" s="312">
        <v>9</v>
      </c>
      <c r="Y20" s="312"/>
      <c r="Z20" s="312"/>
      <c r="AA20" s="312">
        <v>0</v>
      </c>
      <c r="AB20" s="313"/>
      <c r="AC20" s="314"/>
      <c r="AD20" s="315"/>
      <c r="AE20" s="316"/>
      <c r="AF20" s="316"/>
      <c r="AG20" s="316"/>
      <c r="AH20" s="316"/>
      <c r="AI20" s="316"/>
      <c r="AJ20" s="316"/>
      <c r="AK20" s="316"/>
      <c r="AL20" s="316"/>
      <c r="AM20" s="317"/>
      <c r="AN20" s="315">
        <v>1</v>
      </c>
      <c r="AO20" s="316"/>
      <c r="AP20" s="316"/>
      <c r="AQ20" s="316"/>
      <c r="AR20" s="316"/>
      <c r="AS20" s="316"/>
      <c r="AT20" s="316"/>
      <c r="AU20" s="316"/>
      <c r="AV20" s="316"/>
      <c r="AW20" s="317"/>
      <c r="AX20" s="318">
        <f t="shared" si="0"/>
        <v>1</v>
      </c>
      <c r="AY20" s="318"/>
      <c r="AZ20" s="318"/>
      <c r="BA20" s="318"/>
      <c r="BB20" s="318"/>
      <c r="BC20" s="318"/>
      <c r="BD20" s="318"/>
      <c r="BE20" s="318"/>
      <c r="BF20" s="318"/>
      <c r="BG20" s="318"/>
      <c r="BH20" s="318"/>
      <c r="BI20" s="315"/>
      <c r="BJ20" s="316"/>
      <c r="BK20" s="316"/>
      <c r="BL20" s="316"/>
      <c r="BM20" s="316"/>
      <c r="BN20" s="316"/>
      <c r="BO20" s="316"/>
      <c r="BP20" s="316"/>
      <c r="BQ20" s="316"/>
      <c r="BR20" s="317"/>
      <c r="BS20" s="315"/>
      <c r="BT20" s="316"/>
      <c r="BU20" s="316"/>
      <c r="BV20" s="316"/>
      <c r="BW20" s="316"/>
      <c r="BX20" s="316"/>
      <c r="BY20" s="316"/>
      <c r="BZ20" s="316"/>
      <c r="CA20" s="316"/>
      <c r="CB20" s="317"/>
      <c r="CC20" s="315"/>
      <c r="CD20" s="316"/>
      <c r="CE20" s="316"/>
      <c r="CF20" s="316"/>
      <c r="CG20" s="316"/>
      <c r="CH20" s="316"/>
      <c r="CI20" s="316"/>
      <c r="CJ20" s="316"/>
      <c r="CK20" s="316"/>
      <c r="CL20" s="317"/>
      <c r="CM20" s="315">
        <v>1</v>
      </c>
      <c r="CN20" s="316"/>
      <c r="CO20" s="316"/>
      <c r="CP20" s="316"/>
      <c r="CQ20" s="316"/>
      <c r="CR20" s="316"/>
      <c r="CS20" s="316"/>
      <c r="CT20" s="316"/>
      <c r="CU20" s="316"/>
      <c r="CV20" s="317"/>
      <c r="CW20" s="318">
        <f t="shared" si="1"/>
        <v>1</v>
      </c>
      <c r="CX20" s="318"/>
      <c r="CY20" s="318"/>
      <c r="CZ20" s="318"/>
      <c r="DA20" s="318"/>
      <c r="DB20" s="318"/>
      <c r="DC20" s="318"/>
      <c r="DD20" s="318"/>
      <c r="DE20" s="318"/>
      <c r="DF20" s="318"/>
      <c r="DG20" s="318"/>
      <c r="DH20" s="318"/>
      <c r="DI20" s="318"/>
      <c r="DJ20" s="318"/>
      <c r="DK20" s="318"/>
      <c r="DL20" s="318"/>
      <c r="DM20" s="319"/>
      <c r="DN20" s="319"/>
      <c r="DO20" s="319"/>
      <c r="DP20" s="319"/>
      <c r="DQ20" s="319"/>
      <c r="DR20" s="319"/>
      <c r="DS20" s="319"/>
      <c r="DT20" s="319"/>
      <c r="DU20" s="319"/>
      <c r="DV20" s="319"/>
      <c r="DW20" s="319"/>
      <c r="DX20" s="319"/>
      <c r="DY20" s="319"/>
      <c r="DZ20" s="319"/>
      <c r="EA20" s="319"/>
      <c r="EB20" s="315"/>
      <c r="EC20" s="319"/>
      <c r="ED20" s="319"/>
      <c r="EE20" s="319"/>
      <c r="EF20" s="319"/>
      <c r="EG20" s="319"/>
      <c r="EH20" s="319"/>
      <c r="EI20" s="319"/>
      <c r="EJ20" s="319"/>
      <c r="EK20" s="320"/>
    </row>
    <row r="21" spans="1:141" ht="14.1" customHeight="1" thickBot="1">
      <c r="A21" s="309" t="s">
        <v>244</v>
      </c>
      <c r="B21" s="309"/>
      <c r="C21" s="309"/>
      <c r="D21" s="309"/>
      <c r="E21" s="309"/>
      <c r="F21" s="309"/>
      <c r="G21" s="309"/>
      <c r="H21" s="309"/>
      <c r="I21" s="309"/>
      <c r="J21" s="309"/>
      <c r="K21" s="309"/>
      <c r="L21" s="309"/>
      <c r="M21" s="309"/>
      <c r="N21" s="309"/>
      <c r="O21" s="309"/>
      <c r="P21" s="309"/>
      <c r="Q21" s="309"/>
      <c r="R21" s="309"/>
      <c r="S21" s="309"/>
      <c r="T21" s="247"/>
      <c r="U21" s="334">
        <v>1</v>
      </c>
      <c r="V21" s="335"/>
      <c r="W21" s="336"/>
      <c r="X21" s="336">
        <v>0</v>
      </c>
      <c r="Y21" s="336"/>
      <c r="Z21" s="336"/>
      <c r="AA21" s="336">
        <v>0</v>
      </c>
      <c r="AB21" s="337"/>
      <c r="AC21" s="338"/>
      <c r="AD21" s="326">
        <v>2</v>
      </c>
      <c r="AE21" s="327"/>
      <c r="AF21" s="327"/>
      <c r="AG21" s="327"/>
      <c r="AH21" s="327"/>
      <c r="AI21" s="327"/>
      <c r="AJ21" s="327"/>
      <c r="AK21" s="327"/>
      <c r="AL21" s="327"/>
      <c r="AM21" s="328"/>
      <c r="AN21" s="326"/>
      <c r="AO21" s="327"/>
      <c r="AP21" s="327"/>
      <c r="AQ21" s="327"/>
      <c r="AR21" s="327"/>
      <c r="AS21" s="327"/>
      <c r="AT21" s="327"/>
      <c r="AU21" s="327"/>
      <c r="AV21" s="327"/>
      <c r="AW21" s="328"/>
      <c r="AX21" s="339">
        <f t="shared" si="0"/>
        <v>2</v>
      </c>
      <c r="AY21" s="339"/>
      <c r="AZ21" s="339"/>
      <c r="BA21" s="339"/>
      <c r="BB21" s="339"/>
      <c r="BC21" s="339"/>
      <c r="BD21" s="339"/>
      <c r="BE21" s="339"/>
      <c r="BF21" s="339"/>
      <c r="BG21" s="339"/>
      <c r="BH21" s="339"/>
      <c r="BI21" s="326"/>
      <c r="BJ21" s="327"/>
      <c r="BK21" s="327"/>
      <c r="BL21" s="327"/>
      <c r="BM21" s="327"/>
      <c r="BN21" s="327"/>
      <c r="BO21" s="327"/>
      <c r="BP21" s="327"/>
      <c r="BQ21" s="327"/>
      <c r="BR21" s="328"/>
      <c r="BS21" s="326"/>
      <c r="BT21" s="327"/>
      <c r="BU21" s="327"/>
      <c r="BV21" s="327"/>
      <c r="BW21" s="327"/>
      <c r="BX21" s="327"/>
      <c r="BY21" s="327"/>
      <c r="BZ21" s="327"/>
      <c r="CA21" s="327"/>
      <c r="CB21" s="328"/>
      <c r="CC21" s="326"/>
      <c r="CD21" s="327"/>
      <c r="CE21" s="327"/>
      <c r="CF21" s="327"/>
      <c r="CG21" s="327"/>
      <c r="CH21" s="327"/>
      <c r="CI21" s="327"/>
      <c r="CJ21" s="327"/>
      <c r="CK21" s="327"/>
      <c r="CL21" s="328"/>
      <c r="CM21" s="326"/>
      <c r="CN21" s="327"/>
      <c r="CO21" s="327"/>
      <c r="CP21" s="327"/>
      <c r="CQ21" s="327"/>
      <c r="CR21" s="327"/>
      <c r="CS21" s="327"/>
      <c r="CT21" s="327"/>
      <c r="CU21" s="327"/>
      <c r="CV21" s="328"/>
      <c r="CW21" s="339">
        <f t="shared" si="1"/>
        <v>0</v>
      </c>
      <c r="CX21" s="339"/>
      <c r="CY21" s="339"/>
      <c r="CZ21" s="339"/>
      <c r="DA21" s="339"/>
      <c r="DB21" s="339"/>
      <c r="DC21" s="339"/>
      <c r="DD21" s="339"/>
      <c r="DE21" s="339"/>
      <c r="DF21" s="339"/>
      <c r="DG21" s="339"/>
      <c r="DH21" s="339"/>
      <c r="DI21" s="339"/>
      <c r="DJ21" s="339"/>
      <c r="DK21" s="339"/>
      <c r="DL21" s="339"/>
      <c r="DM21" s="340"/>
      <c r="DN21" s="340"/>
      <c r="DO21" s="340"/>
      <c r="DP21" s="340"/>
      <c r="DQ21" s="340"/>
      <c r="DR21" s="340"/>
      <c r="DS21" s="340"/>
      <c r="DT21" s="340"/>
      <c r="DU21" s="340"/>
      <c r="DV21" s="340"/>
      <c r="DW21" s="340"/>
      <c r="DX21" s="340"/>
      <c r="DY21" s="340"/>
      <c r="DZ21" s="340"/>
      <c r="EA21" s="340"/>
      <c r="EB21" s="326"/>
      <c r="EC21" s="340"/>
      <c r="ED21" s="340"/>
      <c r="EE21" s="340"/>
      <c r="EF21" s="340"/>
      <c r="EG21" s="340"/>
      <c r="EH21" s="340"/>
      <c r="EI21" s="340"/>
      <c r="EJ21" s="340"/>
      <c r="EK21" s="341"/>
    </row>
    <row r="22" spans="1:141" ht="14.1" customHeight="1">
      <c r="A22" s="309" t="s">
        <v>245</v>
      </c>
      <c r="B22" s="309"/>
      <c r="C22" s="309"/>
      <c r="D22" s="309"/>
      <c r="E22" s="309"/>
      <c r="F22" s="309"/>
      <c r="G22" s="309"/>
      <c r="H22" s="309"/>
      <c r="I22" s="309"/>
      <c r="J22" s="309"/>
      <c r="K22" s="309"/>
      <c r="L22" s="309"/>
      <c r="M22" s="309"/>
      <c r="N22" s="309"/>
      <c r="O22" s="309"/>
      <c r="P22" s="309"/>
      <c r="Q22" s="309"/>
      <c r="R22" s="309"/>
      <c r="S22" s="309"/>
      <c r="T22" s="247"/>
      <c r="U22" s="342">
        <v>1</v>
      </c>
      <c r="V22" s="343"/>
      <c r="W22" s="344"/>
      <c r="X22" s="344">
        <v>1</v>
      </c>
      <c r="Y22" s="344"/>
      <c r="Z22" s="344"/>
      <c r="AA22" s="344">
        <v>0</v>
      </c>
      <c r="AB22" s="345"/>
      <c r="AC22" s="346"/>
      <c r="AD22" s="298">
        <v>1</v>
      </c>
      <c r="AE22" s="299"/>
      <c r="AF22" s="299"/>
      <c r="AG22" s="299"/>
      <c r="AH22" s="299"/>
      <c r="AI22" s="299"/>
      <c r="AJ22" s="299"/>
      <c r="AK22" s="299"/>
      <c r="AL22" s="299"/>
      <c r="AM22" s="300"/>
      <c r="AN22" s="298">
        <v>4</v>
      </c>
      <c r="AO22" s="299"/>
      <c r="AP22" s="299"/>
      <c r="AQ22" s="299"/>
      <c r="AR22" s="299"/>
      <c r="AS22" s="299"/>
      <c r="AT22" s="299"/>
      <c r="AU22" s="299"/>
      <c r="AV22" s="299"/>
      <c r="AW22" s="300"/>
      <c r="AX22" s="347">
        <f t="shared" si="0"/>
        <v>5</v>
      </c>
      <c r="AY22" s="347"/>
      <c r="AZ22" s="347"/>
      <c r="BA22" s="347"/>
      <c r="BB22" s="347"/>
      <c r="BC22" s="347"/>
      <c r="BD22" s="347"/>
      <c r="BE22" s="347"/>
      <c r="BF22" s="347"/>
      <c r="BG22" s="347"/>
      <c r="BH22" s="347"/>
      <c r="BI22" s="298"/>
      <c r="BJ22" s="299"/>
      <c r="BK22" s="299"/>
      <c r="BL22" s="299"/>
      <c r="BM22" s="299"/>
      <c r="BN22" s="299"/>
      <c r="BO22" s="299"/>
      <c r="BP22" s="299"/>
      <c r="BQ22" s="299"/>
      <c r="BR22" s="300"/>
      <c r="BS22" s="298"/>
      <c r="BT22" s="299"/>
      <c r="BU22" s="299"/>
      <c r="BV22" s="299"/>
      <c r="BW22" s="299"/>
      <c r="BX22" s="299"/>
      <c r="BY22" s="299"/>
      <c r="BZ22" s="299"/>
      <c r="CA22" s="299"/>
      <c r="CB22" s="300"/>
      <c r="CC22" s="298"/>
      <c r="CD22" s="299"/>
      <c r="CE22" s="299"/>
      <c r="CF22" s="299"/>
      <c r="CG22" s="299"/>
      <c r="CH22" s="299"/>
      <c r="CI22" s="299"/>
      <c r="CJ22" s="299"/>
      <c r="CK22" s="299"/>
      <c r="CL22" s="300"/>
      <c r="CM22" s="298"/>
      <c r="CN22" s="299"/>
      <c r="CO22" s="299"/>
      <c r="CP22" s="299"/>
      <c r="CQ22" s="299"/>
      <c r="CR22" s="299"/>
      <c r="CS22" s="299"/>
      <c r="CT22" s="299"/>
      <c r="CU22" s="299"/>
      <c r="CV22" s="300"/>
      <c r="CW22" s="347">
        <f t="shared" si="1"/>
        <v>0</v>
      </c>
      <c r="CX22" s="347"/>
      <c r="CY22" s="347"/>
      <c r="CZ22" s="347"/>
      <c r="DA22" s="347"/>
      <c r="DB22" s="347"/>
      <c r="DC22" s="347"/>
      <c r="DD22" s="347"/>
      <c r="DE22" s="347"/>
      <c r="DF22" s="347"/>
      <c r="DG22" s="347"/>
      <c r="DH22" s="347"/>
      <c r="DI22" s="347"/>
      <c r="DJ22" s="347"/>
      <c r="DK22" s="347"/>
      <c r="DL22" s="347"/>
      <c r="DM22" s="348"/>
      <c r="DN22" s="348"/>
      <c r="DO22" s="348"/>
      <c r="DP22" s="348"/>
      <c r="DQ22" s="348"/>
      <c r="DR22" s="348"/>
      <c r="DS22" s="348"/>
      <c r="DT22" s="348"/>
      <c r="DU22" s="348"/>
      <c r="DV22" s="348"/>
      <c r="DW22" s="348"/>
      <c r="DX22" s="348"/>
      <c r="DY22" s="348"/>
      <c r="DZ22" s="348"/>
      <c r="EA22" s="348"/>
      <c r="EB22" s="349"/>
      <c r="EC22" s="348"/>
      <c r="ED22" s="348"/>
      <c r="EE22" s="348"/>
      <c r="EF22" s="348"/>
      <c r="EG22" s="348"/>
      <c r="EH22" s="348"/>
      <c r="EI22" s="348"/>
      <c r="EJ22" s="348"/>
      <c r="EK22" s="350"/>
    </row>
    <row r="23" spans="1:141" ht="14.1" customHeight="1" thickBot="1">
      <c r="A23" s="309" t="s">
        <v>78</v>
      </c>
      <c r="B23" s="309"/>
      <c r="C23" s="309"/>
      <c r="D23" s="309"/>
      <c r="E23" s="309"/>
      <c r="F23" s="309"/>
      <c r="G23" s="309"/>
      <c r="H23" s="309"/>
      <c r="I23" s="309"/>
      <c r="J23" s="309"/>
      <c r="K23" s="309"/>
      <c r="L23" s="309"/>
      <c r="M23" s="309"/>
      <c r="N23" s="309"/>
      <c r="O23" s="309"/>
      <c r="P23" s="309"/>
      <c r="Q23" s="309"/>
      <c r="R23" s="309"/>
      <c r="S23" s="309"/>
      <c r="T23" s="247"/>
      <c r="U23" s="321">
        <v>1</v>
      </c>
      <c r="V23" s="322"/>
      <c r="W23" s="323"/>
      <c r="X23" s="323">
        <v>2</v>
      </c>
      <c r="Y23" s="323"/>
      <c r="Z23" s="323"/>
      <c r="AA23" s="323">
        <v>0</v>
      </c>
      <c r="AB23" s="324"/>
      <c r="AC23" s="325"/>
      <c r="AD23" s="326">
        <v>4</v>
      </c>
      <c r="AE23" s="327"/>
      <c r="AF23" s="327"/>
      <c r="AG23" s="327"/>
      <c r="AH23" s="327"/>
      <c r="AI23" s="327"/>
      <c r="AJ23" s="327"/>
      <c r="AK23" s="327"/>
      <c r="AL23" s="327"/>
      <c r="AM23" s="328"/>
      <c r="AN23" s="326"/>
      <c r="AO23" s="327"/>
      <c r="AP23" s="327"/>
      <c r="AQ23" s="327"/>
      <c r="AR23" s="327"/>
      <c r="AS23" s="327"/>
      <c r="AT23" s="327"/>
      <c r="AU23" s="327"/>
      <c r="AV23" s="327"/>
      <c r="AW23" s="328"/>
      <c r="AX23" s="329">
        <f t="shared" si="0"/>
        <v>4</v>
      </c>
      <c r="AY23" s="329"/>
      <c r="AZ23" s="329"/>
      <c r="BA23" s="329"/>
      <c r="BB23" s="329"/>
      <c r="BC23" s="329"/>
      <c r="BD23" s="329"/>
      <c r="BE23" s="329"/>
      <c r="BF23" s="329"/>
      <c r="BG23" s="329"/>
      <c r="BH23" s="329"/>
      <c r="BI23" s="326">
        <v>14</v>
      </c>
      <c r="BJ23" s="327"/>
      <c r="BK23" s="327"/>
      <c r="BL23" s="327"/>
      <c r="BM23" s="327"/>
      <c r="BN23" s="327"/>
      <c r="BO23" s="327"/>
      <c r="BP23" s="327"/>
      <c r="BQ23" s="327"/>
      <c r="BR23" s="328"/>
      <c r="BS23" s="326"/>
      <c r="BT23" s="327"/>
      <c r="BU23" s="327"/>
      <c r="BV23" s="327"/>
      <c r="BW23" s="327"/>
      <c r="BX23" s="327"/>
      <c r="BY23" s="327"/>
      <c r="BZ23" s="327"/>
      <c r="CA23" s="327"/>
      <c r="CB23" s="328"/>
      <c r="CC23" s="326">
        <v>1</v>
      </c>
      <c r="CD23" s="327"/>
      <c r="CE23" s="327"/>
      <c r="CF23" s="327"/>
      <c r="CG23" s="327"/>
      <c r="CH23" s="327"/>
      <c r="CI23" s="327"/>
      <c r="CJ23" s="327"/>
      <c r="CK23" s="327"/>
      <c r="CL23" s="328"/>
      <c r="CM23" s="326">
        <v>3</v>
      </c>
      <c r="CN23" s="327"/>
      <c r="CO23" s="327"/>
      <c r="CP23" s="327"/>
      <c r="CQ23" s="327"/>
      <c r="CR23" s="327"/>
      <c r="CS23" s="327"/>
      <c r="CT23" s="327"/>
      <c r="CU23" s="327"/>
      <c r="CV23" s="328"/>
      <c r="CW23" s="347">
        <f t="shared" si="1"/>
        <v>18</v>
      </c>
      <c r="CX23" s="347"/>
      <c r="CY23" s="347"/>
      <c r="CZ23" s="347"/>
      <c r="DA23" s="347"/>
      <c r="DB23" s="347"/>
      <c r="DC23" s="347"/>
      <c r="DD23" s="347"/>
      <c r="DE23" s="347"/>
      <c r="DF23" s="347"/>
      <c r="DG23" s="347"/>
      <c r="DH23" s="347"/>
      <c r="DI23" s="347"/>
      <c r="DJ23" s="347"/>
      <c r="DK23" s="347"/>
      <c r="DL23" s="347"/>
      <c r="DM23" s="330">
        <v>1</v>
      </c>
      <c r="DN23" s="330"/>
      <c r="DO23" s="330"/>
      <c r="DP23" s="330"/>
      <c r="DQ23" s="330"/>
      <c r="DR23" s="330"/>
      <c r="DS23" s="330"/>
      <c r="DT23" s="330"/>
      <c r="DU23" s="330"/>
      <c r="DV23" s="330"/>
      <c r="DW23" s="330"/>
      <c r="DX23" s="330"/>
      <c r="DY23" s="330"/>
      <c r="DZ23" s="330"/>
      <c r="EA23" s="330"/>
      <c r="EB23" s="331"/>
      <c r="EC23" s="330"/>
      <c r="ED23" s="330"/>
      <c r="EE23" s="330"/>
      <c r="EF23" s="330"/>
      <c r="EG23" s="330"/>
      <c r="EH23" s="330"/>
      <c r="EI23" s="330"/>
      <c r="EJ23" s="330"/>
      <c r="EK23" s="332"/>
    </row>
    <row r="24" spans="1:141" ht="14.1" customHeight="1">
      <c r="A24" s="309" t="s">
        <v>79</v>
      </c>
      <c r="B24" s="309"/>
      <c r="C24" s="309"/>
      <c r="D24" s="309"/>
      <c r="E24" s="309"/>
      <c r="F24" s="309"/>
      <c r="G24" s="309"/>
      <c r="H24" s="309"/>
      <c r="I24" s="309"/>
      <c r="J24" s="309"/>
      <c r="K24" s="309"/>
      <c r="L24" s="309"/>
      <c r="M24" s="309"/>
      <c r="N24" s="309"/>
      <c r="O24" s="309"/>
      <c r="P24" s="309"/>
      <c r="Q24" s="309"/>
      <c r="R24" s="309"/>
      <c r="S24" s="309"/>
      <c r="T24" s="247"/>
      <c r="U24" s="293">
        <v>1</v>
      </c>
      <c r="V24" s="294"/>
      <c r="W24" s="295"/>
      <c r="X24" s="295">
        <v>3</v>
      </c>
      <c r="Y24" s="295"/>
      <c r="Z24" s="295"/>
      <c r="AA24" s="295">
        <v>0</v>
      </c>
      <c r="AB24" s="296"/>
      <c r="AC24" s="297"/>
      <c r="AD24" s="298">
        <v>9</v>
      </c>
      <c r="AE24" s="299"/>
      <c r="AF24" s="299"/>
      <c r="AG24" s="299"/>
      <c r="AH24" s="299"/>
      <c r="AI24" s="299"/>
      <c r="AJ24" s="299"/>
      <c r="AK24" s="299"/>
      <c r="AL24" s="299"/>
      <c r="AM24" s="300"/>
      <c r="AN24" s="298">
        <v>6</v>
      </c>
      <c r="AO24" s="299"/>
      <c r="AP24" s="299"/>
      <c r="AQ24" s="299"/>
      <c r="AR24" s="299"/>
      <c r="AS24" s="299"/>
      <c r="AT24" s="299"/>
      <c r="AU24" s="299"/>
      <c r="AV24" s="299"/>
      <c r="AW24" s="300"/>
      <c r="AX24" s="304">
        <f t="shared" si="0"/>
        <v>15</v>
      </c>
      <c r="AY24" s="304"/>
      <c r="AZ24" s="304"/>
      <c r="BA24" s="304"/>
      <c r="BB24" s="304"/>
      <c r="BC24" s="304"/>
      <c r="BD24" s="304"/>
      <c r="BE24" s="304"/>
      <c r="BF24" s="304"/>
      <c r="BG24" s="304"/>
      <c r="BH24" s="304"/>
      <c r="BI24" s="298">
        <v>110</v>
      </c>
      <c r="BJ24" s="299"/>
      <c r="BK24" s="299"/>
      <c r="BL24" s="299"/>
      <c r="BM24" s="299"/>
      <c r="BN24" s="299"/>
      <c r="BO24" s="299"/>
      <c r="BP24" s="299"/>
      <c r="BQ24" s="299"/>
      <c r="BR24" s="300"/>
      <c r="BS24" s="298">
        <v>10</v>
      </c>
      <c r="BT24" s="299"/>
      <c r="BU24" s="299"/>
      <c r="BV24" s="299"/>
      <c r="BW24" s="299"/>
      <c r="BX24" s="299"/>
      <c r="BY24" s="299"/>
      <c r="BZ24" s="299"/>
      <c r="CA24" s="299"/>
      <c r="CB24" s="300"/>
      <c r="CC24" s="298">
        <v>3</v>
      </c>
      <c r="CD24" s="299"/>
      <c r="CE24" s="299"/>
      <c r="CF24" s="299"/>
      <c r="CG24" s="299"/>
      <c r="CH24" s="299"/>
      <c r="CI24" s="299"/>
      <c r="CJ24" s="299"/>
      <c r="CK24" s="299"/>
      <c r="CL24" s="300"/>
      <c r="CM24" s="298"/>
      <c r="CN24" s="299"/>
      <c r="CO24" s="299"/>
      <c r="CP24" s="299"/>
      <c r="CQ24" s="299"/>
      <c r="CR24" s="299"/>
      <c r="CS24" s="299"/>
      <c r="CT24" s="299"/>
      <c r="CU24" s="299"/>
      <c r="CV24" s="300"/>
      <c r="CW24" s="304">
        <f t="shared" si="1"/>
        <v>123</v>
      </c>
      <c r="CX24" s="304"/>
      <c r="CY24" s="304"/>
      <c r="CZ24" s="304"/>
      <c r="DA24" s="304"/>
      <c r="DB24" s="304"/>
      <c r="DC24" s="304"/>
      <c r="DD24" s="304"/>
      <c r="DE24" s="304"/>
      <c r="DF24" s="304"/>
      <c r="DG24" s="304"/>
      <c r="DH24" s="304"/>
      <c r="DI24" s="304"/>
      <c r="DJ24" s="304"/>
      <c r="DK24" s="304"/>
      <c r="DL24" s="304"/>
      <c r="DM24" s="305">
        <v>1</v>
      </c>
      <c r="DN24" s="305"/>
      <c r="DO24" s="305"/>
      <c r="DP24" s="305"/>
      <c r="DQ24" s="305"/>
      <c r="DR24" s="305"/>
      <c r="DS24" s="305"/>
      <c r="DT24" s="305"/>
      <c r="DU24" s="305"/>
      <c r="DV24" s="305"/>
      <c r="DW24" s="305"/>
      <c r="DX24" s="305"/>
      <c r="DY24" s="305"/>
      <c r="DZ24" s="305"/>
      <c r="EA24" s="305"/>
      <c r="EB24" s="298"/>
      <c r="EC24" s="305">
        <v>2</v>
      </c>
      <c r="ED24" s="305"/>
      <c r="EE24" s="305"/>
      <c r="EF24" s="305"/>
      <c r="EG24" s="305"/>
      <c r="EH24" s="305"/>
      <c r="EI24" s="305"/>
      <c r="EJ24" s="305"/>
      <c r="EK24" s="333"/>
    </row>
    <row r="25" spans="1:141" ht="14.1" customHeight="1">
      <c r="A25" s="309" t="s">
        <v>80</v>
      </c>
      <c r="B25" s="309"/>
      <c r="C25" s="309"/>
      <c r="D25" s="309"/>
      <c r="E25" s="309"/>
      <c r="F25" s="309"/>
      <c r="G25" s="309"/>
      <c r="H25" s="309"/>
      <c r="I25" s="309"/>
      <c r="J25" s="309"/>
      <c r="K25" s="309"/>
      <c r="L25" s="309"/>
      <c r="M25" s="309"/>
      <c r="N25" s="309"/>
      <c r="O25" s="309"/>
      <c r="P25" s="309"/>
      <c r="Q25" s="309"/>
      <c r="R25" s="309"/>
      <c r="S25" s="309"/>
      <c r="T25" s="247"/>
      <c r="U25" s="310">
        <v>1</v>
      </c>
      <c r="V25" s="311"/>
      <c r="W25" s="312"/>
      <c r="X25" s="312">
        <v>4</v>
      </c>
      <c r="Y25" s="312"/>
      <c r="Z25" s="312"/>
      <c r="AA25" s="312">
        <v>0</v>
      </c>
      <c r="AB25" s="313"/>
      <c r="AC25" s="314"/>
      <c r="AD25" s="315">
        <v>109</v>
      </c>
      <c r="AE25" s="316"/>
      <c r="AF25" s="316"/>
      <c r="AG25" s="316"/>
      <c r="AH25" s="316"/>
      <c r="AI25" s="316"/>
      <c r="AJ25" s="316"/>
      <c r="AK25" s="316"/>
      <c r="AL25" s="316"/>
      <c r="AM25" s="317"/>
      <c r="AN25" s="315">
        <v>159</v>
      </c>
      <c r="AO25" s="316"/>
      <c r="AP25" s="316"/>
      <c r="AQ25" s="316"/>
      <c r="AR25" s="316"/>
      <c r="AS25" s="316"/>
      <c r="AT25" s="316"/>
      <c r="AU25" s="316"/>
      <c r="AV25" s="316"/>
      <c r="AW25" s="317"/>
      <c r="AX25" s="318">
        <f t="shared" si="0"/>
        <v>268</v>
      </c>
      <c r="AY25" s="318"/>
      <c r="AZ25" s="318"/>
      <c r="BA25" s="318"/>
      <c r="BB25" s="318"/>
      <c r="BC25" s="318"/>
      <c r="BD25" s="318"/>
      <c r="BE25" s="318"/>
      <c r="BF25" s="318"/>
      <c r="BG25" s="318"/>
      <c r="BH25" s="318"/>
      <c r="BI25" s="315">
        <v>97</v>
      </c>
      <c r="BJ25" s="316"/>
      <c r="BK25" s="316"/>
      <c r="BL25" s="316"/>
      <c r="BM25" s="316"/>
      <c r="BN25" s="316"/>
      <c r="BO25" s="316"/>
      <c r="BP25" s="316"/>
      <c r="BQ25" s="316"/>
      <c r="BR25" s="317"/>
      <c r="BS25" s="315">
        <v>8</v>
      </c>
      <c r="BT25" s="316"/>
      <c r="BU25" s="316"/>
      <c r="BV25" s="316"/>
      <c r="BW25" s="316"/>
      <c r="BX25" s="316"/>
      <c r="BY25" s="316"/>
      <c r="BZ25" s="316"/>
      <c r="CA25" s="316"/>
      <c r="CB25" s="317"/>
      <c r="CC25" s="315">
        <v>5</v>
      </c>
      <c r="CD25" s="316"/>
      <c r="CE25" s="316"/>
      <c r="CF25" s="316"/>
      <c r="CG25" s="316"/>
      <c r="CH25" s="316"/>
      <c r="CI25" s="316"/>
      <c r="CJ25" s="316"/>
      <c r="CK25" s="316"/>
      <c r="CL25" s="317"/>
      <c r="CM25" s="315">
        <v>5</v>
      </c>
      <c r="CN25" s="316"/>
      <c r="CO25" s="316"/>
      <c r="CP25" s="316"/>
      <c r="CQ25" s="316"/>
      <c r="CR25" s="316"/>
      <c r="CS25" s="316"/>
      <c r="CT25" s="316"/>
      <c r="CU25" s="316"/>
      <c r="CV25" s="317"/>
      <c r="CW25" s="318">
        <f t="shared" si="1"/>
        <v>115</v>
      </c>
      <c r="CX25" s="318"/>
      <c r="CY25" s="318"/>
      <c r="CZ25" s="318"/>
      <c r="DA25" s="318"/>
      <c r="DB25" s="318"/>
      <c r="DC25" s="318"/>
      <c r="DD25" s="318"/>
      <c r="DE25" s="318"/>
      <c r="DF25" s="318"/>
      <c r="DG25" s="318"/>
      <c r="DH25" s="318"/>
      <c r="DI25" s="318"/>
      <c r="DJ25" s="318"/>
      <c r="DK25" s="318"/>
      <c r="DL25" s="318"/>
      <c r="DM25" s="319">
        <v>2</v>
      </c>
      <c r="DN25" s="319"/>
      <c r="DO25" s="319"/>
      <c r="DP25" s="319"/>
      <c r="DQ25" s="319"/>
      <c r="DR25" s="319"/>
      <c r="DS25" s="319"/>
      <c r="DT25" s="319"/>
      <c r="DU25" s="319"/>
      <c r="DV25" s="319"/>
      <c r="DW25" s="319"/>
      <c r="DX25" s="319"/>
      <c r="DY25" s="319"/>
      <c r="DZ25" s="319"/>
      <c r="EA25" s="319"/>
      <c r="EB25" s="315"/>
      <c r="EC25" s="319">
        <v>15</v>
      </c>
      <c r="ED25" s="319"/>
      <c r="EE25" s="319"/>
      <c r="EF25" s="319"/>
      <c r="EG25" s="319"/>
      <c r="EH25" s="319"/>
      <c r="EI25" s="319"/>
      <c r="EJ25" s="319"/>
      <c r="EK25" s="320"/>
    </row>
    <row r="26" spans="1:141" ht="14.1" customHeight="1" thickBot="1">
      <c r="A26" s="309" t="s">
        <v>81</v>
      </c>
      <c r="B26" s="309"/>
      <c r="C26" s="309"/>
      <c r="D26" s="309"/>
      <c r="E26" s="309"/>
      <c r="F26" s="309"/>
      <c r="G26" s="309"/>
      <c r="H26" s="309"/>
      <c r="I26" s="309"/>
      <c r="J26" s="309"/>
      <c r="K26" s="309"/>
      <c r="L26" s="309"/>
      <c r="M26" s="309"/>
      <c r="N26" s="309"/>
      <c r="O26" s="309"/>
      <c r="P26" s="309"/>
      <c r="Q26" s="309"/>
      <c r="R26" s="309"/>
      <c r="S26" s="309"/>
      <c r="T26" s="247"/>
      <c r="U26" s="334">
        <v>1</v>
      </c>
      <c r="V26" s="335"/>
      <c r="W26" s="336"/>
      <c r="X26" s="336">
        <v>5</v>
      </c>
      <c r="Y26" s="336"/>
      <c r="Z26" s="336"/>
      <c r="AA26" s="336">
        <v>0</v>
      </c>
      <c r="AB26" s="337"/>
      <c r="AC26" s="338"/>
      <c r="AD26" s="326">
        <v>252</v>
      </c>
      <c r="AE26" s="327"/>
      <c r="AF26" s="327"/>
      <c r="AG26" s="327"/>
      <c r="AH26" s="327"/>
      <c r="AI26" s="327"/>
      <c r="AJ26" s="327"/>
      <c r="AK26" s="327"/>
      <c r="AL26" s="327"/>
      <c r="AM26" s="328"/>
      <c r="AN26" s="326">
        <v>622</v>
      </c>
      <c r="AO26" s="327"/>
      <c r="AP26" s="327"/>
      <c r="AQ26" s="327"/>
      <c r="AR26" s="327"/>
      <c r="AS26" s="327"/>
      <c r="AT26" s="327"/>
      <c r="AU26" s="327"/>
      <c r="AV26" s="327"/>
      <c r="AW26" s="328"/>
      <c r="AX26" s="339">
        <f t="shared" si="0"/>
        <v>874</v>
      </c>
      <c r="AY26" s="339"/>
      <c r="AZ26" s="339"/>
      <c r="BA26" s="339"/>
      <c r="BB26" s="339"/>
      <c r="BC26" s="339"/>
      <c r="BD26" s="339"/>
      <c r="BE26" s="339"/>
      <c r="BF26" s="339"/>
      <c r="BG26" s="339"/>
      <c r="BH26" s="339"/>
      <c r="BI26" s="326">
        <v>278</v>
      </c>
      <c r="BJ26" s="327"/>
      <c r="BK26" s="327"/>
      <c r="BL26" s="327"/>
      <c r="BM26" s="327"/>
      <c r="BN26" s="327"/>
      <c r="BO26" s="327"/>
      <c r="BP26" s="327"/>
      <c r="BQ26" s="327"/>
      <c r="BR26" s="328"/>
      <c r="BS26" s="326">
        <v>35</v>
      </c>
      <c r="BT26" s="327"/>
      <c r="BU26" s="327"/>
      <c r="BV26" s="327"/>
      <c r="BW26" s="327"/>
      <c r="BX26" s="327"/>
      <c r="BY26" s="327"/>
      <c r="BZ26" s="327"/>
      <c r="CA26" s="327"/>
      <c r="CB26" s="328"/>
      <c r="CC26" s="326">
        <v>36</v>
      </c>
      <c r="CD26" s="327"/>
      <c r="CE26" s="327"/>
      <c r="CF26" s="327"/>
      <c r="CG26" s="327"/>
      <c r="CH26" s="327"/>
      <c r="CI26" s="327"/>
      <c r="CJ26" s="327"/>
      <c r="CK26" s="327"/>
      <c r="CL26" s="328"/>
      <c r="CM26" s="326">
        <v>51</v>
      </c>
      <c r="CN26" s="327"/>
      <c r="CO26" s="327"/>
      <c r="CP26" s="327"/>
      <c r="CQ26" s="327"/>
      <c r="CR26" s="327"/>
      <c r="CS26" s="327"/>
      <c r="CT26" s="327"/>
      <c r="CU26" s="327"/>
      <c r="CV26" s="328"/>
      <c r="CW26" s="329">
        <f t="shared" si="1"/>
        <v>400</v>
      </c>
      <c r="CX26" s="329"/>
      <c r="CY26" s="329"/>
      <c r="CZ26" s="329"/>
      <c r="DA26" s="329"/>
      <c r="DB26" s="329"/>
      <c r="DC26" s="329"/>
      <c r="DD26" s="329"/>
      <c r="DE26" s="329"/>
      <c r="DF26" s="329"/>
      <c r="DG26" s="329"/>
      <c r="DH26" s="329"/>
      <c r="DI26" s="329"/>
      <c r="DJ26" s="329"/>
      <c r="DK26" s="329"/>
      <c r="DL26" s="329"/>
      <c r="DM26" s="330">
        <v>6</v>
      </c>
      <c r="DN26" s="330"/>
      <c r="DO26" s="330"/>
      <c r="DP26" s="330"/>
      <c r="DQ26" s="330"/>
      <c r="DR26" s="330"/>
      <c r="DS26" s="330"/>
      <c r="DT26" s="330"/>
      <c r="DU26" s="330"/>
      <c r="DV26" s="330"/>
      <c r="DW26" s="330"/>
      <c r="DX26" s="330"/>
      <c r="DY26" s="330"/>
      <c r="DZ26" s="330"/>
      <c r="EA26" s="330"/>
      <c r="EB26" s="331"/>
      <c r="EC26" s="340">
        <v>67</v>
      </c>
      <c r="ED26" s="340"/>
      <c r="EE26" s="340"/>
      <c r="EF26" s="340"/>
      <c r="EG26" s="340"/>
      <c r="EH26" s="340"/>
      <c r="EI26" s="340"/>
      <c r="EJ26" s="340"/>
      <c r="EK26" s="341"/>
    </row>
    <row r="27" spans="1:141" ht="14.1" customHeight="1" thickBot="1">
      <c r="A27" s="309" t="s">
        <v>82</v>
      </c>
      <c r="B27" s="309"/>
      <c r="C27" s="309"/>
      <c r="D27" s="309"/>
      <c r="E27" s="309"/>
      <c r="F27" s="309"/>
      <c r="G27" s="309"/>
      <c r="H27" s="309"/>
      <c r="I27" s="309"/>
      <c r="J27" s="309"/>
      <c r="K27" s="309"/>
      <c r="L27" s="309"/>
      <c r="M27" s="309"/>
      <c r="N27" s="309"/>
      <c r="O27" s="309"/>
      <c r="P27" s="309"/>
      <c r="Q27" s="309"/>
      <c r="R27" s="309"/>
      <c r="S27" s="309"/>
      <c r="T27" s="247"/>
      <c r="U27" s="351">
        <v>1</v>
      </c>
      <c r="V27" s="352"/>
      <c r="W27" s="353"/>
      <c r="X27" s="353">
        <v>6</v>
      </c>
      <c r="Y27" s="353"/>
      <c r="Z27" s="353"/>
      <c r="AA27" s="353">
        <v>0</v>
      </c>
      <c r="AB27" s="354"/>
      <c r="AC27" s="355"/>
      <c r="AD27" s="356">
        <v>603</v>
      </c>
      <c r="AE27" s="357"/>
      <c r="AF27" s="357"/>
      <c r="AG27" s="357"/>
      <c r="AH27" s="357"/>
      <c r="AI27" s="357"/>
      <c r="AJ27" s="357"/>
      <c r="AK27" s="357"/>
      <c r="AL27" s="357"/>
      <c r="AM27" s="358"/>
      <c r="AN27" s="356">
        <v>1057</v>
      </c>
      <c r="AO27" s="357"/>
      <c r="AP27" s="357"/>
      <c r="AQ27" s="357"/>
      <c r="AR27" s="357"/>
      <c r="AS27" s="357"/>
      <c r="AT27" s="357"/>
      <c r="AU27" s="357"/>
      <c r="AV27" s="357"/>
      <c r="AW27" s="358"/>
      <c r="AX27" s="359">
        <f t="shared" si="0"/>
        <v>1660</v>
      </c>
      <c r="AY27" s="359"/>
      <c r="AZ27" s="359"/>
      <c r="BA27" s="359"/>
      <c r="BB27" s="359"/>
      <c r="BC27" s="359"/>
      <c r="BD27" s="359"/>
      <c r="BE27" s="359"/>
      <c r="BF27" s="359"/>
      <c r="BG27" s="359"/>
      <c r="BH27" s="359"/>
      <c r="BI27" s="356">
        <v>575</v>
      </c>
      <c r="BJ27" s="357"/>
      <c r="BK27" s="357"/>
      <c r="BL27" s="357"/>
      <c r="BM27" s="357"/>
      <c r="BN27" s="357"/>
      <c r="BO27" s="357"/>
      <c r="BP27" s="357"/>
      <c r="BQ27" s="357"/>
      <c r="BR27" s="358"/>
      <c r="BS27" s="356">
        <v>109</v>
      </c>
      <c r="BT27" s="357"/>
      <c r="BU27" s="357"/>
      <c r="BV27" s="357"/>
      <c r="BW27" s="357"/>
      <c r="BX27" s="357"/>
      <c r="BY27" s="357"/>
      <c r="BZ27" s="357"/>
      <c r="CA27" s="357"/>
      <c r="CB27" s="358"/>
      <c r="CC27" s="356">
        <v>73</v>
      </c>
      <c r="CD27" s="357"/>
      <c r="CE27" s="357"/>
      <c r="CF27" s="357"/>
      <c r="CG27" s="357"/>
      <c r="CH27" s="357"/>
      <c r="CI27" s="357"/>
      <c r="CJ27" s="357"/>
      <c r="CK27" s="357"/>
      <c r="CL27" s="358"/>
      <c r="CM27" s="356">
        <v>171</v>
      </c>
      <c r="CN27" s="357"/>
      <c r="CO27" s="357"/>
      <c r="CP27" s="357"/>
      <c r="CQ27" s="357"/>
      <c r="CR27" s="357"/>
      <c r="CS27" s="357"/>
      <c r="CT27" s="357"/>
      <c r="CU27" s="357"/>
      <c r="CV27" s="358"/>
      <c r="CW27" s="359">
        <f t="shared" si="1"/>
        <v>928</v>
      </c>
      <c r="CX27" s="359"/>
      <c r="CY27" s="359"/>
      <c r="CZ27" s="359"/>
      <c r="DA27" s="359"/>
      <c r="DB27" s="359"/>
      <c r="DC27" s="359"/>
      <c r="DD27" s="359"/>
      <c r="DE27" s="359"/>
      <c r="DF27" s="359"/>
      <c r="DG27" s="359"/>
      <c r="DH27" s="359"/>
      <c r="DI27" s="359"/>
      <c r="DJ27" s="359"/>
      <c r="DK27" s="359"/>
      <c r="DL27" s="359"/>
      <c r="DM27" s="360">
        <v>69</v>
      </c>
      <c r="DN27" s="360"/>
      <c r="DO27" s="360"/>
      <c r="DP27" s="360"/>
      <c r="DQ27" s="360"/>
      <c r="DR27" s="360"/>
      <c r="DS27" s="360"/>
      <c r="DT27" s="360"/>
      <c r="DU27" s="360"/>
      <c r="DV27" s="360"/>
      <c r="DW27" s="360"/>
      <c r="DX27" s="360"/>
      <c r="DY27" s="360"/>
      <c r="DZ27" s="360"/>
      <c r="EA27" s="360"/>
      <c r="EB27" s="356"/>
      <c r="EC27" s="360">
        <v>274</v>
      </c>
      <c r="ED27" s="360"/>
      <c r="EE27" s="360"/>
      <c r="EF27" s="360"/>
      <c r="EG27" s="360"/>
      <c r="EH27" s="360"/>
      <c r="EI27" s="360"/>
      <c r="EJ27" s="360"/>
      <c r="EK27" s="361"/>
    </row>
    <row r="28" spans="1:141" ht="14.1" customHeight="1">
      <c r="A28" s="309" t="s">
        <v>83</v>
      </c>
      <c r="B28" s="309"/>
      <c r="C28" s="309"/>
      <c r="D28" s="309"/>
      <c r="E28" s="309"/>
      <c r="F28" s="309"/>
      <c r="G28" s="309"/>
      <c r="H28" s="309"/>
      <c r="I28" s="309"/>
      <c r="J28" s="309"/>
      <c r="K28" s="309"/>
      <c r="L28" s="309"/>
      <c r="M28" s="309"/>
      <c r="N28" s="309"/>
      <c r="O28" s="309"/>
      <c r="P28" s="309"/>
      <c r="Q28" s="309"/>
      <c r="R28" s="309"/>
      <c r="S28" s="309"/>
      <c r="T28" s="247"/>
      <c r="U28" s="342">
        <v>1</v>
      </c>
      <c r="V28" s="343"/>
      <c r="W28" s="344"/>
      <c r="X28" s="344">
        <v>7</v>
      </c>
      <c r="Y28" s="344"/>
      <c r="Z28" s="344"/>
      <c r="AA28" s="344">
        <v>0</v>
      </c>
      <c r="AB28" s="345"/>
      <c r="AC28" s="346"/>
      <c r="AD28" s="298">
        <v>742</v>
      </c>
      <c r="AE28" s="299"/>
      <c r="AF28" s="299"/>
      <c r="AG28" s="299"/>
      <c r="AH28" s="299"/>
      <c r="AI28" s="299"/>
      <c r="AJ28" s="299"/>
      <c r="AK28" s="299"/>
      <c r="AL28" s="299"/>
      <c r="AM28" s="300"/>
      <c r="AN28" s="298">
        <v>839</v>
      </c>
      <c r="AO28" s="299"/>
      <c r="AP28" s="299"/>
      <c r="AQ28" s="299"/>
      <c r="AR28" s="299"/>
      <c r="AS28" s="299"/>
      <c r="AT28" s="299"/>
      <c r="AU28" s="299"/>
      <c r="AV28" s="299"/>
      <c r="AW28" s="300"/>
      <c r="AX28" s="347">
        <f t="shared" si="0"/>
        <v>1581</v>
      </c>
      <c r="AY28" s="347"/>
      <c r="AZ28" s="347"/>
      <c r="BA28" s="347"/>
      <c r="BB28" s="347"/>
      <c r="BC28" s="347"/>
      <c r="BD28" s="347"/>
      <c r="BE28" s="347"/>
      <c r="BF28" s="347"/>
      <c r="BG28" s="347"/>
      <c r="BH28" s="347"/>
      <c r="BI28" s="298">
        <v>595</v>
      </c>
      <c r="BJ28" s="299"/>
      <c r="BK28" s="299"/>
      <c r="BL28" s="299"/>
      <c r="BM28" s="299"/>
      <c r="BN28" s="299"/>
      <c r="BO28" s="299"/>
      <c r="BP28" s="299"/>
      <c r="BQ28" s="299"/>
      <c r="BR28" s="300"/>
      <c r="BS28" s="298">
        <v>135</v>
      </c>
      <c r="BT28" s="299"/>
      <c r="BU28" s="299"/>
      <c r="BV28" s="299"/>
      <c r="BW28" s="299"/>
      <c r="BX28" s="299"/>
      <c r="BY28" s="299"/>
      <c r="BZ28" s="299"/>
      <c r="CA28" s="299"/>
      <c r="CB28" s="300"/>
      <c r="CC28" s="298">
        <v>75</v>
      </c>
      <c r="CD28" s="299"/>
      <c r="CE28" s="299"/>
      <c r="CF28" s="299"/>
      <c r="CG28" s="299"/>
      <c r="CH28" s="299"/>
      <c r="CI28" s="299"/>
      <c r="CJ28" s="299"/>
      <c r="CK28" s="299"/>
      <c r="CL28" s="300"/>
      <c r="CM28" s="298">
        <v>212</v>
      </c>
      <c r="CN28" s="299"/>
      <c r="CO28" s="299"/>
      <c r="CP28" s="299"/>
      <c r="CQ28" s="299"/>
      <c r="CR28" s="299"/>
      <c r="CS28" s="299"/>
      <c r="CT28" s="299"/>
      <c r="CU28" s="299"/>
      <c r="CV28" s="300"/>
      <c r="CW28" s="347">
        <f t="shared" si="1"/>
        <v>1017</v>
      </c>
      <c r="CX28" s="347"/>
      <c r="CY28" s="347"/>
      <c r="CZ28" s="347"/>
      <c r="DA28" s="347"/>
      <c r="DB28" s="347"/>
      <c r="DC28" s="347"/>
      <c r="DD28" s="347"/>
      <c r="DE28" s="347"/>
      <c r="DF28" s="347"/>
      <c r="DG28" s="347"/>
      <c r="DH28" s="347"/>
      <c r="DI28" s="347"/>
      <c r="DJ28" s="347"/>
      <c r="DK28" s="347"/>
      <c r="DL28" s="347"/>
      <c r="DM28" s="348">
        <v>86</v>
      </c>
      <c r="DN28" s="348"/>
      <c r="DO28" s="348"/>
      <c r="DP28" s="348"/>
      <c r="DQ28" s="348"/>
      <c r="DR28" s="348"/>
      <c r="DS28" s="348"/>
      <c r="DT28" s="348"/>
      <c r="DU28" s="348"/>
      <c r="DV28" s="348"/>
      <c r="DW28" s="348"/>
      <c r="DX28" s="348"/>
      <c r="DY28" s="348"/>
      <c r="DZ28" s="348"/>
      <c r="EA28" s="348"/>
      <c r="EB28" s="349"/>
      <c r="EC28" s="348">
        <v>457</v>
      </c>
      <c r="ED28" s="348"/>
      <c r="EE28" s="348"/>
      <c r="EF28" s="348"/>
      <c r="EG28" s="348"/>
      <c r="EH28" s="348"/>
      <c r="EI28" s="348"/>
      <c r="EJ28" s="348"/>
      <c r="EK28" s="350"/>
    </row>
    <row r="29" spans="1:141" ht="14.1" customHeight="1">
      <c r="A29" s="309" t="s">
        <v>84</v>
      </c>
      <c r="B29" s="309"/>
      <c r="C29" s="309"/>
      <c r="D29" s="309"/>
      <c r="E29" s="309"/>
      <c r="F29" s="309"/>
      <c r="G29" s="309"/>
      <c r="H29" s="309"/>
      <c r="I29" s="309"/>
      <c r="J29" s="309"/>
      <c r="K29" s="309"/>
      <c r="L29" s="309"/>
      <c r="M29" s="309"/>
      <c r="N29" s="309"/>
      <c r="O29" s="309"/>
      <c r="P29" s="309"/>
      <c r="Q29" s="309"/>
      <c r="R29" s="309"/>
      <c r="S29" s="309"/>
      <c r="T29" s="247"/>
      <c r="U29" s="310">
        <v>1</v>
      </c>
      <c r="V29" s="311"/>
      <c r="W29" s="312"/>
      <c r="X29" s="312">
        <v>8</v>
      </c>
      <c r="Y29" s="312"/>
      <c r="Z29" s="312"/>
      <c r="AA29" s="312">
        <v>0</v>
      </c>
      <c r="AB29" s="313"/>
      <c r="AC29" s="314"/>
      <c r="AD29" s="315">
        <v>1584</v>
      </c>
      <c r="AE29" s="316"/>
      <c r="AF29" s="316"/>
      <c r="AG29" s="316"/>
      <c r="AH29" s="316"/>
      <c r="AI29" s="316"/>
      <c r="AJ29" s="316"/>
      <c r="AK29" s="316"/>
      <c r="AL29" s="316"/>
      <c r="AM29" s="317"/>
      <c r="AN29" s="315">
        <v>1161</v>
      </c>
      <c r="AO29" s="316"/>
      <c r="AP29" s="316"/>
      <c r="AQ29" s="316"/>
      <c r="AR29" s="316"/>
      <c r="AS29" s="316"/>
      <c r="AT29" s="316"/>
      <c r="AU29" s="316"/>
      <c r="AV29" s="316"/>
      <c r="AW29" s="317"/>
      <c r="AX29" s="318">
        <f t="shared" si="0"/>
        <v>2745</v>
      </c>
      <c r="AY29" s="318"/>
      <c r="AZ29" s="318"/>
      <c r="BA29" s="318"/>
      <c r="BB29" s="318"/>
      <c r="BC29" s="318"/>
      <c r="BD29" s="318"/>
      <c r="BE29" s="318"/>
      <c r="BF29" s="318"/>
      <c r="BG29" s="318"/>
      <c r="BH29" s="318"/>
      <c r="BI29" s="315">
        <v>992</v>
      </c>
      <c r="BJ29" s="316"/>
      <c r="BK29" s="316"/>
      <c r="BL29" s="316"/>
      <c r="BM29" s="316"/>
      <c r="BN29" s="316"/>
      <c r="BO29" s="316"/>
      <c r="BP29" s="316"/>
      <c r="BQ29" s="316"/>
      <c r="BR29" s="317"/>
      <c r="BS29" s="315">
        <v>361</v>
      </c>
      <c r="BT29" s="316"/>
      <c r="BU29" s="316"/>
      <c r="BV29" s="316"/>
      <c r="BW29" s="316"/>
      <c r="BX29" s="316"/>
      <c r="BY29" s="316"/>
      <c r="BZ29" s="316"/>
      <c r="CA29" s="316"/>
      <c r="CB29" s="317"/>
      <c r="CC29" s="315">
        <v>121</v>
      </c>
      <c r="CD29" s="316"/>
      <c r="CE29" s="316"/>
      <c r="CF29" s="316"/>
      <c r="CG29" s="316"/>
      <c r="CH29" s="316"/>
      <c r="CI29" s="316"/>
      <c r="CJ29" s="316"/>
      <c r="CK29" s="316"/>
      <c r="CL29" s="317"/>
      <c r="CM29" s="315">
        <v>392</v>
      </c>
      <c r="CN29" s="316"/>
      <c r="CO29" s="316"/>
      <c r="CP29" s="316"/>
      <c r="CQ29" s="316"/>
      <c r="CR29" s="316"/>
      <c r="CS29" s="316"/>
      <c r="CT29" s="316"/>
      <c r="CU29" s="316"/>
      <c r="CV29" s="317"/>
      <c r="CW29" s="318">
        <f t="shared" si="1"/>
        <v>1866</v>
      </c>
      <c r="CX29" s="318"/>
      <c r="CY29" s="318"/>
      <c r="CZ29" s="318"/>
      <c r="DA29" s="318"/>
      <c r="DB29" s="318"/>
      <c r="DC29" s="318"/>
      <c r="DD29" s="318"/>
      <c r="DE29" s="318"/>
      <c r="DF29" s="318"/>
      <c r="DG29" s="318"/>
      <c r="DH29" s="318"/>
      <c r="DI29" s="318"/>
      <c r="DJ29" s="318"/>
      <c r="DK29" s="318"/>
      <c r="DL29" s="318"/>
      <c r="DM29" s="319">
        <v>144</v>
      </c>
      <c r="DN29" s="319"/>
      <c r="DO29" s="319"/>
      <c r="DP29" s="319"/>
      <c r="DQ29" s="319"/>
      <c r="DR29" s="319"/>
      <c r="DS29" s="319"/>
      <c r="DT29" s="319"/>
      <c r="DU29" s="319"/>
      <c r="DV29" s="319"/>
      <c r="DW29" s="319"/>
      <c r="DX29" s="319"/>
      <c r="DY29" s="319"/>
      <c r="DZ29" s="319"/>
      <c r="EA29" s="319"/>
      <c r="EB29" s="315"/>
      <c r="EC29" s="348">
        <v>1376</v>
      </c>
      <c r="ED29" s="348"/>
      <c r="EE29" s="348"/>
      <c r="EF29" s="348"/>
      <c r="EG29" s="348"/>
      <c r="EH29" s="348"/>
      <c r="EI29" s="348"/>
      <c r="EJ29" s="348"/>
      <c r="EK29" s="350"/>
    </row>
    <row r="30" spans="1:141" ht="14.1" customHeight="1">
      <c r="A30" s="309" t="s">
        <v>85</v>
      </c>
      <c r="B30" s="309"/>
      <c r="C30" s="309"/>
      <c r="D30" s="309"/>
      <c r="E30" s="309"/>
      <c r="F30" s="309"/>
      <c r="G30" s="309"/>
      <c r="H30" s="309"/>
      <c r="I30" s="309"/>
      <c r="J30" s="309"/>
      <c r="K30" s="309"/>
      <c r="L30" s="309"/>
      <c r="M30" s="309"/>
      <c r="N30" s="309"/>
      <c r="O30" s="309"/>
      <c r="P30" s="309"/>
      <c r="Q30" s="309"/>
      <c r="R30" s="309"/>
      <c r="S30" s="309"/>
      <c r="T30" s="247"/>
      <c r="U30" s="310">
        <v>1</v>
      </c>
      <c r="V30" s="311"/>
      <c r="W30" s="312"/>
      <c r="X30" s="312">
        <v>9</v>
      </c>
      <c r="Y30" s="312"/>
      <c r="Z30" s="312"/>
      <c r="AA30" s="312">
        <v>0</v>
      </c>
      <c r="AB30" s="313"/>
      <c r="AC30" s="314"/>
      <c r="AD30" s="315">
        <v>1794</v>
      </c>
      <c r="AE30" s="316"/>
      <c r="AF30" s="316"/>
      <c r="AG30" s="316"/>
      <c r="AH30" s="316"/>
      <c r="AI30" s="316"/>
      <c r="AJ30" s="316"/>
      <c r="AK30" s="316"/>
      <c r="AL30" s="316"/>
      <c r="AM30" s="317"/>
      <c r="AN30" s="315">
        <v>618</v>
      </c>
      <c r="AO30" s="316"/>
      <c r="AP30" s="316"/>
      <c r="AQ30" s="316"/>
      <c r="AR30" s="316"/>
      <c r="AS30" s="316"/>
      <c r="AT30" s="316"/>
      <c r="AU30" s="316"/>
      <c r="AV30" s="316"/>
      <c r="AW30" s="317"/>
      <c r="AX30" s="318">
        <f t="shared" si="0"/>
        <v>2412</v>
      </c>
      <c r="AY30" s="318"/>
      <c r="AZ30" s="318"/>
      <c r="BA30" s="318"/>
      <c r="BB30" s="318"/>
      <c r="BC30" s="318"/>
      <c r="BD30" s="318"/>
      <c r="BE30" s="318"/>
      <c r="BF30" s="318"/>
      <c r="BG30" s="318"/>
      <c r="BH30" s="318"/>
      <c r="BI30" s="315">
        <v>844</v>
      </c>
      <c r="BJ30" s="316"/>
      <c r="BK30" s="316"/>
      <c r="BL30" s="316"/>
      <c r="BM30" s="316"/>
      <c r="BN30" s="316"/>
      <c r="BO30" s="316"/>
      <c r="BP30" s="316"/>
      <c r="BQ30" s="316"/>
      <c r="BR30" s="317"/>
      <c r="BS30" s="315">
        <v>379</v>
      </c>
      <c r="BT30" s="316"/>
      <c r="BU30" s="316"/>
      <c r="BV30" s="316"/>
      <c r="BW30" s="316"/>
      <c r="BX30" s="316"/>
      <c r="BY30" s="316"/>
      <c r="BZ30" s="316"/>
      <c r="CA30" s="316"/>
      <c r="CB30" s="317"/>
      <c r="CC30" s="315">
        <v>143</v>
      </c>
      <c r="CD30" s="316"/>
      <c r="CE30" s="316"/>
      <c r="CF30" s="316"/>
      <c r="CG30" s="316"/>
      <c r="CH30" s="316"/>
      <c r="CI30" s="316"/>
      <c r="CJ30" s="316"/>
      <c r="CK30" s="316"/>
      <c r="CL30" s="317"/>
      <c r="CM30" s="315">
        <v>412</v>
      </c>
      <c r="CN30" s="316"/>
      <c r="CO30" s="316"/>
      <c r="CP30" s="316"/>
      <c r="CQ30" s="316"/>
      <c r="CR30" s="316"/>
      <c r="CS30" s="316"/>
      <c r="CT30" s="316"/>
      <c r="CU30" s="316"/>
      <c r="CV30" s="317"/>
      <c r="CW30" s="318">
        <f t="shared" si="1"/>
        <v>1778</v>
      </c>
      <c r="CX30" s="318"/>
      <c r="CY30" s="318"/>
      <c r="CZ30" s="318"/>
      <c r="DA30" s="318"/>
      <c r="DB30" s="318"/>
      <c r="DC30" s="318"/>
      <c r="DD30" s="318"/>
      <c r="DE30" s="318"/>
      <c r="DF30" s="318"/>
      <c r="DG30" s="318"/>
      <c r="DH30" s="318"/>
      <c r="DI30" s="318"/>
      <c r="DJ30" s="318"/>
      <c r="DK30" s="318"/>
      <c r="DL30" s="318"/>
      <c r="DM30" s="319">
        <v>125</v>
      </c>
      <c r="DN30" s="319"/>
      <c r="DO30" s="319"/>
      <c r="DP30" s="319"/>
      <c r="DQ30" s="319"/>
      <c r="DR30" s="319"/>
      <c r="DS30" s="319"/>
      <c r="DT30" s="319"/>
      <c r="DU30" s="319"/>
      <c r="DV30" s="319"/>
      <c r="DW30" s="319"/>
      <c r="DX30" s="319"/>
      <c r="DY30" s="319"/>
      <c r="DZ30" s="319"/>
      <c r="EA30" s="319"/>
      <c r="EB30" s="315"/>
      <c r="EC30" s="348">
        <v>1939</v>
      </c>
      <c r="ED30" s="348"/>
      <c r="EE30" s="348"/>
      <c r="EF30" s="348"/>
      <c r="EG30" s="348"/>
      <c r="EH30" s="348"/>
      <c r="EI30" s="348"/>
      <c r="EJ30" s="348"/>
      <c r="EK30" s="350"/>
    </row>
    <row r="31" spans="1:141" ht="14.1" customHeight="1">
      <c r="A31" s="247" t="s">
        <v>86</v>
      </c>
      <c r="B31" s="248"/>
      <c r="C31" s="248"/>
      <c r="D31" s="248"/>
      <c r="E31" s="248"/>
      <c r="F31" s="248"/>
      <c r="G31" s="248"/>
      <c r="H31" s="248"/>
      <c r="I31" s="248"/>
      <c r="J31" s="248"/>
      <c r="K31" s="248"/>
      <c r="L31" s="248"/>
      <c r="M31" s="248"/>
      <c r="N31" s="248"/>
      <c r="O31" s="248"/>
      <c r="P31" s="248"/>
      <c r="Q31" s="248"/>
      <c r="R31" s="248"/>
      <c r="S31" s="248"/>
      <c r="T31" s="248"/>
      <c r="U31" s="310">
        <v>2</v>
      </c>
      <c r="V31" s="311"/>
      <c r="W31" s="312"/>
      <c r="X31" s="312">
        <v>0</v>
      </c>
      <c r="Y31" s="312"/>
      <c r="Z31" s="312"/>
      <c r="AA31" s="312">
        <v>0</v>
      </c>
      <c r="AB31" s="313"/>
      <c r="AC31" s="314"/>
      <c r="AD31" s="315">
        <v>1984</v>
      </c>
      <c r="AE31" s="316"/>
      <c r="AF31" s="316"/>
      <c r="AG31" s="316"/>
      <c r="AH31" s="316"/>
      <c r="AI31" s="316"/>
      <c r="AJ31" s="316"/>
      <c r="AK31" s="316"/>
      <c r="AL31" s="316"/>
      <c r="AM31" s="317"/>
      <c r="AN31" s="315">
        <v>333</v>
      </c>
      <c r="AO31" s="316"/>
      <c r="AP31" s="316"/>
      <c r="AQ31" s="316"/>
      <c r="AR31" s="316"/>
      <c r="AS31" s="316"/>
      <c r="AT31" s="316"/>
      <c r="AU31" s="316"/>
      <c r="AV31" s="316"/>
      <c r="AW31" s="317"/>
      <c r="AX31" s="318">
        <f t="shared" si="0"/>
        <v>2317</v>
      </c>
      <c r="AY31" s="318"/>
      <c r="AZ31" s="318"/>
      <c r="BA31" s="318"/>
      <c r="BB31" s="318"/>
      <c r="BC31" s="318"/>
      <c r="BD31" s="318"/>
      <c r="BE31" s="318"/>
      <c r="BF31" s="318"/>
      <c r="BG31" s="318"/>
      <c r="BH31" s="318"/>
      <c r="BI31" s="315">
        <v>851</v>
      </c>
      <c r="BJ31" s="316"/>
      <c r="BK31" s="316"/>
      <c r="BL31" s="316"/>
      <c r="BM31" s="316"/>
      <c r="BN31" s="316"/>
      <c r="BO31" s="316"/>
      <c r="BP31" s="316"/>
      <c r="BQ31" s="316"/>
      <c r="BR31" s="317"/>
      <c r="BS31" s="315">
        <v>422</v>
      </c>
      <c r="BT31" s="316"/>
      <c r="BU31" s="316"/>
      <c r="BV31" s="316"/>
      <c r="BW31" s="316"/>
      <c r="BX31" s="316"/>
      <c r="BY31" s="316"/>
      <c r="BZ31" s="316"/>
      <c r="CA31" s="316"/>
      <c r="CB31" s="317"/>
      <c r="CC31" s="315">
        <v>142</v>
      </c>
      <c r="CD31" s="316"/>
      <c r="CE31" s="316"/>
      <c r="CF31" s="316"/>
      <c r="CG31" s="316"/>
      <c r="CH31" s="316"/>
      <c r="CI31" s="316"/>
      <c r="CJ31" s="316"/>
      <c r="CK31" s="316"/>
      <c r="CL31" s="317"/>
      <c r="CM31" s="315">
        <v>394</v>
      </c>
      <c r="CN31" s="316"/>
      <c r="CO31" s="316"/>
      <c r="CP31" s="316"/>
      <c r="CQ31" s="316"/>
      <c r="CR31" s="316"/>
      <c r="CS31" s="316"/>
      <c r="CT31" s="316"/>
      <c r="CU31" s="316"/>
      <c r="CV31" s="317"/>
      <c r="CW31" s="318">
        <f t="shared" si="1"/>
        <v>1809</v>
      </c>
      <c r="CX31" s="318"/>
      <c r="CY31" s="318"/>
      <c r="CZ31" s="318"/>
      <c r="DA31" s="318"/>
      <c r="DB31" s="318"/>
      <c r="DC31" s="318"/>
      <c r="DD31" s="318"/>
      <c r="DE31" s="318"/>
      <c r="DF31" s="318"/>
      <c r="DG31" s="318"/>
      <c r="DH31" s="318"/>
      <c r="DI31" s="318"/>
      <c r="DJ31" s="318"/>
      <c r="DK31" s="318"/>
      <c r="DL31" s="318"/>
      <c r="DM31" s="319">
        <v>99</v>
      </c>
      <c r="DN31" s="319"/>
      <c r="DO31" s="319"/>
      <c r="DP31" s="319"/>
      <c r="DQ31" s="319"/>
      <c r="DR31" s="319"/>
      <c r="DS31" s="319"/>
      <c r="DT31" s="319"/>
      <c r="DU31" s="319"/>
      <c r="DV31" s="319"/>
      <c r="DW31" s="319"/>
      <c r="DX31" s="319"/>
      <c r="DY31" s="319"/>
      <c r="DZ31" s="319"/>
      <c r="EA31" s="319"/>
      <c r="EB31" s="315"/>
      <c r="EC31" s="348">
        <v>2667</v>
      </c>
      <c r="ED31" s="348"/>
      <c r="EE31" s="348"/>
      <c r="EF31" s="348"/>
      <c r="EG31" s="348"/>
      <c r="EH31" s="348"/>
      <c r="EI31" s="348"/>
      <c r="EJ31" s="348"/>
      <c r="EK31" s="350"/>
    </row>
    <row r="32" spans="1:141" ht="14.1" customHeight="1">
      <c r="A32" s="247" t="s">
        <v>87</v>
      </c>
      <c r="B32" s="248"/>
      <c r="C32" s="248"/>
      <c r="D32" s="248"/>
      <c r="E32" s="248"/>
      <c r="F32" s="248"/>
      <c r="G32" s="248"/>
      <c r="H32" s="248"/>
      <c r="I32" s="248"/>
      <c r="J32" s="248"/>
      <c r="K32" s="248"/>
      <c r="L32" s="248"/>
      <c r="M32" s="248"/>
      <c r="N32" s="248"/>
      <c r="O32" s="248"/>
      <c r="P32" s="248"/>
      <c r="Q32" s="248"/>
      <c r="R32" s="248"/>
      <c r="S32" s="248"/>
      <c r="T32" s="248"/>
      <c r="U32" s="310">
        <v>2</v>
      </c>
      <c r="V32" s="311"/>
      <c r="W32" s="312"/>
      <c r="X32" s="312">
        <v>1</v>
      </c>
      <c r="Y32" s="312"/>
      <c r="Z32" s="312"/>
      <c r="AA32" s="312">
        <v>0</v>
      </c>
      <c r="AB32" s="313"/>
      <c r="AC32" s="314"/>
      <c r="AD32" s="315">
        <v>14200</v>
      </c>
      <c r="AE32" s="316"/>
      <c r="AF32" s="316"/>
      <c r="AG32" s="316"/>
      <c r="AH32" s="316"/>
      <c r="AI32" s="316"/>
      <c r="AJ32" s="316"/>
      <c r="AK32" s="316"/>
      <c r="AL32" s="316"/>
      <c r="AM32" s="317"/>
      <c r="AN32" s="315">
        <v>608</v>
      </c>
      <c r="AO32" s="316"/>
      <c r="AP32" s="316"/>
      <c r="AQ32" s="316"/>
      <c r="AR32" s="316"/>
      <c r="AS32" s="316"/>
      <c r="AT32" s="316"/>
      <c r="AU32" s="316"/>
      <c r="AV32" s="316"/>
      <c r="AW32" s="317"/>
      <c r="AX32" s="318">
        <f t="shared" si="0"/>
        <v>14808</v>
      </c>
      <c r="AY32" s="318"/>
      <c r="AZ32" s="318"/>
      <c r="BA32" s="318"/>
      <c r="BB32" s="318"/>
      <c r="BC32" s="318"/>
      <c r="BD32" s="318"/>
      <c r="BE32" s="318"/>
      <c r="BF32" s="318"/>
      <c r="BG32" s="318"/>
      <c r="BH32" s="318"/>
      <c r="BI32" s="315">
        <v>6844</v>
      </c>
      <c r="BJ32" s="316"/>
      <c r="BK32" s="316"/>
      <c r="BL32" s="316"/>
      <c r="BM32" s="316"/>
      <c r="BN32" s="316"/>
      <c r="BO32" s="316"/>
      <c r="BP32" s="316"/>
      <c r="BQ32" s="316"/>
      <c r="BR32" s="317"/>
      <c r="BS32" s="315">
        <v>4669</v>
      </c>
      <c r="BT32" s="316"/>
      <c r="BU32" s="316"/>
      <c r="BV32" s="316"/>
      <c r="BW32" s="316"/>
      <c r="BX32" s="316"/>
      <c r="BY32" s="316"/>
      <c r="BZ32" s="316"/>
      <c r="CA32" s="316"/>
      <c r="CB32" s="317"/>
      <c r="CC32" s="315">
        <v>1050</v>
      </c>
      <c r="CD32" s="316"/>
      <c r="CE32" s="316"/>
      <c r="CF32" s="316"/>
      <c r="CG32" s="316"/>
      <c r="CH32" s="316"/>
      <c r="CI32" s="316"/>
      <c r="CJ32" s="316"/>
      <c r="CK32" s="316"/>
      <c r="CL32" s="317"/>
      <c r="CM32" s="315">
        <v>1759</v>
      </c>
      <c r="CN32" s="316"/>
      <c r="CO32" s="316"/>
      <c r="CP32" s="316"/>
      <c r="CQ32" s="316"/>
      <c r="CR32" s="316"/>
      <c r="CS32" s="316"/>
      <c r="CT32" s="316"/>
      <c r="CU32" s="316"/>
      <c r="CV32" s="317"/>
      <c r="CW32" s="318">
        <f t="shared" si="1"/>
        <v>14322</v>
      </c>
      <c r="CX32" s="318"/>
      <c r="CY32" s="318"/>
      <c r="CZ32" s="318"/>
      <c r="DA32" s="318"/>
      <c r="DB32" s="318"/>
      <c r="DC32" s="318"/>
      <c r="DD32" s="318"/>
      <c r="DE32" s="318"/>
      <c r="DF32" s="318"/>
      <c r="DG32" s="318"/>
      <c r="DH32" s="318"/>
      <c r="DI32" s="318"/>
      <c r="DJ32" s="318"/>
      <c r="DK32" s="318"/>
      <c r="DL32" s="318"/>
      <c r="DM32" s="319">
        <v>550</v>
      </c>
      <c r="DN32" s="319"/>
      <c r="DO32" s="319"/>
      <c r="DP32" s="319"/>
      <c r="DQ32" s="319"/>
      <c r="DR32" s="319"/>
      <c r="DS32" s="319"/>
      <c r="DT32" s="319"/>
      <c r="DU32" s="319"/>
      <c r="DV32" s="319"/>
      <c r="DW32" s="319"/>
      <c r="DX32" s="319"/>
      <c r="DY32" s="319"/>
      <c r="DZ32" s="319"/>
      <c r="EA32" s="319"/>
      <c r="EB32" s="315"/>
      <c r="EC32" s="319">
        <v>26493</v>
      </c>
      <c r="ED32" s="319"/>
      <c r="EE32" s="319"/>
      <c r="EF32" s="319"/>
      <c r="EG32" s="319"/>
      <c r="EH32" s="319"/>
      <c r="EI32" s="319"/>
      <c r="EJ32" s="319"/>
      <c r="EK32" s="320"/>
    </row>
    <row r="33" spans="1:141" ht="14.1" customHeight="1" thickBot="1">
      <c r="A33" s="309" t="s">
        <v>88</v>
      </c>
      <c r="B33" s="309"/>
      <c r="C33" s="309"/>
      <c r="D33" s="309"/>
      <c r="E33" s="309"/>
      <c r="F33" s="309"/>
      <c r="G33" s="309"/>
      <c r="H33" s="309"/>
      <c r="I33" s="309"/>
      <c r="J33" s="309"/>
      <c r="K33" s="309"/>
      <c r="L33" s="309"/>
      <c r="M33" s="309"/>
      <c r="N33" s="309"/>
      <c r="O33" s="309"/>
      <c r="P33" s="309"/>
      <c r="Q33" s="309"/>
      <c r="R33" s="309"/>
      <c r="S33" s="309"/>
      <c r="T33" s="247"/>
      <c r="U33" s="334">
        <v>2</v>
      </c>
      <c r="V33" s="335"/>
      <c r="W33" s="336"/>
      <c r="X33" s="336">
        <v>2</v>
      </c>
      <c r="Y33" s="336"/>
      <c r="Z33" s="336"/>
      <c r="AA33" s="336">
        <v>0</v>
      </c>
      <c r="AB33" s="337"/>
      <c r="AC33" s="338"/>
      <c r="AD33" s="362">
        <f>SUM(AD12:AL32)</f>
        <v>21302</v>
      </c>
      <c r="AE33" s="363"/>
      <c r="AF33" s="363"/>
      <c r="AG33" s="363"/>
      <c r="AH33" s="363"/>
      <c r="AI33" s="363"/>
      <c r="AJ33" s="363"/>
      <c r="AK33" s="363"/>
      <c r="AL33" s="363"/>
      <c r="AM33" s="364"/>
      <c r="AN33" s="362">
        <f>SUM(AN12:AV32)</f>
        <v>5439</v>
      </c>
      <c r="AO33" s="363"/>
      <c r="AP33" s="363"/>
      <c r="AQ33" s="363"/>
      <c r="AR33" s="363"/>
      <c r="AS33" s="363"/>
      <c r="AT33" s="363"/>
      <c r="AU33" s="363"/>
      <c r="AV33" s="363"/>
      <c r="AW33" s="364"/>
      <c r="AX33" s="362">
        <f>SUM(AX12:BH32)</f>
        <v>26741</v>
      </c>
      <c r="AY33" s="363"/>
      <c r="AZ33" s="363"/>
      <c r="BA33" s="363"/>
      <c r="BB33" s="363"/>
      <c r="BC33" s="363"/>
      <c r="BD33" s="363"/>
      <c r="BE33" s="363"/>
      <c r="BF33" s="363"/>
      <c r="BG33" s="363"/>
      <c r="BH33" s="364"/>
      <c r="BI33" s="362">
        <f>SUM(BI12:BQ32)</f>
        <v>11224</v>
      </c>
      <c r="BJ33" s="363"/>
      <c r="BK33" s="363"/>
      <c r="BL33" s="363"/>
      <c r="BM33" s="363"/>
      <c r="BN33" s="363"/>
      <c r="BO33" s="363"/>
      <c r="BP33" s="363"/>
      <c r="BQ33" s="363"/>
      <c r="BR33" s="364"/>
      <c r="BS33" s="362">
        <f>SUM(BS12:CA32)</f>
        <v>6133</v>
      </c>
      <c r="BT33" s="363"/>
      <c r="BU33" s="363"/>
      <c r="BV33" s="363"/>
      <c r="BW33" s="363"/>
      <c r="BX33" s="363"/>
      <c r="BY33" s="363"/>
      <c r="BZ33" s="363"/>
      <c r="CA33" s="363"/>
      <c r="CB33" s="364"/>
      <c r="CC33" s="362">
        <f>SUM(CC12:CK32)</f>
        <v>1657</v>
      </c>
      <c r="CD33" s="363"/>
      <c r="CE33" s="363"/>
      <c r="CF33" s="363"/>
      <c r="CG33" s="363"/>
      <c r="CH33" s="363"/>
      <c r="CI33" s="363"/>
      <c r="CJ33" s="363"/>
      <c r="CK33" s="363"/>
      <c r="CL33" s="364"/>
      <c r="CM33" s="362">
        <f>SUM(CM12:CU32)</f>
        <v>3411</v>
      </c>
      <c r="CN33" s="363"/>
      <c r="CO33" s="363"/>
      <c r="CP33" s="363"/>
      <c r="CQ33" s="363"/>
      <c r="CR33" s="363"/>
      <c r="CS33" s="363"/>
      <c r="CT33" s="363"/>
      <c r="CU33" s="363"/>
      <c r="CV33" s="364"/>
      <c r="CW33" s="339">
        <f>SUM(CW12:DL32)</f>
        <v>22425</v>
      </c>
      <c r="CX33" s="339"/>
      <c r="CY33" s="339"/>
      <c r="CZ33" s="339"/>
      <c r="DA33" s="339"/>
      <c r="DB33" s="339"/>
      <c r="DC33" s="339"/>
      <c r="DD33" s="339"/>
      <c r="DE33" s="339"/>
      <c r="DF33" s="339"/>
      <c r="DG33" s="339"/>
      <c r="DH33" s="339"/>
      <c r="DI33" s="339"/>
      <c r="DJ33" s="339"/>
      <c r="DK33" s="339"/>
      <c r="DL33" s="339"/>
      <c r="DM33" s="339">
        <f>SUM(DM12:EB32)</f>
        <v>1091</v>
      </c>
      <c r="DN33" s="339"/>
      <c r="DO33" s="339"/>
      <c r="DP33" s="339"/>
      <c r="DQ33" s="339"/>
      <c r="DR33" s="339"/>
      <c r="DS33" s="339"/>
      <c r="DT33" s="339"/>
      <c r="DU33" s="339"/>
      <c r="DV33" s="339"/>
      <c r="DW33" s="339"/>
      <c r="DX33" s="339"/>
      <c r="DY33" s="339"/>
      <c r="DZ33" s="339"/>
      <c r="EA33" s="339"/>
      <c r="EB33" s="362"/>
      <c r="EC33" s="365">
        <f>SUM(EC12:EK32)</f>
        <v>33296</v>
      </c>
      <c r="ED33" s="365"/>
      <c r="EE33" s="365"/>
      <c r="EF33" s="365"/>
      <c r="EG33" s="365"/>
      <c r="EH33" s="365"/>
      <c r="EI33" s="365"/>
      <c r="EJ33" s="365"/>
      <c r="EK33" s="366"/>
    </row>
    <row r="34" spans="1:141" ht="14.1" customHeight="1" thickBot="1">
      <c r="A34" s="367"/>
      <c r="B34" s="367"/>
      <c r="C34" s="367"/>
      <c r="D34" s="367"/>
      <c r="E34" s="367"/>
      <c r="F34" s="367"/>
      <c r="G34" s="367"/>
      <c r="H34" s="367"/>
      <c r="I34" s="367"/>
      <c r="J34" s="367"/>
      <c r="K34" s="367"/>
      <c r="L34" s="367"/>
      <c r="M34" s="367"/>
      <c r="N34" s="367"/>
      <c r="O34" s="367"/>
      <c r="P34" s="367"/>
      <c r="Q34" s="367"/>
      <c r="R34" s="367"/>
      <c r="S34" s="367"/>
      <c r="T34" s="367"/>
      <c r="U34" s="367"/>
      <c r="V34" s="367"/>
      <c r="W34" s="367"/>
      <c r="X34" s="367"/>
      <c r="Y34" s="367"/>
      <c r="Z34" s="367"/>
      <c r="AA34" s="367"/>
      <c r="AB34" s="367"/>
      <c r="AC34" s="367"/>
      <c r="EC34" s="368"/>
      <c r="EK34" s="369"/>
    </row>
    <row r="35" spans="1:141" ht="14.1" customHeight="1">
      <c r="A35" s="309" t="s">
        <v>89</v>
      </c>
      <c r="B35" s="370"/>
      <c r="C35" s="370"/>
      <c r="D35" s="370"/>
      <c r="E35" s="370"/>
      <c r="F35" s="370"/>
      <c r="G35" s="370"/>
      <c r="H35" s="370"/>
      <c r="I35" s="370"/>
      <c r="J35" s="370"/>
      <c r="K35" s="370"/>
      <c r="L35" s="370"/>
      <c r="M35" s="370"/>
      <c r="N35" s="370"/>
      <c r="O35" s="370"/>
      <c r="P35" s="370"/>
      <c r="Q35" s="370"/>
      <c r="R35" s="370"/>
      <c r="S35" s="370"/>
      <c r="T35" s="371"/>
      <c r="U35" s="293">
        <v>2</v>
      </c>
      <c r="V35" s="294"/>
      <c r="W35" s="295"/>
      <c r="X35" s="295">
        <v>3</v>
      </c>
      <c r="Y35" s="295"/>
      <c r="Z35" s="295"/>
      <c r="AA35" s="295">
        <v>0</v>
      </c>
      <c r="AB35" s="296"/>
      <c r="AC35" s="297"/>
      <c r="AD35" s="301">
        <f>SUM(AD12:AL16)</f>
        <v>18</v>
      </c>
      <c r="AE35" s="302"/>
      <c r="AF35" s="302"/>
      <c r="AG35" s="302"/>
      <c r="AH35" s="302"/>
      <c r="AI35" s="302"/>
      <c r="AJ35" s="302"/>
      <c r="AK35" s="302"/>
      <c r="AL35" s="302"/>
      <c r="AM35" s="303"/>
      <c r="AN35" s="301">
        <f>SUM(AN12:AV16)</f>
        <v>30</v>
      </c>
      <c r="AO35" s="302"/>
      <c r="AP35" s="302"/>
      <c r="AQ35" s="302"/>
      <c r="AR35" s="302"/>
      <c r="AS35" s="302"/>
      <c r="AT35" s="302"/>
      <c r="AU35" s="302"/>
      <c r="AV35" s="302"/>
      <c r="AW35" s="303"/>
      <c r="AX35" s="304">
        <f>SUM(AX12:BH16)</f>
        <v>48</v>
      </c>
      <c r="AY35" s="304"/>
      <c r="AZ35" s="304"/>
      <c r="BA35" s="304"/>
      <c r="BB35" s="304"/>
      <c r="BC35" s="304"/>
      <c r="BD35" s="304"/>
      <c r="BE35" s="304"/>
      <c r="BF35" s="304"/>
      <c r="BG35" s="304"/>
      <c r="BH35" s="304"/>
      <c r="BI35" s="301">
        <f>SUM(BI12:BQ16)</f>
        <v>24</v>
      </c>
      <c r="BJ35" s="302"/>
      <c r="BK35" s="302"/>
      <c r="BL35" s="302"/>
      <c r="BM35" s="302"/>
      <c r="BN35" s="302"/>
      <c r="BO35" s="302"/>
      <c r="BP35" s="302"/>
      <c r="BQ35" s="302"/>
      <c r="BR35" s="303"/>
      <c r="BS35" s="301">
        <f>SUM(BS12:CA16)</f>
        <v>5</v>
      </c>
      <c r="BT35" s="302"/>
      <c r="BU35" s="302"/>
      <c r="BV35" s="302"/>
      <c r="BW35" s="302"/>
      <c r="BX35" s="302"/>
      <c r="BY35" s="302"/>
      <c r="BZ35" s="302"/>
      <c r="CA35" s="302"/>
      <c r="CB35" s="303"/>
      <c r="CC35" s="301">
        <f>SUM(CC12:CK16)</f>
        <v>8</v>
      </c>
      <c r="CD35" s="302"/>
      <c r="CE35" s="302"/>
      <c r="CF35" s="302"/>
      <c r="CG35" s="302"/>
      <c r="CH35" s="302"/>
      <c r="CI35" s="302"/>
      <c r="CJ35" s="302"/>
      <c r="CK35" s="302"/>
      <c r="CL35" s="303"/>
      <c r="CM35" s="301">
        <f>SUM(CM12:CU16)</f>
        <v>11</v>
      </c>
      <c r="CN35" s="302"/>
      <c r="CO35" s="302"/>
      <c r="CP35" s="302"/>
      <c r="CQ35" s="302"/>
      <c r="CR35" s="302"/>
      <c r="CS35" s="302"/>
      <c r="CT35" s="302"/>
      <c r="CU35" s="302"/>
      <c r="CV35" s="303"/>
      <c r="CW35" s="304">
        <f>SUM(CW12:DL16)</f>
        <v>48</v>
      </c>
      <c r="CX35" s="304"/>
      <c r="CY35" s="304"/>
      <c r="CZ35" s="304"/>
      <c r="DA35" s="304"/>
      <c r="DB35" s="304"/>
      <c r="DC35" s="304"/>
      <c r="DD35" s="304"/>
      <c r="DE35" s="304"/>
      <c r="DF35" s="304"/>
      <c r="DG35" s="304"/>
      <c r="DH35" s="304"/>
      <c r="DI35" s="304"/>
      <c r="DJ35" s="304"/>
      <c r="DK35" s="304"/>
      <c r="DL35" s="304"/>
      <c r="DM35" s="304">
        <f>SUM(DM12:EB16)</f>
        <v>8</v>
      </c>
      <c r="DN35" s="304"/>
      <c r="DO35" s="304"/>
      <c r="DP35" s="304"/>
      <c r="DQ35" s="304"/>
      <c r="DR35" s="304"/>
      <c r="DS35" s="304"/>
      <c r="DT35" s="304"/>
      <c r="DU35" s="304"/>
      <c r="DV35" s="304"/>
      <c r="DW35" s="304"/>
      <c r="DX35" s="304"/>
      <c r="DY35" s="304"/>
      <c r="DZ35" s="304"/>
      <c r="EA35" s="304"/>
      <c r="EB35" s="301"/>
      <c r="EC35" s="304">
        <f>SUM(EC12:EK16)</f>
        <v>6</v>
      </c>
      <c r="ED35" s="304"/>
      <c r="EE35" s="304"/>
      <c r="EF35" s="304"/>
      <c r="EG35" s="304"/>
      <c r="EH35" s="304"/>
      <c r="EI35" s="304"/>
      <c r="EJ35" s="304"/>
      <c r="EK35" s="372"/>
    </row>
    <row r="36" spans="1:141" ht="14.1" customHeight="1">
      <c r="A36" s="309" t="s">
        <v>90</v>
      </c>
      <c r="B36" s="370"/>
      <c r="C36" s="370"/>
      <c r="D36" s="370"/>
      <c r="E36" s="370"/>
      <c r="F36" s="370"/>
      <c r="G36" s="370"/>
      <c r="H36" s="370"/>
      <c r="I36" s="370"/>
      <c r="J36" s="370"/>
      <c r="K36" s="370"/>
      <c r="L36" s="370"/>
      <c r="M36" s="370"/>
      <c r="N36" s="370"/>
      <c r="O36" s="370"/>
      <c r="P36" s="370"/>
      <c r="Q36" s="370"/>
      <c r="R36" s="370"/>
      <c r="S36" s="370"/>
      <c r="T36" s="371"/>
      <c r="U36" s="310">
        <v>2</v>
      </c>
      <c r="V36" s="311"/>
      <c r="W36" s="312"/>
      <c r="X36" s="312">
        <v>4</v>
      </c>
      <c r="Y36" s="312"/>
      <c r="Z36" s="312"/>
      <c r="AA36" s="312">
        <v>0</v>
      </c>
      <c r="AB36" s="313"/>
      <c r="AC36" s="314"/>
      <c r="AD36" s="373">
        <f>SUM(AD17:AL21)</f>
        <v>2</v>
      </c>
      <c r="AE36" s="374"/>
      <c r="AF36" s="374"/>
      <c r="AG36" s="374"/>
      <c r="AH36" s="374"/>
      <c r="AI36" s="374"/>
      <c r="AJ36" s="374"/>
      <c r="AK36" s="374"/>
      <c r="AL36" s="374"/>
      <c r="AM36" s="375"/>
      <c r="AN36" s="373">
        <f>SUM(AN17:AV21)</f>
        <v>2</v>
      </c>
      <c r="AO36" s="374"/>
      <c r="AP36" s="374"/>
      <c r="AQ36" s="374"/>
      <c r="AR36" s="374"/>
      <c r="AS36" s="374"/>
      <c r="AT36" s="374"/>
      <c r="AU36" s="374"/>
      <c r="AV36" s="374"/>
      <c r="AW36" s="375"/>
      <c r="AX36" s="318">
        <f>SUM(AX17:BH21)</f>
        <v>4</v>
      </c>
      <c r="AY36" s="318"/>
      <c r="AZ36" s="318"/>
      <c r="BA36" s="318"/>
      <c r="BB36" s="318"/>
      <c r="BC36" s="318"/>
      <c r="BD36" s="318"/>
      <c r="BE36" s="318"/>
      <c r="BF36" s="318"/>
      <c r="BG36" s="318"/>
      <c r="BH36" s="318"/>
      <c r="BI36" s="373">
        <f>SUM(BI17:BQ21)</f>
        <v>0</v>
      </c>
      <c r="BJ36" s="374"/>
      <c r="BK36" s="374"/>
      <c r="BL36" s="374"/>
      <c r="BM36" s="374"/>
      <c r="BN36" s="374"/>
      <c r="BO36" s="374"/>
      <c r="BP36" s="374"/>
      <c r="BQ36" s="374"/>
      <c r="BR36" s="375"/>
      <c r="BS36" s="373">
        <f>SUM(BS17:CA21)</f>
        <v>0</v>
      </c>
      <c r="BT36" s="374"/>
      <c r="BU36" s="374"/>
      <c r="BV36" s="374"/>
      <c r="BW36" s="374"/>
      <c r="BX36" s="374"/>
      <c r="BY36" s="374"/>
      <c r="BZ36" s="374"/>
      <c r="CA36" s="374"/>
      <c r="CB36" s="375"/>
      <c r="CC36" s="373">
        <f>SUM(CC17:CK21)</f>
        <v>0</v>
      </c>
      <c r="CD36" s="374"/>
      <c r="CE36" s="374"/>
      <c r="CF36" s="374"/>
      <c r="CG36" s="374"/>
      <c r="CH36" s="374"/>
      <c r="CI36" s="374"/>
      <c r="CJ36" s="374"/>
      <c r="CK36" s="374"/>
      <c r="CL36" s="375"/>
      <c r="CM36" s="373">
        <f>SUM(CM17:CU21)</f>
        <v>1</v>
      </c>
      <c r="CN36" s="374"/>
      <c r="CO36" s="374"/>
      <c r="CP36" s="374"/>
      <c r="CQ36" s="374"/>
      <c r="CR36" s="374"/>
      <c r="CS36" s="374"/>
      <c r="CT36" s="374"/>
      <c r="CU36" s="374"/>
      <c r="CV36" s="375"/>
      <c r="CW36" s="318">
        <f>SUM(CW17:DL21)</f>
        <v>1</v>
      </c>
      <c r="CX36" s="318"/>
      <c r="CY36" s="318"/>
      <c r="CZ36" s="318"/>
      <c r="DA36" s="318"/>
      <c r="DB36" s="318"/>
      <c r="DC36" s="318"/>
      <c r="DD36" s="318"/>
      <c r="DE36" s="318"/>
      <c r="DF36" s="318"/>
      <c r="DG36" s="318"/>
      <c r="DH36" s="318"/>
      <c r="DI36" s="318"/>
      <c r="DJ36" s="318"/>
      <c r="DK36" s="318"/>
      <c r="DL36" s="318"/>
      <c r="DM36" s="318">
        <f>SUM(DM17:EB21)</f>
        <v>0</v>
      </c>
      <c r="DN36" s="318"/>
      <c r="DO36" s="318"/>
      <c r="DP36" s="318"/>
      <c r="DQ36" s="318"/>
      <c r="DR36" s="318"/>
      <c r="DS36" s="318"/>
      <c r="DT36" s="318"/>
      <c r="DU36" s="318"/>
      <c r="DV36" s="318"/>
      <c r="DW36" s="318"/>
      <c r="DX36" s="318"/>
      <c r="DY36" s="318"/>
      <c r="DZ36" s="318"/>
      <c r="EA36" s="318"/>
      <c r="EB36" s="373"/>
      <c r="EC36" s="318">
        <f>SUM(EC17:EK21)</f>
        <v>0</v>
      </c>
      <c r="ED36" s="318"/>
      <c r="EE36" s="318"/>
      <c r="EF36" s="318"/>
      <c r="EG36" s="318"/>
      <c r="EH36" s="318"/>
      <c r="EI36" s="318"/>
      <c r="EJ36" s="318"/>
      <c r="EK36" s="376"/>
    </row>
    <row r="37" spans="1:141" ht="14.1" customHeight="1">
      <c r="A37" s="309" t="s">
        <v>91</v>
      </c>
      <c r="B37" s="370"/>
      <c r="C37" s="370"/>
      <c r="D37" s="370"/>
      <c r="E37" s="370"/>
      <c r="F37" s="370"/>
      <c r="G37" s="370"/>
      <c r="H37" s="370"/>
      <c r="I37" s="370"/>
      <c r="J37" s="370"/>
      <c r="K37" s="370"/>
      <c r="L37" s="370"/>
      <c r="M37" s="370"/>
      <c r="N37" s="370"/>
      <c r="O37" s="370"/>
      <c r="P37" s="370"/>
      <c r="Q37" s="370"/>
      <c r="R37" s="370"/>
      <c r="S37" s="370"/>
      <c r="T37" s="371"/>
      <c r="U37" s="310">
        <v>2</v>
      </c>
      <c r="V37" s="311"/>
      <c r="W37" s="312"/>
      <c r="X37" s="312">
        <v>5</v>
      </c>
      <c r="Y37" s="312"/>
      <c r="Z37" s="312"/>
      <c r="AA37" s="312">
        <v>0</v>
      </c>
      <c r="AB37" s="313"/>
      <c r="AC37" s="314"/>
      <c r="AD37" s="373">
        <f>SUM(AD22:AL23)</f>
        <v>5</v>
      </c>
      <c r="AE37" s="374"/>
      <c r="AF37" s="374"/>
      <c r="AG37" s="374"/>
      <c r="AH37" s="374"/>
      <c r="AI37" s="374"/>
      <c r="AJ37" s="374"/>
      <c r="AK37" s="374"/>
      <c r="AL37" s="374"/>
      <c r="AM37" s="375"/>
      <c r="AN37" s="373">
        <f>SUM(AN22:AV23)</f>
        <v>4</v>
      </c>
      <c r="AO37" s="374"/>
      <c r="AP37" s="374"/>
      <c r="AQ37" s="374"/>
      <c r="AR37" s="374"/>
      <c r="AS37" s="374"/>
      <c r="AT37" s="374"/>
      <c r="AU37" s="374"/>
      <c r="AV37" s="374"/>
      <c r="AW37" s="375"/>
      <c r="AX37" s="318">
        <f>SUM(AX22:BH23)</f>
        <v>9</v>
      </c>
      <c r="AY37" s="318"/>
      <c r="AZ37" s="318"/>
      <c r="BA37" s="318"/>
      <c r="BB37" s="318"/>
      <c r="BC37" s="318"/>
      <c r="BD37" s="318"/>
      <c r="BE37" s="318"/>
      <c r="BF37" s="318"/>
      <c r="BG37" s="318"/>
      <c r="BH37" s="318"/>
      <c r="BI37" s="373">
        <f>SUM(BI22:BQ23)</f>
        <v>14</v>
      </c>
      <c r="BJ37" s="374"/>
      <c r="BK37" s="374"/>
      <c r="BL37" s="374"/>
      <c r="BM37" s="374"/>
      <c r="BN37" s="374"/>
      <c r="BO37" s="374"/>
      <c r="BP37" s="374"/>
      <c r="BQ37" s="374"/>
      <c r="BR37" s="375"/>
      <c r="BS37" s="373">
        <f>SUM(BS22:CA23)</f>
        <v>0</v>
      </c>
      <c r="BT37" s="374"/>
      <c r="BU37" s="374"/>
      <c r="BV37" s="374"/>
      <c r="BW37" s="374"/>
      <c r="BX37" s="374"/>
      <c r="BY37" s="374"/>
      <c r="BZ37" s="374"/>
      <c r="CA37" s="374"/>
      <c r="CB37" s="375"/>
      <c r="CC37" s="373">
        <f>SUM(CC22:CK23)</f>
        <v>1</v>
      </c>
      <c r="CD37" s="374"/>
      <c r="CE37" s="374"/>
      <c r="CF37" s="374"/>
      <c r="CG37" s="374"/>
      <c r="CH37" s="374"/>
      <c r="CI37" s="374"/>
      <c r="CJ37" s="374"/>
      <c r="CK37" s="374"/>
      <c r="CL37" s="375"/>
      <c r="CM37" s="373">
        <f>SUM(CM22:CU23)</f>
        <v>3</v>
      </c>
      <c r="CN37" s="374"/>
      <c r="CO37" s="374"/>
      <c r="CP37" s="374"/>
      <c r="CQ37" s="374"/>
      <c r="CR37" s="374"/>
      <c r="CS37" s="374"/>
      <c r="CT37" s="374"/>
      <c r="CU37" s="374"/>
      <c r="CV37" s="375"/>
      <c r="CW37" s="318">
        <f>SUM(CW22:DL23)</f>
        <v>18</v>
      </c>
      <c r="CX37" s="318"/>
      <c r="CY37" s="318"/>
      <c r="CZ37" s="318"/>
      <c r="DA37" s="318"/>
      <c r="DB37" s="318"/>
      <c r="DC37" s="318"/>
      <c r="DD37" s="318"/>
      <c r="DE37" s="318"/>
      <c r="DF37" s="318"/>
      <c r="DG37" s="318"/>
      <c r="DH37" s="318"/>
      <c r="DI37" s="318"/>
      <c r="DJ37" s="318"/>
      <c r="DK37" s="318"/>
      <c r="DL37" s="318"/>
      <c r="DM37" s="318">
        <f>SUM(DM22:EB23)</f>
        <v>1</v>
      </c>
      <c r="DN37" s="318"/>
      <c r="DO37" s="318"/>
      <c r="DP37" s="318"/>
      <c r="DQ37" s="318"/>
      <c r="DR37" s="318"/>
      <c r="DS37" s="318"/>
      <c r="DT37" s="318"/>
      <c r="DU37" s="318"/>
      <c r="DV37" s="318"/>
      <c r="DW37" s="318"/>
      <c r="DX37" s="318"/>
      <c r="DY37" s="318"/>
      <c r="DZ37" s="318"/>
      <c r="EA37" s="318"/>
      <c r="EB37" s="373"/>
      <c r="EC37" s="318">
        <f>SUM(EC22:EK23)</f>
        <v>0</v>
      </c>
      <c r="ED37" s="318"/>
      <c r="EE37" s="318"/>
      <c r="EF37" s="318"/>
      <c r="EG37" s="318"/>
      <c r="EH37" s="318"/>
      <c r="EI37" s="318"/>
      <c r="EJ37" s="318"/>
      <c r="EK37" s="376"/>
    </row>
    <row r="38" spans="1:141" ht="14.1" customHeight="1" thickBot="1">
      <c r="A38" s="309" t="s">
        <v>92</v>
      </c>
      <c r="B38" s="370"/>
      <c r="C38" s="370"/>
      <c r="D38" s="370"/>
      <c r="E38" s="370"/>
      <c r="F38" s="370"/>
      <c r="G38" s="370"/>
      <c r="H38" s="370"/>
      <c r="I38" s="370"/>
      <c r="J38" s="370"/>
      <c r="K38" s="370"/>
      <c r="L38" s="370"/>
      <c r="M38" s="370"/>
      <c r="N38" s="370"/>
      <c r="O38" s="370"/>
      <c r="P38" s="370"/>
      <c r="Q38" s="370"/>
      <c r="R38" s="370"/>
      <c r="S38" s="370"/>
      <c r="T38" s="371"/>
      <c r="U38" s="334">
        <v>2</v>
      </c>
      <c r="V38" s="335"/>
      <c r="W38" s="336"/>
      <c r="X38" s="336">
        <v>6</v>
      </c>
      <c r="Y38" s="336"/>
      <c r="Z38" s="336"/>
      <c r="AA38" s="336">
        <v>0</v>
      </c>
      <c r="AB38" s="337"/>
      <c r="AC38" s="338"/>
      <c r="AD38" s="362">
        <f>SUM(AD24:AL26)</f>
        <v>370</v>
      </c>
      <c r="AE38" s="363"/>
      <c r="AF38" s="363"/>
      <c r="AG38" s="363"/>
      <c r="AH38" s="363"/>
      <c r="AI38" s="363"/>
      <c r="AJ38" s="363"/>
      <c r="AK38" s="363"/>
      <c r="AL38" s="363"/>
      <c r="AM38" s="364"/>
      <c r="AN38" s="362">
        <f>SUM(AN24:AV26)</f>
        <v>787</v>
      </c>
      <c r="AO38" s="363"/>
      <c r="AP38" s="363"/>
      <c r="AQ38" s="363"/>
      <c r="AR38" s="363"/>
      <c r="AS38" s="363"/>
      <c r="AT38" s="363"/>
      <c r="AU38" s="363"/>
      <c r="AV38" s="363"/>
      <c r="AW38" s="364"/>
      <c r="AX38" s="339">
        <f>SUM(AX24:BH26)</f>
        <v>1157</v>
      </c>
      <c r="AY38" s="339"/>
      <c r="AZ38" s="339"/>
      <c r="BA38" s="339"/>
      <c r="BB38" s="339"/>
      <c r="BC38" s="339"/>
      <c r="BD38" s="339"/>
      <c r="BE38" s="339"/>
      <c r="BF38" s="339"/>
      <c r="BG38" s="339"/>
      <c r="BH38" s="339"/>
      <c r="BI38" s="362">
        <f>SUM(BI24:BQ26)</f>
        <v>485</v>
      </c>
      <c r="BJ38" s="363"/>
      <c r="BK38" s="363"/>
      <c r="BL38" s="363"/>
      <c r="BM38" s="363"/>
      <c r="BN38" s="363"/>
      <c r="BO38" s="363"/>
      <c r="BP38" s="363"/>
      <c r="BQ38" s="363"/>
      <c r="BR38" s="364"/>
      <c r="BS38" s="362">
        <f>SUM(BS24:CA26)</f>
        <v>53</v>
      </c>
      <c r="BT38" s="363"/>
      <c r="BU38" s="363"/>
      <c r="BV38" s="363"/>
      <c r="BW38" s="363"/>
      <c r="BX38" s="363"/>
      <c r="BY38" s="363"/>
      <c r="BZ38" s="363"/>
      <c r="CA38" s="363"/>
      <c r="CB38" s="364"/>
      <c r="CC38" s="362">
        <f>SUM(CC24:CK26)</f>
        <v>44</v>
      </c>
      <c r="CD38" s="363"/>
      <c r="CE38" s="363"/>
      <c r="CF38" s="363"/>
      <c r="CG38" s="363"/>
      <c r="CH38" s="363"/>
      <c r="CI38" s="363"/>
      <c r="CJ38" s="363"/>
      <c r="CK38" s="363"/>
      <c r="CL38" s="364"/>
      <c r="CM38" s="362">
        <f>SUM(CM24:CU26)</f>
        <v>56</v>
      </c>
      <c r="CN38" s="363"/>
      <c r="CO38" s="363"/>
      <c r="CP38" s="363"/>
      <c r="CQ38" s="363"/>
      <c r="CR38" s="363"/>
      <c r="CS38" s="363"/>
      <c r="CT38" s="363"/>
      <c r="CU38" s="363"/>
      <c r="CV38" s="364"/>
      <c r="CW38" s="339">
        <f>SUM(CW24:DL26)</f>
        <v>638</v>
      </c>
      <c r="CX38" s="339"/>
      <c r="CY38" s="339"/>
      <c r="CZ38" s="339"/>
      <c r="DA38" s="339"/>
      <c r="DB38" s="339"/>
      <c r="DC38" s="339"/>
      <c r="DD38" s="339"/>
      <c r="DE38" s="339"/>
      <c r="DF38" s="339"/>
      <c r="DG38" s="339"/>
      <c r="DH38" s="339"/>
      <c r="DI38" s="339"/>
      <c r="DJ38" s="339"/>
      <c r="DK38" s="339"/>
      <c r="DL38" s="339"/>
      <c r="DM38" s="339">
        <f>SUM(DM24:EB26)</f>
        <v>9</v>
      </c>
      <c r="DN38" s="339"/>
      <c r="DO38" s="339"/>
      <c r="DP38" s="339"/>
      <c r="DQ38" s="339"/>
      <c r="DR38" s="339"/>
      <c r="DS38" s="339"/>
      <c r="DT38" s="339"/>
      <c r="DU38" s="339"/>
      <c r="DV38" s="339"/>
      <c r="DW38" s="339"/>
      <c r="DX38" s="339"/>
      <c r="DY38" s="339"/>
      <c r="DZ38" s="339"/>
      <c r="EA38" s="339"/>
      <c r="EB38" s="362"/>
      <c r="EC38" s="339">
        <f>SUM(EC24:EK26)</f>
        <v>84</v>
      </c>
      <c r="ED38" s="339"/>
      <c r="EE38" s="339"/>
      <c r="EF38" s="339"/>
      <c r="EG38" s="339"/>
      <c r="EH38" s="339"/>
      <c r="EI38" s="339"/>
      <c r="EJ38" s="339"/>
      <c r="EK38" s="377"/>
    </row>
    <row r="39" spans="1:141" ht="13.5" customHeight="1">
      <c r="EK39" s="238"/>
    </row>
    <row r="40" spans="1:141" ht="13.5" customHeight="1"/>
    <row r="41" spans="1:141" ht="13.5" customHeight="1"/>
    <row r="42" spans="1:141" ht="13.5" customHeight="1"/>
    <row r="43" spans="1:141" ht="13.5" customHeight="1"/>
  </sheetData>
  <sheetProtection password="98CF" sheet="1" objects="1" scenarios="1" selectLockedCells="1"/>
  <mergeCells count="423">
    <mergeCell ref="CM11:CV11"/>
    <mergeCell ref="CW11:DL11"/>
    <mergeCell ref="AD19:AM19"/>
    <mergeCell ref="AD20:AM20"/>
    <mergeCell ref="AD21:AM21"/>
    <mergeCell ref="AD13:AM13"/>
    <mergeCell ref="AD14:AM14"/>
    <mergeCell ref="AD15:AM15"/>
    <mergeCell ref="AD8:AM9"/>
    <mergeCell ref="AD10:AM10"/>
    <mergeCell ref="AD11:AM11"/>
    <mergeCell ref="AD16:AM16"/>
    <mergeCell ref="AD17:AM17"/>
    <mergeCell ref="AD18:AM18"/>
    <mergeCell ref="BS8:CB9"/>
    <mergeCell ref="CW13:DL13"/>
    <mergeCell ref="AX14:BH14"/>
    <mergeCell ref="AN14:AW14"/>
    <mergeCell ref="EC32:EK32"/>
    <mergeCell ref="EC33:EK33"/>
    <mergeCell ref="EC35:EK35"/>
    <mergeCell ref="EC36:EK36"/>
    <mergeCell ref="EC37:EK37"/>
    <mergeCell ref="EC38:EK38"/>
    <mergeCell ref="EC26:EK26"/>
    <mergeCell ref="EC27:EK27"/>
    <mergeCell ref="EC28:EK28"/>
    <mergeCell ref="EC29:EK29"/>
    <mergeCell ref="EC30:EK30"/>
    <mergeCell ref="EC31:EK31"/>
    <mergeCell ref="EC20:EK20"/>
    <mergeCell ref="EC21:EK21"/>
    <mergeCell ref="EC22:EK22"/>
    <mergeCell ref="EC23:EK23"/>
    <mergeCell ref="EC24:EK24"/>
    <mergeCell ref="EC25:EK25"/>
    <mergeCell ref="EC14:EK14"/>
    <mergeCell ref="EC15:EK15"/>
    <mergeCell ref="EC16:EK16"/>
    <mergeCell ref="EC17:EK17"/>
    <mergeCell ref="EC18:EK18"/>
    <mergeCell ref="EC19:EK19"/>
    <mergeCell ref="EC11:EK11"/>
    <mergeCell ref="EC12:EK12"/>
    <mergeCell ref="EC13:EK13"/>
    <mergeCell ref="T3:V3"/>
    <mergeCell ref="W3:Y3"/>
    <mergeCell ref="Z3:AB3"/>
    <mergeCell ref="AC3:AE3"/>
    <mergeCell ref="CM6:CV6"/>
    <mergeCell ref="AN6:AW6"/>
    <mergeCell ref="AD6:AM6"/>
    <mergeCell ref="AX6:BH6"/>
    <mergeCell ref="DQ3:EJ3"/>
    <mergeCell ref="BS10:CB10"/>
    <mergeCell ref="CM10:CV10"/>
    <mergeCell ref="DM9:EB9"/>
    <mergeCell ref="AD12:AM12"/>
    <mergeCell ref="BI11:BR11"/>
    <mergeCell ref="BS11:CB11"/>
    <mergeCell ref="CC11:CL11"/>
    <mergeCell ref="DM11:EB11"/>
    <mergeCell ref="DM10:EB10"/>
    <mergeCell ref="BI12:BR12"/>
    <mergeCell ref="CW12:DL12"/>
    <mergeCell ref="BI8:BR8"/>
    <mergeCell ref="DE1:DP2"/>
    <mergeCell ref="DQ1:EJ2"/>
    <mergeCell ref="AI2:DA2"/>
    <mergeCell ref="DM6:EB6"/>
    <mergeCell ref="BI6:BR6"/>
    <mergeCell ref="BS6:CB6"/>
    <mergeCell ref="CC6:CL6"/>
    <mergeCell ref="AR3:BK3"/>
    <mergeCell ref="DE3:DP3"/>
    <mergeCell ref="DM7:EB7"/>
    <mergeCell ref="DM8:EB8"/>
    <mergeCell ref="CW6:DL6"/>
    <mergeCell ref="EC6:EK6"/>
    <mergeCell ref="EC7:EK10"/>
    <mergeCell ref="BI9:BR10"/>
    <mergeCell ref="CW8:DL10"/>
    <mergeCell ref="AN8:AW9"/>
    <mergeCell ref="AN10:AW10"/>
    <mergeCell ref="AD7:BH7"/>
    <mergeCell ref="BI7:DL7"/>
    <mergeCell ref="CC8:CL9"/>
    <mergeCell ref="CC10:CL10"/>
    <mergeCell ref="CM8:CV9"/>
    <mergeCell ref="A13:T13"/>
    <mergeCell ref="U13:W13"/>
    <mergeCell ref="X13:Z13"/>
    <mergeCell ref="AA13:AC13"/>
    <mergeCell ref="AX13:BH13"/>
    <mergeCell ref="AN13:AW13"/>
    <mergeCell ref="H1:Y2"/>
    <mergeCell ref="Z1:AE2"/>
    <mergeCell ref="H3:J3"/>
    <mergeCell ref="K3:M3"/>
    <mergeCell ref="N3:P3"/>
    <mergeCell ref="Q3:S3"/>
    <mergeCell ref="AN11:AW11"/>
    <mergeCell ref="AX11:BH11"/>
    <mergeCell ref="A7:T11"/>
    <mergeCell ref="AX8:BH10"/>
    <mergeCell ref="U7:AC11"/>
    <mergeCell ref="A12:T12"/>
    <mergeCell ref="U12:W12"/>
    <mergeCell ref="X12:Z12"/>
    <mergeCell ref="AA12:AC12"/>
    <mergeCell ref="AX12:BH12"/>
    <mergeCell ref="AN12:AW12"/>
    <mergeCell ref="DM13:EB13"/>
    <mergeCell ref="BS13:CB13"/>
    <mergeCell ref="CC13:CL13"/>
    <mergeCell ref="CM13:CV13"/>
    <mergeCell ref="DM12:EB12"/>
    <mergeCell ref="BS12:CB12"/>
    <mergeCell ref="CC12:CL12"/>
    <mergeCell ref="BI14:BR14"/>
    <mergeCell ref="CW14:DL14"/>
    <mergeCell ref="BI13:BR13"/>
    <mergeCell ref="CM12:CV12"/>
    <mergeCell ref="DM14:EB14"/>
    <mergeCell ref="BS14:CB14"/>
    <mergeCell ref="CC14:CL14"/>
    <mergeCell ref="CM14:CV14"/>
    <mergeCell ref="DM15:EB15"/>
    <mergeCell ref="BS15:CB15"/>
    <mergeCell ref="CC15:CL15"/>
    <mergeCell ref="CM15:CV15"/>
    <mergeCell ref="AX15:BH15"/>
    <mergeCell ref="AN15:AW15"/>
    <mergeCell ref="BI15:BR15"/>
    <mergeCell ref="CW15:DL15"/>
    <mergeCell ref="A16:T16"/>
    <mergeCell ref="U16:W16"/>
    <mergeCell ref="X16:Z16"/>
    <mergeCell ref="AA16:AC16"/>
    <mergeCell ref="A17:T17"/>
    <mergeCell ref="U17:W17"/>
    <mergeCell ref="X17:Z17"/>
    <mergeCell ref="AA17:AC17"/>
    <mergeCell ref="A14:T14"/>
    <mergeCell ref="U14:W14"/>
    <mergeCell ref="X14:Z14"/>
    <mergeCell ref="AA14:AC14"/>
    <mergeCell ref="A15:T15"/>
    <mergeCell ref="U15:W15"/>
    <mergeCell ref="X15:Z15"/>
    <mergeCell ref="AA15:AC15"/>
    <mergeCell ref="A18:T18"/>
    <mergeCell ref="U18:W18"/>
    <mergeCell ref="X18:Z18"/>
    <mergeCell ref="AA18:AC18"/>
    <mergeCell ref="A19:T19"/>
    <mergeCell ref="U19:W19"/>
    <mergeCell ref="X19:Z19"/>
    <mergeCell ref="AA19:AC19"/>
    <mergeCell ref="DM16:EB16"/>
    <mergeCell ref="BS16:CB16"/>
    <mergeCell ref="CC16:CL16"/>
    <mergeCell ref="CM16:CV16"/>
    <mergeCell ref="AX16:BH16"/>
    <mergeCell ref="AN16:AW16"/>
    <mergeCell ref="DM17:EB17"/>
    <mergeCell ref="BS17:CB17"/>
    <mergeCell ref="CC17:CL17"/>
    <mergeCell ref="CM17:CV17"/>
    <mergeCell ref="AX17:BH17"/>
    <mergeCell ref="AN17:AW17"/>
    <mergeCell ref="BI17:BR17"/>
    <mergeCell ref="CW17:DL17"/>
    <mergeCell ref="BI16:BR16"/>
    <mergeCell ref="CW16:DL16"/>
    <mergeCell ref="A20:T20"/>
    <mergeCell ref="U20:W20"/>
    <mergeCell ref="X20:Z20"/>
    <mergeCell ref="AA20:AC20"/>
    <mergeCell ref="A21:T21"/>
    <mergeCell ref="U21:W21"/>
    <mergeCell ref="X21:Z21"/>
    <mergeCell ref="AA21:AC21"/>
    <mergeCell ref="DM18:EB18"/>
    <mergeCell ref="BS18:CB18"/>
    <mergeCell ref="CC18:CL18"/>
    <mergeCell ref="CM18:CV18"/>
    <mergeCell ref="AX18:BH18"/>
    <mergeCell ref="AN18:AW18"/>
    <mergeCell ref="DM19:EB19"/>
    <mergeCell ref="BS19:CB19"/>
    <mergeCell ref="CC19:CL19"/>
    <mergeCell ref="CM19:CV19"/>
    <mergeCell ref="AX19:BH19"/>
    <mergeCell ref="AN19:AW19"/>
    <mergeCell ref="BI19:BR19"/>
    <mergeCell ref="CW19:DL19"/>
    <mergeCell ref="BI18:BR18"/>
    <mergeCell ref="CW18:DL18"/>
    <mergeCell ref="DM20:EB20"/>
    <mergeCell ref="BS20:CB20"/>
    <mergeCell ref="CC20:CL20"/>
    <mergeCell ref="CM20:CV20"/>
    <mergeCell ref="AX20:BH20"/>
    <mergeCell ref="AN20:AW20"/>
    <mergeCell ref="DM21:EB21"/>
    <mergeCell ref="BS21:CB21"/>
    <mergeCell ref="CC21:CL21"/>
    <mergeCell ref="CM21:CV21"/>
    <mergeCell ref="AX21:BH21"/>
    <mergeCell ref="AN21:AW21"/>
    <mergeCell ref="BI21:BR21"/>
    <mergeCell ref="CW21:DL21"/>
    <mergeCell ref="BI20:BR20"/>
    <mergeCell ref="CW20:DL20"/>
    <mergeCell ref="AD22:AM22"/>
    <mergeCell ref="AN22:AW22"/>
    <mergeCell ref="BI22:BR22"/>
    <mergeCell ref="A22:T22"/>
    <mergeCell ref="U22:W22"/>
    <mergeCell ref="X22:Z22"/>
    <mergeCell ref="AA22:AC22"/>
    <mergeCell ref="CW22:DL22"/>
    <mergeCell ref="DM22:EB22"/>
    <mergeCell ref="BS22:CB22"/>
    <mergeCell ref="CC22:CL22"/>
    <mergeCell ref="CM22:CV22"/>
    <mergeCell ref="AX22:BH22"/>
    <mergeCell ref="AD23:AM23"/>
    <mergeCell ref="AN23:AW23"/>
    <mergeCell ref="BI23:BR23"/>
    <mergeCell ref="A23:T23"/>
    <mergeCell ref="U23:W23"/>
    <mergeCell ref="X23:Z23"/>
    <mergeCell ref="AA23:AC23"/>
    <mergeCell ref="CW23:DL23"/>
    <mergeCell ref="DM23:EB23"/>
    <mergeCell ref="BS23:CB23"/>
    <mergeCell ref="CC23:CL23"/>
    <mergeCell ref="CM23:CV23"/>
    <mergeCell ref="AX23:BH23"/>
    <mergeCell ref="AD24:AM24"/>
    <mergeCell ref="AN24:AW24"/>
    <mergeCell ref="BI24:BR24"/>
    <mergeCell ref="A24:T24"/>
    <mergeCell ref="U24:W24"/>
    <mergeCell ref="X24:Z24"/>
    <mergeCell ref="AA24:AC24"/>
    <mergeCell ref="CW24:DL24"/>
    <mergeCell ref="DM24:EB24"/>
    <mergeCell ref="BS24:CB24"/>
    <mergeCell ref="CC24:CL24"/>
    <mergeCell ref="CM24:CV24"/>
    <mergeCell ref="AX24:BH24"/>
    <mergeCell ref="AD25:AM25"/>
    <mergeCell ref="AN25:AW25"/>
    <mergeCell ref="BI25:BR25"/>
    <mergeCell ref="A25:T25"/>
    <mergeCell ref="U25:W25"/>
    <mergeCell ref="X25:Z25"/>
    <mergeCell ref="AA25:AC25"/>
    <mergeCell ref="CW25:DL25"/>
    <mergeCell ref="DM25:EB25"/>
    <mergeCell ref="BS25:CB25"/>
    <mergeCell ref="CC25:CL25"/>
    <mergeCell ref="CM25:CV25"/>
    <mergeCell ref="AX25:BH25"/>
    <mergeCell ref="AD26:AM26"/>
    <mergeCell ref="AN26:AW26"/>
    <mergeCell ref="BI26:BR26"/>
    <mergeCell ref="A26:T26"/>
    <mergeCell ref="U26:W26"/>
    <mergeCell ref="X26:Z26"/>
    <mergeCell ref="AA26:AC26"/>
    <mergeCell ref="CW26:DL26"/>
    <mergeCell ref="DM26:EB26"/>
    <mergeCell ref="BS26:CB26"/>
    <mergeCell ref="CC26:CL26"/>
    <mergeCell ref="CM26:CV26"/>
    <mergeCell ref="AX26:BH26"/>
    <mergeCell ref="AD27:AM27"/>
    <mergeCell ref="AN27:AW27"/>
    <mergeCell ref="BI27:BR27"/>
    <mergeCell ref="A27:T27"/>
    <mergeCell ref="U27:W27"/>
    <mergeCell ref="X27:Z27"/>
    <mergeCell ref="AA27:AC27"/>
    <mergeCell ref="CW27:DL27"/>
    <mergeCell ref="DM27:EB27"/>
    <mergeCell ref="BS27:CB27"/>
    <mergeCell ref="CC27:CL27"/>
    <mergeCell ref="CM27:CV27"/>
    <mergeCell ref="AX27:BH27"/>
    <mergeCell ref="AD28:AM28"/>
    <mergeCell ref="AN28:AW28"/>
    <mergeCell ref="BI28:BR28"/>
    <mergeCell ref="A28:T28"/>
    <mergeCell ref="U28:W28"/>
    <mergeCell ref="X28:Z28"/>
    <mergeCell ref="AA28:AC28"/>
    <mergeCell ref="CW28:DL28"/>
    <mergeCell ref="DM28:EB28"/>
    <mergeCell ref="BS28:CB28"/>
    <mergeCell ref="CC28:CL28"/>
    <mergeCell ref="CM28:CV28"/>
    <mergeCell ref="AX28:BH28"/>
    <mergeCell ref="AD29:AM29"/>
    <mergeCell ref="AN29:AW29"/>
    <mergeCell ref="BI29:BR29"/>
    <mergeCell ref="A29:T29"/>
    <mergeCell ref="U29:W29"/>
    <mergeCell ref="X29:Z29"/>
    <mergeCell ref="AA29:AC29"/>
    <mergeCell ref="CW29:DL29"/>
    <mergeCell ref="DM29:EB29"/>
    <mergeCell ref="BS29:CB29"/>
    <mergeCell ref="CC29:CL29"/>
    <mergeCell ref="CM29:CV29"/>
    <mergeCell ref="AX29:BH29"/>
    <mergeCell ref="AD30:AM30"/>
    <mergeCell ref="AN30:AW30"/>
    <mergeCell ref="BI30:BR30"/>
    <mergeCell ref="A30:T30"/>
    <mergeCell ref="U30:W30"/>
    <mergeCell ref="X30:Z30"/>
    <mergeCell ref="AA30:AC30"/>
    <mergeCell ref="CW30:DL30"/>
    <mergeCell ref="DM30:EB30"/>
    <mergeCell ref="BS30:CB30"/>
    <mergeCell ref="CC30:CL30"/>
    <mergeCell ref="CM30:CV30"/>
    <mergeCell ref="AX30:BH30"/>
    <mergeCell ref="AD31:AM31"/>
    <mergeCell ref="AN31:AW31"/>
    <mergeCell ref="BI31:BR31"/>
    <mergeCell ref="A31:T31"/>
    <mergeCell ref="U31:W31"/>
    <mergeCell ref="X31:Z31"/>
    <mergeCell ref="AA31:AC31"/>
    <mergeCell ref="DM31:EB31"/>
    <mergeCell ref="BS31:CB31"/>
    <mergeCell ref="CC31:CL31"/>
    <mergeCell ref="CM31:CV31"/>
    <mergeCell ref="CW31:DL31"/>
    <mergeCell ref="AX31:BH31"/>
    <mergeCell ref="AD32:AM32"/>
    <mergeCell ref="AN32:AW32"/>
    <mergeCell ref="BI32:BR32"/>
    <mergeCell ref="A32:T32"/>
    <mergeCell ref="U32:W32"/>
    <mergeCell ref="X32:Z32"/>
    <mergeCell ref="AA32:AC32"/>
    <mergeCell ref="DM32:EB32"/>
    <mergeCell ref="BS32:CB32"/>
    <mergeCell ref="CC32:CL32"/>
    <mergeCell ref="CM32:CV32"/>
    <mergeCell ref="CW32:DL32"/>
    <mergeCell ref="AX32:BH32"/>
    <mergeCell ref="AD33:AM33"/>
    <mergeCell ref="AN33:AW33"/>
    <mergeCell ref="BI33:BR33"/>
    <mergeCell ref="A33:T33"/>
    <mergeCell ref="U33:W33"/>
    <mergeCell ref="X33:Z33"/>
    <mergeCell ref="AA33:AC33"/>
    <mergeCell ref="DM33:EB33"/>
    <mergeCell ref="BS33:CB33"/>
    <mergeCell ref="CC33:CL33"/>
    <mergeCell ref="CM33:CV33"/>
    <mergeCell ref="CW33:DL33"/>
    <mergeCell ref="AX33:BH33"/>
    <mergeCell ref="AD35:AM35"/>
    <mergeCell ref="AN35:AW35"/>
    <mergeCell ref="BI35:BR35"/>
    <mergeCell ref="A35:T35"/>
    <mergeCell ref="U35:W35"/>
    <mergeCell ref="X35:Z35"/>
    <mergeCell ref="AA35:AC35"/>
    <mergeCell ref="DM35:EB35"/>
    <mergeCell ref="BS35:CB35"/>
    <mergeCell ref="CC35:CL35"/>
    <mergeCell ref="CM35:CV35"/>
    <mergeCell ref="CW35:DL35"/>
    <mergeCell ref="AX35:BH35"/>
    <mergeCell ref="AN36:AW36"/>
    <mergeCell ref="BI36:BR36"/>
    <mergeCell ref="A36:T36"/>
    <mergeCell ref="U36:W36"/>
    <mergeCell ref="X36:Z36"/>
    <mergeCell ref="AA36:AC36"/>
    <mergeCell ref="DM36:EB36"/>
    <mergeCell ref="BS36:CB36"/>
    <mergeCell ref="CC36:CL36"/>
    <mergeCell ref="CM36:CV36"/>
    <mergeCell ref="CW36:DL36"/>
    <mergeCell ref="AX36:BH36"/>
    <mergeCell ref="A37:T37"/>
    <mergeCell ref="U37:W37"/>
    <mergeCell ref="X37:Z37"/>
    <mergeCell ref="AA37:AC37"/>
    <mergeCell ref="A38:T38"/>
    <mergeCell ref="U38:W38"/>
    <mergeCell ref="X38:Z38"/>
    <mergeCell ref="AA38:AC38"/>
    <mergeCell ref="AD36:AM36"/>
    <mergeCell ref="DM37:EB37"/>
    <mergeCell ref="BS37:CB37"/>
    <mergeCell ref="CC37:CL37"/>
    <mergeCell ref="CM37:CV37"/>
    <mergeCell ref="CW37:DL37"/>
    <mergeCell ref="AX37:BH37"/>
    <mergeCell ref="DM38:EB38"/>
    <mergeCell ref="AX38:BH38"/>
    <mergeCell ref="AD38:AM38"/>
    <mergeCell ref="AN38:AW38"/>
    <mergeCell ref="BI38:BR38"/>
    <mergeCell ref="BS38:CB38"/>
    <mergeCell ref="CC38:CL38"/>
    <mergeCell ref="CW38:DL38"/>
    <mergeCell ref="CM38:CV38"/>
    <mergeCell ref="AD37:AM37"/>
    <mergeCell ref="AN37:AW37"/>
    <mergeCell ref="BI37:BR37"/>
  </mergeCells>
  <phoneticPr fontId="3"/>
  <dataValidations count="4">
    <dataValidation type="whole" allowBlank="1" showInputMessage="1" showErrorMessage="1" errorTitle="入力エラー" error="数値以外の入力または、13桁以上の入力は行えません。" sqref="DM12:EB32">
      <formula1>-99999999999</formula1>
      <formula2>999999999999</formula2>
    </dataValidation>
    <dataValidation type="whole" allowBlank="1" showInputMessage="1" showErrorMessage="1" errorTitle="入力エラー" error="数値以外の入力または、10桁以上の入力は行えません。" sqref="EC12:EK32 CM12:CU32 BS12:CA32 BI12:BQ32">
      <formula1>-99999999</formula1>
      <formula2>999999999</formula2>
    </dataValidation>
    <dataValidation type="whole" allowBlank="1" showInputMessage="1" showErrorMessage="1" errorTitle="入力エラー" error="数値以外の入力または、9桁以上の入力は行えません。" sqref="AN12:AV32 CC12:CK32">
      <formula1>-9999999</formula1>
      <formula2>99999999</formula2>
    </dataValidation>
    <dataValidation type="whole" allowBlank="1" showInputMessage="1" showErrorMessage="1" errorTitle="入力エラー" error="数値以外の入力または、11桁以上の入力は行えません。" sqref="AD12:AL32">
      <formula1>-999999999</formula1>
      <formula2>9999999999</formula2>
    </dataValidation>
  </dataValidations>
  <printOptions horizontalCentered="1"/>
  <pageMargins left="0.59055118110236227" right="0.59055118110236227" top="0.6692913385826772" bottom="0.39370078740157483" header="0.51181102362204722" footer="0.19685039370078741"/>
  <pageSetup paperSize="9" scale="96" firstPageNumber="84" orientation="landscape" useFirstPageNumber="1" r:id="rId1"/>
  <headerFooter alignWithMargins="0">
    <oddFooter>&amp;R課税市-&amp;P</oddFooter>
  </headerFooter>
  <drawing r:id="rId2"/>
  <pictur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you24">
    <pageSetUpPr fitToPage="1"/>
  </sheetPr>
  <dimension ref="A1:FH37"/>
  <sheetViews>
    <sheetView showGridLines="0" zoomScale="85" zoomScaleNormal="85" workbookViewId="0">
      <selection activeCell="AJ11" sqref="AJ11:AY11"/>
    </sheetView>
  </sheetViews>
  <sheetFormatPr defaultColWidth="1" defaultRowHeight="13.5"/>
  <cols>
    <col min="1" max="29" width="1" style="109" customWidth="1"/>
    <col min="30" max="31" width="0.875" style="109" customWidth="1"/>
    <col min="32" max="115" width="1" style="109" customWidth="1"/>
    <col min="116" max="16384" width="1" style="109"/>
  </cols>
  <sheetData>
    <row r="1" spans="1:164" s="61" customFormat="1" ht="15.95" customHeight="1">
      <c r="H1" s="91" t="s">
        <v>810</v>
      </c>
      <c r="I1" s="92"/>
      <c r="J1" s="92"/>
      <c r="K1" s="92"/>
      <c r="L1" s="92"/>
      <c r="M1" s="92"/>
      <c r="N1" s="92"/>
      <c r="O1" s="92"/>
      <c r="P1" s="92"/>
      <c r="Q1" s="92"/>
      <c r="R1" s="92"/>
      <c r="S1" s="92"/>
      <c r="T1" s="92"/>
      <c r="U1" s="92"/>
      <c r="V1" s="92"/>
      <c r="W1" s="92"/>
      <c r="X1" s="92"/>
      <c r="Y1" s="93"/>
      <c r="Z1" s="91" t="s">
        <v>756</v>
      </c>
      <c r="AA1" s="92"/>
      <c r="AB1" s="92"/>
      <c r="AC1" s="92"/>
      <c r="AD1" s="92"/>
      <c r="AE1" s="93"/>
      <c r="AW1" s="53" t="str">
        <f>"第24表　　"&amp; 表00!CY5&amp;表00!DC5 &amp; "年度青色申告者及び事業専従者に関する調"</f>
        <v>第24表　　令和6年度青色申告者及び事業専従者に関する調</v>
      </c>
      <c r="AX1" s="53"/>
      <c r="AY1" s="53"/>
      <c r="AZ1" s="53"/>
      <c r="BA1" s="53"/>
      <c r="BB1" s="53"/>
      <c r="BC1" s="53"/>
      <c r="BD1" s="53"/>
      <c r="BE1" s="53"/>
      <c r="BF1" s="53"/>
      <c r="BG1" s="53"/>
      <c r="BH1" s="53"/>
      <c r="BI1" s="53"/>
      <c r="BJ1" s="53"/>
      <c r="BK1" s="53"/>
      <c r="BL1" s="53"/>
      <c r="BM1" s="53"/>
      <c r="BN1" s="53"/>
      <c r="BO1" s="53"/>
      <c r="BP1" s="53"/>
      <c r="BQ1" s="53"/>
      <c r="BR1" s="53"/>
      <c r="BS1" s="53"/>
      <c r="BT1" s="53"/>
      <c r="BU1" s="53"/>
      <c r="BV1" s="53"/>
      <c r="BW1" s="53"/>
      <c r="BX1" s="53"/>
      <c r="BY1" s="53"/>
      <c r="BZ1" s="53"/>
      <c r="CA1" s="53"/>
      <c r="CB1" s="53"/>
      <c r="CC1" s="53"/>
      <c r="CD1" s="53"/>
      <c r="CE1" s="53"/>
      <c r="CF1" s="53"/>
      <c r="CG1" s="53"/>
      <c r="CH1" s="53"/>
      <c r="CI1" s="53"/>
      <c r="CJ1" s="53"/>
      <c r="CK1" s="53"/>
      <c r="CL1" s="53"/>
      <c r="CM1" s="53"/>
      <c r="CN1" s="53"/>
      <c r="CO1" s="53"/>
      <c r="CP1" s="53"/>
      <c r="CQ1" s="53"/>
      <c r="CR1" s="53"/>
      <c r="CS1" s="53"/>
      <c r="CT1" s="53"/>
      <c r="CU1" s="53"/>
      <c r="CV1" s="53"/>
      <c r="CW1" s="53"/>
      <c r="CX1" s="53"/>
      <c r="CY1" s="53"/>
      <c r="CZ1" s="53"/>
      <c r="DA1" s="53"/>
      <c r="DB1" s="53"/>
      <c r="DC1" s="53"/>
      <c r="DD1" s="53"/>
      <c r="DE1" s="53"/>
      <c r="DF1" s="53"/>
      <c r="DG1" s="53"/>
      <c r="DH1" s="53"/>
      <c r="DI1" s="53"/>
      <c r="DJ1" s="53"/>
      <c r="DK1" s="53"/>
      <c r="DR1" s="96" t="s">
        <v>750</v>
      </c>
      <c r="DS1" s="96"/>
      <c r="DT1" s="96"/>
      <c r="DU1" s="96"/>
      <c r="DV1" s="96"/>
      <c r="DW1" s="96"/>
      <c r="DX1" s="96"/>
      <c r="DY1" s="96"/>
      <c r="DZ1" s="96"/>
      <c r="EA1" s="96"/>
      <c r="EB1" s="96"/>
      <c r="EC1" s="97" t="str">
        <f>IF(表00!DG1="","",表00!DG1)</f>
        <v>三重県</v>
      </c>
      <c r="ED1" s="97"/>
      <c r="EE1" s="97"/>
      <c r="EF1" s="97"/>
      <c r="EG1" s="97"/>
      <c r="EH1" s="97"/>
      <c r="EI1" s="97"/>
      <c r="EJ1" s="97"/>
      <c r="EK1" s="97"/>
      <c r="EL1" s="97"/>
      <c r="EM1" s="97"/>
      <c r="EN1" s="97"/>
      <c r="EO1" s="97"/>
      <c r="EP1" s="97"/>
      <c r="EQ1" s="97"/>
      <c r="ER1" s="97"/>
      <c r="ES1" s="97"/>
      <c r="ET1" s="97"/>
      <c r="EU1" s="97"/>
      <c r="EV1" s="97"/>
      <c r="EW1" s="97"/>
      <c r="EX1" s="97"/>
      <c r="EY1" s="97"/>
      <c r="EZ1" s="97"/>
      <c r="FA1" s="97"/>
      <c r="FB1" s="97"/>
      <c r="FC1" s="97"/>
      <c r="FD1" s="97"/>
      <c r="FE1" s="97"/>
      <c r="FF1" s="97"/>
      <c r="FG1" s="97"/>
      <c r="FH1" s="378"/>
    </row>
    <row r="2" spans="1:164" s="61" customFormat="1" ht="15.95" customHeight="1" thickBot="1">
      <c r="H2" s="99"/>
      <c r="I2" s="100"/>
      <c r="J2" s="100"/>
      <c r="K2" s="100"/>
      <c r="L2" s="100"/>
      <c r="M2" s="100"/>
      <c r="N2" s="100"/>
      <c r="O2" s="100"/>
      <c r="P2" s="100"/>
      <c r="Q2" s="100"/>
      <c r="R2" s="100"/>
      <c r="S2" s="100"/>
      <c r="T2" s="100"/>
      <c r="U2" s="100"/>
      <c r="V2" s="100"/>
      <c r="W2" s="100"/>
      <c r="X2" s="100"/>
      <c r="Y2" s="101"/>
      <c r="Z2" s="99"/>
      <c r="AA2" s="100"/>
      <c r="AB2" s="100"/>
      <c r="AC2" s="100"/>
      <c r="AD2" s="100"/>
      <c r="AE2" s="101"/>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53"/>
      <c r="DA2" s="53"/>
      <c r="DB2" s="53"/>
      <c r="DC2" s="53"/>
      <c r="DD2" s="53"/>
      <c r="DE2" s="53"/>
      <c r="DF2" s="53"/>
      <c r="DG2" s="53"/>
      <c r="DH2" s="53"/>
      <c r="DI2" s="53"/>
      <c r="DJ2" s="53"/>
      <c r="DK2" s="53"/>
      <c r="DR2" s="102"/>
      <c r="DS2" s="102"/>
      <c r="DT2" s="102"/>
      <c r="DU2" s="102"/>
      <c r="DV2" s="102"/>
      <c r="DW2" s="102"/>
      <c r="DX2" s="102"/>
      <c r="DY2" s="102"/>
      <c r="DZ2" s="102"/>
      <c r="EA2" s="102"/>
      <c r="EB2" s="102"/>
      <c r="EC2" s="103"/>
      <c r="ED2" s="103"/>
      <c r="EE2" s="103"/>
      <c r="EF2" s="103"/>
      <c r="EG2" s="103"/>
      <c r="EH2" s="103"/>
      <c r="EI2" s="103"/>
      <c r="EJ2" s="103"/>
      <c r="EK2" s="103"/>
      <c r="EL2" s="103"/>
      <c r="EM2" s="103"/>
      <c r="EN2" s="103"/>
      <c r="EO2" s="103"/>
      <c r="EP2" s="103"/>
      <c r="EQ2" s="103"/>
      <c r="ER2" s="103"/>
      <c r="ES2" s="103"/>
      <c r="ET2" s="103"/>
      <c r="EU2" s="103"/>
      <c r="EV2" s="103"/>
      <c r="EW2" s="103"/>
      <c r="EX2" s="103"/>
      <c r="EY2" s="103"/>
      <c r="EZ2" s="103"/>
      <c r="FA2" s="103"/>
      <c r="FB2" s="103"/>
      <c r="FC2" s="103"/>
      <c r="FD2" s="103"/>
      <c r="FE2" s="103"/>
      <c r="FF2" s="103"/>
      <c r="FG2" s="103"/>
      <c r="FH2" s="379"/>
    </row>
    <row r="3" spans="1:164" s="61" customFormat="1" ht="25.5" customHeight="1" thickBot="1">
      <c r="H3" s="223">
        <f>IF(表00!A8="","",表00!A8)</f>
        <v>2</v>
      </c>
      <c r="I3" s="224"/>
      <c r="J3" s="224"/>
      <c r="K3" s="225">
        <f>IF(表00!D8="","",表00!D8)</f>
        <v>4</v>
      </c>
      <c r="L3" s="226"/>
      <c r="M3" s="227"/>
      <c r="N3" s="225">
        <f>IF(表00!G8="","",表00!G8)</f>
        <v>2</v>
      </c>
      <c r="O3" s="226"/>
      <c r="P3" s="227"/>
      <c r="Q3" s="225">
        <f>IF(表00!J8="","",表00!J8)</f>
        <v>0</v>
      </c>
      <c r="R3" s="226"/>
      <c r="S3" s="227"/>
      <c r="T3" s="225">
        <f>IF(表00!M8="","",表00!M8)</f>
        <v>2</v>
      </c>
      <c r="U3" s="226"/>
      <c r="V3" s="227"/>
      <c r="W3" s="225">
        <f>IF(表00!P8="","",表00!P8)</f>
        <v>1</v>
      </c>
      <c r="X3" s="226"/>
      <c r="Y3" s="228"/>
      <c r="Z3" s="104">
        <v>2</v>
      </c>
      <c r="AA3" s="68"/>
      <c r="AB3" s="69"/>
      <c r="AC3" s="70">
        <v>4</v>
      </c>
      <c r="AD3" s="105"/>
      <c r="AE3" s="106"/>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53"/>
      <c r="BX3" s="53"/>
      <c r="BY3" s="53"/>
      <c r="BZ3" s="53"/>
      <c r="CA3" s="53"/>
      <c r="CB3" s="53"/>
      <c r="CC3" s="53"/>
      <c r="CD3" s="53"/>
      <c r="CE3" s="53"/>
      <c r="CF3" s="53"/>
      <c r="CG3" s="53"/>
      <c r="CH3" s="53"/>
      <c r="CI3" s="53"/>
      <c r="CJ3" s="53"/>
      <c r="CK3" s="53"/>
      <c r="CL3" s="53"/>
      <c r="CM3" s="53"/>
      <c r="CN3" s="53"/>
      <c r="CO3" s="53"/>
      <c r="CP3" s="53"/>
      <c r="CQ3" s="53"/>
      <c r="CR3" s="53"/>
      <c r="CS3" s="53"/>
      <c r="CT3" s="53"/>
      <c r="CU3" s="53"/>
      <c r="CV3" s="53"/>
      <c r="CW3" s="53"/>
      <c r="CX3" s="53"/>
      <c r="CY3" s="53"/>
      <c r="CZ3" s="53"/>
      <c r="DA3" s="53"/>
      <c r="DB3" s="53"/>
      <c r="DC3" s="53"/>
      <c r="DD3" s="53"/>
      <c r="DE3" s="53"/>
      <c r="DF3" s="53"/>
      <c r="DG3" s="53"/>
      <c r="DH3" s="53"/>
      <c r="DI3" s="53"/>
      <c r="DJ3" s="53"/>
      <c r="DK3" s="53"/>
      <c r="DR3" s="102" t="s">
        <v>752</v>
      </c>
      <c r="DS3" s="102"/>
      <c r="DT3" s="102"/>
      <c r="DU3" s="102"/>
      <c r="DV3" s="102"/>
      <c r="DW3" s="102"/>
      <c r="DX3" s="102"/>
      <c r="DY3" s="102"/>
      <c r="DZ3" s="102"/>
      <c r="EA3" s="102"/>
      <c r="EB3" s="102"/>
      <c r="EC3" s="108" t="str">
        <f>IF(表00!DG3="","",表00!DG3)</f>
        <v>四日市市</v>
      </c>
      <c r="ED3" s="108"/>
      <c r="EE3" s="108"/>
      <c r="EF3" s="108"/>
      <c r="EG3" s="108"/>
      <c r="EH3" s="108"/>
      <c r="EI3" s="108"/>
      <c r="EJ3" s="108"/>
      <c r="EK3" s="108"/>
      <c r="EL3" s="108"/>
      <c r="EM3" s="108"/>
      <c r="EN3" s="108"/>
      <c r="EO3" s="108"/>
      <c r="EP3" s="108"/>
      <c r="EQ3" s="108"/>
      <c r="ER3" s="108"/>
      <c r="ES3" s="108"/>
      <c r="ET3" s="108"/>
      <c r="EU3" s="108"/>
      <c r="EV3" s="108"/>
      <c r="EW3" s="108"/>
      <c r="EX3" s="108"/>
      <c r="EY3" s="108"/>
      <c r="EZ3" s="108"/>
      <c r="FA3" s="108"/>
      <c r="FB3" s="108"/>
      <c r="FC3" s="108"/>
      <c r="FD3" s="108"/>
      <c r="FE3" s="108"/>
      <c r="FF3" s="108"/>
      <c r="FG3" s="108"/>
      <c r="FH3" s="379"/>
    </row>
    <row r="4" spans="1:164" ht="15" customHeight="1">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2"/>
      <c r="BJ4" s="52"/>
      <c r="BK4" s="52"/>
      <c r="BL4" s="52"/>
      <c r="BM4" s="52"/>
      <c r="BN4" s="52"/>
      <c r="BO4" s="52"/>
      <c r="BP4" s="52"/>
      <c r="BQ4" s="52"/>
      <c r="BR4" s="52"/>
      <c r="BS4" s="52"/>
      <c r="BT4" s="52"/>
      <c r="BU4" s="52"/>
      <c r="BV4" s="52"/>
      <c r="BW4" s="52"/>
      <c r="BX4" s="52"/>
      <c r="BY4" s="52"/>
      <c r="BZ4" s="52"/>
      <c r="CA4" s="52"/>
      <c r="CB4" s="52"/>
      <c r="CC4" s="52"/>
      <c r="CD4" s="52"/>
      <c r="CE4" s="52"/>
      <c r="CF4" s="52"/>
      <c r="CG4" s="52"/>
      <c r="CH4" s="52"/>
      <c r="CI4" s="52"/>
      <c r="CJ4" s="52"/>
      <c r="CK4" s="52"/>
      <c r="CL4" s="52"/>
      <c r="CM4" s="52"/>
      <c r="CN4" s="52"/>
      <c r="CO4" s="52"/>
      <c r="CP4" s="52"/>
      <c r="CQ4" s="52"/>
      <c r="CR4" s="52"/>
      <c r="CS4" s="52"/>
      <c r="CT4" s="52"/>
      <c r="CU4" s="52"/>
      <c r="CV4" s="52"/>
      <c r="CW4" s="52"/>
      <c r="CX4" s="52"/>
      <c r="CY4" s="52"/>
      <c r="DR4" s="52"/>
      <c r="DS4" s="52"/>
      <c r="DT4" s="52"/>
      <c r="DU4" s="52"/>
      <c r="DV4" s="52"/>
      <c r="DW4" s="52"/>
      <c r="DX4" s="52"/>
      <c r="DY4" s="52"/>
      <c r="DZ4" s="52"/>
      <c r="EA4" s="52"/>
      <c r="EB4" s="52"/>
      <c r="EC4" s="52"/>
      <c r="ED4" s="52"/>
      <c r="EE4" s="52"/>
      <c r="EF4" s="52"/>
      <c r="EG4" s="52"/>
      <c r="EH4" s="52"/>
      <c r="EI4" s="52"/>
      <c r="EJ4" s="52"/>
      <c r="EK4" s="52"/>
      <c r="EL4" s="52"/>
      <c r="EM4" s="52"/>
      <c r="EN4" s="52"/>
      <c r="EO4" s="52"/>
      <c r="EP4" s="52"/>
      <c r="EQ4" s="52"/>
      <c r="ER4" s="52"/>
      <c r="ES4" s="52"/>
      <c r="ET4" s="52"/>
      <c r="EU4" s="52"/>
      <c r="EV4" s="52"/>
      <c r="EW4" s="52"/>
      <c r="EX4" s="52"/>
      <c r="EY4" s="52"/>
      <c r="EZ4" s="52"/>
      <c r="FA4" s="52"/>
      <c r="FB4" s="52"/>
      <c r="FC4" s="52"/>
      <c r="FD4" s="52"/>
      <c r="FE4" s="52"/>
      <c r="FF4" s="52"/>
      <c r="FG4" s="52"/>
    </row>
    <row r="5" spans="1:164" ht="15" customHeight="1">
      <c r="A5" s="52"/>
      <c r="B5" s="52"/>
      <c r="C5" s="52"/>
      <c r="D5" s="52"/>
      <c r="E5" s="52"/>
      <c r="F5" s="52"/>
      <c r="G5" s="52"/>
      <c r="H5" s="52"/>
      <c r="I5" s="52"/>
      <c r="J5" s="52"/>
      <c r="K5" s="52"/>
      <c r="L5" s="52"/>
      <c r="M5" s="52"/>
      <c r="N5" s="52"/>
      <c r="O5" s="52"/>
      <c r="P5" s="52"/>
      <c r="Q5" s="52"/>
      <c r="R5" s="52"/>
      <c r="S5" s="52"/>
      <c r="T5" s="52"/>
      <c r="U5" s="52"/>
      <c r="V5" s="52"/>
      <c r="W5" s="52"/>
      <c r="X5" s="52"/>
      <c r="Y5" s="52"/>
      <c r="Z5" s="52"/>
      <c r="AA5" s="52"/>
      <c r="AB5" s="52"/>
      <c r="AC5" s="52"/>
      <c r="AD5" s="52"/>
      <c r="AE5" s="52"/>
      <c r="AF5" s="52"/>
      <c r="AG5" s="52"/>
      <c r="AH5" s="52"/>
      <c r="AI5" s="52"/>
      <c r="AJ5" s="52"/>
      <c r="AK5" s="52"/>
      <c r="AL5" s="52"/>
      <c r="AM5" s="52"/>
      <c r="AN5" s="52"/>
      <c r="AO5" s="52"/>
      <c r="AP5" s="52"/>
      <c r="AQ5" s="52"/>
      <c r="AR5" s="52"/>
      <c r="AS5" s="52"/>
      <c r="AT5" s="52"/>
      <c r="AU5" s="52"/>
      <c r="AV5" s="52"/>
      <c r="AW5" s="52"/>
      <c r="AX5" s="52"/>
      <c r="AY5" s="52"/>
      <c r="AZ5" s="52"/>
      <c r="BA5" s="52"/>
      <c r="BB5" s="52"/>
      <c r="BC5" s="52"/>
      <c r="BD5" s="52"/>
      <c r="BE5" s="52"/>
      <c r="BF5" s="52"/>
      <c r="BG5" s="52"/>
      <c r="BH5" s="52"/>
      <c r="BI5" s="52"/>
      <c r="BJ5" s="52"/>
      <c r="BK5" s="52"/>
      <c r="BL5" s="52"/>
      <c r="BM5" s="52"/>
      <c r="BN5" s="52"/>
      <c r="BO5" s="52"/>
      <c r="BP5" s="52"/>
      <c r="BQ5" s="52"/>
      <c r="BR5" s="52"/>
      <c r="BS5" s="52"/>
      <c r="BT5" s="52"/>
      <c r="BU5" s="52"/>
      <c r="BV5" s="52"/>
      <c r="BW5" s="52"/>
      <c r="BX5" s="52"/>
      <c r="BY5" s="52"/>
      <c r="BZ5" s="52"/>
      <c r="CA5" s="52"/>
      <c r="CB5" s="52"/>
      <c r="CC5" s="52"/>
      <c r="CD5" s="52"/>
      <c r="CE5" s="52"/>
      <c r="CF5" s="52"/>
      <c r="CG5" s="52"/>
      <c r="CH5" s="52"/>
      <c r="CI5" s="52"/>
      <c r="CJ5" s="52"/>
      <c r="CK5" s="52"/>
      <c r="CL5" s="52"/>
      <c r="CM5" s="52"/>
      <c r="CN5" s="52"/>
      <c r="CO5" s="52"/>
      <c r="CP5" s="52"/>
      <c r="CQ5" s="52"/>
      <c r="CR5" s="52"/>
      <c r="CS5" s="52"/>
      <c r="CT5" s="52"/>
      <c r="CU5" s="52"/>
      <c r="CV5" s="52"/>
      <c r="CW5" s="52"/>
      <c r="CX5" s="52"/>
      <c r="CY5" s="52"/>
      <c r="CZ5" s="52"/>
      <c r="DA5" s="52"/>
      <c r="DB5" s="52"/>
      <c r="DC5" s="52"/>
      <c r="DD5" s="52"/>
      <c r="DE5" s="52"/>
      <c r="DF5" s="52"/>
      <c r="DG5" s="52"/>
      <c r="DH5" s="52"/>
      <c r="DI5" s="52"/>
      <c r="DJ5" s="52"/>
      <c r="DK5" s="52"/>
      <c r="DL5" s="52"/>
      <c r="DM5" s="52"/>
      <c r="DN5" s="52"/>
      <c r="DO5" s="52"/>
      <c r="DP5" s="52"/>
      <c r="DQ5" s="52"/>
      <c r="DR5" s="52"/>
      <c r="DS5" s="52"/>
      <c r="DT5" s="52"/>
      <c r="DU5" s="52"/>
      <c r="DV5" s="52"/>
      <c r="DW5" s="52"/>
      <c r="DX5" s="52"/>
      <c r="DY5" s="52"/>
      <c r="DZ5" s="52"/>
      <c r="EA5" s="52"/>
      <c r="EB5" s="52"/>
      <c r="EC5" s="52"/>
      <c r="ED5" s="52"/>
      <c r="EE5" s="52"/>
      <c r="EF5" s="52"/>
      <c r="EG5" s="52"/>
      <c r="EH5" s="52"/>
      <c r="EI5" s="52"/>
      <c r="EJ5" s="52"/>
      <c r="EK5" s="52"/>
    </row>
    <row r="6" spans="1:164" ht="19.5" customHeight="1">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380" t="s">
        <v>145</v>
      </c>
      <c r="AK6" s="380"/>
      <c r="AL6" s="380"/>
      <c r="AM6" s="380"/>
      <c r="AN6" s="380"/>
      <c r="AO6" s="380"/>
      <c r="AP6" s="380"/>
      <c r="AQ6" s="380"/>
      <c r="AR6" s="380"/>
      <c r="AS6" s="380"/>
      <c r="AT6" s="380"/>
      <c r="AU6" s="380"/>
      <c r="AV6" s="380"/>
      <c r="AW6" s="380"/>
      <c r="AX6" s="380"/>
      <c r="AY6" s="380"/>
      <c r="AZ6" s="380" t="s">
        <v>146</v>
      </c>
      <c r="BA6" s="380"/>
      <c r="BB6" s="380"/>
      <c r="BC6" s="380"/>
      <c r="BD6" s="380"/>
      <c r="BE6" s="380"/>
      <c r="BF6" s="380"/>
      <c r="BG6" s="380"/>
      <c r="BH6" s="380"/>
      <c r="BI6" s="380"/>
      <c r="BJ6" s="380"/>
      <c r="BK6" s="380"/>
      <c r="BL6" s="380"/>
      <c r="BM6" s="380" t="s">
        <v>147</v>
      </c>
      <c r="BN6" s="380"/>
      <c r="BO6" s="380"/>
      <c r="BP6" s="380"/>
      <c r="BQ6" s="380"/>
      <c r="BR6" s="380"/>
      <c r="BS6" s="380"/>
      <c r="BT6" s="380"/>
      <c r="BU6" s="380"/>
      <c r="BV6" s="380"/>
      <c r="BW6" s="380"/>
      <c r="BX6" s="380"/>
      <c r="BY6" s="380"/>
      <c r="BZ6" s="380" t="s">
        <v>148</v>
      </c>
      <c r="CA6" s="380"/>
      <c r="CB6" s="380"/>
      <c r="CC6" s="380"/>
      <c r="CD6" s="380"/>
      <c r="CE6" s="380"/>
      <c r="CF6" s="380"/>
      <c r="CG6" s="380"/>
      <c r="CH6" s="380"/>
      <c r="CI6" s="380"/>
      <c r="CJ6" s="380"/>
      <c r="CK6" s="380"/>
      <c r="CL6" s="380"/>
      <c r="CM6" s="380"/>
      <c r="CN6" s="380"/>
      <c r="CO6" s="380" t="s">
        <v>149</v>
      </c>
      <c r="CP6" s="380"/>
      <c r="CQ6" s="380"/>
      <c r="CR6" s="380"/>
      <c r="CS6" s="380"/>
      <c r="CT6" s="380"/>
      <c r="CU6" s="380"/>
      <c r="CV6" s="380"/>
      <c r="CW6" s="380"/>
      <c r="CX6" s="380"/>
      <c r="CY6" s="380"/>
      <c r="CZ6" s="380"/>
      <c r="DA6" s="380"/>
      <c r="DB6" s="380" t="s">
        <v>150</v>
      </c>
      <c r="DC6" s="380"/>
      <c r="DD6" s="380"/>
      <c r="DE6" s="380"/>
      <c r="DF6" s="380"/>
      <c r="DG6" s="380"/>
      <c r="DH6" s="380"/>
      <c r="DI6" s="380"/>
      <c r="DJ6" s="380"/>
      <c r="DK6" s="380"/>
      <c r="DL6" s="380"/>
      <c r="DM6" s="380"/>
      <c r="DN6" s="380"/>
      <c r="DO6" s="380" t="s">
        <v>151</v>
      </c>
      <c r="DP6" s="380"/>
      <c r="DQ6" s="380"/>
      <c r="DR6" s="380"/>
      <c r="DS6" s="380"/>
      <c r="DT6" s="380"/>
      <c r="DU6" s="380"/>
      <c r="DV6" s="380"/>
      <c r="DW6" s="380"/>
      <c r="DX6" s="380"/>
      <c r="DY6" s="380"/>
      <c r="DZ6" s="380"/>
      <c r="EA6" s="380"/>
      <c r="EB6" s="380" t="s">
        <v>152</v>
      </c>
      <c r="EC6" s="380"/>
      <c r="ED6" s="380"/>
      <c r="EE6" s="380"/>
      <c r="EF6" s="380"/>
      <c r="EG6" s="380"/>
      <c r="EH6" s="380"/>
      <c r="EI6" s="380"/>
      <c r="EJ6" s="380"/>
      <c r="EK6" s="380"/>
      <c r="EL6" s="380"/>
      <c r="EM6" s="380"/>
      <c r="EN6" s="380"/>
      <c r="EO6" s="380"/>
      <c r="EP6" s="380"/>
      <c r="EQ6" s="380" t="s">
        <v>153</v>
      </c>
      <c r="ER6" s="380"/>
      <c r="ES6" s="380"/>
      <c r="ET6" s="380"/>
      <c r="EU6" s="380"/>
      <c r="EV6" s="380"/>
      <c r="EW6" s="380"/>
      <c r="EX6" s="380"/>
      <c r="EY6" s="380"/>
      <c r="EZ6" s="380"/>
      <c r="FA6" s="380"/>
      <c r="FB6" s="380"/>
      <c r="FC6" s="380"/>
      <c r="FD6" s="380"/>
      <c r="FE6" s="380"/>
      <c r="FF6" s="380"/>
      <c r="FG6" s="380"/>
    </row>
    <row r="7" spans="1:164" s="123" customFormat="1" ht="12.6" customHeight="1">
      <c r="H7" s="111" t="s">
        <v>123</v>
      </c>
      <c r="I7" s="381"/>
      <c r="J7" s="381"/>
      <c r="K7" s="381"/>
      <c r="L7" s="381"/>
      <c r="M7" s="381"/>
      <c r="N7" s="381"/>
      <c r="O7" s="381"/>
      <c r="P7" s="381"/>
      <c r="Q7" s="381"/>
      <c r="R7" s="381"/>
      <c r="S7" s="381"/>
      <c r="T7" s="381"/>
      <c r="U7" s="381"/>
      <c r="V7" s="381"/>
      <c r="W7" s="381"/>
      <c r="X7" s="381"/>
      <c r="Y7" s="381"/>
      <c r="Z7" s="382"/>
      <c r="AA7" s="383" t="s">
        <v>93</v>
      </c>
      <c r="AB7" s="384"/>
      <c r="AC7" s="384"/>
      <c r="AD7" s="384"/>
      <c r="AE7" s="384"/>
      <c r="AF7" s="384"/>
      <c r="AG7" s="384"/>
      <c r="AH7" s="384"/>
      <c r="AI7" s="385"/>
      <c r="AJ7" s="383" t="s">
        <v>857</v>
      </c>
      <c r="AK7" s="386"/>
      <c r="AL7" s="386"/>
      <c r="AM7" s="386"/>
      <c r="AN7" s="386"/>
      <c r="AO7" s="386"/>
      <c r="AP7" s="386"/>
      <c r="AQ7" s="386"/>
      <c r="AR7" s="386"/>
      <c r="AS7" s="386"/>
      <c r="AT7" s="386"/>
      <c r="AU7" s="386"/>
      <c r="AV7" s="386"/>
      <c r="AW7" s="386"/>
      <c r="AX7" s="386"/>
      <c r="AY7" s="387"/>
      <c r="AZ7" s="388" t="s">
        <v>94</v>
      </c>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90"/>
      <c r="DB7" s="388" t="s">
        <v>95</v>
      </c>
      <c r="DC7" s="389"/>
      <c r="DD7" s="389"/>
      <c r="DE7" s="389"/>
      <c r="DF7" s="389"/>
      <c r="DG7" s="389"/>
      <c r="DH7" s="389"/>
      <c r="DI7" s="389"/>
      <c r="DJ7" s="389"/>
      <c r="DK7" s="389"/>
      <c r="DL7" s="389"/>
      <c r="DM7" s="389"/>
      <c r="DN7" s="389"/>
      <c r="DO7" s="389"/>
      <c r="DP7" s="389"/>
      <c r="DQ7" s="389"/>
      <c r="DR7" s="389"/>
      <c r="DS7" s="389"/>
      <c r="DT7" s="389"/>
      <c r="DU7" s="389"/>
      <c r="DV7" s="389"/>
      <c r="DW7" s="389"/>
      <c r="DX7" s="389"/>
      <c r="DY7" s="389"/>
      <c r="DZ7" s="389"/>
      <c r="EA7" s="389"/>
      <c r="EB7" s="389"/>
      <c r="EC7" s="389"/>
      <c r="ED7" s="389"/>
      <c r="EE7" s="389"/>
      <c r="EF7" s="389"/>
      <c r="EG7" s="389"/>
      <c r="EH7" s="389"/>
      <c r="EI7" s="389"/>
      <c r="EJ7" s="389"/>
      <c r="EK7" s="389"/>
      <c r="EL7" s="389"/>
      <c r="EM7" s="389"/>
      <c r="EN7" s="389"/>
      <c r="EO7" s="389"/>
      <c r="EP7" s="389"/>
      <c r="EQ7" s="389"/>
      <c r="ER7" s="389"/>
      <c r="ES7" s="389"/>
      <c r="ET7" s="389"/>
      <c r="EU7" s="389"/>
      <c r="EV7" s="389"/>
      <c r="EW7" s="389"/>
      <c r="EX7" s="389"/>
      <c r="EY7" s="389"/>
      <c r="EZ7" s="389"/>
      <c r="FA7" s="389"/>
      <c r="FB7" s="389"/>
      <c r="FC7" s="389"/>
      <c r="FD7" s="389"/>
      <c r="FE7" s="389"/>
      <c r="FF7" s="389"/>
      <c r="FG7" s="390"/>
    </row>
    <row r="8" spans="1:164" ht="12.6" customHeight="1">
      <c r="H8" s="124"/>
      <c r="I8" s="125"/>
      <c r="J8" s="125"/>
      <c r="K8" s="125"/>
      <c r="L8" s="125"/>
      <c r="M8" s="125"/>
      <c r="N8" s="125"/>
      <c r="O8" s="125"/>
      <c r="P8" s="125"/>
      <c r="Q8" s="125"/>
      <c r="R8" s="125"/>
      <c r="S8" s="125"/>
      <c r="T8" s="125"/>
      <c r="U8" s="125"/>
      <c r="V8" s="125"/>
      <c r="W8" s="125"/>
      <c r="X8" s="125"/>
      <c r="Y8" s="125"/>
      <c r="Z8" s="126"/>
      <c r="AA8" s="391"/>
      <c r="AB8" s="81"/>
      <c r="AC8" s="81"/>
      <c r="AD8" s="81"/>
      <c r="AE8" s="81"/>
      <c r="AF8" s="81"/>
      <c r="AG8" s="81"/>
      <c r="AH8" s="81"/>
      <c r="AI8" s="392"/>
      <c r="AJ8" s="393"/>
      <c r="AK8" s="394"/>
      <c r="AL8" s="394"/>
      <c r="AM8" s="394"/>
      <c r="AN8" s="394"/>
      <c r="AO8" s="394"/>
      <c r="AP8" s="394"/>
      <c r="AQ8" s="394"/>
      <c r="AR8" s="394"/>
      <c r="AS8" s="394"/>
      <c r="AT8" s="394"/>
      <c r="AU8" s="394"/>
      <c r="AV8" s="394"/>
      <c r="AW8" s="394"/>
      <c r="AX8" s="394"/>
      <c r="AY8" s="395"/>
      <c r="AZ8" s="383" t="s">
        <v>246</v>
      </c>
      <c r="BA8" s="384"/>
      <c r="BB8" s="384"/>
      <c r="BC8" s="384"/>
      <c r="BD8" s="384"/>
      <c r="BE8" s="384"/>
      <c r="BF8" s="384"/>
      <c r="BG8" s="384"/>
      <c r="BH8" s="384"/>
      <c r="BI8" s="384"/>
      <c r="BJ8" s="384"/>
      <c r="BK8" s="384"/>
      <c r="BL8" s="384"/>
      <c r="BM8" s="384"/>
      <c r="BN8" s="384"/>
      <c r="BO8" s="384"/>
      <c r="BP8" s="384"/>
      <c r="BQ8" s="384"/>
      <c r="BR8" s="384"/>
      <c r="BS8" s="384"/>
      <c r="BT8" s="384"/>
      <c r="BU8" s="384"/>
      <c r="BV8" s="384"/>
      <c r="BW8" s="384"/>
      <c r="BX8" s="384"/>
      <c r="BY8" s="385"/>
      <c r="BZ8" s="383" t="s">
        <v>248</v>
      </c>
      <c r="CA8" s="386"/>
      <c r="CB8" s="386"/>
      <c r="CC8" s="386"/>
      <c r="CD8" s="386"/>
      <c r="CE8" s="386"/>
      <c r="CF8" s="386"/>
      <c r="CG8" s="386"/>
      <c r="CH8" s="386"/>
      <c r="CI8" s="386"/>
      <c r="CJ8" s="386"/>
      <c r="CK8" s="386"/>
      <c r="CL8" s="386"/>
      <c r="CM8" s="386"/>
      <c r="CN8" s="387"/>
      <c r="CO8" s="383" t="s">
        <v>249</v>
      </c>
      <c r="CP8" s="386"/>
      <c r="CQ8" s="386"/>
      <c r="CR8" s="386"/>
      <c r="CS8" s="386"/>
      <c r="CT8" s="386"/>
      <c r="CU8" s="386"/>
      <c r="CV8" s="386"/>
      <c r="CW8" s="386"/>
      <c r="CX8" s="386"/>
      <c r="CY8" s="386"/>
      <c r="CZ8" s="386"/>
      <c r="DA8" s="387"/>
      <c r="DB8" s="383" t="s">
        <v>247</v>
      </c>
      <c r="DC8" s="384"/>
      <c r="DD8" s="384"/>
      <c r="DE8" s="384"/>
      <c r="DF8" s="384"/>
      <c r="DG8" s="384"/>
      <c r="DH8" s="384"/>
      <c r="DI8" s="384"/>
      <c r="DJ8" s="384"/>
      <c r="DK8" s="384"/>
      <c r="DL8" s="384"/>
      <c r="DM8" s="384"/>
      <c r="DN8" s="384"/>
      <c r="DO8" s="384"/>
      <c r="DP8" s="384"/>
      <c r="DQ8" s="384"/>
      <c r="DR8" s="384"/>
      <c r="DS8" s="384"/>
      <c r="DT8" s="384"/>
      <c r="DU8" s="384"/>
      <c r="DV8" s="384"/>
      <c r="DW8" s="384"/>
      <c r="DX8" s="384"/>
      <c r="DY8" s="384"/>
      <c r="DZ8" s="384"/>
      <c r="EA8" s="385"/>
      <c r="EB8" s="383" t="s">
        <v>250</v>
      </c>
      <c r="EC8" s="386"/>
      <c r="ED8" s="386"/>
      <c r="EE8" s="386"/>
      <c r="EF8" s="386"/>
      <c r="EG8" s="386"/>
      <c r="EH8" s="386"/>
      <c r="EI8" s="386"/>
      <c r="EJ8" s="386"/>
      <c r="EK8" s="386"/>
      <c r="EL8" s="386"/>
      <c r="EM8" s="386"/>
      <c r="EN8" s="386"/>
      <c r="EO8" s="386"/>
      <c r="EP8" s="387"/>
      <c r="EQ8" s="396" t="s">
        <v>858</v>
      </c>
      <c r="ER8" s="397"/>
      <c r="ES8" s="397"/>
      <c r="ET8" s="397"/>
      <c r="EU8" s="397"/>
      <c r="EV8" s="397"/>
      <c r="EW8" s="397"/>
      <c r="EX8" s="397"/>
      <c r="EY8" s="397"/>
      <c r="EZ8" s="397"/>
      <c r="FA8" s="397"/>
      <c r="FB8" s="397"/>
      <c r="FC8" s="397"/>
      <c r="FD8" s="397"/>
      <c r="FE8" s="397"/>
      <c r="FF8" s="397"/>
      <c r="FG8" s="398"/>
    </row>
    <row r="9" spans="1:164" ht="12.6" customHeight="1">
      <c r="H9" s="124"/>
      <c r="I9" s="125"/>
      <c r="J9" s="125"/>
      <c r="K9" s="125"/>
      <c r="L9" s="125"/>
      <c r="M9" s="125"/>
      <c r="N9" s="125"/>
      <c r="O9" s="125"/>
      <c r="P9" s="125"/>
      <c r="Q9" s="125"/>
      <c r="R9" s="125"/>
      <c r="S9" s="125"/>
      <c r="T9" s="125"/>
      <c r="U9" s="125"/>
      <c r="V9" s="125"/>
      <c r="W9" s="125"/>
      <c r="X9" s="125"/>
      <c r="Y9" s="125"/>
      <c r="Z9" s="126"/>
      <c r="AA9" s="391"/>
      <c r="AB9" s="81"/>
      <c r="AC9" s="81"/>
      <c r="AD9" s="81"/>
      <c r="AE9" s="81"/>
      <c r="AF9" s="81"/>
      <c r="AG9" s="81"/>
      <c r="AH9" s="81"/>
      <c r="AI9" s="392"/>
      <c r="AJ9" s="393"/>
      <c r="AK9" s="394"/>
      <c r="AL9" s="394"/>
      <c r="AM9" s="394"/>
      <c r="AN9" s="394"/>
      <c r="AO9" s="394"/>
      <c r="AP9" s="394"/>
      <c r="AQ9" s="394"/>
      <c r="AR9" s="394"/>
      <c r="AS9" s="394"/>
      <c r="AT9" s="394"/>
      <c r="AU9" s="394"/>
      <c r="AV9" s="394"/>
      <c r="AW9" s="394"/>
      <c r="AX9" s="394"/>
      <c r="AY9" s="395"/>
      <c r="AZ9" s="399"/>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1"/>
      <c r="BZ9" s="393"/>
      <c r="CA9" s="394"/>
      <c r="CB9" s="394"/>
      <c r="CC9" s="394"/>
      <c r="CD9" s="394"/>
      <c r="CE9" s="394"/>
      <c r="CF9" s="394"/>
      <c r="CG9" s="394"/>
      <c r="CH9" s="394"/>
      <c r="CI9" s="394"/>
      <c r="CJ9" s="394"/>
      <c r="CK9" s="394"/>
      <c r="CL9" s="394"/>
      <c r="CM9" s="394"/>
      <c r="CN9" s="395"/>
      <c r="CO9" s="393"/>
      <c r="CP9" s="394"/>
      <c r="CQ9" s="394"/>
      <c r="CR9" s="394"/>
      <c r="CS9" s="394"/>
      <c r="CT9" s="394"/>
      <c r="CU9" s="394"/>
      <c r="CV9" s="394"/>
      <c r="CW9" s="394"/>
      <c r="CX9" s="394"/>
      <c r="CY9" s="394"/>
      <c r="CZ9" s="394"/>
      <c r="DA9" s="395"/>
      <c r="DB9" s="399"/>
      <c r="DC9" s="400"/>
      <c r="DD9" s="400"/>
      <c r="DE9" s="400"/>
      <c r="DF9" s="400"/>
      <c r="DG9" s="400"/>
      <c r="DH9" s="400"/>
      <c r="DI9" s="400"/>
      <c r="DJ9" s="400"/>
      <c r="DK9" s="400"/>
      <c r="DL9" s="400"/>
      <c r="DM9" s="400"/>
      <c r="DN9" s="400"/>
      <c r="DO9" s="400"/>
      <c r="DP9" s="400"/>
      <c r="DQ9" s="400"/>
      <c r="DR9" s="400"/>
      <c r="DS9" s="400"/>
      <c r="DT9" s="400"/>
      <c r="DU9" s="400"/>
      <c r="DV9" s="400"/>
      <c r="DW9" s="400"/>
      <c r="DX9" s="400"/>
      <c r="DY9" s="400"/>
      <c r="DZ9" s="400"/>
      <c r="EA9" s="401"/>
      <c r="EB9" s="393"/>
      <c r="EC9" s="394"/>
      <c r="ED9" s="394"/>
      <c r="EE9" s="394"/>
      <c r="EF9" s="394"/>
      <c r="EG9" s="394"/>
      <c r="EH9" s="394"/>
      <c r="EI9" s="394"/>
      <c r="EJ9" s="394"/>
      <c r="EK9" s="394"/>
      <c r="EL9" s="394"/>
      <c r="EM9" s="394"/>
      <c r="EN9" s="394"/>
      <c r="EO9" s="394"/>
      <c r="EP9" s="395"/>
      <c r="EQ9" s="402"/>
      <c r="ER9" s="403"/>
      <c r="ES9" s="403"/>
      <c r="ET9" s="403"/>
      <c r="EU9" s="403"/>
      <c r="EV9" s="403"/>
      <c r="EW9" s="403"/>
      <c r="EX9" s="403"/>
      <c r="EY9" s="403"/>
      <c r="EZ9" s="403"/>
      <c r="FA9" s="403"/>
      <c r="FB9" s="403"/>
      <c r="FC9" s="403"/>
      <c r="FD9" s="403"/>
      <c r="FE9" s="403"/>
      <c r="FF9" s="403"/>
      <c r="FG9" s="404"/>
    </row>
    <row r="10" spans="1:164" ht="12.6" customHeight="1" thickBot="1">
      <c r="H10" s="135"/>
      <c r="I10" s="136"/>
      <c r="J10" s="136"/>
      <c r="K10" s="136"/>
      <c r="L10" s="136"/>
      <c r="M10" s="136"/>
      <c r="N10" s="136"/>
      <c r="O10" s="136"/>
      <c r="P10" s="136"/>
      <c r="Q10" s="136"/>
      <c r="R10" s="136"/>
      <c r="S10" s="136"/>
      <c r="T10" s="136"/>
      <c r="U10" s="136"/>
      <c r="V10" s="136"/>
      <c r="W10" s="136"/>
      <c r="X10" s="136"/>
      <c r="Y10" s="136"/>
      <c r="Z10" s="137"/>
      <c r="AA10" s="391"/>
      <c r="AB10" s="81"/>
      <c r="AC10" s="81"/>
      <c r="AD10" s="81"/>
      <c r="AE10" s="81"/>
      <c r="AF10" s="81"/>
      <c r="AG10" s="81"/>
      <c r="AH10" s="81"/>
      <c r="AI10" s="392"/>
      <c r="AJ10" s="138" t="s">
        <v>285</v>
      </c>
      <c r="AK10" s="139"/>
      <c r="AL10" s="139"/>
      <c r="AM10" s="139"/>
      <c r="AN10" s="139"/>
      <c r="AO10" s="139"/>
      <c r="AP10" s="139"/>
      <c r="AQ10" s="139"/>
      <c r="AR10" s="139"/>
      <c r="AS10" s="139"/>
      <c r="AT10" s="139"/>
      <c r="AU10" s="139"/>
      <c r="AV10" s="139"/>
      <c r="AW10" s="139"/>
      <c r="AX10" s="139"/>
      <c r="AY10" s="405"/>
      <c r="AZ10" s="406" t="s">
        <v>782</v>
      </c>
      <c r="BA10" s="406"/>
      <c r="BB10" s="406"/>
      <c r="BC10" s="406"/>
      <c r="BD10" s="406"/>
      <c r="BE10" s="406"/>
      <c r="BF10" s="406"/>
      <c r="BG10" s="406"/>
      <c r="BH10" s="406"/>
      <c r="BI10" s="406"/>
      <c r="BJ10" s="406"/>
      <c r="BK10" s="406"/>
      <c r="BL10" s="406"/>
      <c r="BM10" s="407" t="s">
        <v>783</v>
      </c>
      <c r="BN10" s="408"/>
      <c r="BO10" s="408"/>
      <c r="BP10" s="408"/>
      <c r="BQ10" s="408"/>
      <c r="BR10" s="408"/>
      <c r="BS10" s="408"/>
      <c r="BT10" s="408"/>
      <c r="BU10" s="408"/>
      <c r="BV10" s="408"/>
      <c r="BW10" s="408"/>
      <c r="BX10" s="408"/>
      <c r="BY10" s="409"/>
      <c r="BZ10" s="138" t="s">
        <v>784</v>
      </c>
      <c r="CA10" s="139"/>
      <c r="CB10" s="139"/>
      <c r="CC10" s="139"/>
      <c r="CD10" s="139"/>
      <c r="CE10" s="139"/>
      <c r="CF10" s="139"/>
      <c r="CG10" s="139"/>
      <c r="CH10" s="139"/>
      <c r="CI10" s="139"/>
      <c r="CJ10" s="139"/>
      <c r="CK10" s="139"/>
      <c r="CL10" s="139"/>
      <c r="CM10" s="139"/>
      <c r="CN10" s="140"/>
      <c r="CO10" s="138" t="s">
        <v>232</v>
      </c>
      <c r="CP10" s="139"/>
      <c r="CQ10" s="139"/>
      <c r="CR10" s="139"/>
      <c r="CS10" s="139"/>
      <c r="CT10" s="139"/>
      <c r="CU10" s="139"/>
      <c r="CV10" s="139"/>
      <c r="CW10" s="139"/>
      <c r="CX10" s="139"/>
      <c r="CY10" s="139"/>
      <c r="CZ10" s="139"/>
      <c r="DA10" s="140"/>
      <c r="DB10" s="410" t="s">
        <v>782</v>
      </c>
      <c r="DC10" s="410"/>
      <c r="DD10" s="410"/>
      <c r="DE10" s="410"/>
      <c r="DF10" s="410"/>
      <c r="DG10" s="410"/>
      <c r="DH10" s="410"/>
      <c r="DI10" s="410"/>
      <c r="DJ10" s="410"/>
      <c r="DK10" s="410"/>
      <c r="DL10" s="410"/>
      <c r="DM10" s="410"/>
      <c r="DN10" s="410"/>
      <c r="DO10" s="411" t="s">
        <v>783</v>
      </c>
      <c r="DP10" s="412"/>
      <c r="DQ10" s="412"/>
      <c r="DR10" s="412"/>
      <c r="DS10" s="412"/>
      <c r="DT10" s="412"/>
      <c r="DU10" s="412"/>
      <c r="DV10" s="412"/>
      <c r="DW10" s="412"/>
      <c r="DX10" s="412"/>
      <c r="DY10" s="412"/>
      <c r="DZ10" s="412"/>
      <c r="EA10" s="413"/>
      <c r="EB10" s="138" t="s">
        <v>784</v>
      </c>
      <c r="EC10" s="139"/>
      <c r="ED10" s="139"/>
      <c r="EE10" s="139"/>
      <c r="EF10" s="139"/>
      <c r="EG10" s="139"/>
      <c r="EH10" s="139"/>
      <c r="EI10" s="139"/>
      <c r="EJ10" s="139"/>
      <c r="EK10" s="139"/>
      <c r="EL10" s="139"/>
      <c r="EM10" s="139"/>
      <c r="EN10" s="139"/>
      <c r="EO10" s="139"/>
      <c r="EP10" s="140"/>
      <c r="EQ10" s="414" t="s">
        <v>232</v>
      </c>
      <c r="ER10" s="415"/>
      <c r="ES10" s="415"/>
      <c r="ET10" s="415"/>
      <c r="EU10" s="415"/>
      <c r="EV10" s="415"/>
      <c r="EW10" s="415"/>
      <c r="EX10" s="415"/>
      <c r="EY10" s="415"/>
      <c r="EZ10" s="415"/>
      <c r="FA10" s="415"/>
      <c r="FB10" s="415"/>
      <c r="FC10" s="415"/>
      <c r="FD10" s="415"/>
      <c r="FE10" s="415"/>
      <c r="FF10" s="415"/>
      <c r="FG10" s="416"/>
    </row>
    <row r="11" spans="1:164" ht="21.95" customHeight="1">
      <c r="H11" s="417" t="s">
        <v>785</v>
      </c>
      <c r="I11" s="418"/>
      <c r="J11" s="418"/>
      <c r="K11" s="418"/>
      <c r="L11" s="418"/>
      <c r="M11" s="418"/>
      <c r="N11" s="418"/>
      <c r="O11" s="418"/>
      <c r="P11" s="418"/>
      <c r="Q11" s="418"/>
      <c r="R11" s="418"/>
      <c r="S11" s="418"/>
      <c r="T11" s="418"/>
      <c r="U11" s="418"/>
      <c r="V11" s="418"/>
      <c r="W11" s="418"/>
      <c r="X11" s="418"/>
      <c r="Y11" s="418"/>
      <c r="Z11" s="418"/>
      <c r="AA11" s="142" t="s">
        <v>786</v>
      </c>
      <c r="AB11" s="143"/>
      <c r="AC11" s="144"/>
      <c r="AD11" s="144" t="s">
        <v>787</v>
      </c>
      <c r="AE11" s="144"/>
      <c r="AF11" s="144"/>
      <c r="AG11" s="144" t="s">
        <v>786</v>
      </c>
      <c r="AH11" s="145"/>
      <c r="AI11" s="146"/>
      <c r="AJ11" s="419">
        <v>52</v>
      </c>
      <c r="AK11" s="419"/>
      <c r="AL11" s="419"/>
      <c r="AM11" s="419"/>
      <c r="AN11" s="419"/>
      <c r="AO11" s="419"/>
      <c r="AP11" s="419"/>
      <c r="AQ11" s="419"/>
      <c r="AR11" s="419"/>
      <c r="AS11" s="419"/>
      <c r="AT11" s="419"/>
      <c r="AU11" s="419"/>
      <c r="AV11" s="419"/>
      <c r="AW11" s="419"/>
      <c r="AX11" s="419"/>
      <c r="AY11" s="419"/>
      <c r="AZ11" s="419">
        <v>4</v>
      </c>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19"/>
      <c r="BW11" s="419"/>
      <c r="BX11" s="419"/>
      <c r="BY11" s="419"/>
      <c r="BZ11" s="419">
        <v>5920</v>
      </c>
      <c r="CA11" s="419"/>
      <c r="CB11" s="419"/>
      <c r="CC11" s="419"/>
      <c r="CD11" s="419"/>
      <c r="CE11" s="419"/>
      <c r="CF11" s="419"/>
      <c r="CG11" s="419"/>
      <c r="CH11" s="419"/>
      <c r="CI11" s="419"/>
      <c r="CJ11" s="419"/>
      <c r="CK11" s="419"/>
      <c r="CL11" s="419"/>
      <c r="CM11" s="419"/>
      <c r="CN11" s="419"/>
      <c r="CO11" s="419">
        <v>4</v>
      </c>
      <c r="CP11" s="419"/>
      <c r="CQ11" s="419"/>
      <c r="CR11" s="419"/>
      <c r="CS11" s="419"/>
      <c r="CT11" s="419"/>
      <c r="CU11" s="419"/>
      <c r="CV11" s="419"/>
      <c r="CW11" s="419"/>
      <c r="CX11" s="419"/>
      <c r="CY11" s="419"/>
      <c r="CZ11" s="419"/>
      <c r="DA11" s="419"/>
      <c r="DB11" s="419">
        <v>1</v>
      </c>
      <c r="DC11" s="419"/>
      <c r="DD11" s="419"/>
      <c r="DE11" s="419"/>
      <c r="DF11" s="419"/>
      <c r="DG11" s="419"/>
      <c r="DH11" s="419"/>
      <c r="DI11" s="419"/>
      <c r="DJ11" s="419"/>
      <c r="DK11" s="419"/>
      <c r="DL11" s="419"/>
      <c r="DM11" s="419"/>
      <c r="DN11" s="419"/>
      <c r="DO11" s="419"/>
      <c r="DP11" s="419"/>
      <c r="DQ11" s="419"/>
      <c r="DR11" s="419"/>
      <c r="DS11" s="419"/>
      <c r="DT11" s="419"/>
      <c r="DU11" s="419"/>
      <c r="DV11" s="419"/>
      <c r="DW11" s="419"/>
      <c r="DX11" s="419"/>
      <c r="DY11" s="419"/>
      <c r="DZ11" s="419"/>
      <c r="EA11" s="419"/>
      <c r="EB11" s="419">
        <v>213</v>
      </c>
      <c r="EC11" s="419"/>
      <c r="ED11" s="419"/>
      <c r="EE11" s="419"/>
      <c r="EF11" s="419"/>
      <c r="EG11" s="419"/>
      <c r="EH11" s="419"/>
      <c r="EI11" s="419"/>
      <c r="EJ11" s="419"/>
      <c r="EK11" s="419"/>
      <c r="EL11" s="419"/>
      <c r="EM11" s="419"/>
      <c r="EN11" s="419"/>
      <c r="EO11" s="419"/>
      <c r="EP11" s="419"/>
      <c r="EQ11" s="419">
        <v>1</v>
      </c>
      <c r="ER11" s="419"/>
      <c r="ES11" s="419"/>
      <c r="ET11" s="419"/>
      <c r="EU11" s="419"/>
      <c r="EV11" s="419"/>
      <c r="EW11" s="419"/>
      <c r="EX11" s="419"/>
      <c r="EY11" s="419"/>
      <c r="EZ11" s="419"/>
      <c r="FA11" s="419"/>
      <c r="FB11" s="419"/>
      <c r="FC11" s="419"/>
      <c r="FD11" s="419"/>
      <c r="FE11" s="419"/>
      <c r="FF11" s="419"/>
      <c r="FG11" s="420"/>
    </row>
    <row r="12" spans="1:164" ht="21.95" customHeight="1">
      <c r="H12" s="417" t="s">
        <v>788</v>
      </c>
      <c r="I12" s="418"/>
      <c r="J12" s="418"/>
      <c r="K12" s="418"/>
      <c r="L12" s="418"/>
      <c r="M12" s="418"/>
      <c r="N12" s="418"/>
      <c r="O12" s="418"/>
      <c r="P12" s="418"/>
      <c r="Q12" s="418"/>
      <c r="R12" s="418"/>
      <c r="S12" s="418"/>
      <c r="T12" s="418"/>
      <c r="U12" s="418"/>
      <c r="V12" s="418"/>
      <c r="W12" s="418"/>
      <c r="X12" s="418"/>
      <c r="Y12" s="418"/>
      <c r="Z12" s="418"/>
      <c r="AA12" s="153" t="s">
        <v>786</v>
      </c>
      <c r="AB12" s="120"/>
      <c r="AC12" s="154"/>
      <c r="AD12" s="155" t="s">
        <v>789</v>
      </c>
      <c r="AE12" s="120"/>
      <c r="AF12" s="154"/>
      <c r="AG12" s="155" t="s">
        <v>786</v>
      </c>
      <c r="AH12" s="120"/>
      <c r="AI12" s="121"/>
      <c r="AJ12" s="421">
        <v>1</v>
      </c>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421"/>
      <c r="DG12" s="421"/>
      <c r="DH12" s="421"/>
      <c r="DI12" s="421"/>
      <c r="DJ12" s="421"/>
      <c r="DK12" s="421"/>
      <c r="DL12" s="421"/>
      <c r="DM12" s="421"/>
      <c r="DN12" s="421"/>
      <c r="DO12" s="421"/>
      <c r="DP12" s="421"/>
      <c r="DQ12" s="421"/>
      <c r="DR12" s="421"/>
      <c r="DS12" s="421"/>
      <c r="DT12" s="421"/>
      <c r="DU12" s="421"/>
      <c r="DV12" s="421"/>
      <c r="DW12" s="421"/>
      <c r="DX12" s="421"/>
      <c r="DY12" s="421"/>
      <c r="DZ12" s="421"/>
      <c r="EA12" s="421"/>
      <c r="EB12" s="421"/>
      <c r="EC12" s="421"/>
      <c r="ED12" s="421"/>
      <c r="EE12" s="421"/>
      <c r="EF12" s="421"/>
      <c r="EG12" s="421"/>
      <c r="EH12" s="421"/>
      <c r="EI12" s="421"/>
      <c r="EJ12" s="421"/>
      <c r="EK12" s="421"/>
      <c r="EL12" s="421"/>
      <c r="EM12" s="421"/>
      <c r="EN12" s="421"/>
      <c r="EO12" s="421"/>
      <c r="EP12" s="421"/>
      <c r="EQ12" s="421"/>
      <c r="ER12" s="421"/>
      <c r="ES12" s="421"/>
      <c r="ET12" s="421"/>
      <c r="EU12" s="421"/>
      <c r="EV12" s="421"/>
      <c r="EW12" s="421"/>
      <c r="EX12" s="421"/>
      <c r="EY12" s="421"/>
      <c r="EZ12" s="421"/>
      <c r="FA12" s="421"/>
      <c r="FB12" s="421"/>
      <c r="FC12" s="421"/>
      <c r="FD12" s="421"/>
      <c r="FE12" s="421"/>
      <c r="FF12" s="421"/>
      <c r="FG12" s="422"/>
    </row>
    <row r="13" spans="1:164" ht="21.95" customHeight="1">
      <c r="H13" s="417" t="s">
        <v>790</v>
      </c>
      <c r="I13" s="418"/>
      <c r="J13" s="418"/>
      <c r="K13" s="418"/>
      <c r="L13" s="418"/>
      <c r="M13" s="418"/>
      <c r="N13" s="418"/>
      <c r="O13" s="418"/>
      <c r="P13" s="418"/>
      <c r="Q13" s="418"/>
      <c r="R13" s="418"/>
      <c r="S13" s="418"/>
      <c r="T13" s="418"/>
      <c r="U13" s="418"/>
      <c r="V13" s="418"/>
      <c r="W13" s="418"/>
      <c r="X13" s="418"/>
      <c r="Y13" s="418"/>
      <c r="Z13" s="418"/>
      <c r="AA13" s="153" t="s">
        <v>786</v>
      </c>
      <c r="AB13" s="120"/>
      <c r="AC13" s="154"/>
      <c r="AD13" s="155" t="s">
        <v>263</v>
      </c>
      <c r="AE13" s="120"/>
      <c r="AF13" s="154"/>
      <c r="AG13" s="155" t="s">
        <v>786</v>
      </c>
      <c r="AH13" s="120"/>
      <c r="AI13" s="1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421"/>
      <c r="DG13" s="421"/>
      <c r="DH13" s="421"/>
      <c r="DI13" s="421"/>
      <c r="DJ13" s="421"/>
      <c r="DK13" s="421"/>
      <c r="DL13" s="421"/>
      <c r="DM13" s="421"/>
      <c r="DN13" s="421"/>
      <c r="DO13" s="421"/>
      <c r="DP13" s="421"/>
      <c r="DQ13" s="421"/>
      <c r="DR13" s="421"/>
      <c r="DS13" s="421"/>
      <c r="DT13" s="421"/>
      <c r="DU13" s="421"/>
      <c r="DV13" s="421"/>
      <c r="DW13" s="421"/>
      <c r="DX13" s="421"/>
      <c r="DY13" s="421"/>
      <c r="DZ13" s="421"/>
      <c r="EA13" s="421"/>
      <c r="EB13" s="421"/>
      <c r="EC13" s="421"/>
      <c r="ED13" s="421"/>
      <c r="EE13" s="421"/>
      <c r="EF13" s="421"/>
      <c r="EG13" s="421"/>
      <c r="EH13" s="421"/>
      <c r="EI13" s="421"/>
      <c r="EJ13" s="421"/>
      <c r="EK13" s="421"/>
      <c r="EL13" s="421"/>
      <c r="EM13" s="421"/>
      <c r="EN13" s="421"/>
      <c r="EO13" s="421"/>
      <c r="EP13" s="421"/>
      <c r="EQ13" s="421"/>
      <c r="ER13" s="421"/>
      <c r="ES13" s="421"/>
      <c r="ET13" s="421"/>
      <c r="EU13" s="421"/>
      <c r="EV13" s="421"/>
      <c r="EW13" s="421"/>
      <c r="EX13" s="421"/>
      <c r="EY13" s="421"/>
      <c r="EZ13" s="421"/>
      <c r="FA13" s="421"/>
      <c r="FB13" s="421"/>
      <c r="FC13" s="421"/>
      <c r="FD13" s="421"/>
      <c r="FE13" s="421"/>
      <c r="FF13" s="421"/>
      <c r="FG13" s="422"/>
    </row>
    <row r="14" spans="1:164" ht="21.95" customHeight="1">
      <c r="H14" s="417" t="s">
        <v>791</v>
      </c>
      <c r="I14" s="418"/>
      <c r="J14" s="418"/>
      <c r="K14" s="418"/>
      <c r="L14" s="418"/>
      <c r="M14" s="418"/>
      <c r="N14" s="418"/>
      <c r="O14" s="418"/>
      <c r="P14" s="418"/>
      <c r="Q14" s="418"/>
      <c r="R14" s="418"/>
      <c r="S14" s="418"/>
      <c r="T14" s="418"/>
      <c r="U14" s="418"/>
      <c r="V14" s="418"/>
      <c r="W14" s="418"/>
      <c r="X14" s="418"/>
      <c r="Y14" s="418"/>
      <c r="Z14" s="418"/>
      <c r="AA14" s="153" t="s">
        <v>786</v>
      </c>
      <c r="AB14" s="120"/>
      <c r="AC14" s="154"/>
      <c r="AD14" s="155" t="s">
        <v>265</v>
      </c>
      <c r="AE14" s="120"/>
      <c r="AF14" s="154"/>
      <c r="AG14" s="155" t="s">
        <v>786</v>
      </c>
      <c r="AH14" s="120"/>
      <c r="AI14" s="121"/>
      <c r="AJ14" s="421">
        <v>1</v>
      </c>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421"/>
      <c r="DG14" s="421"/>
      <c r="DH14" s="421"/>
      <c r="DI14" s="421"/>
      <c r="DJ14" s="421"/>
      <c r="DK14" s="421"/>
      <c r="DL14" s="421"/>
      <c r="DM14" s="421"/>
      <c r="DN14" s="421"/>
      <c r="DO14" s="421"/>
      <c r="DP14" s="421"/>
      <c r="DQ14" s="421"/>
      <c r="DR14" s="421"/>
      <c r="DS14" s="421"/>
      <c r="DT14" s="421"/>
      <c r="DU14" s="421"/>
      <c r="DV14" s="421"/>
      <c r="DW14" s="421"/>
      <c r="DX14" s="421"/>
      <c r="DY14" s="421"/>
      <c r="DZ14" s="421"/>
      <c r="EA14" s="421"/>
      <c r="EB14" s="421"/>
      <c r="EC14" s="421"/>
      <c r="ED14" s="421"/>
      <c r="EE14" s="421"/>
      <c r="EF14" s="421"/>
      <c r="EG14" s="421"/>
      <c r="EH14" s="421"/>
      <c r="EI14" s="421"/>
      <c r="EJ14" s="421"/>
      <c r="EK14" s="421"/>
      <c r="EL14" s="421"/>
      <c r="EM14" s="421"/>
      <c r="EN14" s="421"/>
      <c r="EO14" s="421"/>
      <c r="EP14" s="421"/>
      <c r="EQ14" s="421"/>
      <c r="ER14" s="421"/>
      <c r="ES14" s="421"/>
      <c r="ET14" s="421"/>
      <c r="EU14" s="421"/>
      <c r="EV14" s="421"/>
      <c r="EW14" s="421"/>
      <c r="EX14" s="421"/>
      <c r="EY14" s="421"/>
      <c r="EZ14" s="421"/>
      <c r="FA14" s="421"/>
      <c r="FB14" s="421"/>
      <c r="FC14" s="421"/>
      <c r="FD14" s="421"/>
      <c r="FE14" s="421"/>
      <c r="FF14" s="421"/>
      <c r="FG14" s="422"/>
    </row>
    <row r="15" spans="1:164" ht="21.95" customHeight="1">
      <c r="H15" s="417" t="s">
        <v>792</v>
      </c>
      <c r="I15" s="418"/>
      <c r="J15" s="418"/>
      <c r="K15" s="418"/>
      <c r="L15" s="418"/>
      <c r="M15" s="418"/>
      <c r="N15" s="418"/>
      <c r="O15" s="418"/>
      <c r="P15" s="418"/>
      <c r="Q15" s="418"/>
      <c r="R15" s="418"/>
      <c r="S15" s="418"/>
      <c r="T15" s="418"/>
      <c r="U15" s="418"/>
      <c r="V15" s="418"/>
      <c r="W15" s="418"/>
      <c r="X15" s="418"/>
      <c r="Y15" s="418"/>
      <c r="Z15" s="418"/>
      <c r="AA15" s="153" t="s">
        <v>786</v>
      </c>
      <c r="AB15" s="120"/>
      <c r="AC15" s="154"/>
      <c r="AD15" s="155" t="s">
        <v>267</v>
      </c>
      <c r="AE15" s="120"/>
      <c r="AF15" s="154"/>
      <c r="AG15" s="155" t="s">
        <v>786</v>
      </c>
      <c r="AH15" s="120"/>
      <c r="AI15" s="1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421"/>
      <c r="DG15" s="421"/>
      <c r="DH15" s="421"/>
      <c r="DI15" s="421"/>
      <c r="DJ15" s="421"/>
      <c r="DK15" s="421"/>
      <c r="DL15" s="421"/>
      <c r="DM15" s="421"/>
      <c r="DN15" s="421"/>
      <c r="DO15" s="421"/>
      <c r="DP15" s="421"/>
      <c r="DQ15" s="421"/>
      <c r="DR15" s="421"/>
      <c r="DS15" s="421"/>
      <c r="DT15" s="421"/>
      <c r="DU15" s="421"/>
      <c r="DV15" s="421"/>
      <c r="DW15" s="421"/>
      <c r="DX15" s="421"/>
      <c r="DY15" s="421"/>
      <c r="DZ15" s="421"/>
      <c r="EA15" s="421"/>
      <c r="EB15" s="421"/>
      <c r="EC15" s="421"/>
      <c r="ED15" s="421"/>
      <c r="EE15" s="421"/>
      <c r="EF15" s="421"/>
      <c r="EG15" s="421"/>
      <c r="EH15" s="421"/>
      <c r="EI15" s="421"/>
      <c r="EJ15" s="421"/>
      <c r="EK15" s="421"/>
      <c r="EL15" s="421"/>
      <c r="EM15" s="421"/>
      <c r="EN15" s="421"/>
      <c r="EO15" s="421"/>
      <c r="EP15" s="421"/>
      <c r="EQ15" s="421"/>
      <c r="ER15" s="421"/>
      <c r="ES15" s="421"/>
      <c r="ET15" s="421"/>
      <c r="EU15" s="421"/>
      <c r="EV15" s="421"/>
      <c r="EW15" s="421"/>
      <c r="EX15" s="421"/>
      <c r="EY15" s="421"/>
      <c r="EZ15" s="421"/>
      <c r="FA15" s="421"/>
      <c r="FB15" s="421"/>
      <c r="FC15" s="421"/>
      <c r="FD15" s="421"/>
      <c r="FE15" s="421"/>
      <c r="FF15" s="421"/>
      <c r="FG15" s="422"/>
    </row>
    <row r="16" spans="1:164" ht="21.95" customHeight="1">
      <c r="H16" s="417" t="s">
        <v>793</v>
      </c>
      <c r="I16" s="418"/>
      <c r="J16" s="418"/>
      <c r="K16" s="418"/>
      <c r="L16" s="418"/>
      <c r="M16" s="418"/>
      <c r="N16" s="418"/>
      <c r="O16" s="418"/>
      <c r="P16" s="418"/>
      <c r="Q16" s="418"/>
      <c r="R16" s="418"/>
      <c r="S16" s="418"/>
      <c r="T16" s="418"/>
      <c r="U16" s="418"/>
      <c r="V16" s="418"/>
      <c r="W16" s="418"/>
      <c r="X16" s="418"/>
      <c r="Y16" s="418"/>
      <c r="Z16" s="418"/>
      <c r="AA16" s="153" t="s">
        <v>786</v>
      </c>
      <c r="AB16" s="120"/>
      <c r="AC16" s="154"/>
      <c r="AD16" s="155" t="s">
        <v>269</v>
      </c>
      <c r="AE16" s="120"/>
      <c r="AF16" s="154"/>
      <c r="AG16" s="155" t="s">
        <v>786</v>
      </c>
      <c r="AH16" s="120"/>
      <c r="AI16" s="121"/>
      <c r="AJ16" s="421">
        <v>3</v>
      </c>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421"/>
      <c r="DG16" s="421"/>
      <c r="DH16" s="421"/>
      <c r="DI16" s="421"/>
      <c r="DJ16" s="421"/>
      <c r="DK16" s="421"/>
      <c r="DL16" s="421"/>
      <c r="DM16" s="421"/>
      <c r="DN16" s="421"/>
      <c r="DO16" s="421"/>
      <c r="DP16" s="421"/>
      <c r="DQ16" s="421"/>
      <c r="DR16" s="421"/>
      <c r="DS16" s="421"/>
      <c r="DT16" s="421"/>
      <c r="DU16" s="421"/>
      <c r="DV16" s="421"/>
      <c r="DW16" s="421"/>
      <c r="DX16" s="421"/>
      <c r="DY16" s="421"/>
      <c r="DZ16" s="421"/>
      <c r="EA16" s="421"/>
      <c r="EB16" s="421"/>
      <c r="EC16" s="421"/>
      <c r="ED16" s="421"/>
      <c r="EE16" s="421"/>
      <c r="EF16" s="421"/>
      <c r="EG16" s="421"/>
      <c r="EH16" s="421"/>
      <c r="EI16" s="421"/>
      <c r="EJ16" s="421"/>
      <c r="EK16" s="421"/>
      <c r="EL16" s="421"/>
      <c r="EM16" s="421"/>
      <c r="EN16" s="421"/>
      <c r="EO16" s="421"/>
      <c r="EP16" s="421"/>
      <c r="EQ16" s="421"/>
      <c r="ER16" s="421"/>
      <c r="ES16" s="421"/>
      <c r="ET16" s="421"/>
      <c r="EU16" s="421"/>
      <c r="EV16" s="421"/>
      <c r="EW16" s="421"/>
      <c r="EX16" s="421"/>
      <c r="EY16" s="421"/>
      <c r="EZ16" s="421"/>
      <c r="FA16" s="421"/>
      <c r="FB16" s="421"/>
      <c r="FC16" s="421"/>
      <c r="FD16" s="421"/>
      <c r="FE16" s="421"/>
      <c r="FF16" s="421"/>
      <c r="FG16" s="422"/>
    </row>
    <row r="17" spans="8:163" ht="21.95" customHeight="1">
      <c r="H17" s="417" t="s">
        <v>839</v>
      </c>
      <c r="I17" s="418"/>
      <c r="J17" s="418"/>
      <c r="K17" s="418"/>
      <c r="L17" s="418"/>
      <c r="M17" s="418"/>
      <c r="N17" s="418"/>
      <c r="O17" s="418"/>
      <c r="P17" s="418"/>
      <c r="Q17" s="418"/>
      <c r="R17" s="418"/>
      <c r="S17" s="418"/>
      <c r="T17" s="418"/>
      <c r="U17" s="418"/>
      <c r="V17" s="418"/>
      <c r="W17" s="418"/>
      <c r="X17" s="418"/>
      <c r="Y17" s="418"/>
      <c r="Z17" s="418"/>
      <c r="AA17" s="153" t="s">
        <v>786</v>
      </c>
      <c r="AB17" s="120"/>
      <c r="AC17" s="154"/>
      <c r="AD17" s="155" t="s">
        <v>271</v>
      </c>
      <c r="AE17" s="120"/>
      <c r="AF17" s="154"/>
      <c r="AG17" s="155" t="s">
        <v>786</v>
      </c>
      <c r="AH17" s="120"/>
      <c r="AI17" s="121"/>
      <c r="AJ17" s="421">
        <v>27</v>
      </c>
      <c r="AK17" s="421"/>
      <c r="AL17" s="421"/>
      <c r="AM17" s="421"/>
      <c r="AN17" s="421"/>
      <c r="AO17" s="421"/>
      <c r="AP17" s="421"/>
      <c r="AQ17" s="421"/>
      <c r="AR17" s="421"/>
      <c r="AS17" s="421"/>
      <c r="AT17" s="421"/>
      <c r="AU17" s="421"/>
      <c r="AV17" s="421"/>
      <c r="AW17" s="421"/>
      <c r="AX17" s="421"/>
      <c r="AY17" s="421"/>
      <c r="AZ17" s="421">
        <v>3</v>
      </c>
      <c r="BA17" s="421"/>
      <c r="BB17" s="421"/>
      <c r="BC17" s="421"/>
      <c r="BD17" s="421"/>
      <c r="BE17" s="421"/>
      <c r="BF17" s="421"/>
      <c r="BG17" s="421"/>
      <c r="BH17" s="421"/>
      <c r="BI17" s="421"/>
      <c r="BJ17" s="421"/>
      <c r="BK17" s="421"/>
      <c r="BL17" s="421"/>
      <c r="BM17" s="421">
        <v>1</v>
      </c>
      <c r="BN17" s="421"/>
      <c r="BO17" s="421"/>
      <c r="BP17" s="421"/>
      <c r="BQ17" s="421"/>
      <c r="BR17" s="421"/>
      <c r="BS17" s="421"/>
      <c r="BT17" s="421"/>
      <c r="BU17" s="421"/>
      <c r="BV17" s="421"/>
      <c r="BW17" s="421"/>
      <c r="BX17" s="421"/>
      <c r="BY17" s="421"/>
      <c r="BZ17" s="421">
        <v>9926</v>
      </c>
      <c r="CA17" s="421"/>
      <c r="CB17" s="421"/>
      <c r="CC17" s="421"/>
      <c r="CD17" s="421"/>
      <c r="CE17" s="421"/>
      <c r="CF17" s="421"/>
      <c r="CG17" s="421"/>
      <c r="CH17" s="421"/>
      <c r="CI17" s="421"/>
      <c r="CJ17" s="421"/>
      <c r="CK17" s="421"/>
      <c r="CL17" s="421"/>
      <c r="CM17" s="421"/>
      <c r="CN17" s="421"/>
      <c r="CO17" s="421">
        <v>3</v>
      </c>
      <c r="CP17" s="421"/>
      <c r="CQ17" s="421"/>
      <c r="CR17" s="421"/>
      <c r="CS17" s="421"/>
      <c r="CT17" s="421"/>
      <c r="CU17" s="421"/>
      <c r="CV17" s="421"/>
      <c r="CW17" s="421"/>
      <c r="CX17" s="421"/>
      <c r="CY17" s="421"/>
      <c r="CZ17" s="421"/>
      <c r="DA17" s="421"/>
      <c r="DB17" s="421">
        <v>2</v>
      </c>
      <c r="DC17" s="421"/>
      <c r="DD17" s="421"/>
      <c r="DE17" s="421"/>
      <c r="DF17" s="421"/>
      <c r="DG17" s="421"/>
      <c r="DH17" s="421"/>
      <c r="DI17" s="421"/>
      <c r="DJ17" s="421"/>
      <c r="DK17" s="421"/>
      <c r="DL17" s="421"/>
      <c r="DM17" s="421"/>
      <c r="DN17" s="421"/>
      <c r="DO17" s="421"/>
      <c r="DP17" s="421"/>
      <c r="DQ17" s="421"/>
      <c r="DR17" s="421"/>
      <c r="DS17" s="421"/>
      <c r="DT17" s="421"/>
      <c r="DU17" s="421"/>
      <c r="DV17" s="421"/>
      <c r="DW17" s="421"/>
      <c r="DX17" s="421"/>
      <c r="DY17" s="421"/>
      <c r="DZ17" s="421"/>
      <c r="EA17" s="421"/>
      <c r="EB17" s="421">
        <v>1501</v>
      </c>
      <c r="EC17" s="421"/>
      <c r="ED17" s="421"/>
      <c r="EE17" s="421"/>
      <c r="EF17" s="421"/>
      <c r="EG17" s="421"/>
      <c r="EH17" s="421"/>
      <c r="EI17" s="421"/>
      <c r="EJ17" s="421"/>
      <c r="EK17" s="421"/>
      <c r="EL17" s="421"/>
      <c r="EM17" s="421"/>
      <c r="EN17" s="421"/>
      <c r="EO17" s="421"/>
      <c r="EP17" s="421"/>
      <c r="EQ17" s="421">
        <v>2</v>
      </c>
      <c r="ER17" s="421"/>
      <c r="ES17" s="421"/>
      <c r="ET17" s="421"/>
      <c r="EU17" s="421"/>
      <c r="EV17" s="421"/>
      <c r="EW17" s="421"/>
      <c r="EX17" s="421"/>
      <c r="EY17" s="421"/>
      <c r="EZ17" s="421"/>
      <c r="FA17" s="421"/>
      <c r="FB17" s="421"/>
      <c r="FC17" s="421"/>
      <c r="FD17" s="421"/>
      <c r="FE17" s="421"/>
      <c r="FF17" s="421"/>
      <c r="FG17" s="422"/>
    </row>
    <row r="18" spans="8:163" ht="21.95" customHeight="1">
      <c r="H18" s="417" t="s">
        <v>840</v>
      </c>
      <c r="I18" s="418"/>
      <c r="J18" s="418"/>
      <c r="K18" s="418"/>
      <c r="L18" s="418"/>
      <c r="M18" s="418"/>
      <c r="N18" s="418"/>
      <c r="O18" s="418"/>
      <c r="P18" s="418"/>
      <c r="Q18" s="418"/>
      <c r="R18" s="418"/>
      <c r="S18" s="418"/>
      <c r="T18" s="418"/>
      <c r="U18" s="418"/>
      <c r="V18" s="418"/>
      <c r="W18" s="418"/>
      <c r="X18" s="418"/>
      <c r="Y18" s="418"/>
      <c r="Z18" s="418"/>
      <c r="AA18" s="153" t="s">
        <v>786</v>
      </c>
      <c r="AB18" s="120"/>
      <c r="AC18" s="154"/>
      <c r="AD18" s="155" t="s">
        <v>273</v>
      </c>
      <c r="AE18" s="120"/>
      <c r="AF18" s="154"/>
      <c r="AG18" s="155" t="s">
        <v>786</v>
      </c>
      <c r="AH18" s="120"/>
      <c r="AI18" s="121"/>
      <c r="AJ18" s="421">
        <v>98</v>
      </c>
      <c r="AK18" s="421"/>
      <c r="AL18" s="421"/>
      <c r="AM18" s="421"/>
      <c r="AN18" s="421"/>
      <c r="AO18" s="421"/>
      <c r="AP18" s="421"/>
      <c r="AQ18" s="421"/>
      <c r="AR18" s="421"/>
      <c r="AS18" s="421"/>
      <c r="AT18" s="421"/>
      <c r="AU18" s="421"/>
      <c r="AV18" s="421"/>
      <c r="AW18" s="421"/>
      <c r="AX18" s="421"/>
      <c r="AY18" s="421"/>
      <c r="AZ18" s="421">
        <v>21</v>
      </c>
      <c r="BA18" s="421"/>
      <c r="BB18" s="421"/>
      <c r="BC18" s="421"/>
      <c r="BD18" s="421"/>
      <c r="BE18" s="421"/>
      <c r="BF18" s="421"/>
      <c r="BG18" s="421"/>
      <c r="BH18" s="421"/>
      <c r="BI18" s="421"/>
      <c r="BJ18" s="421"/>
      <c r="BK18" s="421"/>
      <c r="BL18" s="421"/>
      <c r="BM18" s="421">
        <v>3</v>
      </c>
      <c r="BN18" s="421"/>
      <c r="BO18" s="421"/>
      <c r="BP18" s="421"/>
      <c r="BQ18" s="421"/>
      <c r="BR18" s="421"/>
      <c r="BS18" s="421"/>
      <c r="BT18" s="421"/>
      <c r="BU18" s="421"/>
      <c r="BV18" s="421"/>
      <c r="BW18" s="421"/>
      <c r="BX18" s="421"/>
      <c r="BY18" s="421"/>
      <c r="BZ18" s="421">
        <v>34387</v>
      </c>
      <c r="CA18" s="421"/>
      <c r="CB18" s="421"/>
      <c r="CC18" s="421"/>
      <c r="CD18" s="421"/>
      <c r="CE18" s="421"/>
      <c r="CF18" s="421"/>
      <c r="CG18" s="421"/>
      <c r="CH18" s="421"/>
      <c r="CI18" s="421"/>
      <c r="CJ18" s="421"/>
      <c r="CK18" s="421"/>
      <c r="CL18" s="421"/>
      <c r="CM18" s="421"/>
      <c r="CN18" s="421"/>
      <c r="CO18" s="421">
        <v>22</v>
      </c>
      <c r="CP18" s="421"/>
      <c r="CQ18" s="421"/>
      <c r="CR18" s="421"/>
      <c r="CS18" s="421"/>
      <c r="CT18" s="421"/>
      <c r="CU18" s="421"/>
      <c r="CV18" s="421"/>
      <c r="CW18" s="421"/>
      <c r="CX18" s="421"/>
      <c r="CY18" s="421"/>
      <c r="CZ18" s="421"/>
      <c r="DA18" s="421"/>
      <c r="DB18" s="421">
        <v>2</v>
      </c>
      <c r="DC18" s="421"/>
      <c r="DD18" s="421"/>
      <c r="DE18" s="421"/>
      <c r="DF18" s="421"/>
      <c r="DG18" s="421"/>
      <c r="DH18" s="421"/>
      <c r="DI18" s="421"/>
      <c r="DJ18" s="421"/>
      <c r="DK18" s="421"/>
      <c r="DL18" s="421"/>
      <c r="DM18" s="421"/>
      <c r="DN18" s="421"/>
      <c r="DO18" s="421"/>
      <c r="DP18" s="421"/>
      <c r="DQ18" s="421"/>
      <c r="DR18" s="421"/>
      <c r="DS18" s="421"/>
      <c r="DT18" s="421"/>
      <c r="DU18" s="421"/>
      <c r="DV18" s="421"/>
      <c r="DW18" s="421"/>
      <c r="DX18" s="421"/>
      <c r="DY18" s="421"/>
      <c r="DZ18" s="421"/>
      <c r="EA18" s="421"/>
      <c r="EB18" s="421">
        <v>1720</v>
      </c>
      <c r="EC18" s="421"/>
      <c r="ED18" s="421"/>
      <c r="EE18" s="421"/>
      <c r="EF18" s="421"/>
      <c r="EG18" s="421"/>
      <c r="EH18" s="421"/>
      <c r="EI18" s="421"/>
      <c r="EJ18" s="421"/>
      <c r="EK18" s="421"/>
      <c r="EL18" s="421"/>
      <c r="EM18" s="421"/>
      <c r="EN18" s="421"/>
      <c r="EO18" s="421"/>
      <c r="EP18" s="421"/>
      <c r="EQ18" s="421">
        <v>2</v>
      </c>
      <c r="ER18" s="421"/>
      <c r="ES18" s="421"/>
      <c r="ET18" s="421"/>
      <c r="EU18" s="421"/>
      <c r="EV18" s="421"/>
      <c r="EW18" s="421"/>
      <c r="EX18" s="421"/>
      <c r="EY18" s="421"/>
      <c r="EZ18" s="421"/>
      <c r="FA18" s="421"/>
      <c r="FB18" s="421"/>
      <c r="FC18" s="421"/>
      <c r="FD18" s="421"/>
      <c r="FE18" s="421"/>
      <c r="FF18" s="421"/>
      <c r="FG18" s="422"/>
    </row>
    <row r="19" spans="8:163" ht="21.95" customHeight="1">
      <c r="H19" s="417" t="s">
        <v>226</v>
      </c>
      <c r="I19" s="418"/>
      <c r="J19" s="418"/>
      <c r="K19" s="418"/>
      <c r="L19" s="418"/>
      <c r="M19" s="418"/>
      <c r="N19" s="418"/>
      <c r="O19" s="418"/>
      <c r="P19" s="418"/>
      <c r="Q19" s="418"/>
      <c r="R19" s="418"/>
      <c r="S19" s="418"/>
      <c r="T19" s="418"/>
      <c r="U19" s="418"/>
      <c r="V19" s="418"/>
      <c r="W19" s="418"/>
      <c r="X19" s="418"/>
      <c r="Y19" s="418"/>
      <c r="Z19" s="418"/>
      <c r="AA19" s="153" t="s">
        <v>786</v>
      </c>
      <c r="AB19" s="120"/>
      <c r="AC19" s="154"/>
      <c r="AD19" s="155" t="s">
        <v>275</v>
      </c>
      <c r="AE19" s="120"/>
      <c r="AF19" s="154"/>
      <c r="AG19" s="155" t="s">
        <v>786</v>
      </c>
      <c r="AH19" s="120"/>
      <c r="AI19" s="121"/>
      <c r="AJ19" s="421">
        <v>381</v>
      </c>
      <c r="AK19" s="421"/>
      <c r="AL19" s="421"/>
      <c r="AM19" s="421"/>
      <c r="AN19" s="421"/>
      <c r="AO19" s="421"/>
      <c r="AP19" s="421"/>
      <c r="AQ19" s="421"/>
      <c r="AR19" s="421"/>
      <c r="AS19" s="421"/>
      <c r="AT19" s="421"/>
      <c r="AU19" s="421"/>
      <c r="AV19" s="421"/>
      <c r="AW19" s="421"/>
      <c r="AX19" s="421"/>
      <c r="AY19" s="421"/>
      <c r="AZ19" s="421">
        <v>46</v>
      </c>
      <c r="BA19" s="421"/>
      <c r="BB19" s="421"/>
      <c r="BC19" s="421"/>
      <c r="BD19" s="421"/>
      <c r="BE19" s="421"/>
      <c r="BF19" s="421"/>
      <c r="BG19" s="421"/>
      <c r="BH19" s="421"/>
      <c r="BI19" s="421"/>
      <c r="BJ19" s="421"/>
      <c r="BK19" s="421"/>
      <c r="BL19" s="421"/>
      <c r="BM19" s="421">
        <v>11</v>
      </c>
      <c r="BN19" s="421"/>
      <c r="BO19" s="421"/>
      <c r="BP19" s="421"/>
      <c r="BQ19" s="421"/>
      <c r="BR19" s="421"/>
      <c r="BS19" s="421"/>
      <c r="BT19" s="421"/>
      <c r="BU19" s="421"/>
      <c r="BV19" s="421"/>
      <c r="BW19" s="421"/>
      <c r="BX19" s="421"/>
      <c r="BY19" s="421"/>
      <c r="BZ19" s="421">
        <v>79756</v>
      </c>
      <c r="CA19" s="421"/>
      <c r="CB19" s="421"/>
      <c r="CC19" s="421"/>
      <c r="CD19" s="421"/>
      <c r="CE19" s="421"/>
      <c r="CF19" s="421"/>
      <c r="CG19" s="421"/>
      <c r="CH19" s="421"/>
      <c r="CI19" s="421"/>
      <c r="CJ19" s="421"/>
      <c r="CK19" s="421"/>
      <c r="CL19" s="421"/>
      <c r="CM19" s="421"/>
      <c r="CN19" s="421"/>
      <c r="CO19" s="421">
        <v>52</v>
      </c>
      <c r="CP19" s="421"/>
      <c r="CQ19" s="421"/>
      <c r="CR19" s="421"/>
      <c r="CS19" s="421"/>
      <c r="CT19" s="421"/>
      <c r="CU19" s="421"/>
      <c r="CV19" s="421"/>
      <c r="CW19" s="421"/>
      <c r="CX19" s="421"/>
      <c r="CY19" s="421"/>
      <c r="CZ19" s="421"/>
      <c r="DA19" s="421"/>
      <c r="DB19" s="421">
        <v>10</v>
      </c>
      <c r="DC19" s="421"/>
      <c r="DD19" s="421"/>
      <c r="DE19" s="421"/>
      <c r="DF19" s="421"/>
      <c r="DG19" s="421"/>
      <c r="DH19" s="421"/>
      <c r="DI19" s="421"/>
      <c r="DJ19" s="421"/>
      <c r="DK19" s="421"/>
      <c r="DL19" s="421"/>
      <c r="DM19" s="421"/>
      <c r="DN19" s="421"/>
      <c r="DO19" s="421">
        <v>1</v>
      </c>
      <c r="DP19" s="421"/>
      <c r="DQ19" s="421"/>
      <c r="DR19" s="421"/>
      <c r="DS19" s="421"/>
      <c r="DT19" s="421"/>
      <c r="DU19" s="421"/>
      <c r="DV19" s="421"/>
      <c r="DW19" s="421"/>
      <c r="DX19" s="421"/>
      <c r="DY19" s="421"/>
      <c r="DZ19" s="421"/>
      <c r="EA19" s="421"/>
      <c r="EB19" s="421">
        <v>8245</v>
      </c>
      <c r="EC19" s="421"/>
      <c r="ED19" s="421"/>
      <c r="EE19" s="421"/>
      <c r="EF19" s="421"/>
      <c r="EG19" s="421"/>
      <c r="EH19" s="421"/>
      <c r="EI19" s="421"/>
      <c r="EJ19" s="421"/>
      <c r="EK19" s="421"/>
      <c r="EL19" s="421"/>
      <c r="EM19" s="421"/>
      <c r="EN19" s="421"/>
      <c r="EO19" s="421"/>
      <c r="EP19" s="421"/>
      <c r="EQ19" s="421">
        <v>11</v>
      </c>
      <c r="ER19" s="421"/>
      <c r="ES19" s="421"/>
      <c r="ET19" s="421"/>
      <c r="EU19" s="421"/>
      <c r="EV19" s="421"/>
      <c r="EW19" s="421"/>
      <c r="EX19" s="421"/>
      <c r="EY19" s="421"/>
      <c r="EZ19" s="421"/>
      <c r="FA19" s="421"/>
      <c r="FB19" s="421"/>
      <c r="FC19" s="421"/>
      <c r="FD19" s="421"/>
      <c r="FE19" s="421"/>
      <c r="FF19" s="421"/>
      <c r="FG19" s="422"/>
    </row>
    <row r="20" spans="8:163" ht="21.95" customHeight="1">
      <c r="H20" s="417" t="s">
        <v>227</v>
      </c>
      <c r="I20" s="418"/>
      <c r="J20" s="418"/>
      <c r="K20" s="418"/>
      <c r="L20" s="418"/>
      <c r="M20" s="418"/>
      <c r="N20" s="418"/>
      <c r="O20" s="418"/>
      <c r="P20" s="418"/>
      <c r="Q20" s="418"/>
      <c r="R20" s="418"/>
      <c r="S20" s="418"/>
      <c r="T20" s="418"/>
      <c r="U20" s="418"/>
      <c r="V20" s="418"/>
      <c r="W20" s="418"/>
      <c r="X20" s="418"/>
      <c r="Y20" s="418"/>
      <c r="Z20" s="418"/>
      <c r="AA20" s="153" t="s">
        <v>787</v>
      </c>
      <c r="AB20" s="120"/>
      <c r="AC20" s="154"/>
      <c r="AD20" s="155" t="s">
        <v>786</v>
      </c>
      <c r="AE20" s="120"/>
      <c r="AF20" s="154"/>
      <c r="AG20" s="155" t="s">
        <v>786</v>
      </c>
      <c r="AH20" s="120"/>
      <c r="AI20" s="121"/>
      <c r="AJ20" s="421">
        <v>452</v>
      </c>
      <c r="AK20" s="421"/>
      <c r="AL20" s="421"/>
      <c r="AM20" s="421"/>
      <c r="AN20" s="421"/>
      <c r="AO20" s="421"/>
      <c r="AP20" s="421"/>
      <c r="AQ20" s="421"/>
      <c r="AR20" s="421"/>
      <c r="AS20" s="421"/>
      <c r="AT20" s="421"/>
      <c r="AU20" s="421"/>
      <c r="AV20" s="421"/>
      <c r="AW20" s="421"/>
      <c r="AX20" s="421"/>
      <c r="AY20" s="421"/>
      <c r="AZ20" s="421">
        <v>52</v>
      </c>
      <c r="BA20" s="421"/>
      <c r="BB20" s="421"/>
      <c r="BC20" s="421"/>
      <c r="BD20" s="421"/>
      <c r="BE20" s="421"/>
      <c r="BF20" s="421"/>
      <c r="BG20" s="421"/>
      <c r="BH20" s="421"/>
      <c r="BI20" s="421"/>
      <c r="BJ20" s="421"/>
      <c r="BK20" s="421"/>
      <c r="BL20" s="421"/>
      <c r="BM20" s="421">
        <v>17</v>
      </c>
      <c r="BN20" s="421"/>
      <c r="BO20" s="421"/>
      <c r="BP20" s="421"/>
      <c r="BQ20" s="421"/>
      <c r="BR20" s="421"/>
      <c r="BS20" s="421"/>
      <c r="BT20" s="421"/>
      <c r="BU20" s="421"/>
      <c r="BV20" s="421"/>
      <c r="BW20" s="421"/>
      <c r="BX20" s="421"/>
      <c r="BY20" s="421"/>
      <c r="BZ20" s="421">
        <v>110622</v>
      </c>
      <c r="CA20" s="421"/>
      <c r="CB20" s="421"/>
      <c r="CC20" s="421"/>
      <c r="CD20" s="421"/>
      <c r="CE20" s="421"/>
      <c r="CF20" s="421"/>
      <c r="CG20" s="421"/>
      <c r="CH20" s="421"/>
      <c r="CI20" s="421"/>
      <c r="CJ20" s="421"/>
      <c r="CK20" s="421"/>
      <c r="CL20" s="421"/>
      <c r="CM20" s="421"/>
      <c r="CN20" s="421"/>
      <c r="CO20" s="421">
        <v>63</v>
      </c>
      <c r="CP20" s="421"/>
      <c r="CQ20" s="421"/>
      <c r="CR20" s="421"/>
      <c r="CS20" s="421"/>
      <c r="CT20" s="421"/>
      <c r="CU20" s="421"/>
      <c r="CV20" s="421"/>
      <c r="CW20" s="421"/>
      <c r="CX20" s="421"/>
      <c r="CY20" s="421"/>
      <c r="CZ20" s="421"/>
      <c r="DA20" s="421"/>
      <c r="DB20" s="421">
        <v>11</v>
      </c>
      <c r="DC20" s="421"/>
      <c r="DD20" s="421"/>
      <c r="DE20" s="421"/>
      <c r="DF20" s="421"/>
      <c r="DG20" s="421"/>
      <c r="DH20" s="421"/>
      <c r="DI20" s="421"/>
      <c r="DJ20" s="421"/>
      <c r="DK20" s="421"/>
      <c r="DL20" s="421"/>
      <c r="DM20" s="421"/>
      <c r="DN20" s="421"/>
      <c r="DO20" s="421">
        <v>2</v>
      </c>
      <c r="DP20" s="421"/>
      <c r="DQ20" s="421"/>
      <c r="DR20" s="421"/>
      <c r="DS20" s="421"/>
      <c r="DT20" s="421"/>
      <c r="DU20" s="421"/>
      <c r="DV20" s="421"/>
      <c r="DW20" s="421"/>
      <c r="DX20" s="421"/>
      <c r="DY20" s="421"/>
      <c r="DZ20" s="421"/>
      <c r="EA20" s="421"/>
      <c r="EB20" s="421">
        <v>10104</v>
      </c>
      <c r="EC20" s="421"/>
      <c r="ED20" s="421"/>
      <c r="EE20" s="421"/>
      <c r="EF20" s="421"/>
      <c r="EG20" s="421"/>
      <c r="EH20" s="421"/>
      <c r="EI20" s="421"/>
      <c r="EJ20" s="421"/>
      <c r="EK20" s="421"/>
      <c r="EL20" s="421"/>
      <c r="EM20" s="421"/>
      <c r="EN20" s="421"/>
      <c r="EO20" s="421"/>
      <c r="EP20" s="421"/>
      <c r="EQ20" s="421">
        <v>13</v>
      </c>
      <c r="ER20" s="421"/>
      <c r="ES20" s="421"/>
      <c r="ET20" s="421"/>
      <c r="EU20" s="421"/>
      <c r="EV20" s="421"/>
      <c r="EW20" s="421"/>
      <c r="EX20" s="421"/>
      <c r="EY20" s="421"/>
      <c r="EZ20" s="421"/>
      <c r="FA20" s="421"/>
      <c r="FB20" s="421"/>
      <c r="FC20" s="421"/>
      <c r="FD20" s="421"/>
      <c r="FE20" s="421"/>
      <c r="FF20" s="421"/>
      <c r="FG20" s="422"/>
    </row>
    <row r="21" spans="8:163" ht="21.95" customHeight="1">
      <c r="H21" s="417" t="s">
        <v>228</v>
      </c>
      <c r="I21" s="418"/>
      <c r="J21" s="418"/>
      <c r="K21" s="418"/>
      <c r="L21" s="418"/>
      <c r="M21" s="418"/>
      <c r="N21" s="418"/>
      <c r="O21" s="418"/>
      <c r="P21" s="418"/>
      <c r="Q21" s="418"/>
      <c r="R21" s="418"/>
      <c r="S21" s="418"/>
      <c r="T21" s="418"/>
      <c r="U21" s="418"/>
      <c r="V21" s="418"/>
      <c r="W21" s="418"/>
      <c r="X21" s="418"/>
      <c r="Y21" s="418"/>
      <c r="Z21" s="418"/>
      <c r="AA21" s="153" t="s">
        <v>787</v>
      </c>
      <c r="AB21" s="120"/>
      <c r="AC21" s="154"/>
      <c r="AD21" s="155" t="s">
        <v>824</v>
      </c>
      <c r="AE21" s="120"/>
      <c r="AF21" s="154"/>
      <c r="AG21" s="155" t="s">
        <v>786</v>
      </c>
      <c r="AH21" s="120"/>
      <c r="AI21" s="121"/>
      <c r="AJ21" s="421">
        <v>435</v>
      </c>
      <c r="AK21" s="421"/>
      <c r="AL21" s="421"/>
      <c r="AM21" s="421"/>
      <c r="AN21" s="421"/>
      <c r="AO21" s="421"/>
      <c r="AP21" s="421"/>
      <c r="AQ21" s="421"/>
      <c r="AR21" s="421"/>
      <c r="AS21" s="421"/>
      <c r="AT21" s="421"/>
      <c r="AU21" s="421"/>
      <c r="AV21" s="421"/>
      <c r="AW21" s="421"/>
      <c r="AX21" s="421"/>
      <c r="AY21" s="421"/>
      <c r="AZ21" s="421">
        <v>36</v>
      </c>
      <c r="BA21" s="421"/>
      <c r="BB21" s="421"/>
      <c r="BC21" s="421"/>
      <c r="BD21" s="421"/>
      <c r="BE21" s="421"/>
      <c r="BF21" s="421"/>
      <c r="BG21" s="421"/>
      <c r="BH21" s="421"/>
      <c r="BI21" s="421"/>
      <c r="BJ21" s="421"/>
      <c r="BK21" s="421"/>
      <c r="BL21" s="421"/>
      <c r="BM21" s="421">
        <v>14</v>
      </c>
      <c r="BN21" s="421"/>
      <c r="BO21" s="421"/>
      <c r="BP21" s="421"/>
      <c r="BQ21" s="421"/>
      <c r="BR21" s="421"/>
      <c r="BS21" s="421"/>
      <c r="BT21" s="421"/>
      <c r="BU21" s="421"/>
      <c r="BV21" s="421"/>
      <c r="BW21" s="421"/>
      <c r="BX21" s="421"/>
      <c r="BY21" s="421"/>
      <c r="BZ21" s="421">
        <v>78162</v>
      </c>
      <c r="CA21" s="421"/>
      <c r="CB21" s="421"/>
      <c r="CC21" s="421"/>
      <c r="CD21" s="421"/>
      <c r="CE21" s="421"/>
      <c r="CF21" s="421"/>
      <c r="CG21" s="421"/>
      <c r="CH21" s="421"/>
      <c r="CI21" s="421"/>
      <c r="CJ21" s="421"/>
      <c r="CK21" s="421"/>
      <c r="CL21" s="421"/>
      <c r="CM21" s="421"/>
      <c r="CN21" s="421"/>
      <c r="CO21" s="421">
        <v>45</v>
      </c>
      <c r="CP21" s="421"/>
      <c r="CQ21" s="421"/>
      <c r="CR21" s="421"/>
      <c r="CS21" s="421"/>
      <c r="CT21" s="421"/>
      <c r="CU21" s="421"/>
      <c r="CV21" s="421"/>
      <c r="CW21" s="421"/>
      <c r="CX21" s="421"/>
      <c r="CY21" s="421"/>
      <c r="CZ21" s="421"/>
      <c r="DA21" s="421"/>
      <c r="DB21" s="421">
        <v>7</v>
      </c>
      <c r="DC21" s="421"/>
      <c r="DD21" s="421"/>
      <c r="DE21" s="421"/>
      <c r="DF21" s="421"/>
      <c r="DG21" s="421"/>
      <c r="DH21" s="421"/>
      <c r="DI21" s="421"/>
      <c r="DJ21" s="421"/>
      <c r="DK21" s="421"/>
      <c r="DL21" s="421"/>
      <c r="DM21" s="421"/>
      <c r="DN21" s="421"/>
      <c r="DO21" s="421">
        <v>3</v>
      </c>
      <c r="DP21" s="421"/>
      <c r="DQ21" s="421"/>
      <c r="DR21" s="421"/>
      <c r="DS21" s="421"/>
      <c r="DT21" s="421"/>
      <c r="DU21" s="421"/>
      <c r="DV21" s="421"/>
      <c r="DW21" s="421"/>
      <c r="DX21" s="421"/>
      <c r="DY21" s="421"/>
      <c r="DZ21" s="421"/>
      <c r="EA21" s="421"/>
      <c r="EB21" s="421">
        <v>5822</v>
      </c>
      <c r="EC21" s="421"/>
      <c r="ED21" s="421"/>
      <c r="EE21" s="421"/>
      <c r="EF21" s="421"/>
      <c r="EG21" s="421"/>
      <c r="EH21" s="421"/>
      <c r="EI21" s="421"/>
      <c r="EJ21" s="421"/>
      <c r="EK21" s="421"/>
      <c r="EL21" s="421"/>
      <c r="EM21" s="421"/>
      <c r="EN21" s="421"/>
      <c r="EO21" s="421"/>
      <c r="EP21" s="421"/>
      <c r="EQ21" s="421">
        <v>9</v>
      </c>
      <c r="ER21" s="421"/>
      <c r="ES21" s="421"/>
      <c r="ET21" s="421"/>
      <c r="EU21" s="421"/>
      <c r="EV21" s="421"/>
      <c r="EW21" s="421"/>
      <c r="EX21" s="421"/>
      <c r="EY21" s="421"/>
      <c r="EZ21" s="421"/>
      <c r="FA21" s="421"/>
      <c r="FB21" s="421"/>
      <c r="FC21" s="421"/>
      <c r="FD21" s="421"/>
      <c r="FE21" s="421"/>
      <c r="FF21" s="421"/>
      <c r="FG21" s="422"/>
    </row>
    <row r="22" spans="8:163" ht="21.95" customHeight="1">
      <c r="H22" s="417" t="s">
        <v>229</v>
      </c>
      <c r="I22" s="418"/>
      <c r="J22" s="418"/>
      <c r="K22" s="418"/>
      <c r="L22" s="418"/>
      <c r="M22" s="418"/>
      <c r="N22" s="418"/>
      <c r="O22" s="418"/>
      <c r="P22" s="418"/>
      <c r="Q22" s="418"/>
      <c r="R22" s="418"/>
      <c r="S22" s="418"/>
      <c r="T22" s="418"/>
      <c r="U22" s="418"/>
      <c r="V22" s="418"/>
      <c r="W22" s="418"/>
      <c r="X22" s="418"/>
      <c r="Y22" s="418"/>
      <c r="Z22" s="418"/>
      <c r="AA22" s="153" t="s">
        <v>787</v>
      </c>
      <c r="AB22" s="120"/>
      <c r="AC22" s="154"/>
      <c r="AD22" s="155" t="s">
        <v>279</v>
      </c>
      <c r="AE22" s="120"/>
      <c r="AF22" s="154"/>
      <c r="AG22" s="155" t="s">
        <v>786</v>
      </c>
      <c r="AH22" s="120"/>
      <c r="AI22" s="121"/>
      <c r="AJ22" s="421">
        <v>809</v>
      </c>
      <c r="AK22" s="421"/>
      <c r="AL22" s="421"/>
      <c r="AM22" s="421"/>
      <c r="AN22" s="421"/>
      <c r="AO22" s="421"/>
      <c r="AP22" s="421"/>
      <c r="AQ22" s="421"/>
      <c r="AR22" s="421"/>
      <c r="AS22" s="421"/>
      <c r="AT22" s="421"/>
      <c r="AU22" s="421"/>
      <c r="AV22" s="421"/>
      <c r="AW22" s="421"/>
      <c r="AX22" s="421"/>
      <c r="AY22" s="421"/>
      <c r="AZ22" s="421">
        <v>111</v>
      </c>
      <c r="BA22" s="421"/>
      <c r="BB22" s="421"/>
      <c r="BC22" s="421"/>
      <c r="BD22" s="421"/>
      <c r="BE22" s="421"/>
      <c r="BF22" s="421"/>
      <c r="BG22" s="421"/>
      <c r="BH22" s="421"/>
      <c r="BI22" s="421"/>
      <c r="BJ22" s="421"/>
      <c r="BK22" s="421"/>
      <c r="BL22" s="421"/>
      <c r="BM22" s="421">
        <v>35</v>
      </c>
      <c r="BN22" s="421"/>
      <c r="BO22" s="421"/>
      <c r="BP22" s="421"/>
      <c r="BQ22" s="421"/>
      <c r="BR22" s="421"/>
      <c r="BS22" s="421"/>
      <c r="BT22" s="421"/>
      <c r="BU22" s="421"/>
      <c r="BV22" s="421"/>
      <c r="BW22" s="421"/>
      <c r="BX22" s="421"/>
      <c r="BY22" s="421"/>
      <c r="BZ22" s="421">
        <v>248489</v>
      </c>
      <c r="CA22" s="421"/>
      <c r="CB22" s="421"/>
      <c r="CC22" s="421"/>
      <c r="CD22" s="421"/>
      <c r="CE22" s="421"/>
      <c r="CF22" s="421"/>
      <c r="CG22" s="421"/>
      <c r="CH22" s="421"/>
      <c r="CI22" s="421"/>
      <c r="CJ22" s="421"/>
      <c r="CK22" s="421"/>
      <c r="CL22" s="421"/>
      <c r="CM22" s="421"/>
      <c r="CN22" s="421"/>
      <c r="CO22" s="421">
        <v>128</v>
      </c>
      <c r="CP22" s="421"/>
      <c r="CQ22" s="421"/>
      <c r="CR22" s="421"/>
      <c r="CS22" s="421"/>
      <c r="CT22" s="421"/>
      <c r="CU22" s="421"/>
      <c r="CV22" s="421"/>
      <c r="CW22" s="421"/>
      <c r="CX22" s="421"/>
      <c r="CY22" s="421"/>
      <c r="CZ22" s="421"/>
      <c r="DA22" s="421"/>
      <c r="DB22" s="421">
        <v>26</v>
      </c>
      <c r="DC22" s="421"/>
      <c r="DD22" s="421"/>
      <c r="DE22" s="421"/>
      <c r="DF22" s="421"/>
      <c r="DG22" s="421"/>
      <c r="DH22" s="421"/>
      <c r="DI22" s="421"/>
      <c r="DJ22" s="421"/>
      <c r="DK22" s="421"/>
      <c r="DL22" s="421"/>
      <c r="DM22" s="421"/>
      <c r="DN22" s="421"/>
      <c r="DO22" s="421">
        <v>4</v>
      </c>
      <c r="DP22" s="421"/>
      <c r="DQ22" s="421"/>
      <c r="DR22" s="421"/>
      <c r="DS22" s="421"/>
      <c r="DT22" s="421"/>
      <c r="DU22" s="421"/>
      <c r="DV22" s="421"/>
      <c r="DW22" s="421"/>
      <c r="DX22" s="421"/>
      <c r="DY22" s="421"/>
      <c r="DZ22" s="421"/>
      <c r="EA22" s="421"/>
      <c r="EB22" s="421">
        <v>23423</v>
      </c>
      <c r="EC22" s="421"/>
      <c r="ED22" s="421"/>
      <c r="EE22" s="421"/>
      <c r="EF22" s="421"/>
      <c r="EG22" s="421"/>
      <c r="EH22" s="421"/>
      <c r="EI22" s="421"/>
      <c r="EJ22" s="421"/>
      <c r="EK22" s="421"/>
      <c r="EL22" s="421"/>
      <c r="EM22" s="421"/>
      <c r="EN22" s="421"/>
      <c r="EO22" s="421"/>
      <c r="EP22" s="421"/>
      <c r="EQ22" s="421">
        <v>26</v>
      </c>
      <c r="ER22" s="421"/>
      <c r="ES22" s="421"/>
      <c r="ET22" s="421"/>
      <c r="EU22" s="421"/>
      <c r="EV22" s="421"/>
      <c r="EW22" s="421"/>
      <c r="EX22" s="421"/>
      <c r="EY22" s="421"/>
      <c r="EZ22" s="421"/>
      <c r="FA22" s="421"/>
      <c r="FB22" s="421"/>
      <c r="FC22" s="421"/>
      <c r="FD22" s="421"/>
      <c r="FE22" s="421"/>
      <c r="FF22" s="421"/>
      <c r="FG22" s="422"/>
    </row>
    <row r="23" spans="8:163" ht="21.95" customHeight="1">
      <c r="H23" s="417" t="s">
        <v>230</v>
      </c>
      <c r="I23" s="418"/>
      <c r="J23" s="418"/>
      <c r="K23" s="418"/>
      <c r="L23" s="418"/>
      <c r="M23" s="418"/>
      <c r="N23" s="418"/>
      <c r="O23" s="418"/>
      <c r="P23" s="418"/>
      <c r="Q23" s="418"/>
      <c r="R23" s="418"/>
      <c r="S23" s="418"/>
      <c r="T23" s="418"/>
      <c r="U23" s="418"/>
      <c r="V23" s="418"/>
      <c r="W23" s="418"/>
      <c r="X23" s="418"/>
      <c r="Y23" s="418"/>
      <c r="Z23" s="418"/>
      <c r="AA23" s="153" t="s">
        <v>787</v>
      </c>
      <c r="AB23" s="120"/>
      <c r="AC23" s="154"/>
      <c r="AD23" s="155" t="s">
        <v>263</v>
      </c>
      <c r="AE23" s="120"/>
      <c r="AF23" s="154"/>
      <c r="AG23" s="155" t="s">
        <v>786</v>
      </c>
      <c r="AH23" s="120"/>
      <c r="AI23" s="121"/>
      <c r="AJ23" s="421">
        <v>678</v>
      </c>
      <c r="AK23" s="421"/>
      <c r="AL23" s="421"/>
      <c r="AM23" s="421"/>
      <c r="AN23" s="421"/>
      <c r="AO23" s="421"/>
      <c r="AP23" s="421"/>
      <c r="AQ23" s="421"/>
      <c r="AR23" s="421"/>
      <c r="AS23" s="421"/>
      <c r="AT23" s="421"/>
      <c r="AU23" s="421"/>
      <c r="AV23" s="421"/>
      <c r="AW23" s="421"/>
      <c r="AX23" s="421"/>
      <c r="AY23" s="421"/>
      <c r="AZ23" s="421">
        <v>85</v>
      </c>
      <c r="BA23" s="421"/>
      <c r="BB23" s="421"/>
      <c r="BC23" s="421"/>
      <c r="BD23" s="421"/>
      <c r="BE23" s="421"/>
      <c r="BF23" s="421"/>
      <c r="BG23" s="421"/>
      <c r="BH23" s="421"/>
      <c r="BI23" s="421"/>
      <c r="BJ23" s="421"/>
      <c r="BK23" s="421"/>
      <c r="BL23" s="421"/>
      <c r="BM23" s="421">
        <v>31</v>
      </c>
      <c r="BN23" s="421"/>
      <c r="BO23" s="421"/>
      <c r="BP23" s="421"/>
      <c r="BQ23" s="421"/>
      <c r="BR23" s="421"/>
      <c r="BS23" s="421"/>
      <c r="BT23" s="421"/>
      <c r="BU23" s="421"/>
      <c r="BV23" s="421"/>
      <c r="BW23" s="421"/>
      <c r="BX23" s="421"/>
      <c r="BY23" s="421"/>
      <c r="BZ23" s="421">
        <v>189829</v>
      </c>
      <c r="CA23" s="421"/>
      <c r="CB23" s="421"/>
      <c r="CC23" s="421"/>
      <c r="CD23" s="421"/>
      <c r="CE23" s="421"/>
      <c r="CF23" s="421"/>
      <c r="CG23" s="421"/>
      <c r="CH23" s="421"/>
      <c r="CI23" s="421"/>
      <c r="CJ23" s="421"/>
      <c r="CK23" s="421"/>
      <c r="CL23" s="421"/>
      <c r="CM23" s="421"/>
      <c r="CN23" s="421"/>
      <c r="CO23" s="421">
        <v>107</v>
      </c>
      <c r="CP23" s="421"/>
      <c r="CQ23" s="421"/>
      <c r="CR23" s="421"/>
      <c r="CS23" s="421"/>
      <c r="CT23" s="421"/>
      <c r="CU23" s="421"/>
      <c r="CV23" s="421"/>
      <c r="CW23" s="421"/>
      <c r="CX23" s="421"/>
      <c r="CY23" s="421"/>
      <c r="CZ23" s="421"/>
      <c r="DA23" s="421"/>
      <c r="DB23" s="421">
        <v>12</v>
      </c>
      <c r="DC23" s="421"/>
      <c r="DD23" s="421"/>
      <c r="DE23" s="421"/>
      <c r="DF23" s="421"/>
      <c r="DG23" s="421"/>
      <c r="DH23" s="421"/>
      <c r="DI23" s="421"/>
      <c r="DJ23" s="421"/>
      <c r="DK23" s="421"/>
      <c r="DL23" s="421"/>
      <c r="DM23" s="421"/>
      <c r="DN23" s="421"/>
      <c r="DO23" s="421">
        <v>1</v>
      </c>
      <c r="DP23" s="421"/>
      <c r="DQ23" s="421"/>
      <c r="DR23" s="421"/>
      <c r="DS23" s="421"/>
      <c r="DT23" s="421"/>
      <c r="DU23" s="421"/>
      <c r="DV23" s="421"/>
      <c r="DW23" s="421"/>
      <c r="DX23" s="421"/>
      <c r="DY23" s="421"/>
      <c r="DZ23" s="421"/>
      <c r="EA23" s="421"/>
      <c r="EB23" s="421">
        <v>10031</v>
      </c>
      <c r="EC23" s="421"/>
      <c r="ED23" s="421"/>
      <c r="EE23" s="421"/>
      <c r="EF23" s="421"/>
      <c r="EG23" s="421"/>
      <c r="EH23" s="421"/>
      <c r="EI23" s="421"/>
      <c r="EJ23" s="421"/>
      <c r="EK23" s="421"/>
      <c r="EL23" s="421"/>
      <c r="EM23" s="421"/>
      <c r="EN23" s="421"/>
      <c r="EO23" s="421"/>
      <c r="EP23" s="421"/>
      <c r="EQ23" s="421">
        <v>12</v>
      </c>
      <c r="ER23" s="421"/>
      <c r="ES23" s="421"/>
      <c r="ET23" s="421"/>
      <c r="EU23" s="421"/>
      <c r="EV23" s="421"/>
      <c r="EW23" s="421"/>
      <c r="EX23" s="421"/>
      <c r="EY23" s="421"/>
      <c r="EZ23" s="421"/>
      <c r="FA23" s="421"/>
      <c r="FB23" s="421"/>
      <c r="FC23" s="421"/>
      <c r="FD23" s="421"/>
      <c r="FE23" s="421"/>
      <c r="FF23" s="421"/>
      <c r="FG23" s="422"/>
    </row>
    <row r="24" spans="8:163" ht="21.95" customHeight="1">
      <c r="H24" s="417" t="s">
        <v>380</v>
      </c>
      <c r="I24" s="418"/>
      <c r="J24" s="418"/>
      <c r="K24" s="418"/>
      <c r="L24" s="418"/>
      <c r="M24" s="418"/>
      <c r="N24" s="418"/>
      <c r="O24" s="418"/>
      <c r="P24" s="418"/>
      <c r="Q24" s="418"/>
      <c r="R24" s="418"/>
      <c r="S24" s="418"/>
      <c r="T24" s="418"/>
      <c r="U24" s="418"/>
      <c r="V24" s="418"/>
      <c r="W24" s="418"/>
      <c r="X24" s="418"/>
      <c r="Y24" s="418"/>
      <c r="Z24" s="418"/>
      <c r="AA24" s="153" t="s">
        <v>787</v>
      </c>
      <c r="AB24" s="120"/>
      <c r="AC24" s="154"/>
      <c r="AD24" s="155" t="s">
        <v>265</v>
      </c>
      <c r="AE24" s="120"/>
      <c r="AF24" s="154"/>
      <c r="AG24" s="155" t="s">
        <v>786</v>
      </c>
      <c r="AH24" s="120"/>
      <c r="AI24" s="121"/>
      <c r="AJ24" s="421">
        <v>647</v>
      </c>
      <c r="AK24" s="421"/>
      <c r="AL24" s="421"/>
      <c r="AM24" s="421"/>
      <c r="AN24" s="421"/>
      <c r="AO24" s="421"/>
      <c r="AP24" s="421"/>
      <c r="AQ24" s="421"/>
      <c r="AR24" s="421"/>
      <c r="AS24" s="421"/>
      <c r="AT24" s="421"/>
      <c r="AU24" s="421"/>
      <c r="AV24" s="421"/>
      <c r="AW24" s="421"/>
      <c r="AX24" s="421"/>
      <c r="AY24" s="421"/>
      <c r="AZ24" s="421">
        <v>85</v>
      </c>
      <c r="BA24" s="421"/>
      <c r="BB24" s="421"/>
      <c r="BC24" s="421"/>
      <c r="BD24" s="421"/>
      <c r="BE24" s="421"/>
      <c r="BF24" s="421"/>
      <c r="BG24" s="421"/>
      <c r="BH24" s="421"/>
      <c r="BI24" s="421"/>
      <c r="BJ24" s="421"/>
      <c r="BK24" s="421"/>
      <c r="BL24" s="421"/>
      <c r="BM24" s="421">
        <v>21</v>
      </c>
      <c r="BN24" s="421"/>
      <c r="BO24" s="421"/>
      <c r="BP24" s="421"/>
      <c r="BQ24" s="421"/>
      <c r="BR24" s="421"/>
      <c r="BS24" s="421"/>
      <c r="BT24" s="421"/>
      <c r="BU24" s="421"/>
      <c r="BV24" s="421"/>
      <c r="BW24" s="421"/>
      <c r="BX24" s="421"/>
      <c r="BY24" s="421"/>
      <c r="BZ24" s="421">
        <v>154337</v>
      </c>
      <c r="CA24" s="421"/>
      <c r="CB24" s="421"/>
      <c r="CC24" s="421"/>
      <c r="CD24" s="421"/>
      <c r="CE24" s="421"/>
      <c r="CF24" s="421"/>
      <c r="CG24" s="421"/>
      <c r="CH24" s="421"/>
      <c r="CI24" s="421"/>
      <c r="CJ24" s="421"/>
      <c r="CK24" s="421"/>
      <c r="CL24" s="421"/>
      <c r="CM24" s="421"/>
      <c r="CN24" s="421"/>
      <c r="CO24" s="421">
        <v>95</v>
      </c>
      <c r="CP24" s="421"/>
      <c r="CQ24" s="421"/>
      <c r="CR24" s="421"/>
      <c r="CS24" s="421"/>
      <c r="CT24" s="421"/>
      <c r="CU24" s="421"/>
      <c r="CV24" s="421"/>
      <c r="CW24" s="421"/>
      <c r="CX24" s="421"/>
      <c r="CY24" s="421"/>
      <c r="CZ24" s="421"/>
      <c r="DA24" s="421"/>
      <c r="DB24" s="421">
        <v>18</v>
      </c>
      <c r="DC24" s="421"/>
      <c r="DD24" s="421"/>
      <c r="DE24" s="421"/>
      <c r="DF24" s="421"/>
      <c r="DG24" s="421"/>
      <c r="DH24" s="421"/>
      <c r="DI24" s="421"/>
      <c r="DJ24" s="421"/>
      <c r="DK24" s="421"/>
      <c r="DL24" s="421"/>
      <c r="DM24" s="421"/>
      <c r="DN24" s="421"/>
      <c r="DO24" s="421">
        <v>2</v>
      </c>
      <c r="DP24" s="421"/>
      <c r="DQ24" s="421"/>
      <c r="DR24" s="421"/>
      <c r="DS24" s="421"/>
      <c r="DT24" s="421"/>
      <c r="DU24" s="421"/>
      <c r="DV24" s="421"/>
      <c r="DW24" s="421"/>
      <c r="DX24" s="421"/>
      <c r="DY24" s="421"/>
      <c r="DZ24" s="421"/>
      <c r="EA24" s="421"/>
      <c r="EB24" s="421">
        <v>16220</v>
      </c>
      <c r="EC24" s="421"/>
      <c r="ED24" s="421"/>
      <c r="EE24" s="421"/>
      <c r="EF24" s="421"/>
      <c r="EG24" s="421"/>
      <c r="EH24" s="421"/>
      <c r="EI24" s="421"/>
      <c r="EJ24" s="421"/>
      <c r="EK24" s="421"/>
      <c r="EL24" s="421"/>
      <c r="EM24" s="421"/>
      <c r="EN24" s="421"/>
      <c r="EO24" s="421"/>
      <c r="EP24" s="421"/>
      <c r="EQ24" s="421">
        <v>20</v>
      </c>
      <c r="ER24" s="421"/>
      <c r="ES24" s="421"/>
      <c r="ET24" s="421"/>
      <c r="EU24" s="421"/>
      <c r="EV24" s="421"/>
      <c r="EW24" s="421"/>
      <c r="EX24" s="421"/>
      <c r="EY24" s="421"/>
      <c r="EZ24" s="421"/>
      <c r="FA24" s="421"/>
      <c r="FB24" s="421"/>
      <c r="FC24" s="421"/>
      <c r="FD24" s="421"/>
      <c r="FE24" s="421"/>
      <c r="FF24" s="421"/>
      <c r="FG24" s="422"/>
    </row>
    <row r="25" spans="8:163" ht="21.95" customHeight="1">
      <c r="H25" s="417" t="s">
        <v>381</v>
      </c>
      <c r="I25" s="418"/>
      <c r="J25" s="418"/>
      <c r="K25" s="418"/>
      <c r="L25" s="418"/>
      <c r="M25" s="418"/>
      <c r="N25" s="418"/>
      <c r="O25" s="418"/>
      <c r="P25" s="418"/>
      <c r="Q25" s="418"/>
      <c r="R25" s="418"/>
      <c r="S25" s="418"/>
      <c r="T25" s="418"/>
      <c r="U25" s="418"/>
      <c r="V25" s="418"/>
      <c r="W25" s="418"/>
      <c r="X25" s="418"/>
      <c r="Y25" s="418"/>
      <c r="Z25" s="418"/>
      <c r="AA25" s="153" t="s">
        <v>787</v>
      </c>
      <c r="AB25" s="120"/>
      <c r="AC25" s="154"/>
      <c r="AD25" s="155" t="s">
        <v>267</v>
      </c>
      <c r="AE25" s="120"/>
      <c r="AF25" s="154"/>
      <c r="AG25" s="155" t="s">
        <v>786</v>
      </c>
      <c r="AH25" s="120"/>
      <c r="AI25" s="121"/>
      <c r="AJ25" s="421">
        <v>1346</v>
      </c>
      <c r="AK25" s="421"/>
      <c r="AL25" s="421"/>
      <c r="AM25" s="421"/>
      <c r="AN25" s="421"/>
      <c r="AO25" s="421"/>
      <c r="AP25" s="421"/>
      <c r="AQ25" s="421"/>
      <c r="AR25" s="421"/>
      <c r="AS25" s="421"/>
      <c r="AT25" s="421"/>
      <c r="AU25" s="421"/>
      <c r="AV25" s="421"/>
      <c r="AW25" s="421"/>
      <c r="AX25" s="421"/>
      <c r="AY25" s="421"/>
      <c r="AZ25" s="421">
        <v>175</v>
      </c>
      <c r="BA25" s="421"/>
      <c r="BB25" s="421"/>
      <c r="BC25" s="421"/>
      <c r="BD25" s="421"/>
      <c r="BE25" s="421"/>
      <c r="BF25" s="421"/>
      <c r="BG25" s="421"/>
      <c r="BH25" s="421"/>
      <c r="BI25" s="421"/>
      <c r="BJ25" s="421"/>
      <c r="BK25" s="421"/>
      <c r="BL25" s="421"/>
      <c r="BM25" s="421">
        <v>48</v>
      </c>
      <c r="BN25" s="421"/>
      <c r="BO25" s="421"/>
      <c r="BP25" s="421"/>
      <c r="BQ25" s="421"/>
      <c r="BR25" s="421"/>
      <c r="BS25" s="421"/>
      <c r="BT25" s="421"/>
      <c r="BU25" s="421"/>
      <c r="BV25" s="421"/>
      <c r="BW25" s="421"/>
      <c r="BX25" s="421"/>
      <c r="BY25" s="421"/>
      <c r="BZ25" s="421">
        <v>431126</v>
      </c>
      <c r="CA25" s="421"/>
      <c r="CB25" s="421"/>
      <c r="CC25" s="421"/>
      <c r="CD25" s="421"/>
      <c r="CE25" s="421"/>
      <c r="CF25" s="421"/>
      <c r="CG25" s="421"/>
      <c r="CH25" s="421"/>
      <c r="CI25" s="421"/>
      <c r="CJ25" s="421"/>
      <c r="CK25" s="421"/>
      <c r="CL25" s="421"/>
      <c r="CM25" s="421"/>
      <c r="CN25" s="421"/>
      <c r="CO25" s="421">
        <v>204</v>
      </c>
      <c r="CP25" s="421"/>
      <c r="CQ25" s="421"/>
      <c r="CR25" s="421"/>
      <c r="CS25" s="421"/>
      <c r="CT25" s="421"/>
      <c r="CU25" s="421"/>
      <c r="CV25" s="421"/>
      <c r="CW25" s="421"/>
      <c r="CX25" s="421"/>
      <c r="CY25" s="421"/>
      <c r="CZ25" s="421"/>
      <c r="DA25" s="421"/>
      <c r="DB25" s="421">
        <v>25</v>
      </c>
      <c r="DC25" s="421"/>
      <c r="DD25" s="421"/>
      <c r="DE25" s="421"/>
      <c r="DF25" s="421"/>
      <c r="DG25" s="421"/>
      <c r="DH25" s="421"/>
      <c r="DI25" s="421"/>
      <c r="DJ25" s="421"/>
      <c r="DK25" s="421"/>
      <c r="DL25" s="421"/>
      <c r="DM25" s="421"/>
      <c r="DN25" s="421"/>
      <c r="DO25" s="421">
        <v>5</v>
      </c>
      <c r="DP25" s="421"/>
      <c r="DQ25" s="421"/>
      <c r="DR25" s="421"/>
      <c r="DS25" s="421"/>
      <c r="DT25" s="421"/>
      <c r="DU25" s="421"/>
      <c r="DV25" s="421"/>
      <c r="DW25" s="421"/>
      <c r="DX25" s="421"/>
      <c r="DY25" s="421"/>
      <c r="DZ25" s="421"/>
      <c r="EA25" s="421"/>
      <c r="EB25" s="421">
        <v>23430</v>
      </c>
      <c r="EC25" s="421"/>
      <c r="ED25" s="421"/>
      <c r="EE25" s="421"/>
      <c r="EF25" s="421"/>
      <c r="EG25" s="421"/>
      <c r="EH25" s="421"/>
      <c r="EI25" s="421"/>
      <c r="EJ25" s="421"/>
      <c r="EK25" s="421"/>
      <c r="EL25" s="421"/>
      <c r="EM25" s="421"/>
      <c r="EN25" s="421"/>
      <c r="EO25" s="421"/>
      <c r="EP25" s="421"/>
      <c r="EQ25" s="421">
        <v>30</v>
      </c>
      <c r="ER25" s="421"/>
      <c r="ES25" s="421"/>
      <c r="ET25" s="421"/>
      <c r="EU25" s="421"/>
      <c r="EV25" s="421"/>
      <c r="EW25" s="421"/>
      <c r="EX25" s="421"/>
      <c r="EY25" s="421"/>
      <c r="EZ25" s="421"/>
      <c r="FA25" s="421"/>
      <c r="FB25" s="421"/>
      <c r="FC25" s="421"/>
      <c r="FD25" s="421"/>
      <c r="FE25" s="421"/>
      <c r="FF25" s="421"/>
      <c r="FG25" s="422"/>
    </row>
    <row r="26" spans="8:163" ht="21.95" customHeight="1">
      <c r="H26" s="417" t="s">
        <v>382</v>
      </c>
      <c r="I26" s="418"/>
      <c r="J26" s="418"/>
      <c r="K26" s="418"/>
      <c r="L26" s="418"/>
      <c r="M26" s="418"/>
      <c r="N26" s="418"/>
      <c r="O26" s="418"/>
      <c r="P26" s="418"/>
      <c r="Q26" s="418"/>
      <c r="R26" s="418"/>
      <c r="S26" s="418"/>
      <c r="T26" s="418"/>
      <c r="U26" s="418"/>
      <c r="V26" s="418"/>
      <c r="W26" s="418"/>
      <c r="X26" s="418"/>
      <c r="Y26" s="418"/>
      <c r="Z26" s="418"/>
      <c r="AA26" s="153" t="s">
        <v>787</v>
      </c>
      <c r="AB26" s="120"/>
      <c r="AC26" s="154"/>
      <c r="AD26" s="155" t="s">
        <v>269</v>
      </c>
      <c r="AE26" s="120"/>
      <c r="AF26" s="154"/>
      <c r="AG26" s="155" t="s">
        <v>786</v>
      </c>
      <c r="AH26" s="120"/>
      <c r="AI26" s="121"/>
      <c r="AJ26" s="421">
        <v>920</v>
      </c>
      <c r="AK26" s="421"/>
      <c r="AL26" s="421"/>
      <c r="AM26" s="421"/>
      <c r="AN26" s="421"/>
      <c r="AO26" s="421"/>
      <c r="AP26" s="421"/>
      <c r="AQ26" s="421"/>
      <c r="AR26" s="421"/>
      <c r="AS26" s="421"/>
      <c r="AT26" s="421"/>
      <c r="AU26" s="421"/>
      <c r="AV26" s="421"/>
      <c r="AW26" s="421"/>
      <c r="AX26" s="421"/>
      <c r="AY26" s="421"/>
      <c r="AZ26" s="421">
        <v>118</v>
      </c>
      <c r="BA26" s="421"/>
      <c r="BB26" s="421"/>
      <c r="BC26" s="421"/>
      <c r="BD26" s="421"/>
      <c r="BE26" s="421"/>
      <c r="BF26" s="421"/>
      <c r="BG26" s="421"/>
      <c r="BH26" s="421"/>
      <c r="BI26" s="421"/>
      <c r="BJ26" s="421"/>
      <c r="BK26" s="421"/>
      <c r="BL26" s="421"/>
      <c r="BM26" s="421">
        <v>33</v>
      </c>
      <c r="BN26" s="421"/>
      <c r="BO26" s="421"/>
      <c r="BP26" s="421"/>
      <c r="BQ26" s="421"/>
      <c r="BR26" s="421"/>
      <c r="BS26" s="421"/>
      <c r="BT26" s="421"/>
      <c r="BU26" s="421"/>
      <c r="BV26" s="421"/>
      <c r="BW26" s="421"/>
      <c r="BX26" s="421"/>
      <c r="BY26" s="421"/>
      <c r="BZ26" s="421">
        <v>346724</v>
      </c>
      <c r="CA26" s="421"/>
      <c r="CB26" s="421"/>
      <c r="CC26" s="421"/>
      <c r="CD26" s="421"/>
      <c r="CE26" s="421"/>
      <c r="CF26" s="421"/>
      <c r="CG26" s="421"/>
      <c r="CH26" s="421"/>
      <c r="CI26" s="421"/>
      <c r="CJ26" s="421"/>
      <c r="CK26" s="421"/>
      <c r="CL26" s="421"/>
      <c r="CM26" s="421"/>
      <c r="CN26" s="421"/>
      <c r="CO26" s="421">
        <v>133</v>
      </c>
      <c r="CP26" s="421"/>
      <c r="CQ26" s="421"/>
      <c r="CR26" s="421"/>
      <c r="CS26" s="421"/>
      <c r="CT26" s="421"/>
      <c r="CU26" s="421"/>
      <c r="CV26" s="421"/>
      <c r="CW26" s="421"/>
      <c r="CX26" s="421"/>
      <c r="CY26" s="421"/>
      <c r="CZ26" s="421"/>
      <c r="DA26" s="421"/>
      <c r="DB26" s="421">
        <v>14</v>
      </c>
      <c r="DC26" s="421"/>
      <c r="DD26" s="421"/>
      <c r="DE26" s="421"/>
      <c r="DF26" s="421"/>
      <c r="DG26" s="421"/>
      <c r="DH26" s="421"/>
      <c r="DI26" s="421"/>
      <c r="DJ26" s="421"/>
      <c r="DK26" s="421"/>
      <c r="DL26" s="421"/>
      <c r="DM26" s="421"/>
      <c r="DN26" s="421"/>
      <c r="DO26" s="421">
        <v>1</v>
      </c>
      <c r="DP26" s="421"/>
      <c r="DQ26" s="421"/>
      <c r="DR26" s="421"/>
      <c r="DS26" s="421"/>
      <c r="DT26" s="421"/>
      <c r="DU26" s="421"/>
      <c r="DV26" s="421"/>
      <c r="DW26" s="421"/>
      <c r="DX26" s="421"/>
      <c r="DY26" s="421"/>
      <c r="DZ26" s="421"/>
      <c r="EA26" s="421"/>
      <c r="EB26" s="421">
        <v>12540</v>
      </c>
      <c r="EC26" s="421"/>
      <c r="ED26" s="421"/>
      <c r="EE26" s="421"/>
      <c r="EF26" s="421"/>
      <c r="EG26" s="421"/>
      <c r="EH26" s="421"/>
      <c r="EI26" s="421"/>
      <c r="EJ26" s="421"/>
      <c r="EK26" s="421"/>
      <c r="EL26" s="421"/>
      <c r="EM26" s="421"/>
      <c r="EN26" s="421"/>
      <c r="EO26" s="421"/>
      <c r="EP26" s="421"/>
      <c r="EQ26" s="421">
        <v>15</v>
      </c>
      <c r="ER26" s="421"/>
      <c r="ES26" s="421"/>
      <c r="ET26" s="421"/>
      <c r="EU26" s="421"/>
      <c r="EV26" s="421"/>
      <c r="EW26" s="421"/>
      <c r="EX26" s="421"/>
      <c r="EY26" s="421"/>
      <c r="EZ26" s="421"/>
      <c r="FA26" s="421"/>
      <c r="FB26" s="421"/>
      <c r="FC26" s="421"/>
      <c r="FD26" s="421"/>
      <c r="FE26" s="421"/>
      <c r="FF26" s="421"/>
      <c r="FG26" s="422"/>
    </row>
    <row r="27" spans="8:163" ht="21.95" customHeight="1">
      <c r="H27" s="417" t="s">
        <v>383</v>
      </c>
      <c r="I27" s="418"/>
      <c r="J27" s="418"/>
      <c r="K27" s="418"/>
      <c r="L27" s="418"/>
      <c r="M27" s="418"/>
      <c r="N27" s="418"/>
      <c r="O27" s="418"/>
      <c r="P27" s="418"/>
      <c r="Q27" s="418"/>
      <c r="R27" s="418"/>
      <c r="S27" s="418"/>
      <c r="T27" s="418"/>
      <c r="U27" s="418"/>
      <c r="V27" s="418"/>
      <c r="W27" s="418"/>
      <c r="X27" s="418"/>
      <c r="Y27" s="418"/>
      <c r="Z27" s="418"/>
      <c r="AA27" s="153" t="s">
        <v>787</v>
      </c>
      <c r="AB27" s="120"/>
      <c r="AC27" s="154"/>
      <c r="AD27" s="155" t="s">
        <v>271</v>
      </c>
      <c r="AE27" s="120"/>
      <c r="AF27" s="154"/>
      <c r="AG27" s="155" t="s">
        <v>786</v>
      </c>
      <c r="AH27" s="120"/>
      <c r="AI27" s="121"/>
      <c r="AJ27" s="421">
        <v>844</v>
      </c>
      <c r="AK27" s="421"/>
      <c r="AL27" s="421"/>
      <c r="AM27" s="421"/>
      <c r="AN27" s="421"/>
      <c r="AO27" s="421"/>
      <c r="AP27" s="421"/>
      <c r="AQ27" s="421"/>
      <c r="AR27" s="421"/>
      <c r="AS27" s="421"/>
      <c r="AT27" s="421"/>
      <c r="AU27" s="421"/>
      <c r="AV27" s="421"/>
      <c r="AW27" s="421"/>
      <c r="AX27" s="421"/>
      <c r="AY27" s="421"/>
      <c r="AZ27" s="421">
        <v>126</v>
      </c>
      <c r="BA27" s="421"/>
      <c r="BB27" s="421"/>
      <c r="BC27" s="421"/>
      <c r="BD27" s="421"/>
      <c r="BE27" s="421"/>
      <c r="BF27" s="421"/>
      <c r="BG27" s="421"/>
      <c r="BH27" s="421"/>
      <c r="BI27" s="421"/>
      <c r="BJ27" s="421"/>
      <c r="BK27" s="421"/>
      <c r="BL27" s="421"/>
      <c r="BM27" s="421">
        <v>26</v>
      </c>
      <c r="BN27" s="421"/>
      <c r="BO27" s="421"/>
      <c r="BP27" s="421"/>
      <c r="BQ27" s="421"/>
      <c r="BR27" s="421"/>
      <c r="BS27" s="421"/>
      <c r="BT27" s="421"/>
      <c r="BU27" s="421"/>
      <c r="BV27" s="421"/>
      <c r="BW27" s="421"/>
      <c r="BX27" s="421"/>
      <c r="BY27" s="421"/>
      <c r="BZ27" s="421">
        <v>368756</v>
      </c>
      <c r="CA27" s="421"/>
      <c r="CB27" s="421"/>
      <c r="CC27" s="421"/>
      <c r="CD27" s="421"/>
      <c r="CE27" s="421"/>
      <c r="CF27" s="421"/>
      <c r="CG27" s="421"/>
      <c r="CH27" s="421"/>
      <c r="CI27" s="421"/>
      <c r="CJ27" s="421"/>
      <c r="CK27" s="421"/>
      <c r="CL27" s="421"/>
      <c r="CM27" s="421"/>
      <c r="CN27" s="421"/>
      <c r="CO27" s="421">
        <v>141</v>
      </c>
      <c r="CP27" s="421"/>
      <c r="CQ27" s="421"/>
      <c r="CR27" s="421"/>
      <c r="CS27" s="421"/>
      <c r="CT27" s="421"/>
      <c r="CU27" s="421"/>
      <c r="CV27" s="421"/>
      <c r="CW27" s="421"/>
      <c r="CX27" s="421"/>
      <c r="CY27" s="421"/>
      <c r="CZ27" s="421"/>
      <c r="DA27" s="421"/>
      <c r="DB27" s="421">
        <v>7</v>
      </c>
      <c r="DC27" s="421"/>
      <c r="DD27" s="421"/>
      <c r="DE27" s="421"/>
      <c r="DF27" s="421"/>
      <c r="DG27" s="421"/>
      <c r="DH27" s="421"/>
      <c r="DI27" s="421"/>
      <c r="DJ27" s="421"/>
      <c r="DK27" s="421"/>
      <c r="DL27" s="421"/>
      <c r="DM27" s="421"/>
      <c r="DN27" s="421"/>
      <c r="DO27" s="421"/>
      <c r="DP27" s="421"/>
      <c r="DQ27" s="421"/>
      <c r="DR27" s="421"/>
      <c r="DS27" s="421"/>
      <c r="DT27" s="421"/>
      <c r="DU27" s="421"/>
      <c r="DV27" s="421"/>
      <c r="DW27" s="421"/>
      <c r="DX27" s="421"/>
      <c r="DY27" s="421"/>
      <c r="DZ27" s="421"/>
      <c r="EA27" s="421"/>
      <c r="EB27" s="421">
        <v>6020</v>
      </c>
      <c r="EC27" s="421"/>
      <c r="ED27" s="421"/>
      <c r="EE27" s="421"/>
      <c r="EF27" s="421"/>
      <c r="EG27" s="421"/>
      <c r="EH27" s="421"/>
      <c r="EI27" s="421"/>
      <c r="EJ27" s="421"/>
      <c r="EK27" s="421"/>
      <c r="EL27" s="421"/>
      <c r="EM27" s="421"/>
      <c r="EN27" s="421"/>
      <c r="EO27" s="421"/>
      <c r="EP27" s="421"/>
      <c r="EQ27" s="421">
        <v>7</v>
      </c>
      <c r="ER27" s="421"/>
      <c r="ES27" s="421"/>
      <c r="ET27" s="421"/>
      <c r="EU27" s="421"/>
      <c r="EV27" s="421"/>
      <c r="EW27" s="421"/>
      <c r="EX27" s="421"/>
      <c r="EY27" s="421"/>
      <c r="EZ27" s="421"/>
      <c r="FA27" s="421"/>
      <c r="FB27" s="421"/>
      <c r="FC27" s="421"/>
      <c r="FD27" s="421"/>
      <c r="FE27" s="421"/>
      <c r="FF27" s="421"/>
      <c r="FG27" s="422"/>
    </row>
    <row r="28" spans="8:163" ht="21.95" customHeight="1">
      <c r="H28" s="417" t="s">
        <v>384</v>
      </c>
      <c r="I28" s="418"/>
      <c r="J28" s="418"/>
      <c r="K28" s="418"/>
      <c r="L28" s="418"/>
      <c r="M28" s="418"/>
      <c r="N28" s="418"/>
      <c r="O28" s="418"/>
      <c r="P28" s="418"/>
      <c r="Q28" s="418"/>
      <c r="R28" s="418"/>
      <c r="S28" s="418"/>
      <c r="T28" s="418"/>
      <c r="U28" s="418"/>
      <c r="V28" s="418"/>
      <c r="W28" s="418"/>
      <c r="X28" s="418"/>
      <c r="Y28" s="418"/>
      <c r="Z28" s="418"/>
      <c r="AA28" s="153" t="s">
        <v>787</v>
      </c>
      <c r="AB28" s="120"/>
      <c r="AC28" s="154"/>
      <c r="AD28" s="155" t="s">
        <v>273</v>
      </c>
      <c r="AE28" s="120"/>
      <c r="AF28" s="154"/>
      <c r="AG28" s="155" t="s">
        <v>786</v>
      </c>
      <c r="AH28" s="120"/>
      <c r="AI28" s="121"/>
      <c r="AJ28" s="421">
        <v>460</v>
      </c>
      <c r="AK28" s="421"/>
      <c r="AL28" s="421"/>
      <c r="AM28" s="421"/>
      <c r="AN28" s="421"/>
      <c r="AO28" s="421"/>
      <c r="AP28" s="421"/>
      <c r="AQ28" s="421"/>
      <c r="AR28" s="421"/>
      <c r="AS28" s="421"/>
      <c r="AT28" s="421"/>
      <c r="AU28" s="421"/>
      <c r="AV28" s="421"/>
      <c r="AW28" s="421"/>
      <c r="AX28" s="421"/>
      <c r="AY28" s="421"/>
      <c r="AZ28" s="421">
        <v>79</v>
      </c>
      <c r="BA28" s="421"/>
      <c r="BB28" s="421"/>
      <c r="BC28" s="421"/>
      <c r="BD28" s="421"/>
      <c r="BE28" s="421"/>
      <c r="BF28" s="421"/>
      <c r="BG28" s="421"/>
      <c r="BH28" s="421"/>
      <c r="BI28" s="421"/>
      <c r="BJ28" s="421"/>
      <c r="BK28" s="421"/>
      <c r="BL28" s="421"/>
      <c r="BM28" s="421">
        <v>18</v>
      </c>
      <c r="BN28" s="421"/>
      <c r="BO28" s="421"/>
      <c r="BP28" s="421"/>
      <c r="BQ28" s="421"/>
      <c r="BR28" s="421"/>
      <c r="BS28" s="421"/>
      <c r="BT28" s="421"/>
      <c r="BU28" s="421"/>
      <c r="BV28" s="421"/>
      <c r="BW28" s="421"/>
      <c r="BX28" s="421"/>
      <c r="BY28" s="421"/>
      <c r="BZ28" s="421">
        <v>259926</v>
      </c>
      <c r="CA28" s="421"/>
      <c r="CB28" s="421"/>
      <c r="CC28" s="421"/>
      <c r="CD28" s="421"/>
      <c r="CE28" s="421"/>
      <c r="CF28" s="421"/>
      <c r="CG28" s="421"/>
      <c r="CH28" s="421"/>
      <c r="CI28" s="421"/>
      <c r="CJ28" s="421"/>
      <c r="CK28" s="421"/>
      <c r="CL28" s="421"/>
      <c r="CM28" s="421"/>
      <c r="CN28" s="421"/>
      <c r="CO28" s="421">
        <v>87</v>
      </c>
      <c r="CP28" s="421"/>
      <c r="CQ28" s="421"/>
      <c r="CR28" s="421"/>
      <c r="CS28" s="421"/>
      <c r="CT28" s="421"/>
      <c r="CU28" s="421"/>
      <c r="CV28" s="421"/>
      <c r="CW28" s="421"/>
      <c r="CX28" s="421"/>
      <c r="CY28" s="421"/>
      <c r="CZ28" s="421"/>
      <c r="DA28" s="421"/>
      <c r="DB28" s="421">
        <v>5</v>
      </c>
      <c r="DC28" s="421"/>
      <c r="DD28" s="421"/>
      <c r="DE28" s="421"/>
      <c r="DF28" s="421"/>
      <c r="DG28" s="421"/>
      <c r="DH28" s="421"/>
      <c r="DI28" s="421"/>
      <c r="DJ28" s="421"/>
      <c r="DK28" s="421"/>
      <c r="DL28" s="421"/>
      <c r="DM28" s="421"/>
      <c r="DN28" s="421"/>
      <c r="DO28" s="421">
        <v>1</v>
      </c>
      <c r="DP28" s="421"/>
      <c r="DQ28" s="421"/>
      <c r="DR28" s="421"/>
      <c r="DS28" s="421"/>
      <c r="DT28" s="421"/>
      <c r="DU28" s="421"/>
      <c r="DV28" s="421"/>
      <c r="DW28" s="421"/>
      <c r="DX28" s="421"/>
      <c r="DY28" s="421"/>
      <c r="DZ28" s="421"/>
      <c r="EA28" s="421"/>
      <c r="EB28" s="421">
        <v>4800</v>
      </c>
      <c r="EC28" s="421"/>
      <c r="ED28" s="421"/>
      <c r="EE28" s="421"/>
      <c r="EF28" s="421"/>
      <c r="EG28" s="421"/>
      <c r="EH28" s="421"/>
      <c r="EI28" s="421"/>
      <c r="EJ28" s="421"/>
      <c r="EK28" s="421"/>
      <c r="EL28" s="421"/>
      <c r="EM28" s="421"/>
      <c r="EN28" s="421"/>
      <c r="EO28" s="421"/>
      <c r="EP28" s="421"/>
      <c r="EQ28" s="421">
        <v>6</v>
      </c>
      <c r="ER28" s="421"/>
      <c r="ES28" s="421"/>
      <c r="ET28" s="421"/>
      <c r="EU28" s="421"/>
      <c r="EV28" s="421"/>
      <c r="EW28" s="421"/>
      <c r="EX28" s="421"/>
      <c r="EY28" s="421"/>
      <c r="EZ28" s="421"/>
      <c r="FA28" s="421"/>
      <c r="FB28" s="421"/>
      <c r="FC28" s="421"/>
      <c r="FD28" s="421"/>
      <c r="FE28" s="421"/>
      <c r="FF28" s="421"/>
      <c r="FG28" s="422"/>
    </row>
    <row r="29" spans="8:163" ht="21.95" customHeight="1">
      <c r="H29" s="417" t="s">
        <v>385</v>
      </c>
      <c r="I29" s="418"/>
      <c r="J29" s="418"/>
      <c r="K29" s="418"/>
      <c r="L29" s="418"/>
      <c r="M29" s="418"/>
      <c r="N29" s="418"/>
      <c r="O29" s="418"/>
      <c r="P29" s="418"/>
      <c r="Q29" s="418"/>
      <c r="R29" s="418"/>
      <c r="S29" s="418"/>
      <c r="T29" s="418"/>
      <c r="U29" s="418"/>
      <c r="V29" s="418"/>
      <c r="W29" s="418"/>
      <c r="X29" s="418"/>
      <c r="Y29" s="418"/>
      <c r="Z29" s="423"/>
      <c r="AA29" s="153" t="s">
        <v>787</v>
      </c>
      <c r="AB29" s="120"/>
      <c r="AC29" s="154"/>
      <c r="AD29" s="155" t="s">
        <v>275</v>
      </c>
      <c r="AE29" s="120"/>
      <c r="AF29" s="154"/>
      <c r="AG29" s="155" t="s">
        <v>786</v>
      </c>
      <c r="AH29" s="120"/>
      <c r="AI29" s="121"/>
      <c r="AJ29" s="421">
        <v>541</v>
      </c>
      <c r="AK29" s="421"/>
      <c r="AL29" s="421"/>
      <c r="AM29" s="421"/>
      <c r="AN29" s="421"/>
      <c r="AO29" s="421"/>
      <c r="AP29" s="421"/>
      <c r="AQ29" s="421"/>
      <c r="AR29" s="421"/>
      <c r="AS29" s="421"/>
      <c r="AT29" s="421"/>
      <c r="AU29" s="421"/>
      <c r="AV29" s="421"/>
      <c r="AW29" s="421"/>
      <c r="AX29" s="421"/>
      <c r="AY29" s="421"/>
      <c r="AZ29" s="421">
        <v>74</v>
      </c>
      <c r="BA29" s="421"/>
      <c r="BB29" s="421"/>
      <c r="BC29" s="421"/>
      <c r="BD29" s="421"/>
      <c r="BE29" s="421"/>
      <c r="BF29" s="421"/>
      <c r="BG29" s="421"/>
      <c r="BH29" s="421"/>
      <c r="BI29" s="421"/>
      <c r="BJ29" s="421"/>
      <c r="BK29" s="421"/>
      <c r="BL29" s="421"/>
      <c r="BM29" s="421">
        <v>24</v>
      </c>
      <c r="BN29" s="421"/>
      <c r="BO29" s="421"/>
      <c r="BP29" s="421"/>
      <c r="BQ29" s="421"/>
      <c r="BR29" s="421"/>
      <c r="BS29" s="421"/>
      <c r="BT29" s="421"/>
      <c r="BU29" s="421"/>
      <c r="BV29" s="421"/>
      <c r="BW29" s="421"/>
      <c r="BX29" s="421"/>
      <c r="BY29" s="421"/>
      <c r="BZ29" s="421">
        <v>277570</v>
      </c>
      <c r="CA29" s="421"/>
      <c r="CB29" s="421"/>
      <c r="CC29" s="421"/>
      <c r="CD29" s="421"/>
      <c r="CE29" s="421"/>
      <c r="CF29" s="421"/>
      <c r="CG29" s="421"/>
      <c r="CH29" s="421"/>
      <c r="CI29" s="421"/>
      <c r="CJ29" s="421"/>
      <c r="CK29" s="421"/>
      <c r="CL29" s="421"/>
      <c r="CM29" s="421"/>
      <c r="CN29" s="421"/>
      <c r="CO29" s="421">
        <v>84</v>
      </c>
      <c r="CP29" s="421"/>
      <c r="CQ29" s="421"/>
      <c r="CR29" s="421"/>
      <c r="CS29" s="421"/>
      <c r="CT29" s="421"/>
      <c r="CU29" s="421"/>
      <c r="CV29" s="421"/>
      <c r="CW29" s="421"/>
      <c r="CX29" s="421"/>
      <c r="CY29" s="421"/>
      <c r="CZ29" s="421"/>
      <c r="DA29" s="421"/>
      <c r="DB29" s="421">
        <v>1</v>
      </c>
      <c r="DC29" s="421"/>
      <c r="DD29" s="421"/>
      <c r="DE29" s="421"/>
      <c r="DF29" s="421"/>
      <c r="DG29" s="421"/>
      <c r="DH29" s="421"/>
      <c r="DI29" s="421"/>
      <c r="DJ29" s="421"/>
      <c r="DK29" s="421"/>
      <c r="DL29" s="421"/>
      <c r="DM29" s="421"/>
      <c r="DN29" s="421"/>
      <c r="DO29" s="421">
        <v>1</v>
      </c>
      <c r="DP29" s="421"/>
      <c r="DQ29" s="421"/>
      <c r="DR29" s="421"/>
      <c r="DS29" s="421"/>
      <c r="DT29" s="421"/>
      <c r="DU29" s="421"/>
      <c r="DV29" s="421"/>
      <c r="DW29" s="421"/>
      <c r="DX29" s="421"/>
      <c r="DY29" s="421"/>
      <c r="DZ29" s="421"/>
      <c r="EA29" s="421"/>
      <c r="EB29" s="421">
        <v>1360</v>
      </c>
      <c r="EC29" s="421"/>
      <c r="ED29" s="421"/>
      <c r="EE29" s="421"/>
      <c r="EF29" s="421"/>
      <c r="EG29" s="421"/>
      <c r="EH29" s="421"/>
      <c r="EI29" s="421"/>
      <c r="EJ29" s="421"/>
      <c r="EK29" s="421"/>
      <c r="EL29" s="421"/>
      <c r="EM29" s="421"/>
      <c r="EN29" s="421"/>
      <c r="EO29" s="421"/>
      <c r="EP29" s="421"/>
      <c r="EQ29" s="421">
        <v>2</v>
      </c>
      <c r="ER29" s="421"/>
      <c r="ES29" s="421"/>
      <c r="ET29" s="421"/>
      <c r="EU29" s="421"/>
      <c r="EV29" s="421"/>
      <c r="EW29" s="421"/>
      <c r="EX29" s="421"/>
      <c r="EY29" s="421"/>
      <c r="EZ29" s="421"/>
      <c r="FA29" s="421"/>
      <c r="FB29" s="421"/>
      <c r="FC29" s="421"/>
      <c r="FD29" s="421"/>
      <c r="FE29" s="421"/>
      <c r="FF29" s="421"/>
      <c r="FG29" s="422"/>
    </row>
    <row r="30" spans="8:163" ht="21.95" customHeight="1">
      <c r="H30" s="424" t="s">
        <v>386</v>
      </c>
      <c r="I30" s="425"/>
      <c r="J30" s="425"/>
      <c r="K30" s="425"/>
      <c r="L30" s="425"/>
      <c r="M30" s="425"/>
      <c r="N30" s="425"/>
      <c r="O30" s="425"/>
      <c r="P30" s="425"/>
      <c r="Q30" s="425"/>
      <c r="R30" s="425"/>
      <c r="S30" s="425"/>
      <c r="T30" s="425"/>
      <c r="U30" s="425"/>
      <c r="V30" s="425"/>
      <c r="W30" s="425"/>
      <c r="X30" s="425"/>
      <c r="Y30" s="425"/>
      <c r="Z30" s="426"/>
      <c r="AA30" s="153" t="s">
        <v>789</v>
      </c>
      <c r="AB30" s="120"/>
      <c r="AC30" s="154"/>
      <c r="AD30" s="155" t="s">
        <v>786</v>
      </c>
      <c r="AE30" s="120"/>
      <c r="AF30" s="154"/>
      <c r="AG30" s="155" t="s">
        <v>786</v>
      </c>
      <c r="AH30" s="120"/>
      <c r="AI30" s="121"/>
      <c r="AJ30" s="421">
        <v>543</v>
      </c>
      <c r="AK30" s="421"/>
      <c r="AL30" s="421"/>
      <c r="AM30" s="421"/>
      <c r="AN30" s="421"/>
      <c r="AO30" s="421"/>
      <c r="AP30" s="421"/>
      <c r="AQ30" s="421"/>
      <c r="AR30" s="421"/>
      <c r="AS30" s="421"/>
      <c r="AT30" s="421"/>
      <c r="AU30" s="421"/>
      <c r="AV30" s="421"/>
      <c r="AW30" s="421"/>
      <c r="AX30" s="421"/>
      <c r="AY30" s="421"/>
      <c r="AZ30" s="421">
        <v>102</v>
      </c>
      <c r="BA30" s="421"/>
      <c r="BB30" s="421"/>
      <c r="BC30" s="421"/>
      <c r="BD30" s="421"/>
      <c r="BE30" s="421"/>
      <c r="BF30" s="421"/>
      <c r="BG30" s="421"/>
      <c r="BH30" s="421"/>
      <c r="BI30" s="421"/>
      <c r="BJ30" s="421"/>
      <c r="BK30" s="421"/>
      <c r="BL30" s="421"/>
      <c r="BM30" s="421">
        <v>17</v>
      </c>
      <c r="BN30" s="421"/>
      <c r="BO30" s="421"/>
      <c r="BP30" s="421"/>
      <c r="BQ30" s="421"/>
      <c r="BR30" s="421"/>
      <c r="BS30" s="421"/>
      <c r="BT30" s="421"/>
      <c r="BU30" s="421"/>
      <c r="BV30" s="421"/>
      <c r="BW30" s="421"/>
      <c r="BX30" s="421"/>
      <c r="BY30" s="421"/>
      <c r="BZ30" s="421">
        <v>433075</v>
      </c>
      <c r="CA30" s="421"/>
      <c r="CB30" s="421"/>
      <c r="CC30" s="421"/>
      <c r="CD30" s="421"/>
      <c r="CE30" s="421"/>
      <c r="CF30" s="421"/>
      <c r="CG30" s="421"/>
      <c r="CH30" s="421"/>
      <c r="CI30" s="421"/>
      <c r="CJ30" s="421"/>
      <c r="CK30" s="421"/>
      <c r="CL30" s="421"/>
      <c r="CM30" s="421"/>
      <c r="CN30" s="421"/>
      <c r="CO30" s="421">
        <v>108</v>
      </c>
      <c r="CP30" s="421"/>
      <c r="CQ30" s="421"/>
      <c r="CR30" s="421"/>
      <c r="CS30" s="421"/>
      <c r="CT30" s="421"/>
      <c r="CU30" s="421"/>
      <c r="CV30" s="421"/>
      <c r="CW30" s="421"/>
      <c r="CX30" s="421"/>
      <c r="CY30" s="421"/>
      <c r="CZ30" s="421"/>
      <c r="DA30" s="421"/>
      <c r="DB30" s="421">
        <v>4</v>
      </c>
      <c r="DC30" s="421"/>
      <c r="DD30" s="421"/>
      <c r="DE30" s="421"/>
      <c r="DF30" s="421"/>
      <c r="DG30" s="421"/>
      <c r="DH30" s="421"/>
      <c r="DI30" s="421"/>
      <c r="DJ30" s="421"/>
      <c r="DK30" s="421"/>
      <c r="DL30" s="421"/>
      <c r="DM30" s="421"/>
      <c r="DN30" s="421"/>
      <c r="DO30" s="421"/>
      <c r="DP30" s="421"/>
      <c r="DQ30" s="421"/>
      <c r="DR30" s="421"/>
      <c r="DS30" s="421"/>
      <c r="DT30" s="421"/>
      <c r="DU30" s="421"/>
      <c r="DV30" s="421"/>
      <c r="DW30" s="421"/>
      <c r="DX30" s="421"/>
      <c r="DY30" s="421"/>
      <c r="DZ30" s="421"/>
      <c r="EA30" s="421"/>
      <c r="EB30" s="421">
        <v>3440</v>
      </c>
      <c r="EC30" s="421"/>
      <c r="ED30" s="421"/>
      <c r="EE30" s="421"/>
      <c r="EF30" s="421"/>
      <c r="EG30" s="421"/>
      <c r="EH30" s="421"/>
      <c r="EI30" s="421"/>
      <c r="EJ30" s="421"/>
      <c r="EK30" s="421"/>
      <c r="EL30" s="421"/>
      <c r="EM30" s="421"/>
      <c r="EN30" s="421"/>
      <c r="EO30" s="421"/>
      <c r="EP30" s="421"/>
      <c r="EQ30" s="421">
        <v>4</v>
      </c>
      <c r="ER30" s="421"/>
      <c r="ES30" s="421"/>
      <c r="ET30" s="421"/>
      <c r="EU30" s="421"/>
      <c r="EV30" s="421"/>
      <c r="EW30" s="421"/>
      <c r="EX30" s="421"/>
      <c r="EY30" s="421"/>
      <c r="EZ30" s="421"/>
      <c r="FA30" s="421"/>
      <c r="FB30" s="421"/>
      <c r="FC30" s="421"/>
      <c r="FD30" s="421"/>
      <c r="FE30" s="421"/>
      <c r="FF30" s="421"/>
      <c r="FG30" s="422"/>
    </row>
    <row r="31" spans="8:163" ht="21.95" customHeight="1">
      <c r="H31" s="119" t="s">
        <v>387</v>
      </c>
      <c r="I31" s="120"/>
      <c r="J31" s="120"/>
      <c r="K31" s="120"/>
      <c r="L31" s="120"/>
      <c r="M31" s="120"/>
      <c r="N31" s="120"/>
      <c r="O31" s="120"/>
      <c r="P31" s="120"/>
      <c r="Q31" s="120"/>
      <c r="R31" s="120"/>
      <c r="S31" s="120"/>
      <c r="T31" s="120"/>
      <c r="U31" s="120"/>
      <c r="V31" s="120"/>
      <c r="W31" s="120"/>
      <c r="X31" s="120"/>
      <c r="Y31" s="120"/>
      <c r="Z31" s="120"/>
      <c r="AA31" s="153" t="s">
        <v>789</v>
      </c>
      <c r="AB31" s="120"/>
      <c r="AC31" s="154"/>
      <c r="AD31" s="155" t="s">
        <v>787</v>
      </c>
      <c r="AE31" s="120"/>
      <c r="AF31" s="154"/>
      <c r="AG31" s="155" t="s">
        <v>786</v>
      </c>
      <c r="AH31" s="120"/>
      <c r="AI31" s="121"/>
      <c r="AJ31" s="421">
        <v>304</v>
      </c>
      <c r="AK31" s="421"/>
      <c r="AL31" s="421"/>
      <c r="AM31" s="421"/>
      <c r="AN31" s="421"/>
      <c r="AO31" s="421"/>
      <c r="AP31" s="421"/>
      <c r="AQ31" s="421"/>
      <c r="AR31" s="421"/>
      <c r="AS31" s="421"/>
      <c r="AT31" s="421"/>
      <c r="AU31" s="421"/>
      <c r="AV31" s="421"/>
      <c r="AW31" s="421"/>
      <c r="AX31" s="421"/>
      <c r="AY31" s="421"/>
      <c r="AZ31" s="421">
        <v>81</v>
      </c>
      <c r="BA31" s="421"/>
      <c r="BB31" s="421"/>
      <c r="BC31" s="421"/>
      <c r="BD31" s="421"/>
      <c r="BE31" s="421"/>
      <c r="BF31" s="421"/>
      <c r="BG31" s="421"/>
      <c r="BH31" s="421"/>
      <c r="BI31" s="421"/>
      <c r="BJ31" s="421"/>
      <c r="BK31" s="421"/>
      <c r="BL31" s="421"/>
      <c r="BM31" s="421">
        <v>6</v>
      </c>
      <c r="BN31" s="421"/>
      <c r="BO31" s="421"/>
      <c r="BP31" s="421"/>
      <c r="BQ31" s="421"/>
      <c r="BR31" s="421"/>
      <c r="BS31" s="421"/>
      <c r="BT31" s="421"/>
      <c r="BU31" s="421"/>
      <c r="BV31" s="421"/>
      <c r="BW31" s="421"/>
      <c r="BX31" s="421"/>
      <c r="BY31" s="421"/>
      <c r="BZ31" s="421">
        <v>751000</v>
      </c>
      <c r="CA31" s="421"/>
      <c r="CB31" s="421"/>
      <c r="CC31" s="421"/>
      <c r="CD31" s="421"/>
      <c r="CE31" s="421"/>
      <c r="CF31" s="421"/>
      <c r="CG31" s="421"/>
      <c r="CH31" s="421"/>
      <c r="CI31" s="421"/>
      <c r="CJ31" s="421"/>
      <c r="CK31" s="421"/>
      <c r="CL31" s="421"/>
      <c r="CM31" s="421"/>
      <c r="CN31" s="421"/>
      <c r="CO31" s="421">
        <v>84</v>
      </c>
      <c r="CP31" s="421"/>
      <c r="CQ31" s="421"/>
      <c r="CR31" s="421"/>
      <c r="CS31" s="421"/>
      <c r="CT31" s="421"/>
      <c r="CU31" s="421"/>
      <c r="CV31" s="421"/>
      <c r="CW31" s="421"/>
      <c r="CX31" s="421"/>
      <c r="CY31" s="421"/>
      <c r="CZ31" s="421"/>
      <c r="DA31" s="421"/>
      <c r="DB31" s="421"/>
      <c r="DC31" s="421"/>
      <c r="DD31" s="421"/>
      <c r="DE31" s="421"/>
      <c r="DF31" s="421"/>
      <c r="DG31" s="421"/>
      <c r="DH31" s="421"/>
      <c r="DI31" s="421"/>
      <c r="DJ31" s="421"/>
      <c r="DK31" s="421"/>
      <c r="DL31" s="421"/>
      <c r="DM31" s="421"/>
      <c r="DN31" s="421"/>
      <c r="DO31" s="421"/>
      <c r="DP31" s="421"/>
      <c r="DQ31" s="421"/>
      <c r="DR31" s="421"/>
      <c r="DS31" s="421"/>
      <c r="DT31" s="421"/>
      <c r="DU31" s="421"/>
      <c r="DV31" s="421"/>
      <c r="DW31" s="421"/>
      <c r="DX31" s="421"/>
      <c r="DY31" s="421"/>
      <c r="DZ31" s="421"/>
      <c r="EA31" s="421"/>
      <c r="EB31" s="421"/>
      <c r="EC31" s="421"/>
      <c r="ED31" s="421"/>
      <c r="EE31" s="421"/>
      <c r="EF31" s="421"/>
      <c r="EG31" s="421"/>
      <c r="EH31" s="421"/>
      <c r="EI31" s="421"/>
      <c r="EJ31" s="421"/>
      <c r="EK31" s="421"/>
      <c r="EL31" s="421"/>
      <c r="EM31" s="421"/>
      <c r="EN31" s="421"/>
      <c r="EO31" s="421"/>
      <c r="EP31" s="421"/>
      <c r="EQ31" s="421"/>
      <c r="ER31" s="421"/>
      <c r="ES31" s="421"/>
      <c r="ET31" s="421"/>
      <c r="EU31" s="421"/>
      <c r="EV31" s="421"/>
      <c r="EW31" s="421"/>
      <c r="EX31" s="421"/>
      <c r="EY31" s="421"/>
      <c r="EZ31" s="421"/>
      <c r="FA31" s="421"/>
      <c r="FB31" s="421"/>
      <c r="FC31" s="421"/>
      <c r="FD31" s="421"/>
      <c r="FE31" s="421"/>
      <c r="FF31" s="421"/>
      <c r="FG31" s="422"/>
    </row>
    <row r="32" spans="8:163" ht="21.95" customHeight="1" thickBot="1">
      <c r="H32" s="119" t="s">
        <v>388</v>
      </c>
      <c r="I32" s="120"/>
      <c r="J32" s="120"/>
      <c r="K32" s="120"/>
      <c r="L32" s="120"/>
      <c r="M32" s="120"/>
      <c r="N32" s="120"/>
      <c r="O32" s="120"/>
      <c r="P32" s="120"/>
      <c r="Q32" s="120"/>
      <c r="R32" s="120"/>
      <c r="S32" s="120"/>
      <c r="T32" s="120"/>
      <c r="U32" s="120"/>
      <c r="V32" s="120"/>
      <c r="W32" s="120"/>
      <c r="X32" s="120"/>
      <c r="Y32" s="120"/>
      <c r="Z32" s="120"/>
      <c r="AA32" s="183" t="s">
        <v>9</v>
      </c>
      <c r="AB32" s="184"/>
      <c r="AC32" s="185"/>
      <c r="AD32" s="186" t="s">
        <v>9</v>
      </c>
      <c r="AE32" s="184"/>
      <c r="AF32" s="185"/>
      <c r="AG32" s="186" t="s">
        <v>23</v>
      </c>
      <c r="AH32" s="184"/>
      <c r="AI32" s="187"/>
      <c r="AJ32" s="427">
        <f>SUM(AJ11:AY31)</f>
        <v>8542</v>
      </c>
      <c r="AK32" s="427"/>
      <c r="AL32" s="427"/>
      <c r="AM32" s="427"/>
      <c r="AN32" s="427"/>
      <c r="AO32" s="427"/>
      <c r="AP32" s="427"/>
      <c r="AQ32" s="427"/>
      <c r="AR32" s="427"/>
      <c r="AS32" s="427"/>
      <c r="AT32" s="427"/>
      <c r="AU32" s="427"/>
      <c r="AV32" s="427"/>
      <c r="AW32" s="427"/>
      <c r="AX32" s="427"/>
      <c r="AY32" s="427"/>
      <c r="AZ32" s="427">
        <f>SUM(AZ11:BL31)</f>
        <v>1198</v>
      </c>
      <c r="BA32" s="427"/>
      <c r="BB32" s="427"/>
      <c r="BC32" s="427"/>
      <c r="BD32" s="427"/>
      <c r="BE32" s="427"/>
      <c r="BF32" s="427"/>
      <c r="BG32" s="427"/>
      <c r="BH32" s="427"/>
      <c r="BI32" s="427"/>
      <c r="BJ32" s="427"/>
      <c r="BK32" s="427"/>
      <c r="BL32" s="427"/>
      <c r="BM32" s="427">
        <f>SUM(BM11:BY31)</f>
        <v>305</v>
      </c>
      <c r="BN32" s="427"/>
      <c r="BO32" s="427"/>
      <c r="BP32" s="427"/>
      <c r="BQ32" s="427"/>
      <c r="BR32" s="427"/>
      <c r="BS32" s="427"/>
      <c r="BT32" s="427"/>
      <c r="BU32" s="427"/>
      <c r="BV32" s="427"/>
      <c r="BW32" s="427"/>
      <c r="BX32" s="427"/>
      <c r="BY32" s="427"/>
      <c r="BZ32" s="427">
        <f>SUM(BZ11:CN31)</f>
        <v>3779605</v>
      </c>
      <c r="CA32" s="427"/>
      <c r="CB32" s="427"/>
      <c r="CC32" s="427"/>
      <c r="CD32" s="427"/>
      <c r="CE32" s="427"/>
      <c r="CF32" s="427"/>
      <c r="CG32" s="427"/>
      <c r="CH32" s="427"/>
      <c r="CI32" s="427"/>
      <c r="CJ32" s="427"/>
      <c r="CK32" s="427"/>
      <c r="CL32" s="427"/>
      <c r="CM32" s="427"/>
      <c r="CN32" s="427"/>
      <c r="CO32" s="427">
        <f>SUM(CO11:DA31)</f>
        <v>1360</v>
      </c>
      <c r="CP32" s="427"/>
      <c r="CQ32" s="427"/>
      <c r="CR32" s="427"/>
      <c r="CS32" s="427"/>
      <c r="CT32" s="427"/>
      <c r="CU32" s="427"/>
      <c r="CV32" s="427"/>
      <c r="CW32" s="427"/>
      <c r="CX32" s="427"/>
      <c r="CY32" s="427"/>
      <c r="CZ32" s="427"/>
      <c r="DA32" s="427"/>
      <c r="DB32" s="427">
        <f>SUM(DB11:DN31)</f>
        <v>145</v>
      </c>
      <c r="DC32" s="427"/>
      <c r="DD32" s="427"/>
      <c r="DE32" s="427"/>
      <c r="DF32" s="427"/>
      <c r="DG32" s="427"/>
      <c r="DH32" s="427"/>
      <c r="DI32" s="427"/>
      <c r="DJ32" s="427"/>
      <c r="DK32" s="427"/>
      <c r="DL32" s="427"/>
      <c r="DM32" s="427"/>
      <c r="DN32" s="427"/>
      <c r="DO32" s="427">
        <f>SUM(DO11:EA31)</f>
        <v>21</v>
      </c>
      <c r="DP32" s="427"/>
      <c r="DQ32" s="427"/>
      <c r="DR32" s="427"/>
      <c r="DS32" s="427"/>
      <c r="DT32" s="427"/>
      <c r="DU32" s="427"/>
      <c r="DV32" s="427"/>
      <c r="DW32" s="427"/>
      <c r="DX32" s="427"/>
      <c r="DY32" s="427"/>
      <c r="DZ32" s="427"/>
      <c r="EA32" s="427"/>
      <c r="EB32" s="427">
        <f>SUM(EB11:EP31)</f>
        <v>128869</v>
      </c>
      <c r="EC32" s="427"/>
      <c r="ED32" s="427"/>
      <c r="EE32" s="427"/>
      <c r="EF32" s="427"/>
      <c r="EG32" s="427"/>
      <c r="EH32" s="427"/>
      <c r="EI32" s="427"/>
      <c r="EJ32" s="427"/>
      <c r="EK32" s="427"/>
      <c r="EL32" s="427"/>
      <c r="EM32" s="427"/>
      <c r="EN32" s="427"/>
      <c r="EO32" s="427"/>
      <c r="EP32" s="427"/>
      <c r="EQ32" s="427">
        <f>SUM(EQ11:FG31)</f>
        <v>160</v>
      </c>
      <c r="ER32" s="427"/>
      <c r="ES32" s="427"/>
      <c r="ET32" s="427"/>
      <c r="EU32" s="427"/>
      <c r="EV32" s="427"/>
      <c r="EW32" s="427"/>
      <c r="EX32" s="427"/>
      <c r="EY32" s="427"/>
      <c r="EZ32" s="427"/>
      <c r="FA32" s="427"/>
      <c r="FB32" s="427"/>
      <c r="FC32" s="427"/>
      <c r="FD32" s="427"/>
      <c r="FE32" s="427"/>
      <c r="FF32" s="427"/>
      <c r="FG32" s="428"/>
    </row>
    <row r="33" spans="8:163" ht="21.95" customHeight="1" thickBot="1">
      <c r="I33" s="163"/>
      <c r="J33" s="163"/>
      <c r="K33" s="163"/>
      <c r="L33" s="163"/>
      <c r="M33" s="163"/>
      <c r="N33" s="163"/>
      <c r="O33" s="163"/>
      <c r="P33" s="163"/>
      <c r="Q33" s="163"/>
      <c r="R33" s="163"/>
      <c r="S33" s="163"/>
      <c r="T33" s="163"/>
      <c r="U33" s="163"/>
      <c r="V33" s="163"/>
      <c r="W33" s="163"/>
      <c r="X33" s="163"/>
      <c r="Y33" s="163"/>
      <c r="Z33" s="163"/>
      <c r="AA33" s="163"/>
      <c r="AB33" s="163"/>
      <c r="AC33" s="163"/>
      <c r="AD33" s="163"/>
      <c r="AE33" s="163"/>
      <c r="AF33" s="163"/>
      <c r="AG33" s="163"/>
      <c r="AH33" s="163"/>
      <c r="AI33" s="163"/>
      <c r="AJ33" s="429"/>
      <c r="AK33" s="430"/>
      <c r="AL33" s="430"/>
      <c r="AM33" s="430"/>
      <c r="AN33" s="430"/>
      <c r="AO33" s="430"/>
      <c r="AP33" s="430"/>
      <c r="AQ33" s="430"/>
      <c r="AR33" s="430"/>
      <c r="AS33" s="430"/>
      <c r="AT33" s="430"/>
      <c r="AU33" s="430"/>
      <c r="AV33" s="430"/>
      <c r="AW33" s="430"/>
      <c r="AX33" s="430"/>
      <c r="AY33" s="430"/>
      <c r="AZ33" s="431"/>
      <c r="BA33" s="431"/>
      <c r="BB33" s="431"/>
      <c r="BC33" s="431"/>
      <c r="BD33" s="431"/>
      <c r="BE33" s="431"/>
      <c r="BF33" s="431"/>
      <c r="BG33" s="431"/>
      <c r="BH33" s="431"/>
      <c r="BI33" s="431"/>
      <c r="BJ33" s="431"/>
      <c r="BK33" s="431"/>
      <c r="BL33" s="431"/>
      <c r="BM33" s="431"/>
      <c r="BN33" s="431"/>
      <c r="BO33" s="431"/>
      <c r="BP33" s="431"/>
      <c r="BQ33" s="431"/>
      <c r="BR33" s="431"/>
      <c r="BS33" s="431"/>
      <c r="BT33" s="431"/>
      <c r="BU33" s="431"/>
      <c r="BV33" s="431"/>
      <c r="BW33" s="431"/>
      <c r="BX33" s="431"/>
      <c r="BY33" s="431"/>
      <c r="BZ33" s="431"/>
      <c r="CA33" s="431"/>
      <c r="CB33" s="431"/>
      <c r="CC33" s="431"/>
      <c r="CD33" s="431"/>
      <c r="CE33" s="431"/>
      <c r="CF33" s="431"/>
      <c r="CG33" s="431"/>
      <c r="CH33" s="431"/>
      <c r="CI33" s="431"/>
      <c r="CJ33" s="431"/>
      <c r="CK33" s="431"/>
      <c r="CL33" s="431"/>
      <c r="CM33" s="431"/>
      <c r="CN33" s="431"/>
      <c r="CO33" s="431"/>
      <c r="CP33" s="431"/>
      <c r="CQ33" s="431"/>
      <c r="CR33" s="431"/>
      <c r="CS33" s="431"/>
      <c r="CT33" s="431"/>
      <c r="CU33" s="431"/>
      <c r="CV33" s="431"/>
      <c r="CW33" s="431"/>
      <c r="CX33" s="431"/>
      <c r="CY33" s="431"/>
      <c r="CZ33" s="431"/>
      <c r="DA33" s="431"/>
      <c r="DB33" s="431"/>
      <c r="DC33" s="431"/>
      <c r="DD33" s="431"/>
      <c r="DE33" s="431"/>
      <c r="DF33" s="431"/>
      <c r="DG33" s="431"/>
      <c r="DH33" s="431"/>
      <c r="DI33" s="431"/>
      <c r="DJ33" s="431"/>
      <c r="DK33" s="431"/>
      <c r="DL33" s="431"/>
      <c r="DM33" s="431"/>
      <c r="DN33" s="431"/>
      <c r="DO33" s="431"/>
      <c r="DP33" s="431"/>
      <c r="DQ33" s="431"/>
      <c r="DR33" s="431"/>
      <c r="DS33" s="431"/>
      <c r="DT33" s="431"/>
      <c r="DU33" s="431"/>
      <c r="DV33" s="431"/>
      <c r="DW33" s="431"/>
      <c r="DX33" s="431"/>
      <c r="DY33" s="431"/>
      <c r="DZ33" s="431"/>
      <c r="EA33" s="431"/>
      <c r="EB33" s="431"/>
      <c r="EC33" s="431"/>
      <c r="ED33" s="431"/>
      <c r="EE33" s="431"/>
      <c r="EF33" s="431"/>
      <c r="EG33" s="431"/>
      <c r="EH33" s="431"/>
      <c r="EI33" s="431"/>
      <c r="EJ33" s="431"/>
      <c r="EK33" s="431"/>
      <c r="EL33" s="431"/>
      <c r="EM33" s="431"/>
      <c r="EN33" s="431"/>
      <c r="EO33" s="431"/>
      <c r="EP33" s="431"/>
      <c r="EQ33" s="429"/>
      <c r="ER33" s="430"/>
      <c r="ES33" s="430"/>
      <c r="ET33" s="430"/>
      <c r="EU33" s="430"/>
      <c r="EV33" s="430"/>
      <c r="EW33" s="430"/>
      <c r="EX33" s="430"/>
      <c r="EY33" s="430"/>
      <c r="EZ33" s="430"/>
      <c r="FA33" s="430"/>
      <c r="FB33" s="430"/>
      <c r="FC33" s="430"/>
      <c r="FD33" s="430"/>
      <c r="FE33" s="430"/>
      <c r="FF33" s="430"/>
      <c r="FG33" s="430"/>
    </row>
    <row r="34" spans="8:163" ht="21.95" customHeight="1">
      <c r="H34" s="119" t="s">
        <v>24</v>
      </c>
      <c r="I34" s="120"/>
      <c r="J34" s="120"/>
      <c r="K34" s="120"/>
      <c r="L34" s="120"/>
      <c r="M34" s="120"/>
      <c r="N34" s="120"/>
      <c r="O34" s="120"/>
      <c r="P34" s="120"/>
      <c r="Q34" s="120"/>
      <c r="R34" s="120"/>
      <c r="S34" s="120"/>
      <c r="T34" s="120"/>
      <c r="U34" s="120"/>
      <c r="V34" s="120"/>
      <c r="W34" s="120"/>
      <c r="X34" s="120"/>
      <c r="Y34" s="120"/>
      <c r="Z34" s="120"/>
      <c r="AA34" s="177" t="s">
        <v>9</v>
      </c>
      <c r="AB34" s="178"/>
      <c r="AC34" s="143"/>
      <c r="AD34" s="145" t="s">
        <v>25</v>
      </c>
      <c r="AE34" s="178"/>
      <c r="AF34" s="143"/>
      <c r="AG34" s="145" t="s">
        <v>23</v>
      </c>
      <c r="AH34" s="178"/>
      <c r="AI34" s="179"/>
      <c r="AJ34" s="432">
        <f>SUM(AJ11:AY24)</f>
        <v>3584</v>
      </c>
      <c r="AK34" s="432"/>
      <c r="AL34" s="432"/>
      <c r="AM34" s="432"/>
      <c r="AN34" s="432"/>
      <c r="AO34" s="432"/>
      <c r="AP34" s="432"/>
      <c r="AQ34" s="432"/>
      <c r="AR34" s="432"/>
      <c r="AS34" s="432"/>
      <c r="AT34" s="432"/>
      <c r="AU34" s="432"/>
      <c r="AV34" s="432"/>
      <c r="AW34" s="432"/>
      <c r="AX34" s="432"/>
      <c r="AY34" s="432"/>
      <c r="AZ34" s="432">
        <f>SUM(AZ11:BL24)</f>
        <v>443</v>
      </c>
      <c r="BA34" s="432"/>
      <c r="BB34" s="432"/>
      <c r="BC34" s="432"/>
      <c r="BD34" s="432"/>
      <c r="BE34" s="432"/>
      <c r="BF34" s="432"/>
      <c r="BG34" s="432"/>
      <c r="BH34" s="432"/>
      <c r="BI34" s="432"/>
      <c r="BJ34" s="432"/>
      <c r="BK34" s="432"/>
      <c r="BL34" s="432"/>
      <c r="BM34" s="432">
        <f>SUM(BM11:BY24)</f>
        <v>133</v>
      </c>
      <c r="BN34" s="432"/>
      <c r="BO34" s="432"/>
      <c r="BP34" s="432"/>
      <c r="BQ34" s="432"/>
      <c r="BR34" s="432"/>
      <c r="BS34" s="432"/>
      <c r="BT34" s="432"/>
      <c r="BU34" s="432"/>
      <c r="BV34" s="432"/>
      <c r="BW34" s="432"/>
      <c r="BX34" s="432"/>
      <c r="BY34" s="432"/>
      <c r="BZ34" s="432">
        <f>SUM(BZ11:CN24)</f>
        <v>911428</v>
      </c>
      <c r="CA34" s="432"/>
      <c r="CB34" s="432"/>
      <c r="CC34" s="432"/>
      <c r="CD34" s="432"/>
      <c r="CE34" s="432"/>
      <c r="CF34" s="432"/>
      <c r="CG34" s="432"/>
      <c r="CH34" s="432"/>
      <c r="CI34" s="432"/>
      <c r="CJ34" s="432"/>
      <c r="CK34" s="432"/>
      <c r="CL34" s="432"/>
      <c r="CM34" s="432"/>
      <c r="CN34" s="432"/>
      <c r="CO34" s="432">
        <f>SUM(CO11:DA24)</f>
        <v>519</v>
      </c>
      <c r="CP34" s="432"/>
      <c r="CQ34" s="432"/>
      <c r="CR34" s="432"/>
      <c r="CS34" s="432"/>
      <c r="CT34" s="432"/>
      <c r="CU34" s="432"/>
      <c r="CV34" s="432"/>
      <c r="CW34" s="432"/>
      <c r="CX34" s="432"/>
      <c r="CY34" s="432"/>
      <c r="CZ34" s="432"/>
      <c r="DA34" s="432"/>
      <c r="DB34" s="432">
        <f>SUM(DB11:DN24)</f>
        <v>89</v>
      </c>
      <c r="DC34" s="432"/>
      <c r="DD34" s="432"/>
      <c r="DE34" s="432"/>
      <c r="DF34" s="432"/>
      <c r="DG34" s="432"/>
      <c r="DH34" s="432"/>
      <c r="DI34" s="432"/>
      <c r="DJ34" s="432"/>
      <c r="DK34" s="432"/>
      <c r="DL34" s="432"/>
      <c r="DM34" s="432"/>
      <c r="DN34" s="432"/>
      <c r="DO34" s="432">
        <f>SUM(DO11:EA24)</f>
        <v>13</v>
      </c>
      <c r="DP34" s="432"/>
      <c r="DQ34" s="432"/>
      <c r="DR34" s="432"/>
      <c r="DS34" s="432"/>
      <c r="DT34" s="432"/>
      <c r="DU34" s="432"/>
      <c r="DV34" s="432"/>
      <c r="DW34" s="432"/>
      <c r="DX34" s="432"/>
      <c r="DY34" s="432"/>
      <c r="DZ34" s="432"/>
      <c r="EA34" s="432"/>
      <c r="EB34" s="432">
        <f>SUM(EB11:EP24)</f>
        <v>77279</v>
      </c>
      <c r="EC34" s="432"/>
      <c r="ED34" s="432"/>
      <c r="EE34" s="432"/>
      <c r="EF34" s="432"/>
      <c r="EG34" s="432"/>
      <c r="EH34" s="432"/>
      <c r="EI34" s="432"/>
      <c r="EJ34" s="432"/>
      <c r="EK34" s="432"/>
      <c r="EL34" s="432"/>
      <c r="EM34" s="432"/>
      <c r="EN34" s="432"/>
      <c r="EO34" s="432"/>
      <c r="EP34" s="432"/>
      <c r="EQ34" s="432">
        <f>SUM(EQ11:FG24)</f>
        <v>96</v>
      </c>
      <c r="ER34" s="432"/>
      <c r="ES34" s="432"/>
      <c r="ET34" s="432"/>
      <c r="EU34" s="432"/>
      <c r="EV34" s="432"/>
      <c r="EW34" s="432"/>
      <c r="EX34" s="432"/>
      <c r="EY34" s="432"/>
      <c r="EZ34" s="432"/>
      <c r="FA34" s="432"/>
      <c r="FB34" s="432"/>
      <c r="FC34" s="432"/>
      <c r="FD34" s="432"/>
      <c r="FE34" s="432"/>
      <c r="FF34" s="432"/>
      <c r="FG34" s="433"/>
    </row>
    <row r="35" spans="8:163" ht="21.95" customHeight="1">
      <c r="H35" s="434" t="s">
        <v>26</v>
      </c>
      <c r="I35" s="435"/>
      <c r="J35" s="435"/>
      <c r="K35" s="435"/>
      <c r="L35" s="435"/>
      <c r="M35" s="435"/>
      <c r="N35" s="435"/>
      <c r="O35" s="435"/>
      <c r="P35" s="435"/>
      <c r="Q35" s="435"/>
      <c r="R35" s="435"/>
      <c r="S35" s="435"/>
      <c r="T35" s="435"/>
      <c r="U35" s="435"/>
      <c r="V35" s="435"/>
      <c r="W35" s="435"/>
      <c r="X35" s="435"/>
      <c r="Y35" s="435"/>
      <c r="Z35" s="436"/>
      <c r="AA35" s="153" t="s">
        <v>9</v>
      </c>
      <c r="AB35" s="120"/>
      <c r="AC35" s="154"/>
      <c r="AD35" s="155" t="s">
        <v>265</v>
      </c>
      <c r="AE35" s="120"/>
      <c r="AF35" s="154"/>
      <c r="AG35" s="155" t="s">
        <v>23</v>
      </c>
      <c r="AH35" s="120"/>
      <c r="AI35" s="121"/>
      <c r="AJ35" s="437">
        <f>SUM(AJ25:AY28)</f>
        <v>3570</v>
      </c>
      <c r="AK35" s="437"/>
      <c r="AL35" s="437"/>
      <c r="AM35" s="437"/>
      <c r="AN35" s="437"/>
      <c r="AO35" s="437"/>
      <c r="AP35" s="437"/>
      <c r="AQ35" s="437"/>
      <c r="AR35" s="437"/>
      <c r="AS35" s="437"/>
      <c r="AT35" s="437"/>
      <c r="AU35" s="437"/>
      <c r="AV35" s="437"/>
      <c r="AW35" s="437"/>
      <c r="AX35" s="437"/>
      <c r="AY35" s="437"/>
      <c r="AZ35" s="437">
        <f>SUM(AZ25:BL28)</f>
        <v>498</v>
      </c>
      <c r="BA35" s="437"/>
      <c r="BB35" s="437"/>
      <c r="BC35" s="437"/>
      <c r="BD35" s="437"/>
      <c r="BE35" s="437"/>
      <c r="BF35" s="437"/>
      <c r="BG35" s="437"/>
      <c r="BH35" s="437"/>
      <c r="BI35" s="437"/>
      <c r="BJ35" s="437"/>
      <c r="BK35" s="437"/>
      <c r="BL35" s="437"/>
      <c r="BM35" s="437">
        <f>SUM(BM25:BY28)</f>
        <v>125</v>
      </c>
      <c r="BN35" s="437"/>
      <c r="BO35" s="437"/>
      <c r="BP35" s="437"/>
      <c r="BQ35" s="437"/>
      <c r="BR35" s="437"/>
      <c r="BS35" s="437"/>
      <c r="BT35" s="437"/>
      <c r="BU35" s="437"/>
      <c r="BV35" s="437"/>
      <c r="BW35" s="437"/>
      <c r="BX35" s="437"/>
      <c r="BY35" s="437"/>
      <c r="BZ35" s="437">
        <f>SUM(BZ25:CN28)</f>
        <v>1406532</v>
      </c>
      <c r="CA35" s="437"/>
      <c r="CB35" s="437"/>
      <c r="CC35" s="437"/>
      <c r="CD35" s="437"/>
      <c r="CE35" s="437"/>
      <c r="CF35" s="437"/>
      <c r="CG35" s="437"/>
      <c r="CH35" s="437"/>
      <c r="CI35" s="437"/>
      <c r="CJ35" s="437"/>
      <c r="CK35" s="437"/>
      <c r="CL35" s="437"/>
      <c r="CM35" s="437"/>
      <c r="CN35" s="437"/>
      <c r="CO35" s="437">
        <f>SUM(CO25:DA28)</f>
        <v>565</v>
      </c>
      <c r="CP35" s="437"/>
      <c r="CQ35" s="437"/>
      <c r="CR35" s="437"/>
      <c r="CS35" s="437"/>
      <c r="CT35" s="437"/>
      <c r="CU35" s="437"/>
      <c r="CV35" s="437"/>
      <c r="CW35" s="437"/>
      <c r="CX35" s="437"/>
      <c r="CY35" s="437"/>
      <c r="CZ35" s="437"/>
      <c r="DA35" s="437"/>
      <c r="DB35" s="437">
        <f>SUM(DB25:DN28)</f>
        <v>51</v>
      </c>
      <c r="DC35" s="437"/>
      <c r="DD35" s="437"/>
      <c r="DE35" s="437"/>
      <c r="DF35" s="437"/>
      <c r="DG35" s="437"/>
      <c r="DH35" s="437"/>
      <c r="DI35" s="437"/>
      <c r="DJ35" s="437"/>
      <c r="DK35" s="437"/>
      <c r="DL35" s="437"/>
      <c r="DM35" s="437"/>
      <c r="DN35" s="437"/>
      <c r="DO35" s="437">
        <f>SUM(DO25:EA28)</f>
        <v>7</v>
      </c>
      <c r="DP35" s="437"/>
      <c r="DQ35" s="437"/>
      <c r="DR35" s="437"/>
      <c r="DS35" s="437"/>
      <c r="DT35" s="437"/>
      <c r="DU35" s="437"/>
      <c r="DV35" s="437"/>
      <c r="DW35" s="437"/>
      <c r="DX35" s="437"/>
      <c r="DY35" s="437"/>
      <c r="DZ35" s="437"/>
      <c r="EA35" s="437"/>
      <c r="EB35" s="437">
        <f>SUM(EB25:EP28)</f>
        <v>46790</v>
      </c>
      <c r="EC35" s="437"/>
      <c r="ED35" s="437"/>
      <c r="EE35" s="437"/>
      <c r="EF35" s="437"/>
      <c r="EG35" s="437"/>
      <c r="EH35" s="437"/>
      <c r="EI35" s="437"/>
      <c r="EJ35" s="437"/>
      <c r="EK35" s="437"/>
      <c r="EL35" s="437"/>
      <c r="EM35" s="437"/>
      <c r="EN35" s="437"/>
      <c r="EO35" s="437"/>
      <c r="EP35" s="437"/>
      <c r="EQ35" s="437">
        <f>SUM(EQ25:FG28)</f>
        <v>58</v>
      </c>
      <c r="ER35" s="437"/>
      <c r="ES35" s="437"/>
      <c r="ET35" s="437"/>
      <c r="EU35" s="437"/>
      <c r="EV35" s="437"/>
      <c r="EW35" s="437"/>
      <c r="EX35" s="437"/>
      <c r="EY35" s="437"/>
      <c r="EZ35" s="437"/>
      <c r="FA35" s="437"/>
      <c r="FB35" s="437"/>
      <c r="FC35" s="437"/>
      <c r="FD35" s="437"/>
      <c r="FE35" s="437"/>
      <c r="FF35" s="437"/>
      <c r="FG35" s="438"/>
    </row>
    <row r="36" spans="8:163" ht="21.95" customHeight="1" thickBot="1">
      <c r="H36" s="119" t="s">
        <v>27</v>
      </c>
      <c r="I36" s="120"/>
      <c r="J36" s="120"/>
      <c r="K36" s="120"/>
      <c r="L36" s="120"/>
      <c r="M36" s="120"/>
      <c r="N36" s="120"/>
      <c r="O36" s="120"/>
      <c r="P36" s="120"/>
      <c r="Q36" s="120"/>
      <c r="R36" s="120"/>
      <c r="S36" s="120"/>
      <c r="T36" s="120"/>
      <c r="U36" s="120"/>
      <c r="V36" s="120"/>
      <c r="W36" s="120"/>
      <c r="X36" s="120"/>
      <c r="Y36" s="120"/>
      <c r="Z36" s="120"/>
      <c r="AA36" s="183" t="s">
        <v>9</v>
      </c>
      <c r="AB36" s="184"/>
      <c r="AC36" s="185"/>
      <c r="AD36" s="186" t="s">
        <v>267</v>
      </c>
      <c r="AE36" s="184"/>
      <c r="AF36" s="185"/>
      <c r="AG36" s="186" t="s">
        <v>23</v>
      </c>
      <c r="AH36" s="184"/>
      <c r="AI36" s="187"/>
      <c r="AJ36" s="427">
        <f>SUM(AJ29:AY31)</f>
        <v>1388</v>
      </c>
      <c r="AK36" s="427"/>
      <c r="AL36" s="427"/>
      <c r="AM36" s="427"/>
      <c r="AN36" s="427"/>
      <c r="AO36" s="427"/>
      <c r="AP36" s="427"/>
      <c r="AQ36" s="427"/>
      <c r="AR36" s="427"/>
      <c r="AS36" s="427"/>
      <c r="AT36" s="427"/>
      <c r="AU36" s="427"/>
      <c r="AV36" s="427"/>
      <c r="AW36" s="427"/>
      <c r="AX36" s="427"/>
      <c r="AY36" s="427"/>
      <c r="AZ36" s="427">
        <f>SUM(AZ29:BL31)</f>
        <v>257</v>
      </c>
      <c r="BA36" s="427"/>
      <c r="BB36" s="427"/>
      <c r="BC36" s="427"/>
      <c r="BD36" s="427"/>
      <c r="BE36" s="427"/>
      <c r="BF36" s="427"/>
      <c r="BG36" s="427"/>
      <c r="BH36" s="427"/>
      <c r="BI36" s="427"/>
      <c r="BJ36" s="427"/>
      <c r="BK36" s="427"/>
      <c r="BL36" s="427"/>
      <c r="BM36" s="427">
        <f>SUM(BM29:BY31)</f>
        <v>47</v>
      </c>
      <c r="BN36" s="427"/>
      <c r="BO36" s="427"/>
      <c r="BP36" s="427"/>
      <c r="BQ36" s="427"/>
      <c r="BR36" s="427"/>
      <c r="BS36" s="427"/>
      <c r="BT36" s="427"/>
      <c r="BU36" s="427"/>
      <c r="BV36" s="427"/>
      <c r="BW36" s="427"/>
      <c r="BX36" s="427"/>
      <c r="BY36" s="427"/>
      <c r="BZ36" s="427">
        <f>SUM(BZ29:CN31)</f>
        <v>1461645</v>
      </c>
      <c r="CA36" s="427"/>
      <c r="CB36" s="427"/>
      <c r="CC36" s="427"/>
      <c r="CD36" s="427"/>
      <c r="CE36" s="427"/>
      <c r="CF36" s="427"/>
      <c r="CG36" s="427"/>
      <c r="CH36" s="427"/>
      <c r="CI36" s="427"/>
      <c r="CJ36" s="427"/>
      <c r="CK36" s="427"/>
      <c r="CL36" s="427"/>
      <c r="CM36" s="427"/>
      <c r="CN36" s="427"/>
      <c r="CO36" s="427">
        <f>SUM(CO29:DA31)</f>
        <v>276</v>
      </c>
      <c r="CP36" s="427"/>
      <c r="CQ36" s="427"/>
      <c r="CR36" s="427"/>
      <c r="CS36" s="427"/>
      <c r="CT36" s="427"/>
      <c r="CU36" s="427"/>
      <c r="CV36" s="427"/>
      <c r="CW36" s="427"/>
      <c r="CX36" s="427"/>
      <c r="CY36" s="427"/>
      <c r="CZ36" s="427"/>
      <c r="DA36" s="427"/>
      <c r="DB36" s="427">
        <f>SUM(DB29:DN31)</f>
        <v>5</v>
      </c>
      <c r="DC36" s="427"/>
      <c r="DD36" s="427"/>
      <c r="DE36" s="427"/>
      <c r="DF36" s="427"/>
      <c r="DG36" s="427"/>
      <c r="DH36" s="427"/>
      <c r="DI36" s="427"/>
      <c r="DJ36" s="427"/>
      <c r="DK36" s="427"/>
      <c r="DL36" s="427"/>
      <c r="DM36" s="427"/>
      <c r="DN36" s="427"/>
      <c r="DO36" s="427">
        <f>SUM(DO29:EA31)</f>
        <v>1</v>
      </c>
      <c r="DP36" s="427"/>
      <c r="DQ36" s="427"/>
      <c r="DR36" s="427"/>
      <c r="DS36" s="427"/>
      <c r="DT36" s="427"/>
      <c r="DU36" s="427"/>
      <c r="DV36" s="427"/>
      <c r="DW36" s="427"/>
      <c r="DX36" s="427"/>
      <c r="DY36" s="427"/>
      <c r="DZ36" s="427"/>
      <c r="EA36" s="427"/>
      <c r="EB36" s="427">
        <f>SUM(EB29:EP31)</f>
        <v>4800</v>
      </c>
      <c r="EC36" s="427"/>
      <c r="ED36" s="427"/>
      <c r="EE36" s="427"/>
      <c r="EF36" s="427"/>
      <c r="EG36" s="427"/>
      <c r="EH36" s="427"/>
      <c r="EI36" s="427"/>
      <c r="EJ36" s="427"/>
      <c r="EK36" s="427"/>
      <c r="EL36" s="427"/>
      <c r="EM36" s="427"/>
      <c r="EN36" s="427"/>
      <c r="EO36" s="427"/>
      <c r="EP36" s="427"/>
      <c r="EQ36" s="427">
        <f>SUM(EQ29:FG31)</f>
        <v>6</v>
      </c>
      <c r="ER36" s="427"/>
      <c r="ES36" s="427"/>
      <c r="ET36" s="427"/>
      <c r="EU36" s="427"/>
      <c r="EV36" s="427"/>
      <c r="EW36" s="427"/>
      <c r="EX36" s="427"/>
      <c r="EY36" s="427"/>
      <c r="EZ36" s="427"/>
      <c r="FA36" s="427"/>
      <c r="FB36" s="427"/>
      <c r="FC36" s="427"/>
      <c r="FD36" s="427"/>
      <c r="FE36" s="427"/>
      <c r="FF36" s="427"/>
      <c r="FG36" s="428"/>
    </row>
    <row r="37" spans="8:163" ht="24" customHeight="1"/>
  </sheetData>
  <sheetProtection password="98CF" sheet="1" objects="1" scenarios="1" selectLockedCells="1"/>
  <mergeCells count="369">
    <mergeCell ref="H3:J3"/>
    <mergeCell ref="K3:M3"/>
    <mergeCell ref="N3:P3"/>
    <mergeCell ref="Q3:S3"/>
    <mergeCell ref="T3:V3"/>
    <mergeCell ref="W3:Y3"/>
    <mergeCell ref="Z3:AB3"/>
    <mergeCell ref="AC3:AE3"/>
    <mergeCell ref="H11:Z11"/>
    <mergeCell ref="AA11:AC11"/>
    <mergeCell ref="EQ8:FG9"/>
    <mergeCell ref="EB8:EP9"/>
    <mergeCell ref="H7:Z10"/>
    <mergeCell ref="AJ7:AY9"/>
    <mergeCell ref="AD11:AF11"/>
    <mergeCell ref="AG11:AI11"/>
    <mergeCell ref="H1:Y2"/>
    <mergeCell ref="Z1:AE2"/>
    <mergeCell ref="EC1:FG2"/>
    <mergeCell ref="EC3:FG3"/>
    <mergeCell ref="AW1:DK3"/>
    <mergeCell ref="DR1:EB2"/>
    <mergeCell ref="DR3:EB3"/>
    <mergeCell ref="AJ6:AY6"/>
    <mergeCell ref="AZ6:BL6"/>
    <mergeCell ref="BM6:BY6"/>
    <mergeCell ref="BZ6:CN6"/>
    <mergeCell ref="CO6:DA6"/>
    <mergeCell ref="DB6:DN6"/>
    <mergeCell ref="EQ6:FG6"/>
    <mergeCell ref="DO6:EA6"/>
    <mergeCell ref="EB6:EP6"/>
    <mergeCell ref="AJ11:AY11"/>
    <mergeCell ref="AZ11:BL11"/>
    <mergeCell ref="CO11:DA11"/>
    <mergeCell ref="DB11:DN11"/>
    <mergeCell ref="DO11:EA11"/>
    <mergeCell ref="AZ10:BL10"/>
    <mergeCell ref="BM10:BY10"/>
    <mergeCell ref="BZ8:CN9"/>
    <mergeCell ref="CO8:DA9"/>
    <mergeCell ref="BZ10:CN10"/>
    <mergeCell ref="CO10:DA10"/>
    <mergeCell ref="DB10:DN10"/>
    <mergeCell ref="DO10:EA10"/>
    <mergeCell ref="EB12:EP12"/>
    <mergeCell ref="AA7:AI10"/>
    <mergeCell ref="AZ7:DA7"/>
    <mergeCell ref="DB7:FG7"/>
    <mergeCell ref="AZ8:BY9"/>
    <mergeCell ref="EQ10:FG10"/>
    <mergeCell ref="DB8:EA9"/>
    <mergeCell ref="AJ10:AX10"/>
    <mergeCell ref="EB11:EP11"/>
    <mergeCell ref="EB10:EP10"/>
    <mergeCell ref="BM11:BY11"/>
    <mergeCell ref="BZ11:CN11"/>
    <mergeCell ref="EQ12:FG12"/>
    <mergeCell ref="EQ11:FG11"/>
    <mergeCell ref="AA12:AC12"/>
    <mergeCell ref="AD12:AF12"/>
    <mergeCell ref="AG12:AI12"/>
    <mergeCell ref="AJ12:AY12"/>
    <mergeCell ref="AZ12:BL12"/>
    <mergeCell ref="BM12:BY12"/>
    <mergeCell ref="DB12:DN12"/>
    <mergeCell ref="DO12:EA12"/>
    <mergeCell ref="BZ12:CN12"/>
    <mergeCell ref="CO12:DA12"/>
    <mergeCell ref="H12:Z12"/>
    <mergeCell ref="EQ14:FG14"/>
    <mergeCell ref="EQ13:FG13"/>
    <mergeCell ref="H14:Z14"/>
    <mergeCell ref="AA14:AC14"/>
    <mergeCell ref="AD14:AF14"/>
    <mergeCell ref="AG14:AI14"/>
    <mergeCell ref="AJ14:AY14"/>
    <mergeCell ref="AZ14:BL14"/>
    <mergeCell ref="BM14:BY14"/>
    <mergeCell ref="H13:Z13"/>
    <mergeCell ref="AA13:AC13"/>
    <mergeCell ref="AD13:AF13"/>
    <mergeCell ref="AG13:AI13"/>
    <mergeCell ref="DB14:DN14"/>
    <mergeCell ref="DO14:EA14"/>
    <mergeCell ref="BZ14:CN14"/>
    <mergeCell ref="CO14:DA14"/>
    <mergeCell ref="EB13:EP13"/>
    <mergeCell ref="AJ13:AY13"/>
    <mergeCell ref="AZ13:BL13"/>
    <mergeCell ref="BM13:BY13"/>
    <mergeCell ref="BZ13:CN13"/>
    <mergeCell ref="EB14:EP14"/>
    <mergeCell ref="CO13:DA13"/>
    <mergeCell ref="DB13:DN13"/>
    <mergeCell ref="DO13:EA13"/>
    <mergeCell ref="H16:Z16"/>
    <mergeCell ref="AA16:AC16"/>
    <mergeCell ref="AD16:AF16"/>
    <mergeCell ref="AG16:AI16"/>
    <mergeCell ref="AJ16:AY16"/>
    <mergeCell ref="AZ16:BL16"/>
    <mergeCell ref="BM16:BY16"/>
    <mergeCell ref="H15:Z15"/>
    <mergeCell ref="AA15:AC15"/>
    <mergeCell ref="AD15:AF15"/>
    <mergeCell ref="AG15:AI15"/>
    <mergeCell ref="DO17:EA17"/>
    <mergeCell ref="EB15:EP15"/>
    <mergeCell ref="AJ15:AY15"/>
    <mergeCell ref="AZ15:BL15"/>
    <mergeCell ref="BM15:BY15"/>
    <mergeCell ref="BZ15:CN15"/>
    <mergeCell ref="EB16:EP16"/>
    <mergeCell ref="EQ16:FG16"/>
    <mergeCell ref="EQ15:FG15"/>
    <mergeCell ref="DB16:DN16"/>
    <mergeCell ref="DO16:EA16"/>
    <mergeCell ref="BZ16:CN16"/>
    <mergeCell ref="CO16:DA16"/>
    <mergeCell ref="CO15:DA15"/>
    <mergeCell ref="DB15:DN15"/>
    <mergeCell ref="DO15:EA15"/>
    <mergeCell ref="EB17:EP17"/>
    <mergeCell ref="AJ17:AY17"/>
    <mergeCell ref="AZ17:BL17"/>
    <mergeCell ref="BM17:BY17"/>
    <mergeCell ref="BZ17:CN17"/>
    <mergeCell ref="H19:Z19"/>
    <mergeCell ref="AA19:AC19"/>
    <mergeCell ref="AD19:AF19"/>
    <mergeCell ref="AG19:AI19"/>
    <mergeCell ref="EB18:EP18"/>
    <mergeCell ref="EQ18:FG18"/>
    <mergeCell ref="EQ17:FG17"/>
    <mergeCell ref="H18:Z18"/>
    <mergeCell ref="AA18:AC18"/>
    <mergeCell ref="AD18:AF18"/>
    <mergeCell ref="AG18:AI18"/>
    <mergeCell ref="AJ18:AY18"/>
    <mergeCell ref="AZ18:BL18"/>
    <mergeCell ref="BM18:BY18"/>
    <mergeCell ref="H17:Z17"/>
    <mergeCell ref="AA17:AC17"/>
    <mergeCell ref="AD17:AF17"/>
    <mergeCell ref="AG17:AI17"/>
    <mergeCell ref="DB18:DN18"/>
    <mergeCell ref="DO18:EA18"/>
    <mergeCell ref="BZ18:CN18"/>
    <mergeCell ref="CO18:DA18"/>
    <mergeCell ref="CO17:DA17"/>
    <mergeCell ref="DB17:DN17"/>
    <mergeCell ref="BM21:BY21"/>
    <mergeCell ref="BZ21:CN21"/>
    <mergeCell ref="H20:Z20"/>
    <mergeCell ref="AA20:AC20"/>
    <mergeCell ref="AD20:AF20"/>
    <mergeCell ref="AG20:AI20"/>
    <mergeCell ref="AJ20:AY20"/>
    <mergeCell ref="AZ20:BL20"/>
    <mergeCell ref="BM20:BY20"/>
    <mergeCell ref="EB19:EP19"/>
    <mergeCell ref="AJ19:AY19"/>
    <mergeCell ref="AZ19:BL19"/>
    <mergeCell ref="BM19:BY19"/>
    <mergeCell ref="BZ19:CN19"/>
    <mergeCell ref="EB20:EP20"/>
    <mergeCell ref="EQ20:FG20"/>
    <mergeCell ref="EQ19:FG19"/>
    <mergeCell ref="DB20:DN20"/>
    <mergeCell ref="DO20:EA20"/>
    <mergeCell ref="BZ20:CN20"/>
    <mergeCell ref="CO20:DA20"/>
    <mergeCell ref="CO19:DA19"/>
    <mergeCell ref="DB19:DN19"/>
    <mergeCell ref="DO19:EA19"/>
    <mergeCell ref="EB22:EP22"/>
    <mergeCell ref="EQ22:FG22"/>
    <mergeCell ref="EQ21:FG21"/>
    <mergeCell ref="H22:Z22"/>
    <mergeCell ref="AA22:AC22"/>
    <mergeCell ref="AD22:AF22"/>
    <mergeCell ref="AG22:AI22"/>
    <mergeCell ref="AJ22:AY22"/>
    <mergeCell ref="AZ22:BL22"/>
    <mergeCell ref="BM22:BY22"/>
    <mergeCell ref="H21:Z21"/>
    <mergeCell ref="AA21:AC21"/>
    <mergeCell ref="AD21:AF21"/>
    <mergeCell ref="AG21:AI21"/>
    <mergeCell ref="DB22:DN22"/>
    <mergeCell ref="DO22:EA22"/>
    <mergeCell ref="BZ22:CN22"/>
    <mergeCell ref="CO22:DA22"/>
    <mergeCell ref="CO21:DA21"/>
    <mergeCell ref="DB21:DN21"/>
    <mergeCell ref="DO21:EA21"/>
    <mergeCell ref="EB21:EP21"/>
    <mergeCell ref="AJ21:AY21"/>
    <mergeCell ref="AZ21:BL21"/>
    <mergeCell ref="H24:Z24"/>
    <mergeCell ref="AA24:AC24"/>
    <mergeCell ref="AD24:AF24"/>
    <mergeCell ref="AG24:AI24"/>
    <mergeCell ref="AJ24:AY24"/>
    <mergeCell ref="AZ24:BL24"/>
    <mergeCell ref="BM24:BY24"/>
    <mergeCell ref="H23:Z23"/>
    <mergeCell ref="AA23:AC23"/>
    <mergeCell ref="AD23:AF23"/>
    <mergeCell ref="AG23:AI23"/>
    <mergeCell ref="DO25:EA25"/>
    <mergeCell ref="EB23:EP23"/>
    <mergeCell ref="AJ23:AY23"/>
    <mergeCell ref="AZ23:BL23"/>
    <mergeCell ref="BM23:BY23"/>
    <mergeCell ref="BZ23:CN23"/>
    <mergeCell ref="EB24:EP24"/>
    <mergeCell ref="EQ24:FG24"/>
    <mergeCell ref="EQ23:FG23"/>
    <mergeCell ref="DB24:DN24"/>
    <mergeCell ref="DO24:EA24"/>
    <mergeCell ref="BZ24:CN24"/>
    <mergeCell ref="CO24:DA24"/>
    <mergeCell ref="CO23:DA23"/>
    <mergeCell ref="DB23:DN23"/>
    <mergeCell ref="DO23:EA23"/>
    <mergeCell ref="EB25:EP25"/>
    <mergeCell ref="AJ25:AY25"/>
    <mergeCell ref="AZ25:BL25"/>
    <mergeCell ref="BM25:BY25"/>
    <mergeCell ref="BZ25:CN25"/>
    <mergeCell ref="H27:Z27"/>
    <mergeCell ref="AA27:AC27"/>
    <mergeCell ref="AD27:AF27"/>
    <mergeCell ref="AG27:AI27"/>
    <mergeCell ref="EB26:EP26"/>
    <mergeCell ref="EQ26:FG26"/>
    <mergeCell ref="EQ25:FG25"/>
    <mergeCell ref="H26:Z26"/>
    <mergeCell ref="AA26:AC26"/>
    <mergeCell ref="AD26:AF26"/>
    <mergeCell ref="AG26:AI26"/>
    <mergeCell ref="AJ26:AY26"/>
    <mergeCell ref="AZ26:BL26"/>
    <mergeCell ref="BM26:BY26"/>
    <mergeCell ref="H25:Z25"/>
    <mergeCell ref="AA25:AC25"/>
    <mergeCell ref="AD25:AF25"/>
    <mergeCell ref="AG25:AI25"/>
    <mergeCell ref="DB26:DN26"/>
    <mergeCell ref="DO26:EA26"/>
    <mergeCell ref="BZ26:CN26"/>
    <mergeCell ref="CO26:DA26"/>
    <mergeCell ref="CO25:DA25"/>
    <mergeCell ref="DB25:DN25"/>
    <mergeCell ref="BM29:BY29"/>
    <mergeCell ref="BZ29:CN29"/>
    <mergeCell ref="H28:Z28"/>
    <mergeCell ref="AA28:AC28"/>
    <mergeCell ref="AD28:AF28"/>
    <mergeCell ref="AG28:AI28"/>
    <mergeCell ref="AJ28:AY28"/>
    <mergeCell ref="AZ28:BL28"/>
    <mergeCell ref="BM28:BY28"/>
    <mergeCell ref="EB27:EP27"/>
    <mergeCell ref="AJ27:AY27"/>
    <mergeCell ref="AZ27:BL27"/>
    <mergeCell ref="BM27:BY27"/>
    <mergeCell ref="BZ27:CN27"/>
    <mergeCell ref="EB28:EP28"/>
    <mergeCell ref="EQ28:FG28"/>
    <mergeCell ref="EQ27:FG27"/>
    <mergeCell ref="DB28:DN28"/>
    <mergeCell ref="DO28:EA28"/>
    <mergeCell ref="BZ28:CN28"/>
    <mergeCell ref="CO28:DA28"/>
    <mergeCell ref="CO27:DA27"/>
    <mergeCell ref="DB27:DN27"/>
    <mergeCell ref="DO27:EA27"/>
    <mergeCell ref="EB30:EP30"/>
    <mergeCell ref="EQ30:FG30"/>
    <mergeCell ref="EQ29:FG29"/>
    <mergeCell ref="H30:Z30"/>
    <mergeCell ref="AA30:AC30"/>
    <mergeCell ref="AD30:AF30"/>
    <mergeCell ref="AG30:AI30"/>
    <mergeCell ref="AJ30:AY30"/>
    <mergeCell ref="AZ30:BL30"/>
    <mergeCell ref="BM30:BY30"/>
    <mergeCell ref="H29:Z29"/>
    <mergeCell ref="AA29:AC29"/>
    <mergeCell ref="AD29:AF29"/>
    <mergeCell ref="AG29:AI29"/>
    <mergeCell ref="DB30:DN30"/>
    <mergeCell ref="DO30:EA30"/>
    <mergeCell ref="BZ30:CN30"/>
    <mergeCell ref="CO30:DA30"/>
    <mergeCell ref="CO29:DA29"/>
    <mergeCell ref="DB29:DN29"/>
    <mergeCell ref="DO29:EA29"/>
    <mergeCell ref="EB29:EP29"/>
    <mergeCell ref="AJ29:AY29"/>
    <mergeCell ref="AZ29:BL29"/>
    <mergeCell ref="DB32:DN32"/>
    <mergeCell ref="DO32:EA32"/>
    <mergeCell ref="BZ32:CN32"/>
    <mergeCell ref="CO32:DA32"/>
    <mergeCell ref="CO31:DA31"/>
    <mergeCell ref="DB31:DN31"/>
    <mergeCell ref="DO31:EA31"/>
    <mergeCell ref="EB31:EP31"/>
    <mergeCell ref="AJ31:AY31"/>
    <mergeCell ref="AZ31:BL31"/>
    <mergeCell ref="BM31:BY31"/>
    <mergeCell ref="BZ31:CN31"/>
    <mergeCell ref="EB32:EP32"/>
    <mergeCell ref="H32:Z32"/>
    <mergeCell ref="AA32:AC32"/>
    <mergeCell ref="AD32:AF32"/>
    <mergeCell ref="AG32:AI32"/>
    <mergeCell ref="AJ32:AY32"/>
    <mergeCell ref="AZ32:BL32"/>
    <mergeCell ref="BM32:BY32"/>
    <mergeCell ref="H31:Z31"/>
    <mergeCell ref="AA31:AC31"/>
    <mergeCell ref="AD31:AF31"/>
    <mergeCell ref="AG31:AI31"/>
    <mergeCell ref="BM34:BY34"/>
    <mergeCell ref="BZ34:CN34"/>
    <mergeCell ref="EQ34:FG34"/>
    <mergeCell ref="H35:Z35"/>
    <mergeCell ref="AA35:AC35"/>
    <mergeCell ref="AD35:AF35"/>
    <mergeCell ref="AG35:AI35"/>
    <mergeCell ref="AJ35:AY35"/>
    <mergeCell ref="AZ35:BL35"/>
    <mergeCell ref="BM35:BY35"/>
    <mergeCell ref="H34:Z34"/>
    <mergeCell ref="AA34:AC34"/>
    <mergeCell ref="AD34:AF34"/>
    <mergeCell ref="AG34:AI34"/>
    <mergeCell ref="CO34:DA34"/>
    <mergeCell ref="DB34:DN34"/>
    <mergeCell ref="DO34:EA34"/>
    <mergeCell ref="EQ32:FG32"/>
    <mergeCell ref="EQ31:FG31"/>
    <mergeCell ref="H36:Z36"/>
    <mergeCell ref="AA36:AC36"/>
    <mergeCell ref="AD36:AF36"/>
    <mergeCell ref="AG36:AI36"/>
    <mergeCell ref="DB35:DN35"/>
    <mergeCell ref="DO35:EA35"/>
    <mergeCell ref="BZ35:CN35"/>
    <mergeCell ref="CO35:DA35"/>
    <mergeCell ref="EQ36:FG36"/>
    <mergeCell ref="CO36:DA36"/>
    <mergeCell ref="DB36:DN36"/>
    <mergeCell ref="DO36:EA36"/>
    <mergeCell ref="EB36:EP36"/>
    <mergeCell ref="AJ36:AY36"/>
    <mergeCell ref="AZ36:BL36"/>
    <mergeCell ref="BM36:BY36"/>
    <mergeCell ref="BZ36:CN36"/>
    <mergeCell ref="EB35:EP35"/>
    <mergeCell ref="EQ35:FG35"/>
    <mergeCell ref="EB34:EP34"/>
    <mergeCell ref="AJ34:AY34"/>
    <mergeCell ref="AZ34:BL34"/>
  </mergeCells>
  <phoneticPr fontId="3"/>
  <dataValidations count="3">
    <dataValidation type="whole" allowBlank="1" showInputMessage="1" showErrorMessage="1" errorTitle="入力エラー" error="数値以外の入力または、11桁以上の入力は行えません。_x000a_" sqref="BZ11:CN31 EB11:EP31">
      <formula1>-999999999</formula1>
      <formula2>9999999999</formula2>
    </dataValidation>
    <dataValidation allowBlank="1" showInputMessage="1" showErrorMessage="1" error="_x000a_" sqref="AJ32:FG32"/>
    <dataValidation type="whole" allowBlank="1" showInputMessage="1" showErrorMessage="1" errorTitle="入力エラー" error="数値以外の入力または、8桁以上の入力は行えません。_x000a_" sqref="AJ11:BY31 EQ11:FG31 CO11:EA31">
      <formula1>-999999</formula1>
      <formula2>9999999</formula2>
    </dataValidation>
  </dataValidations>
  <printOptions horizontalCentered="1"/>
  <pageMargins left="0.59055118110236227" right="0.59055118110236227" top="0.6692913385826772" bottom="0.39370078740157483" header="0.51181102362204722" footer="0.19685039370078741"/>
  <pageSetup paperSize="9" scale="78" firstPageNumber="85" orientation="landscape" useFirstPageNumber="1" r:id="rId1"/>
  <headerFooter alignWithMargins="0">
    <oddFooter>&amp;R課税市-&amp;P</oddFooter>
  </headerFooter>
  <drawing r:id="rId2"/>
  <picture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you27"/>
  <dimension ref="A1:DZ12"/>
  <sheetViews>
    <sheetView showGridLines="0" zoomScale="85" zoomScaleNormal="85" workbookViewId="0">
      <selection activeCell="AH9" sqref="AH9:AX9"/>
    </sheetView>
  </sheetViews>
  <sheetFormatPr defaultColWidth="1" defaultRowHeight="13.5"/>
  <cols>
    <col min="1" max="110" width="1" style="109" customWidth="1"/>
    <col min="111" max="16384" width="1" style="109"/>
  </cols>
  <sheetData>
    <row r="1" spans="1:130" ht="15.95" customHeight="1">
      <c r="H1" s="439" t="s">
        <v>810</v>
      </c>
      <c r="I1" s="440"/>
      <c r="J1" s="440"/>
      <c r="K1" s="440"/>
      <c r="L1" s="440"/>
      <c r="M1" s="440"/>
      <c r="N1" s="440"/>
      <c r="O1" s="440"/>
      <c r="P1" s="440"/>
      <c r="Q1" s="440"/>
      <c r="R1" s="440"/>
      <c r="S1" s="440"/>
      <c r="T1" s="440"/>
      <c r="U1" s="440"/>
      <c r="V1" s="440"/>
      <c r="W1" s="440"/>
      <c r="X1" s="440"/>
      <c r="Y1" s="441"/>
      <c r="Z1" s="439" t="s">
        <v>756</v>
      </c>
      <c r="AA1" s="440"/>
      <c r="AB1" s="440"/>
      <c r="AC1" s="440"/>
      <c r="AD1" s="440"/>
      <c r="AE1" s="441"/>
      <c r="CN1" s="442" t="s">
        <v>750</v>
      </c>
      <c r="CO1" s="442"/>
      <c r="CP1" s="442"/>
      <c r="CQ1" s="442"/>
      <c r="CR1" s="442"/>
      <c r="CS1" s="442"/>
      <c r="CT1" s="442"/>
      <c r="CU1" s="442"/>
      <c r="CV1" s="442"/>
      <c r="CW1" s="442"/>
      <c r="CX1" s="442"/>
      <c r="CY1" s="443" t="str">
        <f>IF(表00!DG1="","",表00!DG1)</f>
        <v>三重県</v>
      </c>
      <c r="CZ1" s="443"/>
      <c r="DA1" s="443"/>
      <c r="DB1" s="443"/>
      <c r="DC1" s="443"/>
      <c r="DD1" s="443"/>
      <c r="DE1" s="443"/>
      <c r="DF1" s="443"/>
      <c r="DG1" s="443"/>
      <c r="DH1" s="443"/>
      <c r="DI1" s="443"/>
      <c r="DJ1" s="443"/>
      <c r="DK1" s="443"/>
      <c r="DL1" s="443"/>
      <c r="DM1" s="443"/>
      <c r="DN1" s="443"/>
      <c r="DO1" s="443"/>
      <c r="DP1" s="443"/>
      <c r="DQ1" s="443"/>
      <c r="DR1" s="443"/>
      <c r="DS1" s="443"/>
      <c r="DT1" s="443"/>
      <c r="DU1" s="443"/>
      <c r="DV1" s="443"/>
      <c r="DW1" s="443"/>
      <c r="DX1" s="443"/>
      <c r="DY1" s="443"/>
    </row>
    <row r="2" spans="1:130" ht="15.95" customHeight="1" thickBot="1">
      <c r="H2" s="444"/>
      <c r="I2" s="445"/>
      <c r="J2" s="445"/>
      <c r="K2" s="445"/>
      <c r="L2" s="445"/>
      <c r="M2" s="445"/>
      <c r="N2" s="445"/>
      <c r="O2" s="445"/>
      <c r="P2" s="445"/>
      <c r="Q2" s="445"/>
      <c r="R2" s="445"/>
      <c r="S2" s="445"/>
      <c r="T2" s="445"/>
      <c r="U2" s="445"/>
      <c r="V2" s="445"/>
      <c r="W2" s="445"/>
      <c r="X2" s="445"/>
      <c r="Y2" s="446"/>
      <c r="Z2" s="444"/>
      <c r="AA2" s="445"/>
      <c r="AB2" s="445"/>
      <c r="AC2" s="445"/>
      <c r="AD2" s="445"/>
      <c r="AE2" s="446"/>
      <c r="AK2" s="53" t="str">
        <f>"第27表　"&amp; 表00!CY5&amp;表00!DC5 &amp; "年度市町村民税個人均等割"</f>
        <v>第27表　令和6年度市町村民税個人均等割</v>
      </c>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N2" s="447"/>
      <c r="CO2" s="447"/>
      <c r="CP2" s="447"/>
      <c r="CQ2" s="447"/>
      <c r="CR2" s="447"/>
      <c r="CS2" s="447"/>
      <c r="CT2" s="447"/>
      <c r="CU2" s="447"/>
      <c r="CV2" s="447"/>
      <c r="CW2" s="447"/>
      <c r="CX2" s="447"/>
      <c r="CY2" s="448"/>
      <c r="CZ2" s="448"/>
      <c r="DA2" s="448"/>
      <c r="DB2" s="448"/>
      <c r="DC2" s="448"/>
      <c r="DD2" s="448"/>
      <c r="DE2" s="448"/>
      <c r="DF2" s="448"/>
      <c r="DG2" s="448"/>
      <c r="DH2" s="448"/>
      <c r="DI2" s="448"/>
      <c r="DJ2" s="448"/>
      <c r="DK2" s="448"/>
      <c r="DL2" s="448"/>
      <c r="DM2" s="448"/>
      <c r="DN2" s="448"/>
      <c r="DO2" s="448"/>
      <c r="DP2" s="448"/>
      <c r="DQ2" s="448"/>
      <c r="DR2" s="448"/>
      <c r="DS2" s="448"/>
      <c r="DT2" s="448"/>
      <c r="DU2" s="448"/>
      <c r="DV2" s="448"/>
      <c r="DW2" s="448"/>
      <c r="DX2" s="448"/>
      <c r="DY2" s="448"/>
    </row>
    <row r="3" spans="1:130" ht="25.5" customHeight="1" thickBot="1">
      <c r="H3" s="223">
        <f>IF(表00!A8="","",表00!A8)</f>
        <v>2</v>
      </c>
      <c r="I3" s="224"/>
      <c r="J3" s="224"/>
      <c r="K3" s="225">
        <f>IF(表00!D8="","",表00!D8)</f>
        <v>4</v>
      </c>
      <c r="L3" s="226"/>
      <c r="M3" s="227"/>
      <c r="N3" s="225">
        <f>IF(表00!G8="","",表00!G8)</f>
        <v>2</v>
      </c>
      <c r="O3" s="226"/>
      <c r="P3" s="227"/>
      <c r="Q3" s="225">
        <f>IF(表00!J8="","",表00!J8)</f>
        <v>0</v>
      </c>
      <c r="R3" s="226"/>
      <c r="S3" s="227"/>
      <c r="T3" s="225">
        <f>IF(表00!M8="","",表00!M8)</f>
        <v>2</v>
      </c>
      <c r="U3" s="226"/>
      <c r="V3" s="227"/>
      <c r="W3" s="225">
        <f>IF(表00!P8="","",表00!P8)</f>
        <v>1</v>
      </c>
      <c r="X3" s="226"/>
      <c r="Y3" s="227"/>
      <c r="Z3" s="449">
        <v>2</v>
      </c>
      <c r="AA3" s="450"/>
      <c r="AB3" s="451"/>
      <c r="AC3" s="452">
        <v>7</v>
      </c>
      <c r="AD3" s="453"/>
      <c r="AE3" s="454"/>
      <c r="AK3" s="455"/>
      <c r="AL3" s="455"/>
      <c r="AM3" s="455"/>
      <c r="AN3" s="455"/>
      <c r="AO3" s="455"/>
      <c r="AP3" s="455"/>
      <c r="AQ3" s="455"/>
      <c r="AR3" s="455"/>
      <c r="AS3" s="455"/>
      <c r="AT3" s="456" t="s">
        <v>692</v>
      </c>
      <c r="AU3" s="456"/>
      <c r="AV3" s="456"/>
      <c r="AW3" s="456"/>
      <c r="AX3" s="456"/>
      <c r="AY3" s="456"/>
      <c r="AZ3" s="456"/>
      <c r="BA3" s="456"/>
      <c r="BB3" s="456"/>
      <c r="BC3" s="456"/>
      <c r="BD3" s="456"/>
      <c r="BE3" s="456"/>
      <c r="BF3" s="456"/>
      <c r="BG3" s="456"/>
      <c r="BH3" s="456"/>
      <c r="BI3" s="456"/>
      <c r="BJ3" s="456"/>
      <c r="BK3" s="456"/>
      <c r="BL3" s="456"/>
      <c r="BM3" s="456"/>
      <c r="BN3" s="456"/>
      <c r="BO3" s="456"/>
      <c r="BP3" s="456"/>
      <c r="BQ3" s="456"/>
      <c r="BR3" s="456"/>
      <c r="BS3" s="456"/>
      <c r="BT3" s="456"/>
      <c r="BU3" s="456"/>
      <c r="BV3" s="456"/>
      <c r="BW3" s="456"/>
      <c r="BX3" s="456"/>
      <c r="BY3" s="456"/>
      <c r="BZ3" s="456"/>
      <c r="CA3" s="455"/>
      <c r="CB3" s="455"/>
      <c r="CC3" s="455"/>
      <c r="CD3" s="455"/>
      <c r="CE3" s="455"/>
      <c r="CF3" s="455"/>
      <c r="CN3" s="447" t="s">
        <v>752</v>
      </c>
      <c r="CO3" s="447"/>
      <c r="CP3" s="447"/>
      <c r="CQ3" s="447"/>
      <c r="CR3" s="447"/>
      <c r="CS3" s="447"/>
      <c r="CT3" s="447"/>
      <c r="CU3" s="447"/>
      <c r="CV3" s="447"/>
      <c r="CW3" s="447"/>
      <c r="CX3" s="447"/>
      <c r="CY3" s="457" t="str">
        <f>IF(表00!DG3="","",表00!DG3)</f>
        <v>四日市市</v>
      </c>
      <c r="CZ3" s="457"/>
      <c r="DA3" s="457"/>
      <c r="DB3" s="457"/>
      <c r="DC3" s="457"/>
      <c r="DD3" s="457"/>
      <c r="DE3" s="457"/>
      <c r="DF3" s="457"/>
      <c r="DG3" s="457"/>
      <c r="DH3" s="457"/>
      <c r="DI3" s="457"/>
      <c r="DJ3" s="457"/>
      <c r="DK3" s="457"/>
      <c r="DL3" s="457"/>
      <c r="DM3" s="457"/>
      <c r="DN3" s="457"/>
      <c r="DO3" s="457"/>
      <c r="DP3" s="457"/>
      <c r="DQ3" s="457"/>
      <c r="DR3" s="457"/>
      <c r="DS3" s="457"/>
      <c r="DT3" s="457"/>
      <c r="DU3" s="457"/>
      <c r="DV3" s="457"/>
      <c r="DW3" s="457"/>
      <c r="DX3" s="457"/>
      <c r="DY3" s="457"/>
    </row>
    <row r="4" spans="1:130" ht="15" customHeight="1"/>
    <row r="5" spans="1:130" ht="15" customHeight="1">
      <c r="A5" s="52"/>
      <c r="B5" s="52"/>
      <c r="C5" s="52"/>
      <c r="D5" s="52"/>
      <c r="E5" s="52"/>
      <c r="F5" s="52"/>
      <c r="G5" s="52"/>
      <c r="H5" s="52"/>
      <c r="I5" s="52"/>
      <c r="J5" s="52"/>
      <c r="K5" s="52"/>
      <c r="L5" s="52"/>
      <c r="M5" s="52"/>
      <c r="N5" s="52"/>
      <c r="O5" s="52"/>
      <c r="P5" s="52"/>
      <c r="Q5" s="52"/>
      <c r="R5" s="52"/>
      <c r="S5" s="52"/>
      <c r="T5" s="52"/>
      <c r="U5" s="52"/>
      <c r="V5" s="52"/>
      <c r="W5" s="52"/>
      <c r="X5" s="52"/>
      <c r="Y5" s="52"/>
      <c r="Z5" s="52"/>
      <c r="AA5" s="52"/>
      <c r="AB5" s="52"/>
      <c r="AC5" s="52"/>
      <c r="AD5" s="52"/>
      <c r="AE5" s="52"/>
      <c r="AF5" s="52"/>
      <c r="AG5" s="52"/>
      <c r="AH5" s="380" t="s">
        <v>145</v>
      </c>
      <c r="AI5" s="380"/>
      <c r="AJ5" s="380"/>
      <c r="AK5" s="380"/>
      <c r="AL5" s="380"/>
      <c r="AM5" s="380"/>
      <c r="AN5" s="380"/>
      <c r="AO5" s="380"/>
      <c r="AP5" s="380"/>
      <c r="AQ5" s="380"/>
      <c r="AR5" s="380"/>
      <c r="AS5" s="380"/>
      <c r="AT5" s="380"/>
      <c r="AU5" s="380"/>
      <c r="AV5" s="380"/>
      <c r="AW5" s="380"/>
      <c r="AX5" s="380"/>
      <c r="AY5" s="380" t="s">
        <v>146</v>
      </c>
      <c r="AZ5" s="380"/>
      <c r="BA5" s="380"/>
      <c r="BB5" s="380"/>
      <c r="BC5" s="380"/>
      <c r="BD5" s="380"/>
      <c r="BE5" s="380"/>
      <c r="BF5" s="380"/>
      <c r="BG5" s="380"/>
      <c r="BH5" s="380"/>
      <c r="BI5" s="380"/>
      <c r="BJ5" s="380"/>
      <c r="BK5" s="380"/>
      <c r="BL5" s="380"/>
      <c r="BM5" s="380"/>
      <c r="BN5" s="380"/>
      <c r="BO5" s="380"/>
      <c r="BP5" s="52"/>
      <c r="BQ5" s="52"/>
      <c r="BR5" s="52"/>
      <c r="BS5" s="52"/>
      <c r="BT5" s="52"/>
      <c r="BU5" s="52"/>
      <c r="BV5" s="52"/>
      <c r="BW5" s="52"/>
      <c r="BX5" s="52"/>
      <c r="BY5" s="52"/>
      <c r="BZ5" s="52"/>
      <c r="CA5" s="52"/>
      <c r="CB5" s="52"/>
      <c r="CC5" s="52"/>
      <c r="CD5" s="52"/>
      <c r="CE5" s="52"/>
      <c r="CF5" s="52"/>
      <c r="CG5" s="52"/>
      <c r="CH5" s="52"/>
      <c r="CI5" s="52"/>
      <c r="CJ5" s="52"/>
      <c r="CK5" s="52"/>
      <c r="CL5" s="52"/>
      <c r="CM5" s="52"/>
      <c r="CN5" s="52"/>
      <c r="CO5" s="52"/>
      <c r="CP5" s="52"/>
      <c r="CQ5" s="52"/>
      <c r="CR5" s="52"/>
      <c r="CS5" s="52"/>
      <c r="CT5" s="52"/>
      <c r="CU5" s="52"/>
      <c r="CV5" s="52"/>
      <c r="CW5" s="52"/>
      <c r="CX5" s="52"/>
      <c r="CY5" s="52"/>
      <c r="CZ5" s="52"/>
      <c r="DA5" s="52"/>
      <c r="DB5" s="52"/>
      <c r="DC5" s="52"/>
      <c r="DD5" s="52"/>
      <c r="DE5" s="52"/>
      <c r="DF5" s="52"/>
      <c r="DG5" s="52"/>
      <c r="DH5" s="52"/>
      <c r="DI5" s="52"/>
      <c r="DJ5" s="52"/>
      <c r="DK5" s="52"/>
      <c r="DL5" s="52"/>
      <c r="DM5" s="52"/>
      <c r="DN5" s="52"/>
      <c r="DO5" s="52"/>
      <c r="DP5" s="52"/>
      <c r="DQ5" s="52"/>
      <c r="DR5" s="52"/>
      <c r="DS5" s="52"/>
      <c r="DT5" s="52"/>
      <c r="DU5" s="52"/>
      <c r="DV5" s="52"/>
      <c r="DW5" s="52"/>
      <c r="DX5" s="52"/>
      <c r="DY5" s="52"/>
      <c r="DZ5" s="52"/>
    </row>
    <row r="6" spans="1:130" ht="15" customHeight="1">
      <c r="A6" s="52"/>
      <c r="B6" s="52"/>
      <c r="C6" s="52"/>
      <c r="D6" s="52"/>
      <c r="E6" s="52"/>
      <c r="F6" s="52"/>
      <c r="G6" s="52"/>
      <c r="H6" s="114" t="s">
        <v>751</v>
      </c>
      <c r="I6" s="116"/>
      <c r="J6" s="116"/>
      <c r="K6" s="116"/>
      <c r="L6" s="116"/>
      <c r="M6" s="116"/>
      <c r="N6" s="458"/>
      <c r="O6" s="458"/>
      <c r="P6" s="459"/>
      <c r="Q6" s="460" t="s">
        <v>751</v>
      </c>
      <c r="R6" s="461"/>
      <c r="S6" s="461"/>
      <c r="T6" s="461"/>
      <c r="U6" s="461"/>
      <c r="V6" s="461"/>
      <c r="W6" s="461"/>
      <c r="X6" s="461"/>
      <c r="Y6" s="461"/>
      <c r="Z6" s="461"/>
      <c r="AA6" s="461"/>
      <c r="AB6" s="461"/>
      <c r="AC6" s="461"/>
      <c r="AD6" s="461"/>
      <c r="AE6" s="461"/>
      <c r="AF6" s="461"/>
      <c r="AG6" s="462"/>
      <c r="AH6" s="114" t="s">
        <v>794</v>
      </c>
      <c r="AI6" s="458"/>
      <c r="AJ6" s="458"/>
      <c r="AK6" s="458"/>
      <c r="AL6" s="458"/>
      <c r="AM6" s="458"/>
      <c r="AN6" s="458"/>
      <c r="AO6" s="458"/>
      <c r="AP6" s="458"/>
      <c r="AQ6" s="458"/>
      <c r="AR6" s="458"/>
      <c r="AS6" s="458"/>
      <c r="AT6" s="458"/>
      <c r="AU6" s="458"/>
      <c r="AV6" s="458"/>
      <c r="AW6" s="458"/>
      <c r="AX6" s="459"/>
      <c r="AY6" s="114" t="s">
        <v>796</v>
      </c>
      <c r="AZ6" s="458"/>
      <c r="BA6" s="458"/>
      <c r="BB6" s="458"/>
      <c r="BC6" s="458"/>
      <c r="BD6" s="458"/>
      <c r="BE6" s="458"/>
      <c r="BF6" s="458"/>
      <c r="BG6" s="458"/>
      <c r="BH6" s="458"/>
      <c r="BI6" s="458"/>
      <c r="BJ6" s="458"/>
      <c r="BK6" s="458"/>
      <c r="BL6" s="458"/>
      <c r="BM6" s="458"/>
      <c r="BN6" s="458"/>
      <c r="BO6" s="459"/>
      <c r="BT6" s="52"/>
      <c r="BU6" s="52"/>
      <c r="BV6" s="52"/>
      <c r="BW6" s="52"/>
      <c r="BX6" s="52"/>
      <c r="BY6" s="52"/>
      <c r="BZ6" s="52"/>
      <c r="CA6" s="52"/>
      <c r="CB6" s="52"/>
      <c r="CC6" s="52"/>
      <c r="CD6" s="52"/>
      <c r="CE6" s="52"/>
      <c r="CF6" s="52"/>
      <c r="CG6" s="52"/>
      <c r="CH6" s="52"/>
      <c r="CI6" s="52"/>
      <c r="CJ6" s="52"/>
      <c r="CK6" s="52"/>
      <c r="CL6" s="52"/>
      <c r="CM6" s="52"/>
      <c r="CN6" s="52"/>
      <c r="CO6" s="52"/>
      <c r="CP6" s="52"/>
      <c r="CQ6" s="52"/>
      <c r="CR6" s="52"/>
      <c r="CS6" s="52"/>
      <c r="CT6" s="52"/>
      <c r="CU6" s="52"/>
      <c r="CV6" s="52"/>
      <c r="CW6" s="52"/>
      <c r="CX6" s="52"/>
      <c r="CY6" s="52"/>
      <c r="CZ6" s="52"/>
      <c r="DA6" s="52"/>
      <c r="DB6" s="52"/>
      <c r="DC6" s="52"/>
      <c r="DD6" s="52"/>
      <c r="DE6" s="52"/>
      <c r="DF6" s="52"/>
      <c r="DG6" s="52"/>
      <c r="DH6" s="52"/>
      <c r="DI6" s="52"/>
      <c r="DJ6" s="52"/>
      <c r="DK6" s="52"/>
      <c r="DL6" s="52"/>
      <c r="DM6" s="52"/>
      <c r="DN6" s="52"/>
      <c r="DO6" s="52"/>
      <c r="DP6" s="52"/>
      <c r="DQ6" s="52"/>
      <c r="DR6" s="52"/>
      <c r="DS6" s="52"/>
      <c r="DT6" s="52"/>
      <c r="DU6" s="52"/>
      <c r="DV6" s="52"/>
      <c r="DW6" s="52"/>
      <c r="DX6" s="52"/>
      <c r="DY6" s="52"/>
      <c r="DZ6" s="52"/>
    </row>
    <row r="7" spans="1:130" ht="15" customHeight="1">
      <c r="A7" s="52"/>
      <c r="B7" s="52"/>
      <c r="C7" s="52"/>
      <c r="D7" s="52"/>
      <c r="E7" s="52"/>
      <c r="F7" s="52"/>
      <c r="G7" s="52"/>
      <c r="H7" s="194" t="s">
        <v>251</v>
      </c>
      <c r="I7" s="128"/>
      <c r="J7" s="128"/>
      <c r="K7" s="128"/>
      <c r="L7" s="128"/>
      <c r="M7" s="128"/>
      <c r="N7" s="463"/>
      <c r="O7" s="463"/>
      <c r="P7" s="464"/>
      <c r="Q7" s="194" t="s">
        <v>252</v>
      </c>
      <c r="R7" s="463"/>
      <c r="S7" s="463"/>
      <c r="T7" s="463"/>
      <c r="U7" s="463"/>
      <c r="V7" s="463"/>
      <c r="W7" s="463"/>
      <c r="X7" s="463"/>
      <c r="Y7" s="463"/>
      <c r="Z7" s="463"/>
      <c r="AA7" s="463"/>
      <c r="AB7" s="463"/>
      <c r="AC7" s="463"/>
      <c r="AD7" s="463"/>
      <c r="AE7" s="463"/>
      <c r="AF7" s="463"/>
      <c r="AG7" s="464"/>
      <c r="AH7" s="391" t="s">
        <v>795</v>
      </c>
      <c r="AI7" s="465"/>
      <c r="AJ7" s="465"/>
      <c r="AK7" s="465"/>
      <c r="AL7" s="465"/>
      <c r="AM7" s="465"/>
      <c r="AN7" s="465"/>
      <c r="AO7" s="465"/>
      <c r="AP7" s="465"/>
      <c r="AQ7" s="465"/>
      <c r="AR7" s="465"/>
      <c r="AS7" s="465"/>
      <c r="AT7" s="465"/>
      <c r="AU7" s="465"/>
      <c r="AV7" s="465"/>
      <c r="AW7" s="465"/>
      <c r="AX7" s="466"/>
      <c r="AY7" s="391" t="s">
        <v>795</v>
      </c>
      <c r="AZ7" s="465"/>
      <c r="BA7" s="465"/>
      <c r="BB7" s="465"/>
      <c r="BC7" s="465"/>
      <c r="BD7" s="465"/>
      <c r="BE7" s="465"/>
      <c r="BF7" s="465"/>
      <c r="BG7" s="465"/>
      <c r="BH7" s="465"/>
      <c r="BI7" s="465"/>
      <c r="BJ7" s="465"/>
      <c r="BK7" s="465"/>
      <c r="BL7" s="465"/>
      <c r="BM7" s="465"/>
      <c r="BN7" s="465"/>
      <c r="BO7" s="466"/>
      <c r="BT7" s="52"/>
      <c r="BU7" s="52"/>
      <c r="BV7" s="52"/>
      <c r="BW7" s="52"/>
      <c r="BX7" s="52"/>
      <c r="BY7" s="52"/>
      <c r="BZ7" s="52"/>
      <c r="CA7" s="52"/>
      <c r="CB7" s="52"/>
      <c r="CC7" s="52"/>
      <c r="CD7" s="52"/>
      <c r="CE7" s="52"/>
      <c r="CF7" s="52"/>
      <c r="CG7" s="52"/>
      <c r="CH7" s="52"/>
      <c r="CI7" s="52"/>
      <c r="CJ7" s="52"/>
      <c r="CK7" s="52"/>
      <c r="CL7" s="52"/>
      <c r="CM7" s="52"/>
      <c r="CN7" s="52"/>
      <c r="CO7" s="52"/>
      <c r="CP7" s="52"/>
      <c r="CQ7" s="52"/>
      <c r="CR7" s="52"/>
    </row>
    <row r="8" spans="1:130" ht="15" customHeight="1" thickBot="1">
      <c r="A8" s="52"/>
      <c r="B8" s="52"/>
      <c r="C8" s="52"/>
      <c r="D8" s="52"/>
      <c r="E8" s="52"/>
      <c r="F8" s="52"/>
      <c r="G8" s="52"/>
      <c r="H8" s="467" t="s">
        <v>751</v>
      </c>
      <c r="I8" s="468"/>
      <c r="J8" s="468"/>
      <c r="K8" s="468"/>
      <c r="L8" s="468"/>
      <c r="M8" s="468"/>
      <c r="N8" s="469"/>
      <c r="O8" s="469"/>
      <c r="P8" s="470"/>
      <c r="Q8" s="471" t="s">
        <v>751</v>
      </c>
      <c r="R8" s="472"/>
      <c r="S8" s="472"/>
      <c r="T8" s="472"/>
      <c r="U8" s="472"/>
      <c r="V8" s="473"/>
      <c r="W8" s="473"/>
      <c r="X8" s="473"/>
      <c r="Y8" s="473"/>
      <c r="Z8" s="473"/>
      <c r="AA8" s="473"/>
      <c r="AB8" s="473"/>
      <c r="AC8" s="473"/>
      <c r="AD8" s="473"/>
      <c r="AE8" s="473"/>
      <c r="AF8" s="473"/>
      <c r="AG8" s="474"/>
      <c r="AH8" s="475" t="s">
        <v>120</v>
      </c>
      <c r="AI8" s="476"/>
      <c r="AJ8" s="476"/>
      <c r="AK8" s="476"/>
      <c r="AL8" s="476"/>
      <c r="AM8" s="476"/>
      <c r="AN8" s="476"/>
      <c r="AO8" s="476"/>
      <c r="AP8" s="476"/>
      <c r="AQ8" s="476"/>
      <c r="AR8" s="476"/>
      <c r="AS8" s="476"/>
      <c r="AT8" s="476"/>
      <c r="AU8" s="476"/>
      <c r="AV8" s="476"/>
      <c r="AW8" s="476"/>
      <c r="AX8" s="477"/>
      <c r="AY8" s="475" t="s">
        <v>120</v>
      </c>
      <c r="AZ8" s="476"/>
      <c r="BA8" s="476"/>
      <c r="BB8" s="476"/>
      <c r="BC8" s="476"/>
      <c r="BD8" s="476"/>
      <c r="BE8" s="476"/>
      <c r="BF8" s="476"/>
      <c r="BG8" s="476"/>
      <c r="BH8" s="476"/>
      <c r="BI8" s="476"/>
      <c r="BJ8" s="476"/>
      <c r="BK8" s="476"/>
      <c r="BL8" s="476"/>
      <c r="BM8" s="476"/>
      <c r="BN8" s="476"/>
      <c r="BO8" s="477"/>
      <c r="BT8" s="52"/>
      <c r="BU8" s="52"/>
      <c r="BV8" s="52"/>
      <c r="BW8" s="52"/>
      <c r="BX8" s="52"/>
      <c r="BY8" s="52"/>
      <c r="BZ8" s="52"/>
      <c r="CA8" s="52"/>
      <c r="CB8" s="52"/>
      <c r="CC8" s="52"/>
      <c r="CD8" s="52"/>
      <c r="CE8" s="52"/>
      <c r="CF8" s="52"/>
      <c r="CG8" s="52"/>
      <c r="CH8" s="52"/>
      <c r="CI8" s="52"/>
      <c r="CJ8" s="52"/>
      <c r="CK8" s="52"/>
      <c r="CL8" s="52"/>
      <c r="CM8" s="52"/>
      <c r="CN8" s="52"/>
      <c r="CO8" s="52"/>
      <c r="CP8" s="52"/>
      <c r="CQ8" s="52"/>
      <c r="CR8" s="52"/>
    </row>
    <row r="9" spans="1:130" ht="60" customHeight="1">
      <c r="A9" s="52"/>
      <c r="B9" s="52"/>
      <c r="C9" s="52"/>
      <c r="D9" s="52"/>
      <c r="E9" s="52"/>
      <c r="F9" s="52"/>
      <c r="G9" s="52"/>
      <c r="H9" s="478" t="s">
        <v>253</v>
      </c>
      <c r="I9" s="479"/>
      <c r="J9" s="479"/>
      <c r="K9" s="479" t="s">
        <v>254</v>
      </c>
      <c r="L9" s="479"/>
      <c r="M9" s="479"/>
      <c r="N9" s="479" t="s">
        <v>253</v>
      </c>
      <c r="O9" s="479"/>
      <c r="P9" s="480"/>
      <c r="Q9" s="481" t="s">
        <v>255</v>
      </c>
      <c r="R9" s="481"/>
      <c r="S9" s="481"/>
      <c r="T9" s="481"/>
      <c r="U9" s="482"/>
      <c r="V9" s="483" t="s">
        <v>256</v>
      </c>
      <c r="W9" s="483"/>
      <c r="X9" s="483"/>
      <c r="Y9" s="483"/>
      <c r="Z9" s="483"/>
      <c r="AA9" s="483"/>
      <c r="AB9" s="483"/>
      <c r="AC9" s="483"/>
      <c r="AD9" s="483"/>
      <c r="AE9" s="483"/>
      <c r="AF9" s="483"/>
      <c r="AG9" s="119"/>
      <c r="AH9" s="484"/>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20"/>
      <c r="BT9" s="52"/>
      <c r="BU9" s="52"/>
      <c r="BV9" s="52"/>
      <c r="BW9" s="52"/>
      <c r="BX9" s="52"/>
      <c r="BY9" s="52"/>
      <c r="BZ9" s="52"/>
      <c r="CA9" s="52"/>
      <c r="CB9" s="52"/>
      <c r="CC9" s="52"/>
      <c r="CD9" s="52"/>
      <c r="CE9" s="52"/>
      <c r="CF9" s="52"/>
      <c r="CG9" s="52"/>
      <c r="CH9" s="52"/>
      <c r="CI9" s="52"/>
      <c r="CJ9" s="52"/>
      <c r="CK9" s="52"/>
      <c r="CL9" s="52"/>
      <c r="CM9" s="52"/>
      <c r="CN9" s="52"/>
      <c r="CO9" s="52"/>
      <c r="CP9" s="52"/>
      <c r="CQ9" s="52"/>
      <c r="CR9" s="52"/>
    </row>
    <row r="10" spans="1:130" ht="60" customHeight="1">
      <c r="A10" s="52"/>
      <c r="B10" s="52"/>
      <c r="C10" s="52"/>
      <c r="D10" s="52"/>
      <c r="E10" s="52"/>
      <c r="F10" s="52"/>
      <c r="G10" s="52"/>
      <c r="H10" s="485">
        <v>0</v>
      </c>
      <c r="I10" s="486"/>
      <c r="J10" s="486"/>
      <c r="K10" s="487">
        <v>2</v>
      </c>
      <c r="L10" s="486"/>
      <c r="M10" s="488"/>
      <c r="N10" s="486">
        <v>0</v>
      </c>
      <c r="O10" s="486"/>
      <c r="P10" s="489"/>
      <c r="Q10" s="490"/>
      <c r="R10" s="490"/>
      <c r="S10" s="490"/>
      <c r="T10" s="490"/>
      <c r="U10" s="491"/>
      <c r="V10" s="483" t="s">
        <v>257</v>
      </c>
      <c r="W10" s="483"/>
      <c r="X10" s="483"/>
      <c r="Y10" s="483"/>
      <c r="Z10" s="483"/>
      <c r="AA10" s="483"/>
      <c r="AB10" s="483"/>
      <c r="AC10" s="483"/>
      <c r="AD10" s="483"/>
      <c r="AE10" s="483"/>
      <c r="AF10" s="483"/>
      <c r="AG10" s="483"/>
      <c r="AH10" s="492">
        <v>315</v>
      </c>
      <c r="AI10" s="421"/>
      <c r="AJ10" s="421"/>
      <c r="AK10" s="421"/>
      <c r="AL10" s="421"/>
      <c r="AM10" s="421"/>
      <c r="AN10" s="421"/>
      <c r="AO10" s="421"/>
      <c r="AP10" s="421"/>
      <c r="AQ10" s="421"/>
      <c r="AR10" s="421"/>
      <c r="AS10" s="421"/>
      <c r="AT10" s="421"/>
      <c r="AU10" s="421"/>
      <c r="AV10" s="421"/>
      <c r="AW10" s="421"/>
      <c r="AX10" s="421"/>
      <c r="AY10" s="421">
        <v>189</v>
      </c>
      <c r="AZ10" s="421"/>
      <c r="BA10" s="421"/>
      <c r="BB10" s="421"/>
      <c r="BC10" s="421"/>
      <c r="BD10" s="421"/>
      <c r="BE10" s="421"/>
      <c r="BF10" s="421"/>
      <c r="BG10" s="421"/>
      <c r="BH10" s="421"/>
      <c r="BI10" s="421"/>
      <c r="BJ10" s="421"/>
      <c r="BK10" s="421"/>
      <c r="BL10" s="421"/>
      <c r="BM10" s="421"/>
      <c r="BN10" s="421"/>
      <c r="BO10" s="422"/>
      <c r="BT10" s="52"/>
      <c r="BU10" s="52"/>
      <c r="BV10" s="52"/>
      <c r="BW10" s="52"/>
      <c r="BX10" s="52"/>
      <c r="BY10" s="52"/>
      <c r="BZ10" s="52"/>
      <c r="CA10" s="52"/>
      <c r="CB10" s="52"/>
      <c r="CC10" s="52"/>
      <c r="CD10" s="52"/>
      <c r="CE10" s="52"/>
      <c r="CF10" s="52"/>
      <c r="CG10" s="52"/>
      <c r="CH10" s="52"/>
      <c r="CI10" s="52"/>
      <c r="CJ10" s="52"/>
      <c r="CK10" s="52"/>
      <c r="CL10" s="52"/>
      <c r="CM10" s="52"/>
      <c r="CN10" s="52"/>
      <c r="CO10" s="52"/>
      <c r="CP10" s="52"/>
      <c r="CQ10" s="52"/>
      <c r="CR10" s="52"/>
    </row>
    <row r="11" spans="1:130" ht="60" customHeight="1" thickBot="1">
      <c r="A11" s="52"/>
      <c r="B11" s="52"/>
      <c r="C11" s="52"/>
      <c r="D11" s="52"/>
      <c r="E11" s="52"/>
      <c r="F11" s="52"/>
      <c r="G11" s="52"/>
      <c r="H11" s="493">
        <v>0</v>
      </c>
      <c r="I11" s="494"/>
      <c r="J11" s="494"/>
      <c r="K11" s="495">
        <v>3</v>
      </c>
      <c r="L11" s="496"/>
      <c r="M11" s="497"/>
      <c r="N11" s="494">
        <v>0</v>
      </c>
      <c r="O11" s="494"/>
      <c r="P11" s="498"/>
      <c r="Q11" s="499"/>
      <c r="R11" s="499"/>
      <c r="S11" s="499"/>
      <c r="T11" s="499"/>
      <c r="U11" s="500"/>
      <c r="V11" s="483" t="s">
        <v>258</v>
      </c>
      <c r="W11" s="483"/>
      <c r="X11" s="483"/>
      <c r="Y11" s="483"/>
      <c r="Z11" s="483"/>
      <c r="AA11" s="483"/>
      <c r="AB11" s="483"/>
      <c r="AC11" s="483"/>
      <c r="AD11" s="483"/>
      <c r="AE11" s="483"/>
      <c r="AF11" s="483"/>
      <c r="AG11" s="483"/>
      <c r="AH11" s="501"/>
      <c r="AI11" s="502"/>
      <c r="AJ11" s="502"/>
      <c r="AK11" s="502"/>
      <c r="AL11" s="502"/>
      <c r="AM11" s="502"/>
      <c r="AN11" s="502"/>
      <c r="AO11" s="502"/>
      <c r="AP11" s="502"/>
      <c r="AQ11" s="502"/>
      <c r="AR11" s="502"/>
      <c r="AS11" s="502"/>
      <c r="AT11" s="502"/>
      <c r="AU11" s="502"/>
      <c r="AV11" s="502"/>
      <c r="AW11" s="502"/>
      <c r="AX11" s="502"/>
      <c r="AY11" s="502"/>
      <c r="AZ11" s="502"/>
      <c r="BA11" s="502"/>
      <c r="BB11" s="502"/>
      <c r="BC11" s="502"/>
      <c r="BD11" s="502"/>
      <c r="BE11" s="502"/>
      <c r="BF11" s="502"/>
      <c r="BG11" s="502"/>
      <c r="BH11" s="502"/>
      <c r="BI11" s="502"/>
      <c r="BJ11" s="502"/>
      <c r="BK11" s="502"/>
      <c r="BL11" s="502"/>
      <c r="BM11" s="502"/>
      <c r="BN11" s="502"/>
      <c r="BO11" s="503"/>
      <c r="BT11" s="52"/>
      <c r="BU11" s="52"/>
      <c r="BV11" s="52"/>
      <c r="BW11" s="52"/>
      <c r="BX11" s="52"/>
      <c r="BY11" s="52"/>
      <c r="BZ11" s="52"/>
      <c r="CA11" s="52"/>
      <c r="CB11" s="52"/>
      <c r="CC11" s="52"/>
      <c r="CD11" s="52"/>
      <c r="CE11" s="52"/>
      <c r="CF11" s="52"/>
      <c r="CG11" s="52"/>
      <c r="CH11" s="52"/>
      <c r="CI11" s="52"/>
      <c r="CJ11" s="52"/>
      <c r="CK11" s="52"/>
      <c r="CL11" s="52"/>
      <c r="CM11" s="52"/>
      <c r="CN11" s="52"/>
      <c r="CO11" s="52"/>
      <c r="CP11" s="52"/>
      <c r="CQ11" s="52"/>
      <c r="CR11" s="52"/>
    </row>
    <row r="12" spans="1:130" ht="60" customHeight="1"/>
  </sheetData>
  <sheetProtection password="98CF" sheet="1" objects="1" scenarios="1" selectLockedCells="1"/>
  <mergeCells count="49">
    <mergeCell ref="H1:Y2"/>
    <mergeCell ref="Z1:AE2"/>
    <mergeCell ref="H3:J3"/>
    <mergeCell ref="K3:M3"/>
    <mergeCell ref="N3:P3"/>
    <mergeCell ref="Q3:S3"/>
    <mergeCell ref="T3:V3"/>
    <mergeCell ref="W3:Y3"/>
    <mergeCell ref="CN1:CX2"/>
    <mergeCell ref="CY1:DY2"/>
    <mergeCell ref="AK2:CF2"/>
    <mergeCell ref="AT3:BZ3"/>
    <mergeCell ref="CN3:CX3"/>
    <mergeCell ref="CY3:DY3"/>
    <mergeCell ref="H6:P6"/>
    <mergeCell ref="Q6:AG6"/>
    <mergeCell ref="AH6:AX6"/>
    <mergeCell ref="AY6:BO6"/>
    <mergeCell ref="Z3:AB3"/>
    <mergeCell ref="AC3:AE3"/>
    <mergeCell ref="AH5:AX5"/>
    <mergeCell ref="AY5:BO5"/>
    <mergeCell ref="AY7:BO7"/>
    <mergeCell ref="H8:P8"/>
    <mergeCell ref="Q8:AG8"/>
    <mergeCell ref="AH8:AX8"/>
    <mergeCell ref="AY8:BO8"/>
    <mergeCell ref="H7:P7"/>
    <mergeCell ref="Q7:AG7"/>
    <mergeCell ref="AH7:AX7"/>
    <mergeCell ref="H9:J9"/>
    <mergeCell ref="K9:M9"/>
    <mergeCell ref="N9:P9"/>
    <mergeCell ref="Q9:U11"/>
    <mergeCell ref="H10:J10"/>
    <mergeCell ref="K10:M10"/>
    <mergeCell ref="N10:P10"/>
    <mergeCell ref="H11:J11"/>
    <mergeCell ref="K11:M11"/>
    <mergeCell ref="N11:P11"/>
    <mergeCell ref="V11:AG11"/>
    <mergeCell ref="AH11:AX11"/>
    <mergeCell ref="AY11:BO11"/>
    <mergeCell ref="V9:AG9"/>
    <mergeCell ref="AH9:AX9"/>
    <mergeCell ref="AY9:BO9"/>
    <mergeCell ref="V10:AG10"/>
    <mergeCell ref="AH10:AX10"/>
    <mergeCell ref="AY10:BO10"/>
  </mergeCells>
  <phoneticPr fontId="3"/>
  <dataValidations count="1">
    <dataValidation type="whole" allowBlank="1" showInputMessage="1" showErrorMessage="1" errorTitle="入力エラー" error="数値以外の入力または、5桁以上の入力は行えません。_x000a_" sqref="AH9:BO11">
      <formula1>-999</formula1>
      <formula2>9999</formula2>
    </dataValidation>
  </dataValidations>
  <printOptions horizontalCentered="1"/>
  <pageMargins left="0.59055118110236227" right="0.59055118110236227" top="0.6692913385826772" bottom="0.39370078740157483" header="0.51181102362204722" footer="0.19685039370078741"/>
  <pageSetup paperSize="9" firstPageNumber="86" orientation="landscape" useFirstPageNumber="1" r:id="rId1"/>
  <headerFooter alignWithMargins="0">
    <oddFooter>&amp;R課税市-&amp;P</oddFooter>
  </headerFooter>
  <drawing r:id="rId2"/>
  <picture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you28"/>
  <dimension ref="A1:EU37"/>
  <sheetViews>
    <sheetView showGridLines="0" zoomScale="85" zoomScaleNormal="85" workbookViewId="0">
      <selection activeCell="AZ10" sqref="AZ10:BH10"/>
    </sheetView>
  </sheetViews>
  <sheetFormatPr defaultColWidth="1" defaultRowHeight="13.5"/>
  <cols>
    <col min="1" max="113" width="1" style="109" customWidth="1"/>
    <col min="114" max="16384" width="1" style="109"/>
  </cols>
  <sheetData>
    <row r="1" spans="1:151" s="61" customFormat="1" ht="15.95" customHeight="1">
      <c r="H1" s="504" t="s">
        <v>810</v>
      </c>
      <c r="I1" s="505"/>
      <c r="J1" s="505"/>
      <c r="K1" s="505"/>
      <c r="L1" s="505"/>
      <c r="M1" s="505"/>
      <c r="N1" s="505"/>
      <c r="O1" s="505"/>
      <c r="P1" s="505"/>
      <c r="Q1" s="505"/>
      <c r="R1" s="505"/>
      <c r="S1" s="505"/>
      <c r="T1" s="505"/>
      <c r="U1" s="505"/>
      <c r="V1" s="505"/>
      <c r="W1" s="505"/>
      <c r="X1" s="505"/>
      <c r="Y1" s="506"/>
      <c r="Z1" s="504" t="s">
        <v>756</v>
      </c>
      <c r="AA1" s="505"/>
      <c r="AB1" s="505"/>
      <c r="AC1" s="505"/>
      <c r="AD1" s="505"/>
      <c r="AE1" s="506"/>
      <c r="AI1" s="507" t="str">
        <f>"第28表　"&amp; 表00!CY5&amp;表00!DC5 &amp; "年度個人の市町村民税の均等割のみの納税義務者に係る"</f>
        <v>第28表　令和6年度個人の市町村民税の均等割のみの納税義務者に係る</v>
      </c>
      <c r="AJ1" s="507"/>
      <c r="AK1" s="507"/>
      <c r="AL1" s="507"/>
      <c r="AM1" s="507"/>
      <c r="AN1" s="507"/>
      <c r="AO1" s="507"/>
      <c r="AP1" s="507"/>
      <c r="AQ1" s="507"/>
      <c r="AR1" s="507"/>
      <c r="AS1" s="507"/>
      <c r="AT1" s="507"/>
      <c r="AU1" s="507"/>
      <c r="AV1" s="507"/>
      <c r="AW1" s="507"/>
      <c r="AX1" s="507"/>
      <c r="AY1" s="507"/>
      <c r="AZ1" s="507"/>
      <c r="BA1" s="507"/>
      <c r="BB1" s="507"/>
      <c r="BC1" s="507"/>
      <c r="BD1" s="507"/>
      <c r="BE1" s="507"/>
      <c r="BF1" s="507"/>
      <c r="BG1" s="507"/>
      <c r="BH1" s="507"/>
      <c r="BI1" s="507"/>
      <c r="BJ1" s="507"/>
      <c r="BK1" s="507"/>
      <c r="BL1" s="507"/>
      <c r="BM1" s="507"/>
      <c r="BN1" s="507"/>
      <c r="BO1" s="507"/>
      <c r="BP1" s="507"/>
      <c r="BQ1" s="507"/>
      <c r="BR1" s="507"/>
      <c r="BS1" s="507"/>
      <c r="BT1" s="507"/>
      <c r="BU1" s="507"/>
      <c r="BV1" s="507"/>
      <c r="BW1" s="507"/>
      <c r="BX1" s="507"/>
      <c r="BY1" s="507"/>
      <c r="BZ1" s="507"/>
      <c r="CA1" s="507"/>
      <c r="CB1" s="507"/>
      <c r="CC1" s="507"/>
      <c r="CD1" s="507"/>
      <c r="CE1" s="507"/>
      <c r="CF1" s="507"/>
      <c r="CG1" s="507"/>
      <c r="CH1" s="507"/>
      <c r="CI1" s="507"/>
      <c r="CJ1" s="507"/>
      <c r="CK1" s="507"/>
      <c r="CL1" s="507"/>
      <c r="CM1" s="507"/>
      <c r="CN1" s="507"/>
      <c r="CO1" s="507"/>
      <c r="CP1" s="507"/>
      <c r="CQ1" s="507"/>
      <c r="CR1" s="507"/>
      <c r="CS1" s="507"/>
      <c r="CT1" s="507"/>
      <c r="CU1" s="507"/>
      <c r="CV1" s="507"/>
      <c r="CW1" s="507"/>
      <c r="CX1" s="507"/>
      <c r="CY1" s="507"/>
      <c r="CZ1" s="507"/>
      <c r="DA1" s="507"/>
      <c r="DD1" s="508" t="s">
        <v>750</v>
      </c>
      <c r="DE1" s="508"/>
      <c r="DF1" s="508"/>
      <c r="DG1" s="508"/>
      <c r="DH1" s="508"/>
      <c r="DI1" s="508"/>
      <c r="DJ1" s="508"/>
      <c r="DK1" s="508"/>
      <c r="DL1" s="508"/>
      <c r="DM1" s="508"/>
      <c r="DN1" s="508"/>
      <c r="DO1" s="509" t="str">
        <f>IF(表00!DG1="","",表00!DG1)</f>
        <v>三重県</v>
      </c>
      <c r="DP1" s="509"/>
      <c r="DQ1" s="509"/>
      <c r="DR1" s="509"/>
      <c r="DS1" s="509"/>
      <c r="DT1" s="509"/>
      <c r="DU1" s="509"/>
      <c r="DV1" s="509"/>
      <c r="DW1" s="509"/>
      <c r="DX1" s="509"/>
      <c r="DY1" s="509"/>
      <c r="DZ1" s="509"/>
      <c r="EA1" s="509"/>
      <c r="EB1" s="509"/>
      <c r="EC1" s="509"/>
      <c r="ED1" s="509"/>
      <c r="EE1" s="509"/>
      <c r="EF1" s="509"/>
      <c r="EG1" s="509"/>
      <c r="EH1" s="509"/>
      <c r="EI1" s="509"/>
      <c r="EJ1" s="509"/>
      <c r="EK1" s="509"/>
      <c r="EL1" s="509"/>
      <c r="EM1" s="509"/>
      <c r="EN1" s="509"/>
      <c r="EO1" s="509"/>
      <c r="EP1" s="510"/>
      <c r="EQ1" s="510"/>
      <c r="ER1" s="510"/>
      <c r="ES1" s="510"/>
      <c r="ET1" s="510"/>
      <c r="EU1" s="510"/>
    </row>
    <row r="2" spans="1:151" s="61" customFormat="1" ht="15.95" customHeight="1" thickBot="1">
      <c r="H2" s="511"/>
      <c r="I2" s="512"/>
      <c r="J2" s="512"/>
      <c r="K2" s="512"/>
      <c r="L2" s="512"/>
      <c r="M2" s="512"/>
      <c r="N2" s="512"/>
      <c r="O2" s="512"/>
      <c r="P2" s="512"/>
      <c r="Q2" s="512"/>
      <c r="R2" s="512"/>
      <c r="S2" s="512"/>
      <c r="T2" s="512"/>
      <c r="U2" s="512"/>
      <c r="V2" s="512"/>
      <c r="W2" s="512"/>
      <c r="X2" s="512"/>
      <c r="Y2" s="513"/>
      <c r="Z2" s="511"/>
      <c r="AA2" s="512"/>
      <c r="AB2" s="512"/>
      <c r="AC2" s="512"/>
      <c r="AD2" s="512"/>
      <c r="AE2" s="513"/>
      <c r="AS2" s="514" t="s">
        <v>693</v>
      </c>
      <c r="AT2" s="514"/>
      <c r="AU2" s="514"/>
      <c r="AV2" s="514"/>
      <c r="AW2" s="514"/>
      <c r="AX2" s="514"/>
      <c r="AY2" s="514"/>
      <c r="AZ2" s="514"/>
      <c r="BA2" s="514"/>
      <c r="BB2" s="514"/>
      <c r="BC2" s="514"/>
      <c r="BD2" s="514"/>
      <c r="BE2" s="514"/>
      <c r="BF2" s="514"/>
      <c r="BG2" s="514"/>
      <c r="BH2" s="514"/>
      <c r="BI2" s="514"/>
      <c r="BJ2" s="514"/>
      <c r="BK2" s="514"/>
      <c r="BL2" s="514"/>
      <c r="BM2" s="514"/>
      <c r="BN2" s="514"/>
      <c r="BO2" s="514"/>
      <c r="BP2" s="514"/>
      <c r="BQ2" s="514"/>
      <c r="BR2" s="514"/>
      <c r="BS2" s="514"/>
      <c r="BT2" s="514"/>
      <c r="BU2" s="514"/>
      <c r="BV2" s="514"/>
      <c r="BW2" s="514"/>
      <c r="BX2" s="514"/>
      <c r="BY2" s="514"/>
      <c r="BZ2" s="514"/>
      <c r="CA2" s="514"/>
      <c r="CB2" s="514"/>
      <c r="CC2" s="514"/>
      <c r="CD2" s="514"/>
      <c r="CE2" s="514"/>
      <c r="CF2" s="514"/>
      <c r="CG2" s="514"/>
      <c r="CH2" s="514"/>
      <c r="CI2" s="514"/>
      <c r="CJ2" s="514"/>
      <c r="CK2" s="514"/>
      <c r="CL2" s="514"/>
      <c r="CM2" s="514"/>
      <c r="CN2" s="514"/>
      <c r="CO2" s="514"/>
      <c r="CP2" s="514"/>
      <c r="DD2" s="515"/>
      <c r="DE2" s="515"/>
      <c r="DF2" s="515"/>
      <c r="DG2" s="515"/>
      <c r="DH2" s="515"/>
      <c r="DI2" s="515"/>
      <c r="DJ2" s="515"/>
      <c r="DK2" s="515"/>
      <c r="DL2" s="515"/>
      <c r="DM2" s="515"/>
      <c r="DN2" s="515"/>
      <c r="DO2" s="516"/>
      <c r="DP2" s="516"/>
      <c r="DQ2" s="516"/>
      <c r="DR2" s="516"/>
      <c r="DS2" s="516"/>
      <c r="DT2" s="516"/>
      <c r="DU2" s="516"/>
      <c r="DV2" s="516"/>
      <c r="DW2" s="516"/>
      <c r="DX2" s="516"/>
      <c r="DY2" s="516"/>
      <c r="DZ2" s="516"/>
      <c r="EA2" s="516"/>
      <c r="EB2" s="516"/>
      <c r="EC2" s="516"/>
      <c r="ED2" s="516"/>
      <c r="EE2" s="516"/>
      <c r="EF2" s="516"/>
      <c r="EG2" s="516"/>
      <c r="EH2" s="516"/>
      <c r="EI2" s="516"/>
      <c r="EJ2" s="516"/>
      <c r="EK2" s="516"/>
      <c r="EL2" s="516"/>
      <c r="EM2" s="516"/>
      <c r="EN2" s="516"/>
      <c r="EO2" s="516"/>
      <c r="EP2" s="510"/>
      <c r="EQ2" s="510"/>
      <c r="ER2" s="510"/>
      <c r="ES2" s="510"/>
      <c r="ET2" s="510"/>
      <c r="EU2" s="510"/>
    </row>
    <row r="3" spans="1:151" s="61" customFormat="1" ht="25.5" customHeight="1" thickBot="1">
      <c r="H3" s="223">
        <f>IF(表00!A8="","",表00!A8)</f>
        <v>2</v>
      </c>
      <c r="I3" s="224"/>
      <c r="J3" s="224"/>
      <c r="K3" s="225">
        <f>IF(表00!D8="","",表00!D8)</f>
        <v>4</v>
      </c>
      <c r="L3" s="226"/>
      <c r="M3" s="227"/>
      <c r="N3" s="225">
        <f>IF(表00!G8="","",表00!G8)</f>
        <v>2</v>
      </c>
      <c r="O3" s="226"/>
      <c r="P3" s="227"/>
      <c r="Q3" s="225">
        <f>IF(表00!J8="","",表00!J8)</f>
        <v>0</v>
      </c>
      <c r="R3" s="226"/>
      <c r="S3" s="227"/>
      <c r="T3" s="225">
        <f>IF(表00!M8="","",表00!M8)</f>
        <v>2</v>
      </c>
      <c r="U3" s="226"/>
      <c r="V3" s="227"/>
      <c r="W3" s="225">
        <f>IF(表00!P8="","",表00!P8)</f>
        <v>1</v>
      </c>
      <c r="X3" s="226"/>
      <c r="Y3" s="228"/>
      <c r="Z3" s="517">
        <v>2</v>
      </c>
      <c r="AA3" s="518"/>
      <c r="AB3" s="519"/>
      <c r="AC3" s="520">
        <v>8</v>
      </c>
      <c r="AD3" s="521"/>
      <c r="AE3" s="522"/>
      <c r="DD3" s="523" t="s">
        <v>752</v>
      </c>
      <c r="DE3" s="523"/>
      <c r="DF3" s="523"/>
      <c r="DG3" s="523"/>
      <c r="DH3" s="523"/>
      <c r="DI3" s="523"/>
      <c r="DJ3" s="523"/>
      <c r="DK3" s="523"/>
      <c r="DL3" s="523"/>
      <c r="DM3" s="523"/>
      <c r="DN3" s="523"/>
      <c r="DO3" s="524" t="str">
        <f>IF(表00!DG3="","",表00!DG3)</f>
        <v>四日市市</v>
      </c>
      <c r="DP3" s="524"/>
      <c r="DQ3" s="524"/>
      <c r="DR3" s="524"/>
      <c r="DS3" s="524"/>
      <c r="DT3" s="524"/>
      <c r="DU3" s="524"/>
      <c r="DV3" s="524"/>
      <c r="DW3" s="524"/>
      <c r="DX3" s="524"/>
      <c r="DY3" s="524"/>
      <c r="DZ3" s="524"/>
      <c r="EA3" s="524"/>
      <c r="EB3" s="524"/>
      <c r="EC3" s="524"/>
      <c r="ED3" s="524"/>
      <c r="EE3" s="524"/>
      <c r="EF3" s="524"/>
      <c r="EG3" s="524"/>
      <c r="EH3" s="524"/>
      <c r="EI3" s="524"/>
      <c r="EJ3" s="524"/>
      <c r="EK3" s="524"/>
      <c r="EL3" s="524"/>
      <c r="EM3" s="524"/>
      <c r="EN3" s="524"/>
      <c r="EO3" s="524"/>
      <c r="EP3" s="510"/>
      <c r="EQ3" s="510"/>
      <c r="ER3" s="510"/>
      <c r="ES3" s="510"/>
      <c r="ET3" s="510"/>
      <c r="EU3" s="510"/>
    </row>
    <row r="4" spans="1:151" ht="15" customHeight="1">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2"/>
      <c r="BJ4" s="52"/>
      <c r="BK4" s="52"/>
      <c r="BL4" s="52"/>
      <c r="BM4" s="52"/>
      <c r="BN4" s="52"/>
      <c r="BO4" s="52"/>
      <c r="BP4" s="52"/>
      <c r="BQ4" s="52"/>
      <c r="BR4" s="52"/>
      <c r="BS4" s="52"/>
      <c r="BT4" s="52"/>
      <c r="BU4" s="52"/>
      <c r="BV4" s="52"/>
      <c r="BW4" s="52"/>
      <c r="BX4" s="52"/>
      <c r="BY4" s="52"/>
      <c r="BZ4" s="52"/>
      <c r="CA4" s="52"/>
      <c r="CB4" s="52"/>
      <c r="CC4" s="52"/>
      <c r="CD4" s="52"/>
      <c r="CE4" s="52"/>
      <c r="CF4" s="52"/>
      <c r="CG4" s="52"/>
      <c r="CH4" s="52"/>
      <c r="CI4" s="52"/>
      <c r="CJ4" s="52"/>
      <c r="CK4" s="52"/>
      <c r="CL4" s="52"/>
      <c r="CM4" s="52"/>
      <c r="CN4" s="52"/>
      <c r="CO4" s="52"/>
      <c r="CP4" s="52"/>
      <c r="CQ4" s="52"/>
      <c r="CR4" s="52"/>
      <c r="CS4" s="52"/>
      <c r="CT4" s="52"/>
      <c r="CU4" s="52"/>
      <c r="CV4" s="52"/>
      <c r="CW4" s="52"/>
      <c r="CX4" s="52"/>
      <c r="CY4" s="52"/>
      <c r="CZ4" s="52"/>
      <c r="DA4" s="52"/>
      <c r="DB4" s="52"/>
      <c r="DC4" s="52"/>
      <c r="DD4" s="52"/>
      <c r="DE4" s="52"/>
      <c r="DF4" s="52"/>
      <c r="DG4" s="52"/>
      <c r="DH4" s="52"/>
      <c r="DI4" s="52"/>
      <c r="DJ4" s="52"/>
      <c r="DK4" s="52"/>
      <c r="DL4" s="52"/>
      <c r="DM4" s="52"/>
      <c r="DN4" s="52"/>
      <c r="DO4" s="52"/>
      <c r="DP4" s="52"/>
      <c r="DQ4" s="52"/>
      <c r="DR4" s="52"/>
      <c r="DS4" s="52"/>
      <c r="DT4" s="52"/>
      <c r="DU4" s="52"/>
      <c r="DV4" s="52"/>
      <c r="DW4" s="52"/>
      <c r="DX4" s="52"/>
      <c r="DY4" s="52"/>
      <c r="DZ4" s="52"/>
      <c r="EA4" s="52"/>
      <c r="EB4" s="52"/>
      <c r="EC4" s="52"/>
      <c r="ED4" s="52"/>
      <c r="EE4" s="52"/>
      <c r="EF4" s="52"/>
      <c r="EG4" s="52"/>
      <c r="EH4" s="52"/>
      <c r="EI4" s="52"/>
    </row>
    <row r="5" spans="1:151" ht="15" customHeight="1">
      <c r="K5" s="52"/>
      <c r="L5" s="52"/>
      <c r="M5" s="52"/>
      <c r="N5" s="52"/>
      <c r="O5" s="52"/>
      <c r="P5" s="52"/>
      <c r="Q5" s="52"/>
      <c r="R5" s="52"/>
      <c r="S5" s="52"/>
      <c r="T5" s="52"/>
      <c r="U5" s="10"/>
      <c r="V5" s="10"/>
      <c r="W5" s="10"/>
      <c r="X5" s="10"/>
      <c r="Y5" s="10"/>
      <c r="Z5" s="10"/>
      <c r="AA5" s="10"/>
      <c r="AB5" s="10"/>
      <c r="AC5" s="10"/>
      <c r="AD5" s="10"/>
      <c r="AE5" s="10"/>
      <c r="AF5" s="10"/>
      <c r="AG5" s="10"/>
      <c r="AH5" s="10"/>
      <c r="AI5" s="10"/>
      <c r="AJ5" s="10"/>
      <c r="AK5" s="10"/>
      <c r="AL5" s="10"/>
      <c r="AM5" s="10"/>
      <c r="AN5" s="380" t="s">
        <v>145</v>
      </c>
      <c r="AO5" s="380"/>
      <c r="AP5" s="380"/>
      <c r="AQ5" s="380"/>
      <c r="AR5" s="380"/>
      <c r="AS5" s="380"/>
      <c r="AT5" s="380"/>
      <c r="AU5" s="380"/>
      <c r="AV5" s="380"/>
      <c r="AW5" s="380"/>
      <c r="AX5" s="380"/>
      <c r="AY5" s="380"/>
      <c r="AZ5" s="380" t="s">
        <v>146</v>
      </c>
      <c r="BA5" s="380"/>
      <c r="BB5" s="380"/>
      <c r="BC5" s="380"/>
      <c r="BD5" s="380"/>
      <c r="BE5" s="380"/>
      <c r="BF5" s="380"/>
      <c r="BG5" s="380"/>
      <c r="BH5" s="380"/>
      <c r="BI5" s="380" t="s">
        <v>147</v>
      </c>
      <c r="BJ5" s="380"/>
      <c r="BK5" s="380"/>
      <c r="BL5" s="380"/>
      <c r="BM5" s="380"/>
      <c r="BN5" s="380"/>
      <c r="BO5" s="380"/>
      <c r="BP5" s="380"/>
      <c r="BQ5" s="380"/>
      <c r="BR5" s="380" t="s">
        <v>148</v>
      </c>
      <c r="BS5" s="380"/>
      <c r="BT5" s="380"/>
      <c r="BU5" s="380"/>
      <c r="BV5" s="380"/>
      <c r="BW5" s="380"/>
      <c r="BX5" s="380"/>
      <c r="BY5" s="380"/>
      <c r="BZ5" s="380"/>
      <c r="CA5" s="380" t="s">
        <v>149</v>
      </c>
      <c r="CB5" s="380"/>
      <c r="CC5" s="380"/>
      <c r="CD5" s="380"/>
      <c r="CE5" s="380"/>
      <c r="CF5" s="380"/>
      <c r="CG5" s="380"/>
      <c r="CH5" s="380"/>
      <c r="CI5" s="380"/>
      <c r="CJ5" s="380" t="s">
        <v>150</v>
      </c>
      <c r="CK5" s="380"/>
      <c r="CL5" s="380"/>
      <c r="CM5" s="380"/>
      <c r="CN5" s="380"/>
      <c r="CO5" s="380"/>
      <c r="CP5" s="380"/>
      <c r="CQ5" s="380"/>
      <c r="CR5" s="380"/>
      <c r="CS5" s="380" t="s">
        <v>151</v>
      </c>
      <c r="CT5" s="380"/>
      <c r="CU5" s="380"/>
      <c r="CV5" s="380"/>
      <c r="CW5" s="380"/>
      <c r="CX5" s="380"/>
      <c r="CY5" s="380"/>
      <c r="CZ5" s="380"/>
      <c r="DA5" s="380"/>
      <c r="DB5" s="380" t="s">
        <v>152</v>
      </c>
      <c r="DC5" s="380"/>
      <c r="DD5" s="380"/>
      <c r="DE5" s="380"/>
      <c r="DF5" s="380"/>
      <c r="DG5" s="380"/>
      <c r="DH5" s="380"/>
      <c r="DI5" s="380"/>
      <c r="DJ5" s="380"/>
      <c r="DK5" s="380" t="s">
        <v>153</v>
      </c>
      <c r="DL5" s="380"/>
      <c r="DM5" s="380"/>
      <c r="DN5" s="380"/>
      <c r="DO5" s="380"/>
      <c r="DP5" s="380"/>
      <c r="DQ5" s="380"/>
      <c r="DR5" s="380"/>
      <c r="DS5" s="380"/>
      <c r="DT5" s="380" t="s">
        <v>154</v>
      </c>
      <c r="DU5" s="380"/>
      <c r="DV5" s="380"/>
      <c r="DW5" s="380"/>
      <c r="DX5" s="380"/>
      <c r="DY5" s="380"/>
      <c r="DZ5" s="380"/>
      <c r="EA5" s="380"/>
      <c r="EB5" s="380"/>
      <c r="EC5" s="380" t="s">
        <v>155</v>
      </c>
      <c r="ED5" s="380"/>
      <c r="EE5" s="380"/>
      <c r="EF5" s="380"/>
      <c r="EG5" s="380"/>
      <c r="EH5" s="380"/>
      <c r="EI5" s="380"/>
      <c r="EJ5" s="380"/>
      <c r="EK5" s="380"/>
      <c r="EL5" s="380" t="s">
        <v>156</v>
      </c>
      <c r="EM5" s="380"/>
      <c r="EN5" s="380"/>
      <c r="EO5" s="380"/>
      <c r="EP5" s="380"/>
      <c r="EQ5" s="380"/>
      <c r="ER5" s="380"/>
      <c r="ES5" s="380"/>
      <c r="ET5" s="380"/>
    </row>
    <row r="6" spans="1:151" ht="18" customHeight="1">
      <c r="A6" s="114"/>
      <c r="B6" s="115"/>
      <c r="C6" s="115"/>
      <c r="D6" s="115"/>
      <c r="E6" s="115"/>
      <c r="F6" s="115"/>
      <c r="G6" s="115"/>
      <c r="H6" s="115"/>
      <c r="I6" s="115"/>
      <c r="J6" s="118"/>
      <c r="K6" s="525"/>
      <c r="L6" s="526"/>
      <c r="M6" s="526"/>
      <c r="N6" s="526"/>
      <c r="O6" s="526"/>
      <c r="P6" s="526"/>
      <c r="Q6" s="526"/>
      <c r="R6" s="526"/>
      <c r="S6" s="526"/>
      <c r="T6" s="526"/>
      <c r="U6" s="526"/>
      <c r="V6" s="526"/>
      <c r="W6" s="526"/>
      <c r="X6" s="526"/>
      <c r="Y6" s="526"/>
      <c r="Z6" s="526"/>
      <c r="AA6" s="526"/>
      <c r="AB6" s="526"/>
      <c r="AC6" s="526"/>
      <c r="AD6" s="527"/>
      <c r="AE6" s="114" t="s">
        <v>259</v>
      </c>
      <c r="AF6" s="115"/>
      <c r="AG6" s="115"/>
      <c r="AH6" s="115"/>
      <c r="AI6" s="115"/>
      <c r="AJ6" s="115"/>
      <c r="AK6" s="115"/>
      <c r="AL6" s="115"/>
      <c r="AM6" s="118"/>
      <c r="AN6" s="528" t="s">
        <v>144</v>
      </c>
      <c r="AO6" s="529"/>
      <c r="AP6" s="529"/>
      <c r="AQ6" s="529"/>
      <c r="AR6" s="529"/>
      <c r="AS6" s="529"/>
      <c r="AT6" s="529"/>
      <c r="AU6" s="529"/>
      <c r="AV6" s="529"/>
      <c r="AW6" s="529"/>
      <c r="AX6" s="529"/>
      <c r="AY6" s="529"/>
      <c r="AZ6" s="529"/>
      <c r="BA6" s="529"/>
      <c r="BB6" s="529"/>
      <c r="BC6" s="529"/>
      <c r="BD6" s="529"/>
      <c r="BE6" s="529"/>
      <c r="BF6" s="529"/>
      <c r="BG6" s="529"/>
      <c r="BH6" s="529"/>
      <c r="BI6" s="529"/>
      <c r="BJ6" s="529"/>
      <c r="BK6" s="529"/>
      <c r="BL6" s="529"/>
      <c r="BM6" s="529"/>
      <c r="BN6" s="529"/>
      <c r="BO6" s="529"/>
      <c r="BP6" s="529"/>
      <c r="BQ6" s="529"/>
      <c r="BR6" s="529"/>
      <c r="BS6" s="529"/>
      <c r="BT6" s="529"/>
      <c r="BU6" s="529"/>
      <c r="BV6" s="529"/>
      <c r="BW6" s="529"/>
      <c r="BX6" s="529"/>
      <c r="BY6" s="529"/>
      <c r="BZ6" s="529"/>
      <c r="CA6" s="529"/>
      <c r="CB6" s="529"/>
      <c r="CC6" s="529"/>
      <c r="CD6" s="529"/>
      <c r="CE6" s="529"/>
      <c r="CF6" s="529"/>
      <c r="CG6" s="529"/>
      <c r="CH6" s="529"/>
      <c r="CI6" s="529"/>
      <c r="CJ6" s="529"/>
      <c r="CK6" s="529"/>
      <c r="CL6" s="529"/>
      <c r="CM6" s="529"/>
      <c r="CN6" s="529"/>
      <c r="CO6" s="529"/>
      <c r="CP6" s="529"/>
      <c r="CQ6" s="529"/>
      <c r="CR6" s="529"/>
      <c r="CS6" s="529"/>
      <c r="CT6" s="529"/>
      <c r="CU6" s="529"/>
      <c r="CV6" s="529"/>
      <c r="CW6" s="529"/>
      <c r="CX6" s="529"/>
      <c r="CY6" s="529"/>
      <c r="CZ6" s="529"/>
      <c r="DA6" s="529"/>
      <c r="DB6" s="529"/>
      <c r="DC6" s="529"/>
      <c r="DD6" s="529"/>
      <c r="DE6" s="529"/>
      <c r="DF6" s="529"/>
      <c r="DG6" s="529"/>
      <c r="DH6" s="529"/>
      <c r="DI6" s="529"/>
      <c r="DJ6" s="529"/>
      <c r="DK6" s="529"/>
      <c r="DL6" s="529"/>
      <c r="DM6" s="529"/>
      <c r="DN6" s="529"/>
      <c r="DO6" s="529"/>
      <c r="DP6" s="529"/>
      <c r="DQ6" s="529"/>
      <c r="DR6" s="529"/>
      <c r="DS6" s="529"/>
      <c r="DT6" s="529"/>
      <c r="DU6" s="529"/>
      <c r="DV6" s="529"/>
      <c r="DW6" s="529"/>
      <c r="DX6" s="529"/>
      <c r="DY6" s="529"/>
      <c r="DZ6" s="529"/>
      <c r="EA6" s="529"/>
      <c r="EB6" s="529"/>
      <c r="EC6" s="529"/>
      <c r="ED6" s="529"/>
      <c r="EE6" s="529"/>
      <c r="EF6" s="529"/>
      <c r="EG6" s="529"/>
      <c r="EH6" s="529"/>
      <c r="EI6" s="529"/>
      <c r="EJ6" s="529"/>
      <c r="EK6" s="529"/>
      <c r="EL6" s="529"/>
      <c r="EM6" s="529"/>
      <c r="EN6" s="529"/>
      <c r="EO6" s="529"/>
      <c r="EP6" s="529"/>
      <c r="EQ6" s="529"/>
      <c r="ER6" s="529"/>
      <c r="ES6" s="529"/>
      <c r="ET6" s="530"/>
    </row>
    <row r="7" spans="1:151" ht="18" customHeight="1">
      <c r="A7" s="194" t="s">
        <v>757</v>
      </c>
      <c r="B7" s="195"/>
      <c r="C7" s="195"/>
      <c r="D7" s="195"/>
      <c r="E7" s="195"/>
      <c r="F7" s="195"/>
      <c r="G7" s="195"/>
      <c r="H7" s="195"/>
      <c r="I7" s="195"/>
      <c r="J7" s="196"/>
      <c r="K7" s="531" t="s">
        <v>758</v>
      </c>
      <c r="L7" s="532"/>
      <c r="M7" s="532"/>
      <c r="N7" s="532"/>
      <c r="O7" s="532"/>
      <c r="P7" s="532"/>
      <c r="Q7" s="532"/>
      <c r="R7" s="532"/>
      <c r="S7" s="532"/>
      <c r="T7" s="532"/>
      <c r="U7" s="532"/>
      <c r="V7" s="532"/>
      <c r="W7" s="532"/>
      <c r="X7" s="532"/>
      <c r="Y7" s="532"/>
      <c r="Z7" s="532"/>
      <c r="AA7" s="532"/>
      <c r="AB7" s="532"/>
      <c r="AC7" s="532"/>
      <c r="AD7" s="533"/>
      <c r="AE7" s="194"/>
      <c r="AF7" s="195"/>
      <c r="AG7" s="195"/>
      <c r="AH7" s="195"/>
      <c r="AI7" s="195"/>
      <c r="AJ7" s="195"/>
      <c r="AK7" s="195"/>
      <c r="AL7" s="195"/>
      <c r="AM7" s="196"/>
      <c r="AN7" s="534"/>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5"/>
      <c r="BN7" s="535"/>
      <c r="BO7" s="535"/>
      <c r="BP7" s="535"/>
      <c r="BQ7" s="535"/>
      <c r="BR7" s="535"/>
      <c r="BS7" s="535"/>
      <c r="BT7" s="535"/>
      <c r="BU7" s="535"/>
      <c r="BV7" s="535"/>
      <c r="BW7" s="535"/>
      <c r="BX7" s="535"/>
      <c r="BY7" s="535"/>
      <c r="BZ7" s="535"/>
      <c r="CA7" s="535"/>
      <c r="CB7" s="535"/>
      <c r="CC7" s="535"/>
      <c r="CD7" s="535"/>
      <c r="CE7" s="535"/>
      <c r="CF7" s="535"/>
      <c r="CG7" s="535"/>
      <c r="CH7" s="535"/>
      <c r="CI7" s="535"/>
      <c r="CJ7" s="535"/>
      <c r="CK7" s="535"/>
      <c r="CL7" s="535"/>
      <c r="CM7" s="535"/>
      <c r="CN7" s="535"/>
      <c r="CO7" s="535"/>
      <c r="CP7" s="535"/>
      <c r="CQ7" s="535"/>
      <c r="CR7" s="535"/>
      <c r="CS7" s="535"/>
      <c r="CT7" s="535"/>
      <c r="CU7" s="535"/>
      <c r="CV7" s="535"/>
      <c r="CW7" s="535"/>
      <c r="CX7" s="535"/>
      <c r="CY7" s="535"/>
      <c r="CZ7" s="535"/>
      <c r="DA7" s="535"/>
      <c r="DB7" s="535"/>
      <c r="DC7" s="535"/>
      <c r="DD7" s="535"/>
      <c r="DE7" s="535"/>
      <c r="DF7" s="535"/>
      <c r="DG7" s="535"/>
      <c r="DH7" s="535"/>
      <c r="DI7" s="535"/>
      <c r="DJ7" s="535"/>
      <c r="DK7" s="535"/>
      <c r="DL7" s="535"/>
      <c r="DM7" s="535"/>
      <c r="DN7" s="535"/>
      <c r="DO7" s="535"/>
      <c r="DP7" s="535"/>
      <c r="DQ7" s="535"/>
      <c r="DR7" s="535"/>
      <c r="DS7" s="535"/>
      <c r="DT7" s="535"/>
      <c r="DU7" s="535"/>
      <c r="DV7" s="535"/>
      <c r="DW7" s="535"/>
      <c r="DX7" s="535"/>
      <c r="DY7" s="535"/>
      <c r="DZ7" s="535"/>
      <c r="EA7" s="535"/>
      <c r="EB7" s="535"/>
      <c r="EC7" s="535"/>
      <c r="ED7" s="535"/>
      <c r="EE7" s="535"/>
      <c r="EF7" s="535"/>
      <c r="EG7" s="535"/>
      <c r="EH7" s="535"/>
      <c r="EI7" s="535"/>
      <c r="EJ7" s="535"/>
      <c r="EK7" s="535"/>
      <c r="EL7" s="535"/>
      <c r="EM7" s="535"/>
      <c r="EN7" s="535"/>
      <c r="EO7" s="535"/>
      <c r="EP7" s="535"/>
      <c r="EQ7" s="535"/>
      <c r="ER7" s="535"/>
      <c r="ES7" s="535"/>
      <c r="ET7" s="536"/>
    </row>
    <row r="8" spans="1:151" ht="18" customHeight="1">
      <c r="A8" s="194"/>
      <c r="B8" s="195"/>
      <c r="C8" s="195"/>
      <c r="D8" s="195"/>
      <c r="E8" s="195"/>
      <c r="F8" s="195"/>
      <c r="G8" s="195"/>
      <c r="H8" s="195"/>
      <c r="I8" s="195"/>
      <c r="J8" s="196"/>
      <c r="K8" s="194" t="s">
        <v>759</v>
      </c>
      <c r="L8" s="195"/>
      <c r="M8" s="195"/>
      <c r="N8" s="195"/>
      <c r="O8" s="195"/>
      <c r="P8" s="195"/>
      <c r="Q8" s="195"/>
      <c r="R8" s="195"/>
      <c r="S8" s="195"/>
      <c r="T8" s="195"/>
      <c r="U8" s="195"/>
      <c r="V8" s="195"/>
      <c r="W8" s="195"/>
      <c r="X8" s="195"/>
      <c r="Y8" s="195"/>
      <c r="Z8" s="195"/>
      <c r="AA8" s="195"/>
      <c r="AB8" s="195"/>
      <c r="AC8" s="195"/>
      <c r="AD8" s="196"/>
      <c r="AE8" s="194"/>
      <c r="AF8" s="195"/>
      <c r="AG8" s="195"/>
      <c r="AH8" s="195"/>
      <c r="AI8" s="195"/>
      <c r="AJ8" s="195"/>
      <c r="AK8" s="195"/>
      <c r="AL8" s="195"/>
      <c r="AM8" s="196"/>
      <c r="AN8" s="528" t="s">
        <v>776</v>
      </c>
      <c r="AO8" s="529"/>
      <c r="AP8" s="529"/>
      <c r="AQ8" s="529"/>
      <c r="AR8" s="529"/>
      <c r="AS8" s="529"/>
      <c r="AT8" s="529"/>
      <c r="AU8" s="529"/>
      <c r="AV8" s="529"/>
      <c r="AW8" s="529"/>
      <c r="AX8" s="529"/>
      <c r="AY8" s="530"/>
      <c r="AZ8" s="528" t="s">
        <v>760</v>
      </c>
      <c r="BA8" s="529"/>
      <c r="BB8" s="529"/>
      <c r="BC8" s="529"/>
      <c r="BD8" s="529"/>
      <c r="BE8" s="529"/>
      <c r="BF8" s="529"/>
      <c r="BG8" s="529"/>
      <c r="BH8" s="530"/>
      <c r="BI8" s="528" t="s">
        <v>761</v>
      </c>
      <c r="BJ8" s="529"/>
      <c r="BK8" s="529"/>
      <c r="BL8" s="529"/>
      <c r="BM8" s="529"/>
      <c r="BN8" s="529"/>
      <c r="BO8" s="529"/>
      <c r="BP8" s="529"/>
      <c r="BQ8" s="530"/>
      <c r="BR8" s="528" t="s">
        <v>762</v>
      </c>
      <c r="BS8" s="529"/>
      <c r="BT8" s="529"/>
      <c r="BU8" s="529"/>
      <c r="BV8" s="529"/>
      <c r="BW8" s="529"/>
      <c r="BX8" s="529"/>
      <c r="BY8" s="529"/>
      <c r="BZ8" s="530"/>
      <c r="CA8" s="528" t="s">
        <v>763</v>
      </c>
      <c r="CB8" s="529"/>
      <c r="CC8" s="529"/>
      <c r="CD8" s="529"/>
      <c r="CE8" s="529"/>
      <c r="CF8" s="529"/>
      <c r="CG8" s="529"/>
      <c r="CH8" s="529"/>
      <c r="CI8" s="530"/>
      <c r="CJ8" s="528" t="s">
        <v>764</v>
      </c>
      <c r="CK8" s="529"/>
      <c r="CL8" s="529"/>
      <c r="CM8" s="529"/>
      <c r="CN8" s="529"/>
      <c r="CO8" s="529"/>
      <c r="CP8" s="529"/>
      <c r="CQ8" s="529"/>
      <c r="CR8" s="530"/>
      <c r="CS8" s="528" t="s">
        <v>594</v>
      </c>
      <c r="CT8" s="529"/>
      <c r="CU8" s="529"/>
      <c r="CV8" s="529"/>
      <c r="CW8" s="529"/>
      <c r="CX8" s="529"/>
      <c r="CY8" s="529"/>
      <c r="CZ8" s="529"/>
      <c r="DA8" s="530"/>
      <c r="DB8" s="528" t="s">
        <v>595</v>
      </c>
      <c r="DC8" s="529"/>
      <c r="DD8" s="529"/>
      <c r="DE8" s="529"/>
      <c r="DF8" s="529"/>
      <c r="DG8" s="529"/>
      <c r="DH8" s="529"/>
      <c r="DI8" s="529"/>
      <c r="DJ8" s="530"/>
      <c r="DK8" s="528" t="s">
        <v>596</v>
      </c>
      <c r="DL8" s="529"/>
      <c r="DM8" s="529"/>
      <c r="DN8" s="529"/>
      <c r="DO8" s="529"/>
      <c r="DP8" s="529"/>
      <c r="DQ8" s="529"/>
      <c r="DR8" s="529"/>
      <c r="DS8" s="530"/>
      <c r="DT8" s="528" t="s">
        <v>597</v>
      </c>
      <c r="DU8" s="529"/>
      <c r="DV8" s="529"/>
      <c r="DW8" s="529"/>
      <c r="DX8" s="529"/>
      <c r="DY8" s="529"/>
      <c r="DZ8" s="529"/>
      <c r="EA8" s="529"/>
      <c r="EB8" s="530"/>
      <c r="EC8" s="528" t="s">
        <v>598</v>
      </c>
      <c r="ED8" s="529"/>
      <c r="EE8" s="529"/>
      <c r="EF8" s="529"/>
      <c r="EG8" s="529"/>
      <c r="EH8" s="529"/>
      <c r="EI8" s="529"/>
      <c r="EJ8" s="529"/>
      <c r="EK8" s="530"/>
      <c r="EL8" s="528" t="s">
        <v>813</v>
      </c>
      <c r="EM8" s="529"/>
      <c r="EN8" s="529"/>
      <c r="EO8" s="529"/>
      <c r="EP8" s="529"/>
      <c r="EQ8" s="529"/>
      <c r="ER8" s="529"/>
      <c r="ES8" s="529"/>
      <c r="ET8" s="530"/>
    </row>
    <row r="9" spans="1:151" ht="18" customHeight="1" thickBot="1">
      <c r="A9" s="537"/>
      <c r="B9" s="538"/>
      <c r="C9" s="538"/>
      <c r="D9" s="538"/>
      <c r="E9" s="538"/>
      <c r="F9" s="538"/>
      <c r="G9" s="538"/>
      <c r="H9" s="538"/>
      <c r="I9" s="538"/>
      <c r="J9" s="539"/>
      <c r="K9" s="540"/>
      <c r="L9" s="541"/>
      <c r="M9" s="541"/>
      <c r="N9" s="541"/>
      <c r="O9" s="541"/>
      <c r="P9" s="541"/>
      <c r="Q9" s="541"/>
      <c r="R9" s="541"/>
      <c r="S9" s="541"/>
      <c r="T9" s="541"/>
      <c r="U9" s="541"/>
      <c r="V9" s="541"/>
      <c r="W9" s="541"/>
      <c r="X9" s="541"/>
      <c r="Y9" s="541"/>
      <c r="Z9" s="541"/>
      <c r="AA9" s="541"/>
      <c r="AB9" s="541"/>
      <c r="AC9" s="541"/>
      <c r="AD9" s="542"/>
      <c r="AE9" s="194"/>
      <c r="AF9" s="195"/>
      <c r="AG9" s="195"/>
      <c r="AH9" s="195"/>
      <c r="AI9" s="195"/>
      <c r="AJ9" s="195"/>
      <c r="AK9" s="195"/>
      <c r="AL9" s="195"/>
      <c r="AM9" s="196"/>
      <c r="AN9" s="531"/>
      <c r="AO9" s="532"/>
      <c r="AP9" s="532"/>
      <c r="AQ9" s="532"/>
      <c r="AR9" s="532"/>
      <c r="AS9" s="532"/>
      <c r="AT9" s="532"/>
      <c r="AU9" s="532"/>
      <c r="AV9" s="532"/>
      <c r="AW9" s="532"/>
      <c r="AX9" s="532"/>
      <c r="AY9" s="533"/>
      <c r="AZ9" s="531"/>
      <c r="BA9" s="532"/>
      <c r="BB9" s="532"/>
      <c r="BC9" s="532"/>
      <c r="BD9" s="532"/>
      <c r="BE9" s="532"/>
      <c r="BF9" s="532"/>
      <c r="BG9" s="532"/>
      <c r="BH9" s="533"/>
      <c r="BI9" s="531"/>
      <c r="BJ9" s="532"/>
      <c r="BK9" s="532"/>
      <c r="BL9" s="532"/>
      <c r="BM9" s="532"/>
      <c r="BN9" s="532"/>
      <c r="BO9" s="532"/>
      <c r="BP9" s="532"/>
      <c r="BQ9" s="533"/>
      <c r="BR9" s="531"/>
      <c r="BS9" s="532"/>
      <c r="BT9" s="532"/>
      <c r="BU9" s="532"/>
      <c r="BV9" s="532"/>
      <c r="BW9" s="532"/>
      <c r="BX9" s="532"/>
      <c r="BY9" s="532"/>
      <c r="BZ9" s="533"/>
      <c r="CA9" s="531"/>
      <c r="CB9" s="532"/>
      <c r="CC9" s="532"/>
      <c r="CD9" s="532"/>
      <c r="CE9" s="532"/>
      <c r="CF9" s="532"/>
      <c r="CG9" s="532"/>
      <c r="CH9" s="532"/>
      <c r="CI9" s="533"/>
      <c r="CJ9" s="531"/>
      <c r="CK9" s="532"/>
      <c r="CL9" s="532"/>
      <c r="CM9" s="532"/>
      <c r="CN9" s="532"/>
      <c r="CO9" s="532"/>
      <c r="CP9" s="532"/>
      <c r="CQ9" s="532"/>
      <c r="CR9" s="533"/>
      <c r="CS9" s="531"/>
      <c r="CT9" s="532"/>
      <c r="CU9" s="532"/>
      <c r="CV9" s="532"/>
      <c r="CW9" s="532"/>
      <c r="CX9" s="532"/>
      <c r="CY9" s="532"/>
      <c r="CZ9" s="532"/>
      <c r="DA9" s="533"/>
      <c r="DB9" s="531"/>
      <c r="DC9" s="532"/>
      <c r="DD9" s="532"/>
      <c r="DE9" s="532"/>
      <c r="DF9" s="532"/>
      <c r="DG9" s="532"/>
      <c r="DH9" s="532"/>
      <c r="DI9" s="532"/>
      <c r="DJ9" s="533"/>
      <c r="DK9" s="531"/>
      <c r="DL9" s="532"/>
      <c r="DM9" s="532"/>
      <c r="DN9" s="532"/>
      <c r="DO9" s="532"/>
      <c r="DP9" s="532"/>
      <c r="DQ9" s="532"/>
      <c r="DR9" s="532"/>
      <c r="DS9" s="533"/>
      <c r="DT9" s="531"/>
      <c r="DU9" s="532"/>
      <c r="DV9" s="532"/>
      <c r="DW9" s="532"/>
      <c r="DX9" s="532"/>
      <c r="DY9" s="532"/>
      <c r="DZ9" s="532"/>
      <c r="EA9" s="532"/>
      <c r="EB9" s="533"/>
      <c r="EC9" s="531"/>
      <c r="ED9" s="532"/>
      <c r="EE9" s="532"/>
      <c r="EF9" s="532"/>
      <c r="EG9" s="532"/>
      <c r="EH9" s="532"/>
      <c r="EI9" s="532"/>
      <c r="EJ9" s="532"/>
      <c r="EK9" s="533"/>
      <c r="EL9" s="531"/>
      <c r="EM9" s="532"/>
      <c r="EN9" s="532"/>
      <c r="EO9" s="532"/>
      <c r="EP9" s="532"/>
      <c r="EQ9" s="532"/>
      <c r="ER9" s="532"/>
      <c r="ES9" s="532"/>
      <c r="ET9" s="533"/>
    </row>
    <row r="10" spans="1:151" ht="24.75" customHeight="1">
      <c r="A10" s="543" t="s">
        <v>765</v>
      </c>
      <c r="B10" s="481"/>
      <c r="C10" s="482"/>
      <c r="D10" s="383" t="s">
        <v>766</v>
      </c>
      <c r="E10" s="384"/>
      <c r="F10" s="384"/>
      <c r="G10" s="384"/>
      <c r="H10" s="384"/>
      <c r="I10" s="384"/>
      <c r="J10" s="385"/>
      <c r="K10" s="544" t="s">
        <v>4410</v>
      </c>
      <c r="L10" s="544"/>
      <c r="M10" s="544"/>
      <c r="N10" s="544"/>
      <c r="O10" s="544"/>
      <c r="P10" s="544"/>
      <c r="Q10" s="544"/>
      <c r="R10" s="544"/>
      <c r="S10" s="544"/>
      <c r="T10" s="544"/>
      <c r="U10" s="544"/>
      <c r="V10" s="544"/>
      <c r="W10" s="544"/>
      <c r="X10" s="544"/>
      <c r="Y10" s="544"/>
      <c r="Z10" s="544"/>
      <c r="AA10" s="544"/>
      <c r="AB10" s="544"/>
      <c r="AC10" s="544"/>
      <c r="AD10" s="388"/>
      <c r="AE10" s="478">
        <v>0</v>
      </c>
      <c r="AF10" s="545"/>
      <c r="AG10" s="479"/>
      <c r="AH10" s="479">
        <v>1</v>
      </c>
      <c r="AI10" s="479"/>
      <c r="AJ10" s="479"/>
      <c r="AK10" s="479">
        <v>0</v>
      </c>
      <c r="AL10" s="546"/>
      <c r="AM10" s="547"/>
      <c r="AN10" s="180">
        <f t="shared" ref="AN10:AN35" si="0">SUM(AZ10:ET10)</f>
        <v>0</v>
      </c>
      <c r="AO10" s="181"/>
      <c r="AP10" s="181"/>
      <c r="AQ10" s="181"/>
      <c r="AR10" s="181"/>
      <c r="AS10" s="181"/>
      <c r="AT10" s="181"/>
      <c r="AU10" s="181"/>
      <c r="AV10" s="181"/>
      <c r="AW10" s="181"/>
      <c r="AX10" s="181"/>
      <c r="AY10" s="182"/>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19"/>
      <c r="BW10" s="419"/>
      <c r="BX10" s="419"/>
      <c r="BY10" s="419"/>
      <c r="BZ10" s="419"/>
      <c r="CA10" s="419"/>
      <c r="CB10" s="419"/>
      <c r="CC10" s="419"/>
      <c r="CD10" s="419"/>
      <c r="CE10" s="419"/>
      <c r="CF10" s="419"/>
      <c r="CG10" s="419"/>
      <c r="CH10" s="419"/>
      <c r="CI10" s="419"/>
      <c r="CJ10" s="419"/>
      <c r="CK10" s="419"/>
      <c r="CL10" s="419"/>
      <c r="CM10" s="419"/>
      <c r="CN10" s="419"/>
      <c r="CO10" s="419"/>
      <c r="CP10" s="419"/>
      <c r="CQ10" s="419"/>
      <c r="CR10" s="419"/>
      <c r="CS10" s="419"/>
      <c r="CT10" s="419"/>
      <c r="CU10" s="419"/>
      <c r="CV10" s="419"/>
      <c r="CW10" s="419"/>
      <c r="CX10" s="419"/>
      <c r="CY10" s="419"/>
      <c r="CZ10" s="419"/>
      <c r="DA10" s="419"/>
      <c r="DB10" s="419"/>
      <c r="DC10" s="419"/>
      <c r="DD10" s="419"/>
      <c r="DE10" s="419"/>
      <c r="DF10" s="419"/>
      <c r="DG10" s="419"/>
      <c r="DH10" s="419"/>
      <c r="DI10" s="419"/>
      <c r="DJ10" s="419"/>
      <c r="DK10" s="419"/>
      <c r="DL10" s="419"/>
      <c r="DM10" s="419"/>
      <c r="DN10" s="419"/>
      <c r="DO10" s="419"/>
      <c r="DP10" s="419"/>
      <c r="DQ10" s="419"/>
      <c r="DR10" s="419"/>
      <c r="DS10" s="419"/>
      <c r="DT10" s="419"/>
      <c r="DU10" s="419"/>
      <c r="DV10" s="419"/>
      <c r="DW10" s="419"/>
      <c r="DX10" s="419"/>
      <c r="DY10" s="419"/>
      <c r="DZ10" s="419"/>
      <c r="EA10" s="419"/>
      <c r="EB10" s="419"/>
      <c r="EC10" s="419"/>
      <c r="ED10" s="419"/>
      <c r="EE10" s="419"/>
      <c r="EF10" s="419"/>
      <c r="EG10" s="419"/>
      <c r="EH10" s="419"/>
      <c r="EI10" s="419"/>
      <c r="EJ10" s="419"/>
      <c r="EK10" s="419"/>
      <c r="EL10" s="419"/>
      <c r="EM10" s="419"/>
      <c r="EN10" s="419"/>
      <c r="EO10" s="419"/>
      <c r="EP10" s="419"/>
      <c r="EQ10" s="419"/>
      <c r="ER10" s="419"/>
      <c r="ES10" s="419"/>
      <c r="ET10" s="420"/>
    </row>
    <row r="11" spans="1:151" ht="18" customHeight="1">
      <c r="A11" s="548"/>
      <c r="B11" s="490"/>
      <c r="C11" s="491"/>
      <c r="D11" s="391"/>
      <c r="E11" s="81"/>
      <c r="F11" s="81"/>
      <c r="G11" s="81"/>
      <c r="H11" s="81"/>
      <c r="I11" s="81"/>
      <c r="J11" s="392"/>
      <c r="K11" s="388" t="s">
        <v>4411</v>
      </c>
      <c r="L11" s="389"/>
      <c r="M11" s="389"/>
      <c r="N11" s="389"/>
      <c r="O11" s="389"/>
      <c r="P11" s="389"/>
      <c r="Q11" s="389"/>
      <c r="R11" s="389"/>
      <c r="S11" s="389"/>
      <c r="T11" s="389"/>
      <c r="U11" s="389"/>
      <c r="V11" s="389"/>
      <c r="W11" s="389"/>
      <c r="X11" s="389"/>
      <c r="Y11" s="389"/>
      <c r="Z11" s="389"/>
      <c r="AA11" s="389"/>
      <c r="AB11" s="389"/>
      <c r="AC11" s="389"/>
      <c r="AD11" s="549"/>
      <c r="AE11" s="550">
        <v>0</v>
      </c>
      <c r="AF11" s="488"/>
      <c r="AG11" s="551"/>
      <c r="AH11" s="551">
        <v>2</v>
      </c>
      <c r="AI11" s="551"/>
      <c r="AJ11" s="551"/>
      <c r="AK11" s="551">
        <v>0</v>
      </c>
      <c r="AL11" s="487"/>
      <c r="AM11" s="552"/>
      <c r="AN11" s="156">
        <f t="shared" si="0"/>
        <v>0</v>
      </c>
      <c r="AO11" s="157"/>
      <c r="AP11" s="157"/>
      <c r="AQ11" s="157"/>
      <c r="AR11" s="157"/>
      <c r="AS11" s="157"/>
      <c r="AT11" s="157"/>
      <c r="AU11" s="157"/>
      <c r="AV11" s="157"/>
      <c r="AW11" s="157"/>
      <c r="AX11" s="157"/>
      <c r="AY11" s="158"/>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421"/>
      <c r="DG11" s="421"/>
      <c r="DH11" s="421"/>
      <c r="DI11" s="421"/>
      <c r="DJ11" s="421"/>
      <c r="DK11" s="421"/>
      <c r="DL11" s="421"/>
      <c r="DM11" s="421"/>
      <c r="DN11" s="421"/>
      <c r="DO11" s="421"/>
      <c r="DP11" s="421"/>
      <c r="DQ11" s="421"/>
      <c r="DR11" s="421"/>
      <c r="DS11" s="421"/>
      <c r="DT11" s="421"/>
      <c r="DU11" s="421"/>
      <c r="DV11" s="421"/>
      <c r="DW11" s="421"/>
      <c r="DX11" s="421"/>
      <c r="DY11" s="421"/>
      <c r="DZ11" s="421"/>
      <c r="EA11" s="421"/>
      <c r="EB11" s="421"/>
      <c r="EC11" s="421"/>
      <c r="ED11" s="421"/>
      <c r="EE11" s="421"/>
      <c r="EF11" s="421"/>
      <c r="EG11" s="421"/>
      <c r="EH11" s="421"/>
      <c r="EI11" s="421"/>
      <c r="EJ11" s="421"/>
      <c r="EK11" s="421"/>
      <c r="EL11" s="421"/>
      <c r="EM11" s="421"/>
      <c r="EN11" s="421"/>
      <c r="EO11" s="421"/>
      <c r="EP11" s="421"/>
      <c r="EQ11" s="421"/>
      <c r="ER11" s="421"/>
      <c r="ES11" s="421"/>
      <c r="ET11" s="422"/>
    </row>
    <row r="12" spans="1:151" ht="18" customHeight="1">
      <c r="A12" s="548"/>
      <c r="B12" s="490"/>
      <c r="C12" s="491"/>
      <c r="D12" s="391"/>
      <c r="E12" s="81"/>
      <c r="F12" s="81"/>
      <c r="G12" s="81"/>
      <c r="H12" s="81"/>
      <c r="I12" s="81"/>
      <c r="J12" s="392"/>
      <c r="K12" s="544" t="s">
        <v>842</v>
      </c>
      <c r="L12" s="544"/>
      <c r="M12" s="544"/>
      <c r="N12" s="544"/>
      <c r="O12" s="544"/>
      <c r="P12" s="544"/>
      <c r="Q12" s="544"/>
      <c r="R12" s="544"/>
      <c r="S12" s="544"/>
      <c r="T12" s="544"/>
      <c r="U12" s="544"/>
      <c r="V12" s="544"/>
      <c r="W12" s="544"/>
      <c r="X12" s="544"/>
      <c r="Y12" s="544"/>
      <c r="Z12" s="544"/>
      <c r="AA12" s="544"/>
      <c r="AB12" s="544"/>
      <c r="AC12" s="544"/>
      <c r="AD12" s="388"/>
      <c r="AE12" s="550">
        <v>0</v>
      </c>
      <c r="AF12" s="488"/>
      <c r="AG12" s="551"/>
      <c r="AH12" s="551">
        <v>3</v>
      </c>
      <c r="AI12" s="551"/>
      <c r="AJ12" s="551"/>
      <c r="AK12" s="551">
        <v>0</v>
      </c>
      <c r="AL12" s="487"/>
      <c r="AM12" s="552"/>
      <c r="AN12" s="156">
        <f t="shared" si="0"/>
        <v>0</v>
      </c>
      <c r="AO12" s="157"/>
      <c r="AP12" s="157"/>
      <c r="AQ12" s="157"/>
      <c r="AR12" s="157"/>
      <c r="AS12" s="157"/>
      <c r="AT12" s="157"/>
      <c r="AU12" s="157"/>
      <c r="AV12" s="157"/>
      <c r="AW12" s="157"/>
      <c r="AX12" s="157"/>
      <c r="AY12" s="158"/>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421"/>
      <c r="DG12" s="421"/>
      <c r="DH12" s="421"/>
      <c r="DI12" s="421"/>
      <c r="DJ12" s="421"/>
      <c r="DK12" s="421"/>
      <c r="DL12" s="421"/>
      <c r="DM12" s="421"/>
      <c r="DN12" s="421"/>
      <c r="DO12" s="421"/>
      <c r="DP12" s="421"/>
      <c r="DQ12" s="421"/>
      <c r="DR12" s="421"/>
      <c r="DS12" s="421"/>
      <c r="DT12" s="421"/>
      <c r="DU12" s="421"/>
      <c r="DV12" s="421"/>
      <c r="DW12" s="421"/>
      <c r="DX12" s="421"/>
      <c r="DY12" s="421"/>
      <c r="DZ12" s="421"/>
      <c r="EA12" s="421"/>
      <c r="EB12" s="421"/>
      <c r="EC12" s="421"/>
      <c r="ED12" s="421"/>
      <c r="EE12" s="421"/>
      <c r="EF12" s="421"/>
      <c r="EG12" s="421"/>
      <c r="EH12" s="421"/>
      <c r="EI12" s="421"/>
      <c r="EJ12" s="421"/>
      <c r="EK12" s="421"/>
      <c r="EL12" s="421"/>
      <c r="EM12" s="421"/>
      <c r="EN12" s="421"/>
      <c r="EO12" s="421"/>
      <c r="EP12" s="421"/>
      <c r="EQ12" s="421"/>
      <c r="ER12" s="421"/>
      <c r="ES12" s="421"/>
      <c r="ET12" s="422"/>
    </row>
    <row r="13" spans="1:151" ht="18" customHeight="1">
      <c r="A13" s="548"/>
      <c r="B13" s="490"/>
      <c r="C13" s="491"/>
      <c r="D13" s="391"/>
      <c r="E13" s="81"/>
      <c r="F13" s="81"/>
      <c r="G13" s="81"/>
      <c r="H13" s="81"/>
      <c r="I13" s="81"/>
      <c r="J13" s="392"/>
      <c r="K13" s="544" t="s">
        <v>843</v>
      </c>
      <c r="L13" s="544"/>
      <c r="M13" s="544"/>
      <c r="N13" s="544"/>
      <c r="O13" s="544"/>
      <c r="P13" s="544"/>
      <c r="Q13" s="544"/>
      <c r="R13" s="544"/>
      <c r="S13" s="544"/>
      <c r="T13" s="544"/>
      <c r="U13" s="544"/>
      <c r="V13" s="544"/>
      <c r="W13" s="544"/>
      <c r="X13" s="544"/>
      <c r="Y13" s="544"/>
      <c r="Z13" s="544"/>
      <c r="AA13" s="544"/>
      <c r="AB13" s="544"/>
      <c r="AC13" s="544"/>
      <c r="AD13" s="388"/>
      <c r="AE13" s="550">
        <v>0</v>
      </c>
      <c r="AF13" s="488"/>
      <c r="AG13" s="551"/>
      <c r="AH13" s="551">
        <v>4</v>
      </c>
      <c r="AI13" s="551"/>
      <c r="AJ13" s="551"/>
      <c r="AK13" s="551">
        <v>0</v>
      </c>
      <c r="AL13" s="487"/>
      <c r="AM13" s="552"/>
      <c r="AN13" s="156">
        <f t="shared" si="0"/>
        <v>0</v>
      </c>
      <c r="AO13" s="157"/>
      <c r="AP13" s="157"/>
      <c r="AQ13" s="157"/>
      <c r="AR13" s="157"/>
      <c r="AS13" s="157"/>
      <c r="AT13" s="157"/>
      <c r="AU13" s="157"/>
      <c r="AV13" s="157"/>
      <c r="AW13" s="157"/>
      <c r="AX13" s="157"/>
      <c r="AY13" s="158"/>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421"/>
      <c r="DG13" s="421"/>
      <c r="DH13" s="421"/>
      <c r="DI13" s="421"/>
      <c r="DJ13" s="421"/>
      <c r="DK13" s="421"/>
      <c r="DL13" s="421"/>
      <c r="DM13" s="421"/>
      <c r="DN13" s="421"/>
      <c r="DO13" s="421"/>
      <c r="DP13" s="421"/>
      <c r="DQ13" s="421"/>
      <c r="DR13" s="421"/>
      <c r="DS13" s="421"/>
      <c r="DT13" s="421"/>
      <c r="DU13" s="421"/>
      <c r="DV13" s="421"/>
      <c r="DW13" s="421"/>
      <c r="DX13" s="421"/>
      <c r="DY13" s="421"/>
      <c r="DZ13" s="421"/>
      <c r="EA13" s="421"/>
      <c r="EB13" s="421"/>
      <c r="EC13" s="421"/>
      <c r="ED13" s="421"/>
      <c r="EE13" s="421"/>
      <c r="EF13" s="421"/>
      <c r="EG13" s="421"/>
      <c r="EH13" s="421"/>
      <c r="EI13" s="421"/>
      <c r="EJ13" s="421"/>
      <c r="EK13" s="421"/>
      <c r="EL13" s="421"/>
      <c r="EM13" s="421"/>
      <c r="EN13" s="421"/>
      <c r="EO13" s="421"/>
      <c r="EP13" s="421"/>
      <c r="EQ13" s="421"/>
      <c r="ER13" s="421"/>
      <c r="ES13" s="421"/>
      <c r="ET13" s="422"/>
    </row>
    <row r="14" spans="1:151" ht="18" customHeight="1">
      <c r="A14" s="548"/>
      <c r="B14" s="490"/>
      <c r="C14" s="491"/>
      <c r="D14" s="391"/>
      <c r="E14" s="81"/>
      <c r="F14" s="81"/>
      <c r="G14" s="81"/>
      <c r="H14" s="81"/>
      <c r="I14" s="81"/>
      <c r="J14" s="392"/>
      <c r="K14" s="544" t="s">
        <v>4412</v>
      </c>
      <c r="L14" s="544"/>
      <c r="M14" s="544"/>
      <c r="N14" s="544"/>
      <c r="O14" s="544"/>
      <c r="P14" s="544"/>
      <c r="Q14" s="544"/>
      <c r="R14" s="544"/>
      <c r="S14" s="544"/>
      <c r="T14" s="544"/>
      <c r="U14" s="544"/>
      <c r="V14" s="544"/>
      <c r="W14" s="544"/>
      <c r="X14" s="544"/>
      <c r="Y14" s="544"/>
      <c r="Z14" s="544"/>
      <c r="AA14" s="544"/>
      <c r="AB14" s="544"/>
      <c r="AC14" s="544"/>
      <c r="AD14" s="388"/>
      <c r="AE14" s="550">
        <v>0</v>
      </c>
      <c r="AF14" s="488"/>
      <c r="AG14" s="551"/>
      <c r="AH14" s="551">
        <v>5</v>
      </c>
      <c r="AI14" s="551"/>
      <c r="AJ14" s="551"/>
      <c r="AK14" s="551">
        <v>0</v>
      </c>
      <c r="AL14" s="487"/>
      <c r="AM14" s="552"/>
      <c r="AN14" s="156">
        <f t="shared" si="0"/>
        <v>0</v>
      </c>
      <c r="AO14" s="157"/>
      <c r="AP14" s="157"/>
      <c r="AQ14" s="157"/>
      <c r="AR14" s="157"/>
      <c r="AS14" s="157"/>
      <c r="AT14" s="157"/>
      <c r="AU14" s="157"/>
      <c r="AV14" s="157"/>
      <c r="AW14" s="157"/>
      <c r="AX14" s="157"/>
      <c r="AY14" s="158"/>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421"/>
      <c r="DG14" s="421"/>
      <c r="DH14" s="421"/>
      <c r="DI14" s="421"/>
      <c r="DJ14" s="421"/>
      <c r="DK14" s="421"/>
      <c r="DL14" s="421"/>
      <c r="DM14" s="421"/>
      <c r="DN14" s="421"/>
      <c r="DO14" s="421"/>
      <c r="DP14" s="421"/>
      <c r="DQ14" s="421"/>
      <c r="DR14" s="421"/>
      <c r="DS14" s="421"/>
      <c r="DT14" s="421"/>
      <c r="DU14" s="421"/>
      <c r="DV14" s="421"/>
      <c r="DW14" s="421"/>
      <c r="DX14" s="421"/>
      <c r="DY14" s="421"/>
      <c r="DZ14" s="421"/>
      <c r="EA14" s="421"/>
      <c r="EB14" s="421"/>
      <c r="EC14" s="421"/>
      <c r="ED14" s="421"/>
      <c r="EE14" s="421"/>
      <c r="EF14" s="421"/>
      <c r="EG14" s="421"/>
      <c r="EH14" s="421"/>
      <c r="EI14" s="421"/>
      <c r="EJ14" s="421"/>
      <c r="EK14" s="421"/>
      <c r="EL14" s="421"/>
      <c r="EM14" s="421"/>
      <c r="EN14" s="421"/>
      <c r="EO14" s="421"/>
      <c r="EP14" s="421"/>
      <c r="EQ14" s="421"/>
      <c r="ER14" s="421"/>
      <c r="ES14" s="421"/>
      <c r="ET14" s="422"/>
    </row>
    <row r="15" spans="1:151" ht="18" customHeight="1">
      <c r="A15" s="548"/>
      <c r="B15" s="490"/>
      <c r="C15" s="491"/>
      <c r="D15" s="391"/>
      <c r="E15" s="81"/>
      <c r="F15" s="81"/>
      <c r="G15" s="81"/>
      <c r="H15" s="81"/>
      <c r="I15" s="81"/>
      <c r="J15" s="392"/>
      <c r="K15" s="544" t="s">
        <v>4413</v>
      </c>
      <c r="L15" s="544"/>
      <c r="M15" s="544"/>
      <c r="N15" s="544"/>
      <c r="O15" s="544"/>
      <c r="P15" s="544"/>
      <c r="Q15" s="544"/>
      <c r="R15" s="544"/>
      <c r="S15" s="544"/>
      <c r="T15" s="544"/>
      <c r="U15" s="544"/>
      <c r="V15" s="544"/>
      <c r="W15" s="544"/>
      <c r="X15" s="544"/>
      <c r="Y15" s="544"/>
      <c r="Z15" s="544"/>
      <c r="AA15" s="544"/>
      <c r="AB15" s="544"/>
      <c r="AC15" s="544"/>
      <c r="AD15" s="388"/>
      <c r="AE15" s="550">
        <v>0</v>
      </c>
      <c r="AF15" s="488"/>
      <c r="AG15" s="551"/>
      <c r="AH15" s="551">
        <v>6</v>
      </c>
      <c r="AI15" s="551"/>
      <c r="AJ15" s="551"/>
      <c r="AK15" s="551">
        <v>0</v>
      </c>
      <c r="AL15" s="487"/>
      <c r="AM15" s="552"/>
      <c r="AN15" s="156">
        <f t="shared" si="0"/>
        <v>0</v>
      </c>
      <c r="AO15" s="157"/>
      <c r="AP15" s="157"/>
      <c r="AQ15" s="157"/>
      <c r="AR15" s="157"/>
      <c r="AS15" s="157"/>
      <c r="AT15" s="157"/>
      <c r="AU15" s="157"/>
      <c r="AV15" s="157"/>
      <c r="AW15" s="157"/>
      <c r="AX15" s="157"/>
      <c r="AY15" s="158"/>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421"/>
      <c r="DG15" s="421"/>
      <c r="DH15" s="421"/>
      <c r="DI15" s="421"/>
      <c r="DJ15" s="421"/>
      <c r="DK15" s="421"/>
      <c r="DL15" s="421"/>
      <c r="DM15" s="421"/>
      <c r="DN15" s="421"/>
      <c r="DO15" s="421"/>
      <c r="DP15" s="421"/>
      <c r="DQ15" s="421"/>
      <c r="DR15" s="421"/>
      <c r="DS15" s="421"/>
      <c r="DT15" s="421"/>
      <c r="DU15" s="421"/>
      <c r="DV15" s="421"/>
      <c r="DW15" s="421"/>
      <c r="DX15" s="421"/>
      <c r="DY15" s="421"/>
      <c r="DZ15" s="421"/>
      <c r="EA15" s="421"/>
      <c r="EB15" s="421"/>
      <c r="EC15" s="421"/>
      <c r="ED15" s="421"/>
      <c r="EE15" s="421"/>
      <c r="EF15" s="421"/>
      <c r="EG15" s="421"/>
      <c r="EH15" s="421"/>
      <c r="EI15" s="421"/>
      <c r="EJ15" s="421"/>
      <c r="EK15" s="421"/>
      <c r="EL15" s="421"/>
      <c r="EM15" s="421"/>
      <c r="EN15" s="421"/>
      <c r="EO15" s="421"/>
      <c r="EP15" s="421"/>
      <c r="EQ15" s="421"/>
      <c r="ER15" s="421"/>
      <c r="ES15" s="421"/>
      <c r="ET15" s="422"/>
    </row>
    <row r="16" spans="1:151" ht="18" customHeight="1">
      <c r="A16" s="548"/>
      <c r="B16" s="490"/>
      <c r="C16" s="491"/>
      <c r="D16" s="391"/>
      <c r="E16" s="81"/>
      <c r="F16" s="81"/>
      <c r="G16" s="81"/>
      <c r="H16" s="81"/>
      <c r="I16" s="81"/>
      <c r="J16" s="392"/>
      <c r="K16" s="544" t="s">
        <v>4414</v>
      </c>
      <c r="L16" s="544"/>
      <c r="M16" s="544"/>
      <c r="N16" s="544"/>
      <c r="O16" s="544"/>
      <c r="P16" s="544"/>
      <c r="Q16" s="544"/>
      <c r="R16" s="544"/>
      <c r="S16" s="544"/>
      <c r="T16" s="544"/>
      <c r="U16" s="544"/>
      <c r="V16" s="544"/>
      <c r="W16" s="544"/>
      <c r="X16" s="544"/>
      <c r="Y16" s="544"/>
      <c r="Z16" s="544"/>
      <c r="AA16" s="544"/>
      <c r="AB16" s="544"/>
      <c r="AC16" s="544"/>
      <c r="AD16" s="388"/>
      <c r="AE16" s="550">
        <v>0</v>
      </c>
      <c r="AF16" s="488"/>
      <c r="AG16" s="551"/>
      <c r="AH16" s="551">
        <v>7</v>
      </c>
      <c r="AI16" s="551"/>
      <c r="AJ16" s="551"/>
      <c r="AK16" s="551">
        <v>0</v>
      </c>
      <c r="AL16" s="487"/>
      <c r="AM16" s="552"/>
      <c r="AN16" s="156">
        <f t="shared" si="0"/>
        <v>0</v>
      </c>
      <c r="AO16" s="157"/>
      <c r="AP16" s="157"/>
      <c r="AQ16" s="157"/>
      <c r="AR16" s="157"/>
      <c r="AS16" s="157"/>
      <c r="AT16" s="157"/>
      <c r="AU16" s="157"/>
      <c r="AV16" s="157"/>
      <c r="AW16" s="157"/>
      <c r="AX16" s="157"/>
      <c r="AY16" s="158"/>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421"/>
      <c r="DG16" s="421"/>
      <c r="DH16" s="421"/>
      <c r="DI16" s="421"/>
      <c r="DJ16" s="421"/>
      <c r="DK16" s="421"/>
      <c r="DL16" s="421"/>
      <c r="DM16" s="421"/>
      <c r="DN16" s="421"/>
      <c r="DO16" s="421"/>
      <c r="DP16" s="421"/>
      <c r="DQ16" s="421"/>
      <c r="DR16" s="421"/>
      <c r="DS16" s="421"/>
      <c r="DT16" s="421"/>
      <c r="DU16" s="421"/>
      <c r="DV16" s="421"/>
      <c r="DW16" s="421"/>
      <c r="DX16" s="421"/>
      <c r="DY16" s="421"/>
      <c r="DZ16" s="421"/>
      <c r="EA16" s="421"/>
      <c r="EB16" s="421"/>
      <c r="EC16" s="421"/>
      <c r="ED16" s="421"/>
      <c r="EE16" s="421"/>
      <c r="EF16" s="421"/>
      <c r="EG16" s="421"/>
      <c r="EH16" s="421"/>
      <c r="EI16" s="421"/>
      <c r="EJ16" s="421"/>
      <c r="EK16" s="421"/>
      <c r="EL16" s="421"/>
      <c r="EM16" s="421"/>
      <c r="EN16" s="421"/>
      <c r="EO16" s="421"/>
      <c r="EP16" s="421"/>
      <c r="EQ16" s="421"/>
      <c r="ER16" s="421"/>
      <c r="ES16" s="421"/>
      <c r="ET16" s="422"/>
    </row>
    <row r="17" spans="1:150" ht="18" customHeight="1">
      <c r="A17" s="548"/>
      <c r="B17" s="490"/>
      <c r="C17" s="491"/>
      <c r="D17" s="391"/>
      <c r="E17" s="81"/>
      <c r="F17" s="81"/>
      <c r="G17" s="81"/>
      <c r="H17" s="81"/>
      <c r="I17" s="81"/>
      <c r="J17" s="392"/>
      <c r="K17" s="544" t="s">
        <v>4415</v>
      </c>
      <c r="L17" s="544"/>
      <c r="M17" s="544"/>
      <c r="N17" s="544"/>
      <c r="O17" s="544"/>
      <c r="P17" s="544"/>
      <c r="Q17" s="544"/>
      <c r="R17" s="544"/>
      <c r="S17" s="544"/>
      <c r="T17" s="544"/>
      <c r="U17" s="544"/>
      <c r="V17" s="544"/>
      <c r="W17" s="544"/>
      <c r="X17" s="544"/>
      <c r="Y17" s="544"/>
      <c r="Z17" s="544"/>
      <c r="AA17" s="544"/>
      <c r="AB17" s="544"/>
      <c r="AC17" s="544"/>
      <c r="AD17" s="388"/>
      <c r="AE17" s="550">
        <v>0</v>
      </c>
      <c r="AF17" s="488"/>
      <c r="AG17" s="551"/>
      <c r="AH17" s="551">
        <v>8</v>
      </c>
      <c r="AI17" s="551"/>
      <c r="AJ17" s="551"/>
      <c r="AK17" s="551">
        <v>0</v>
      </c>
      <c r="AL17" s="487"/>
      <c r="AM17" s="552"/>
      <c r="AN17" s="156">
        <f t="shared" si="0"/>
        <v>0</v>
      </c>
      <c r="AO17" s="157"/>
      <c r="AP17" s="157"/>
      <c r="AQ17" s="157"/>
      <c r="AR17" s="157"/>
      <c r="AS17" s="157"/>
      <c r="AT17" s="157"/>
      <c r="AU17" s="157"/>
      <c r="AV17" s="157"/>
      <c r="AW17" s="157"/>
      <c r="AX17" s="157"/>
      <c r="AY17" s="158"/>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421"/>
      <c r="DG17" s="421"/>
      <c r="DH17" s="421"/>
      <c r="DI17" s="421"/>
      <c r="DJ17" s="421"/>
      <c r="DK17" s="421"/>
      <c r="DL17" s="421"/>
      <c r="DM17" s="421"/>
      <c r="DN17" s="421"/>
      <c r="DO17" s="421"/>
      <c r="DP17" s="421"/>
      <c r="DQ17" s="421"/>
      <c r="DR17" s="421"/>
      <c r="DS17" s="421"/>
      <c r="DT17" s="421"/>
      <c r="DU17" s="421"/>
      <c r="DV17" s="421"/>
      <c r="DW17" s="421"/>
      <c r="DX17" s="421"/>
      <c r="DY17" s="421"/>
      <c r="DZ17" s="421"/>
      <c r="EA17" s="421"/>
      <c r="EB17" s="421"/>
      <c r="EC17" s="421"/>
      <c r="ED17" s="421"/>
      <c r="EE17" s="421"/>
      <c r="EF17" s="421"/>
      <c r="EG17" s="421"/>
      <c r="EH17" s="421"/>
      <c r="EI17" s="421"/>
      <c r="EJ17" s="421"/>
      <c r="EK17" s="421"/>
      <c r="EL17" s="421"/>
      <c r="EM17" s="421"/>
      <c r="EN17" s="421"/>
      <c r="EO17" s="421"/>
      <c r="EP17" s="421"/>
      <c r="EQ17" s="421"/>
      <c r="ER17" s="421"/>
      <c r="ES17" s="421"/>
      <c r="ET17" s="422"/>
    </row>
    <row r="18" spans="1:150" ht="18" customHeight="1" thickBot="1">
      <c r="A18" s="548"/>
      <c r="B18" s="490"/>
      <c r="C18" s="491"/>
      <c r="D18" s="399"/>
      <c r="E18" s="400"/>
      <c r="F18" s="400"/>
      <c r="G18" s="400"/>
      <c r="H18" s="400"/>
      <c r="I18" s="400"/>
      <c r="J18" s="401"/>
      <c r="K18" s="544" t="s">
        <v>4416</v>
      </c>
      <c r="L18" s="544"/>
      <c r="M18" s="544"/>
      <c r="N18" s="544"/>
      <c r="O18" s="544"/>
      <c r="P18" s="544"/>
      <c r="Q18" s="544"/>
      <c r="R18" s="544"/>
      <c r="S18" s="544"/>
      <c r="T18" s="544"/>
      <c r="U18" s="544"/>
      <c r="V18" s="544"/>
      <c r="W18" s="544"/>
      <c r="X18" s="544"/>
      <c r="Y18" s="544"/>
      <c r="Z18" s="544"/>
      <c r="AA18" s="544"/>
      <c r="AB18" s="544"/>
      <c r="AC18" s="544"/>
      <c r="AD18" s="388"/>
      <c r="AE18" s="553">
        <v>0</v>
      </c>
      <c r="AF18" s="497"/>
      <c r="AG18" s="554"/>
      <c r="AH18" s="554">
        <v>9</v>
      </c>
      <c r="AI18" s="554"/>
      <c r="AJ18" s="554"/>
      <c r="AK18" s="554">
        <v>0</v>
      </c>
      <c r="AL18" s="495"/>
      <c r="AM18" s="555"/>
      <c r="AN18" s="188">
        <f t="shared" si="0"/>
        <v>0</v>
      </c>
      <c r="AO18" s="189"/>
      <c r="AP18" s="189"/>
      <c r="AQ18" s="189"/>
      <c r="AR18" s="189"/>
      <c r="AS18" s="189"/>
      <c r="AT18" s="189"/>
      <c r="AU18" s="189"/>
      <c r="AV18" s="189"/>
      <c r="AW18" s="189"/>
      <c r="AX18" s="189"/>
      <c r="AY18" s="190"/>
      <c r="AZ18" s="502"/>
      <c r="BA18" s="502"/>
      <c r="BB18" s="502"/>
      <c r="BC18" s="502"/>
      <c r="BD18" s="502"/>
      <c r="BE18" s="502"/>
      <c r="BF18" s="502"/>
      <c r="BG18" s="502"/>
      <c r="BH18" s="502"/>
      <c r="BI18" s="502"/>
      <c r="BJ18" s="502"/>
      <c r="BK18" s="502"/>
      <c r="BL18" s="502"/>
      <c r="BM18" s="502"/>
      <c r="BN18" s="502"/>
      <c r="BO18" s="502"/>
      <c r="BP18" s="502"/>
      <c r="BQ18" s="502"/>
      <c r="BR18" s="502"/>
      <c r="BS18" s="502"/>
      <c r="BT18" s="502"/>
      <c r="BU18" s="502"/>
      <c r="BV18" s="502"/>
      <c r="BW18" s="502"/>
      <c r="BX18" s="502"/>
      <c r="BY18" s="502"/>
      <c r="BZ18" s="502"/>
      <c r="CA18" s="502"/>
      <c r="CB18" s="502"/>
      <c r="CC18" s="502"/>
      <c r="CD18" s="502"/>
      <c r="CE18" s="502"/>
      <c r="CF18" s="502"/>
      <c r="CG18" s="502"/>
      <c r="CH18" s="502"/>
      <c r="CI18" s="502"/>
      <c r="CJ18" s="502"/>
      <c r="CK18" s="502"/>
      <c r="CL18" s="502"/>
      <c r="CM18" s="502"/>
      <c r="CN18" s="502"/>
      <c r="CO18" s="502"/>
      <c r="CP18" s="502"/>
      <c r="CQ18" s="502"/>
      <c r="CR18" s="502"/>
      <c r="CS18" s="502"/>
      <c r="CT18" s="502"/>
      <c r="CU18" s="502"/>
      <c r="CV18" s="502"/>
      <c r="CW18" s="502"/>
      <c r="CX18" s="502"/>
      <c r="CY18" s="502"/>
      <c r="CZ18" s="502"/>
      <c r="DA18" s="502"/>
      <c r="DB18" s="502"/>
      <c r="DC18" s="502"/>
      <c r="DD18" s="502"/>
      <c r="DE18" s="502"/>
      <c r="DF18" s="502"/>
      <c r="DG18" s="502"/>
      <c r="DH18" s="502"/>
      <c r="DI18" s="502"/>
      <c r="DJ18" s="502"/>
      <c r="DK18" s="502"/>
      <c r="DL18" s="502"/>
      <c r="DM18" s="502"/>
      <c r="DN18" s="502"/>
      <c r="DO18" s="502"/>
      <c r="DP18" s="502"/>
      <c r="DQ18" s="502"/>
      <c r="DR18" s="502"/>
      <c r="DS18" s="502"/>
      <c r="DT18" s="502"/>
      <c r="DU18" s="502"/>
      <c r="DV18" s="502"/>
      <c r="DW18" s="502"/>
      <c r="DX18" s="502"/>
      <c r="DY18" s="502"/>
      <c r="DZ18" s="502"/>
      <c r="EA18" s="502"/>
      <c r="EB18" s="502"/>
      <c r="EC18" s="502"/>
      <c r="ED18" s="502"/>
      <c r="EE18" s="502"/>
      <c r="EF18" s="502"/>
      <c r="EG18" s="502"/>
      <c r="EH18" s="502"/>
      <c r="EI18" s="502"/>
      <c r="EJ18" s="502"/>
      <c r="EK18" s="502"/>
      <c r="EL18" s="502"/>
      <c r="EM18" s="502"/>
      <c r="EN18" s="502"/>
      <c r="EO18" s="502"/>
      <c r="EP18" s="502"/>
      <c r="EQ18" s="502"/>
      <c r="ER18" s="502"/>
      <c r="ES18" s="502"/>
      <c r="ET18" s="503"/>
    </row>
    <row r="19" spans="1:150" ht="18" customHeight="1">
      <c r="A19" s="548"/>
      <c r="B19" s="490"/>
      <c r="C19" s="491"/>
      <c r="D19" s="384" t="s">
        <v>844</v>
      </c>
      <c r="E19" s="384"/>
      <c r="F19" s="384"/>
      <c r="G19" s="384"/>
      <c r="H19" s="384"/>
      <c r="I19" s="384"/>
      <c r="J19" s="385"/>
      <c r="K19" s="544" t="s">
        <v>4417</v>
      </c>
      <c r="L19" s="544"/>
      <c r="M19" s="544"/>
      <c r="N19" s="544"/>
      <c r="O19" s="544"/>
      <c r="P19" s="544"/>
      <c r="Q19" s="544"/>
      <c r="R19" s="544"/>
      <c r="S19" s="544"/>
      <c r="T19" s="544"/>
      <c r="U19" s="544"/>
      <c r="V19" s="544"/>
      <c r="W19" s="544"/>
      <c r="X19" s="544"/>
      <c r="Y19" s="544"/>
      <c r="Z19" s="544"/>
      <c r="AA19" s="544"/>
      <c r="AB19" s="544"/>
      <c r="AC19" s="544"/>
      <c r="AD19" s="388"/>
      <c r="AE19" s="478">
        <v>1</v>
      </c>
      <c r="AF19" s="545"/>
      <c r="AG19" s="479"/>
      <c r="AH19" s="479">
        <v>0</v>
      </c>
      <c r="AI19" s="479"/>
      <c r="AJ19" s="479"/>
      <c r="AK19" s="479">
        <v>0</v>
      </c>
      <c r="AL19" s="546"/>
      <c r="AM19" s="547"/>
      <c r="AN19" s="180">
        <f t="shared" si="0"/>
        <v>967</v>
      </c>
      <c r="AO19" s="181"/>
      <c r="AP19" s="181"/>
      <c r="AQ19" s="181"/>
      <c r="AR19" s="181"/>
      <c r="AS19" s="181"/>
      <c r="AT19" s="181"/>
      <c r="AU19" s="181"/>
      <c r="AV19" s="181"/>
      <c r="AW19" s="181"/>
      <c r="AX19" s="181"/>
      <c r="AY19" s="182"/>
      <c r="AZ19" s="419">
        <v>849</v>
      </c>
      <c r="BA19" s="419"/>
      <c r="BB19" s="419"/>
      <c r="BC19" s="419"/>
      <c r="BD19" s="419"/>
      <c r="BE19" s="419"/>
      <c r="BF19" s="419"/>
      <c r="BG19" s="419"/>
      <c r="BH19" s="419"/>
      <c r="BI19" s="419"/>
      <c r="BJ19" s="419"/>
      <c r="BK19" s="419"/>
      <c r="BL19" s="419"/>
      <c r="BM19" s="419"/>
      <c r="BN19" s="419"/>
      <c r="BO19" s="419"/>
      <c r="BP19" s="419"/>
      <c r="BQ19" s="419"/>
      <c r="BR19" s="419">
        <v>55</v>
      </c>
      <c r="BS19" s="419"/>
      <c r="BT19" s="419"/>
      <c r="BU19" s="419"/>
      <c r="BV19" s="419"/>
      <c r="BW19" s="419"/>
      <c r="BX19" s="419"/>
      <c r="BY19" s="419"/>
      <c r="BZ19" s="419"/>
      <c r="CA19" s="419">
        <v>36</v>
      </c>
      <c r="CB19" s="419"/>
      <c r="CC19" s="419"/>
      <c r="CD19" s="419"/>
      <c r="CE19" s="419"/>
      <c r="CF19" s="419"/>
      <c r="CG19" s="419"/>
      <c r="CH19" s="419"/>
      <c r="CI19" s="419"/>
      <c r="CJ19" s="419">
        <v>17</v>
      </c>
      <c r="CK19" s="419"/>
      <c r="CL19" s="419"/>
      <c r="CM19" s="419"/>
      <c r="CN19" s="419"/>
      <c r="CO19" s="419"/>
      <c r="CP19" s="419"/>
      <c r="CQ19" s="419"/>
      <c r="CR19" s="419"/>
      <c r="CS19" s="419">
        <v>7</v>
      </c>
      <c r="CT19" s="419"/>
      <c r="CU19" s="419"/>
      <c r="CV19" s="419"/>
      <c r="CW19" s="419"/>
      <c r="CX19" s="419"/>
      <c r="CY19" s="419"/>
      <c r="CZ19" s="419"/>
      <c r="DA19" s="419"/>
      <c r="DB19" s="419">
        <v>2</v>
      </c>
      <c r="DC19" s="419"/>
      <c r="DD19" s="419"/>
      <c r="DE19" s="419"/>
      <c r="DF19" s="419"/>
      <c r="DG19" s="419"/>
      <c r="DH19" s="419"/>
      <c r="DI19" s="419"/>
      <c r="DJ19" s="419"/>
      <c r="DK19" s="419">
        <v>1</v>
      </c>
      <c r="DL19" s="419"/>
      <c r="DM19" s="419"/>
      <c r="DN19" s="419"/>
      <c r="DO19" s="419"/>
      <c r="DP19" s="419"/>
      <c r="DQ19" s="419"/>
      <c r="DR19" s="419"/>
      <c r="DS19" s="419"/>
      <c r="DT19" s="419"/>
      <c r="DU19" s="419"/>
      <c r="DV19" s="419"/>
      <c r="DW19" s="419"/>
      <c r="DX19" s="419"/>
      <c r="DY19" s="419"/>
      <c r="DZ19" s="419"/>
      <c r="EA19" s="419"/>
      <c r="EB19" s="419"/>
      <c r="EC19" s="419"/>
      <c r="ED19" s="419"/>
      <c r="EE19" s="419"/>
      <c r="EF19" s="419"/>
      <c r="EG19" s="419"/>
      <c r="EH19" s="419"/>
      <c r="EI19" s="419"/>
      <c r="EJ19" s="419"/>
      <c r="EK19" s="419"/>
      <c r="EL19" s="419"/>
      <c r="EM19" s="419"/>
      <c r="EN19" s="419"/>
      <c r="EO19" s="419"/>
      <c r="EP19" s="419"/>
      <c r="EQ19" s="419"/>
      <c r="ER19" s="419"/>
      <c r="ES19" s="419"/>
      <c r="ET19" s="420"/>
    </row>
    <row r="20" spans="1:150" ht="18" customHeight="1">
      <c r="A20" s="548"/>
      <c r="B20" s="490"/>
      <c r="C20" s="491"/>
      <c r="D20" s="81"/>
      <c r="E20" s="81"/>
      <c r="F20" s="81"/>
      <c r="G20" s="81"/>
      <c r="H20" s="81"/>
      <c r="I20" s="81"/>
      <c r="J20" s="392"/>
      <c r="K20" s="544" t="s">
        <v>4418</v>
      </c>
      <c r="L20" s="544"/>
      <c r="M20" s="544"/>
      <c r="N20" s="544"/>
      <c r="O20" s="544"/>
      <c r="P20" s="544"/>
      <c r="Q20" s="544"/>
      <c r="R20" s="544"/>
      <c r="S20" s="544"/>
      <c r="T20" s="544"/>
      <c r="U20" s="544"/>
      <c r="V20" s="544"/>
      <c r="W20" s="544"/>
      <c r="X20" s="544"/>
      <c r="Y20" s="544"/>
      <c r="Z20" s="544"/>
      <c r="AA20" s="544"/>
      <c r="AB20" s="544"/>
      <c r="AC20" s="544"/>
      <c r="AD20" s="388"/>
      <c r="AE20" s="550">
        <v>1</v>
      </c>
      <c r="AF20" s="488"/>
      <c r="AG20" s="551"/>
      <c r="AH20" s="551">
        <v>1</v>
      </c>
      <c r="AI20" s="551"/>
      <c r="AJ20" s="551"/>
      <c r="AK20" s="551">
        <v>0</v>
      </c>
      <c r="AL20" s="487"/>
      <c r="AM20" s="552"/>
      <c r="AN20" s="156">
        <f t="shared" si="0"/>
        <v>1367</v>
      </c>
      <c r="AO20" s="157"/>
      <c r="AP20" s="157"/>
      <c r="AQ20" s="157"/>
      <c r="AR20" s="157"/>
      <c r="AS20" s="157"/>
      <c r="AT20" s="157"/>
      <c r="AU20" s="157"/>
      <c r="AV20" s="157"/>
      <c r="AW20" s="157"/>
      <c r="AX20" s="157"/>
      <c r="AY20" s="158"/>
      <c r="AZ20" s="421">
        <v>1222</v>
      </c>
      <c r="BA20" s="421"/>
      <c r="BB20" s="421"/>
      <c r="BC20" s="421"/>
      <c r="BD20" s="421"/>
      <c r="BE20" s="421"/>
      <c r="BF20" s="421"/>
      <c r="BG20" s="421"/>
      <c r="BH20" s="421"/>
      <c r="BI20" s="421"/>
      <c r="BJ20" s="421"/>
      <c r="BK20" s="421"/>
      <c r="BL20" s="421"/>
      <c r="BM20" s="421"/>
      <c r="BN20" s="421"/>
      <c r="BO20" s="421"/>
      <c r="BP20" s="421"/>
      <c r="BQ20" s="421"/>
      <c r="BR20" s="421">
        <v>69</v>
      </c>
      <c r="BS20" s="421"/>
      <c r="BT20" s="421"/>
      <c r="BU20" s="421"/>
      <c r="BV20" s="421"/>
      <c r="BW20" s="421"/>
      <c r="BX20" s="421"/>
      <c r="BY20" s="421"/>
      <c r="BZ20" s="421"/>
      <c r="CA20" s="421">
        <v>56</v>
      </c>
      <c r="CB20" s="421"/>
      <c r="CC20" s="421"/>
      <c r="CD20" s="421"/>
      <c r="CE20" s="421"/>
      <c r="CF20" s="421"/>
      <c r="CG20" s="421"/>
      <c r="CH20" s="421"/>
      <c r="CI20" s="421"/>
      <c r="CJ20" s="421">
        <v>18</v>
      </c>
      <c r="CK20" s="421"/>
      <c r="CL20" s="421"/>
      <c r="CM20" s="421"/>
      <c r="CN20" s="421"/>
      <c r="CO20" s="421"/>
      <c r="CP20" s="421"/>
      <c r="CQ20" s="421"/>
      <c r="CR20" s="421"/>
      <c r="CS20" s="421">
        <v>2</v>
      </c>
      <c r="CT20" s="421"/>
      <c r="CU20" s="421"/>
      <c r="CV20" s="421"/>
      <c r="CW20" s="421"/>
      <c r="CX20" s="421"/>
      <c r="CY20" s="421"/>
      <c r="CZ20" s="421"/>
      <c r="DA20" s="421"/>
      <c r="DB20" s="421"/>
      <c r="DC20" s="421"/>
      <c r="DD20" s="421"/>
      <c r="DE20" s="421"/>
      <c r="DF20" s="421"/>
      <c r="DG20" s="421"/>
      <c r="DH20" s="421"/>
      <c r="DI20" s="421"/>
      <c r="DJ20" s="421"/>
      <c r="DK20" s="421"/>
      <c r="DL20" s="421"/>
      <c r="DM20" s="421"/>
      <c r="DN20" s="421"/>
      <c r="DO20" s="421"/>
      <c r="DP20" s="421"/>
      <c r="DQ20" s="421"/>
      <c r="DR20" s="421"/>
      <c r="DS20" s="421"/>
      <c r="DT20" s="421"/>
      <c r="DU20" s="421"/>
      <c r="DV20" s="421"/>
      <c r="DW20" s="421"/>
      <c r="DX20" s="421"/>
      <c r="DY20" s="421"/>
      <c r="DZ20" s="421"/>
      <c r="EA20" s="421"/>
      <c r="EB20" s="421"/>
      <c r="EC20" s="421"/>
      <c r="ED20" s="421"/>
      <c r="EE20" s="421"/>
      <c r="EF20" s="421"/>
      <c r="EG20" s="421"/>
      <c r="EH20" s="421"/>
      <c r="EI20" s="421"/>
      <c r="EJ20" s="421"/>
      <c r="EK20" s="421"/>
      <c r="EL20" s="421"/>
      <c r="EM20" s="421"/>
      <c r="EN20" s="421"/>
      <c r="EO20" s="421"/>
      <c r="EP20" s="421"/>
      <c r="EQ20" s="421"/>
      <c r="ER20" s="421"/>
      <c r="ES20" s="421"/>
      <c r="ET20" s="422"/>
    </row>
    <row r="21" spans="1:150" ht="18" customHeight="1">
      <c r="A21" s="548"/>
      <c r="B21" s="490"/>
      <c r="C21" s="491"/>
      <c r="D21" s="81"/>
      <c r="E21" s="81"/>
      <c r="F21" s="81"/>
      <c r="G21" s="81"/>
      <c r="H21" s="81"/>
      <c r="I21" s="81"/>
      <c r="J21" s="392"/>
      <c r="K21" s="544" t="s">
        <v>4419</v>
      </c>
      <c r="L21" s="544"/>
      <c r="M21" s="544"/>
      <c r="N21" s="544"/>
      <c r="O21" s="544"/>
      <c r="P21" s="544"/>
      <c r="Q21" s="544"/>
      <c r="R21" s="544"/>
      <c r="S21" s="544"/>
      <c r="T21" s="544"/>
      <c r="U21" s="544"/>
      <c r="V21" s="544"/>
      <c r="W21" s="544"/>
      <c r="X21" s="544"/>
      <c r="Y21" s="544"/>
      <c r="Z21" s="544"/>
      <c r="AA21" s="544"/>
      <c r="AB21" s="544"/>
      <c r="AC21" s="544"/>
      <c r="AD21" s="388"/>
      <c r="AE21" s="550">
        <v>1</v>
      </c>
      <c r="AF21" s="488"/>
      <c r="AG21" s="551"/>
      <c r="AH21" s="551">
        <v>2</v>
      </c>
      <c r="AI21" s="551"/>
      <c r="AJ21" s="551"/>
      <c r="AK21" s="551">
        <v>0</v>
      </c>
      <c r="AL21" s="487"/>
      <c r="AM21" s="552"/>
      <c r="AN21" s="156">
        <f t="shared" si="0"/>
        <v>2003</v>
      </c>
      <c r="AO21" s="157"/>
      <c r="AP21" s="157"/>
      <c r="AQ21" s="157"/>
      <c r="AR21" s="157"/>
      <c r="AS21" s="157"/>
      <c r="AT21" s="157"/>
      <c r="AU21" s="157"/>
      <c r="AV21" s="157"/>
      <c r="AW21" s="157"/>
      <c r="AX21" s="157"/>
      <c r="AY21" s="158"/>
      <c r="AZ21" s="421">
        <v>1694</v>
      </c>
      <c r="BA21" s="421"/>
      <c r="BB21" s="421"/>
      <c r="BC21" s="421"/>
      <c r="BD21" s="421"/>
      <c r="BE21" s="421"/>
      <c r="BF21" s="421"/>
      <c r="BG21" s="421"/>
      <c r="BH21" s="421"/>
      <c r="BI21" s="421">
        <v>151</v>
      </c>
      <c r="BJ21" s="421"/>
      <c r="BK21" s="421"/>
      <c r="BL21" s="421"/>
      <c r="BM21" s="421"/>
      <c r="BN21" s="421"/>
      <c r="BO21" s="421"/>
      <c r="BP21" s="421"/>
      <c r="BQ21" s="421"/>
      <c r="BR21" s="421">
        <v>87</v>
      </c>
      <c r="BS21" s="421"/>
      <c r="BT21" s="421"/>
      <c r="BU21" s="421"/>
      <c r="BV21" s="421"/>
      <c r="BW21" s="421"/>
      <c r="BX21" s="421"/>
      <c r="BY21" s="421"/>
      <c r="BZ21" s="421"/>
      <c r="CA21" s="421">
        <v>47</v>
      </c>
      <c r="CB21" s="421"/>
      <c r="CC21" s="421"/>
      <c r="CD21" s="421"/>
      <c r="CE21" s="421"/>
      <c r="CF21" s="421"/>
      <c r="CG21" s="421"/>
      <c r="CH21" s="421"/>
      <c r="CI21" s="421"/>
      <c r="CJ21" s="421">
        <v>15</v>
      </c>
      <c r="CK21" s="421"/>
      <c r="CL21" s="421"/>
      <c r="CM21" s="421"/>
      <c r="CN21" s="421"/>
      <c r="CO21" s="421"/>
      <c r="CP21" s="421"/>
      <c r="CQ21" s="421"/>
      <c r="CR21" s="421"/>
      <c r="CS21" s="421">
        <v>7</v>
      </c>
      <c r="CT21" s="421"/>
      <c r="CU21" s="421"/>
      <c r="CV21" s="421"/>
      <c r="CW21" s="421"/>
      <c r="CX21" s="421"/>
      <c r="CY21" s="421"/>
      <c r="CZ21" s="421"/>
      <c r="DA21" s="421"/>
      <c r="DB21" s="421">
        <v>2</v>
      </c>
      <c r="DC21" s="421"/>
      <c r="DD21" s="421"/>
      <c r="DE21" s="421"/>
      <c r="DF21" s="421"/>
      <c r="DG21" s="421"/>
      <c r="DH21" s="421"/>
      <c r="DI21" s="421"/>
      <c r="DJ21" s="421"/>
      <c r="DK21" s="421"/>
      <c r="DL21" s="421"/>
      <c r="DM21" s="421"/>
      <c r="DN21" s="421"/>
      <c r="DO21" s="421"/>
      <c r="DP21" s="421"/>
      <c r="DQ21" s="421"/>
      <c r="DR21" s="421"/>
      <c r="DS21" s="421"/>
      <c r="DT21" s="421"/>
      <c r="DU21" s="421"/>
      <c r="DV21" s="421"/>
      <c r="DW21" s="421"/>
      <c r="DX21" s="421"/>
      <c r="DY21" s="421"/>
      <c r="DZ21" s="421"/>
      <c r="EA21" s="421"/>
      <c r="EB21" s="421"/>
      <c r="EC21" s="421"/>
      <c r="ED21" s="421"/>
      <c r="EE21" s="421"/>
      <c r="EF21" s="421"/>
      <c r="EG21" s="421"/>
      <c r="EH21" s="421"/>
      <c r="EI21" s="421"/>
      <c r="EJ21" s="421"/>
      <c r="EK21" s="421"/>
      <c r="EL21" s="421"/>
      <c r="EM21" s="421"/>
      <c r="EN21" s="421"/>
      <c r="EO21" s="421"/>
      <c r="EP21" s="421"/>
      <c r="EQ21" s="421"/>
      <c r="ER21" s="421"/>
      <c r="ES21" s="421"/>
      <c r="ET21" s="422"/>
    </row>
    <row r="22" spans="1:150" ht="18" customHeight="1">
      <c r="A22" s="548"/>
      <c r="B22" s="490"/>
      <c r="C22" s="491"/>
      <c r="D22" s="81"/>
      <c r="E22" s="81"/>
      <c r="F22" s="81"/>
      <c r="G22" s="81"/>
      <c r="H22" s="81"/>
      <c r="I22" s="81"/>
      <c r="J22" s="392"/>
      <c r="K22" s="544" t="s">
        <v>4420</v>
      </c>
      <c r="L22" s="544"/>
      <c r="M22" s="544"/>
      <c r="N22" s="544"/>
      <c r="O22" s="544"/>
      <c r="P22" s="544"/>
      <c r="Q22" s="544"/>
      <c r="R22" s="544"/>
      <c r="S22" s="544"/>
      <c r="T22" s="544"/>
      <c r="U22" s="544"/>
      <c r="V22" s="544"/>
      <c r="W22" s="544"/>
      <c r="X22" s="544"/>
      <c r="Y22" s="544"/>
      <c r="Z22" s="544"/>
      <c r="AA22" s="544"/>
      <c r="AB22" s="544"/>
      <c r="AC22" s="544"/>
      <c r="AD22" s="388"/>
      <c r="AE22" s="550">
        <v>1</v>
      </c>
      <c r="AF22" s="488"/>
      <c r="AG22" s="551"/>
      <c r="AH22" s="551">
        <v>3</v>
      </c>
      <c r="AI22" s="551"/>
      <c r="AJ22" s="551"/>
      <c r="AK22" s="551">
        <v>0</v>
      </c>
      <c r="AL22" s="487"/>
      <c r="AM22" s="552"/>
      <c r="AN22" s="156">
        <f t="shared" si="0"/>
        <v>1792</v>
      </c>
      <c r="AO22" s="157"/>
      <c r="AP22" s="157"/>
      <c r="AQ22" s="157"/>
      <c r="AR22" s="157"/>
      <c r="AS22" s="157"/>
      <c r="AT22" s="157"/>
      <c r="AU22" s="157"/>
      <c r="AV22" s="157"/>
      <c r="AW22" s="157"/>
      <c r="AX22" s="157"/>
      <c r="AY22" s="158"/>
      <c r="AZ22" s="421">
        <v>1366</v>
      </c>
      <c r="BA22" s="421"/>
      <c r="BB22" s="421"/>
      <c r="BC22" s="421"/>
      <c r="BD22" s="421"/>
      <c r="BE22" s="421"/>
      <c r="BF22" s="421"/>
      <c r="BG22" s="421"/>
      <c r="BH22" s="421"/>
      <c r="BI22" s="421">
        <v>272</v>
      </c>
      <c r="BJ22" s="421"/>
      <c r="BK22" s="421"/>
      <c r="BL22" s="421"/>
      <c r="BM22" s="421"/>
      <c r="BN22" s="421"/>
      <c r="BO22" s="421"/>
      <c r="BP22" s="421"/>
      <c r="BQ22" s="421"/>
      <c r="BR22" s="421">
        <v>95</v>
      </c>
      <c r="BS22" s="421"/>
      <c r="BT22" s="421"/>
      <c r="BU22" s="421"/>
      <c r="BV22" s="421"/>
      <c r="BW22" s="421"/>
      <c r="BX22" s="421"/>
      <c r="BY22" s="421"/>
      <c r="BZ22" s="421"/>
      <c r="CA22" s="421">
        <v>38</v>
      </c>
      <c r="CB22" s="421"/>
      <c r="CC22" s="421"/>
      <c r="CD22" s="421"/>
      <c r="CE22" s="421"/>
      <c r="CF22" s="421"/>
      <c r="CG22" s="421"/>
      <c r="CH22" s="421"/>
      <c r="CI22" s="421"/>
      <c r="CJ22" s="421">
        <v>16</v>
      </c>
      <c r="CK22" s="421"/>
      <c r="CL22" s="421"/>
      <c r="CM22" s="421"/>
      <c r="CN22" s="421"/>
      <c r="CO22" s="421"/>
      <c r="CP22" s="421"/>
      <c r="CQ22" s="421"/>
      <c r="CR22" s="421"/>
      <c r="CS22" s="421">
        <v>4</v>
      </c>
      <c r="CT22" s="421"/>
      <c r="CU22" s="421"/>
      <c r="CV22" s="421"/>
      <c r="CW22" s="421"/>
      <c r="CX22" s="421"/>
      <c r="CY22" s="421"/>
      <c r="CZ22" s="421"/>
      <c r="DA22" s="421"/>
      <c r="DB22" s="421">
        <v>1</v>
      </c>
      <c r="DC22" s="421"/>
      <c r="DD22" s="421"/>
      <c r="DE22" s="421"/>
      <c r="DF22" s="421"/>
      <c r="DG22" s="421"/>
      <c r="DH22" s="421"/>
      <c r="DI22" s="421"/>
      <c r="DJ22" s="421"/>
      <c r="DK22" s="421"/>
      <c r="DL22" s="421"/>
      <c r="DM22" s="421"/>
      <c r="DN22" s="421"/>
      <c r="DO22" s="421"/>
      <c r="DP22" s="421"/>
      <c r="DQ22" s="421"/>
      <c r="DR22" s="421"/>
      <c r="DS22" s="421"/>
      <c r="DT22" s="421"/>
      <c r="DU22" s="421"/>
      <c r="DV22" s="421"/>
      <c r="DW22" s="421"/>
      <c r="DX22" s="421"/>
      <c r="DY22" s="421"/>
      <c r="DZ22" s="421"/>
      <c r="EA22" s="421"/>
      <c r="EB22" s="421"/>
      <c r="EC22" s="421"/>
      <c r="ED22" s="421"/>
      <c r="EE22" s="421"/>
      <c r="EF22" s="421"/>
      <c r="EG22" s="421"/>
      <c r="EH22" s="421"/>
      <c r="EI22" s="421"/>
      <c r="EJ22" s="421"/>
      <c r="EK22" s="421"/>
      <c r="EL22" s="421"/>
      <c r="EM22" s="421"/>
      <c r="EN22" s="421"/>
      <c r="EO22" s="421"/>
      <c r="EP22" s="421"/>
      <c r="EQ22" s="421"/>
      <c r="ER22" s="421"/>
      <c r="ES22" s="421"/>
      <c r="ET22" s="422"/>
    </row>
    <row r="23" spans="1:150" ht="18" customHeight="1">
      <c r="A23" s="548"/>
      <c r="B23" s="490"/>
      <c r="C23" s="491"/>
      <c r="D23" s="81"/>
      <c r="E23" s="81"/>
      <c r="F23" s="81"/>
      <c r="G23" s="81"/>
      <c r="H23" s="81"/>
      <c r="I23" s="81"/>
      <c r="J23" s="392"/>
      <c r="K23" s="544" t="s">
        <v>4421</v>
      </c>
      <c r="L23" s="544"/>
      <c r="M23" s="544"/>
      <c r="N23" s="544"/>
      <c r="O23" s="544"/>
      <c r="P23" s="544"/>
      <c r="Q23" s="544"/>
      <c r="R23" s="544"/>
      <c r="S23" s="544"/>
      <c r="T23" s="544"/>
      <c r="U23" s="544"/>
      <c r="V23" s="544"/>
      <c r="W23" s="544"/>
      <c r="X23" s="544"/>
      <c r="Y23" s="544"/>
      <c r="Z23" s="544"/>
      <c r="AA23" s="544"/>
      <c r="AB23" s="544"/>
      <c r="AC23" s="544"/>
      <c r="AD23" s="388"/>
      <c r="AE23" s="550">
        <v>1</v>
      </c>
      <c r="AF23" s="488"/>
      <c r="AG23" s="551"/>
      <c r="AH23" s="551">
        <v>4</v>
      </c>
      <c r="AI23" s="551"/>
      <c r="AJ23" s="551"/>
      <c r="AK23" s="551">
        <v>0</v>
      </c>
      <c r="AL23" s="487"/>
      <c r="AM23" s="552"/>
      <c r="AN23" s="156">
        <f t="shared" si="0"/>
        <v>1229</v>
      </c>
      <c r="AO23" s="157"/>
      <c r="AP23" s="157"/>
      <c r="AQ23" s="157"/>
      <c r="AR23" s="157"/>
      <c r="AS23" s="157"/>
      <c r="AT23" s="157"/>
      <c r="AU23" s="157"/>
      <c r="AV23" s="157"/>
      <c r="AW23" s="157"/>
      <c r="AX23" s="157"/>
      <c r="AY23" s="158"/>
      <c r="AZ23" s="421">
        <v>787</v>
      </c>
      <c r="BA23" s="421"/>
      <c r="BB23" s="421"/>
      <c r="BC23" s="421"/>
      <c r="BD23" s="421"/>
      <c r="BE23" s="421"/>
      <c r="BF23" s="421"/>
      <c r="BG23" s="421"/>
      <c r="BH23" s="421"/>
      <c r="BI23" s="421">
        <v>319</v>
      </c>
      <c r="BJ23" s="421"/>
      <c r="BK23" s="421"/>
      <c r="BL23" s="421"/>
      <c r="BM23" s="421"/>
      <c r="BN23" s="421"/>
      <c r="BO23" s="421"/>
      <c r="BP23" s="421"/>
      <c r="BQ23" s="421"/>
      <c r="BR23" s="421">
        <v>73</v>
      </c>
      <c r="BS23" s="421"/>
      <c r="BT23" s="421"/>
      <c r="BU23" s="421"/>
      <c r="BV23" s="421"/>
      <c r="BW23" s="421"/>
      <c r="BX23" s="421"/>
      <c r="BY23" s="421"/>
      <c r="BZ23" s="421"/>
      <c r="CA23" s="421">
        <v>33</v>
      </c>
      <c r="CB23" s="421"/>
      <c r="CC23" s="421"/>
      <c r="CD23" s="421"/>
      <c r="CE23" s="421"/>
      <c r="CF23" s="421"/>
      <c r="CG23" s="421"/>
      <c r="CH23" s="421"/>
      <c r="CI23" s="421"/>
      <c r="CJ23" s="421">
        <v>15</v>
      </c>
      <c r="CK23" s="421"/>
      <c r="CL23" s="421"/>
      <c r="CM23" s="421"/>
      <c r="CN23" s="421"/>
      <c r="CO23" s="421"/>
      <c r="CP23" s="421"/>
      <c r="CQ23" s="421"/>
      <c r="CR23" s="421"/>
      <c r="CS23" s="421">
        <v>2</v>
      </c>
      <c r="CT23" s="421"/>
      <c r="CU23" s="421"/>
      <c r="CV23" s="421"/>
      <c r="CW23" s="421"/>
      <c r="CX23" s="421"/>
      <c r="CY23" s="421"/>
      <c r="CZ23" s="421"/>
      <c r="DA23" s="421"/>
      <c r="DB23" s="421"/>
      <c r="DC23" s="421"/>
      <c r="DD23" s="421"/>
      <c r="DE23" s="421"/>
      <c r="DF23" s="421"/>
      <c r="DG23" s="421"/>
      <c r="DH23" s="421"/>
      <c r="DI23" s="421"/>
      <c r="DJ23" s="421"/>
      <c r="DK23" s="421"/>
      <c r="DL23" s="421"/>
      <c r="DM23" s="421"/>
      <c r="DN23" s="421"/>
      <c r="DO23" s="421"/>
      <c r="DP23" s="421"/>
      <c r="DQ23" s="421"/>
      <c r="DR23" s="421"/>
      <c r="DS23" s="421"/>
      <c r="DT23" s="421"/>
      <c r="DU23" s="421"/>
      <c r="DV23" s="421"/>
      <c r="DW23" s="421"/>
      <c r="DX23" s="421"/>
      <c r="DY23" s="421"/>
      <c r="DZ23" s="421"/>
      <c r="EA23" s="421"/>
      <c r="EB23" s="421"/>
      <c r="EC23" s="421"/>
      <c r="ED23" s="421"/>
      <c r="EE23" s="421"/>
      <c r="EF23" s="421"/>
      <c r="EG23" s="421"/>
      <c r="EH23" s="421"/>
      <c r="EI23" s="421"/>
      <c r="EJ23" s="421"/>
      <c r="EK23" s="421"/>
      <c r="EL23" s="421"/>
      <c r="EM23" s="421"/>
      <c r="EN23" s="421"/>
      <c r="EO23" s="421"/>
      <c r="EP23" s="421"/>
      <c r="EQ23" s="421"/>
      <c r="ER23" s="421"/>
      <c r="ES23" s="421"/>
      <c r="ET23" s="422"/>
    </row>
    <row r="24" spans="1:150" ht="18" customHeight="1">
      <c r="A24" s="548"/>
      <c r="B24" s="490"/>
      <c r="C24" s="491"/>
      <c r="D24" s="81"/>
      <c r="E24" s="81"/>
      <c r="F24" s="81"/>
      <c r="G24" s="81"/>
      <c r="H24" s="81"/>
      <c r="I24" s="81"/>
      <c r="J24" s="392"/>
      <c r="K24" s="544" t="s">
        <v>4422</v>
      </c>
      <c r="L24" s="544"/>
      <c r="M24" s="544"/>
      <c r="N24" s="544"/>
      <c r="O24" s="544"/>
      <c r="P24" s="544"/>
      <c r="Q24" s="544"/>
      <c r="R24" s="544"/>
      <c r="S24" s="544"/>
      <c r="T24" s="544"/>
      <c r="U24" s="544"/>
      <c r="V24" s="544"/>
      <c r="W24" s="544"/>
      <c r="X24" s="544"/>
      <c r="Y24" s="544"/>
      <c r="Z24" s="544"/>
      <c r="AA24" s="544"/>
      <c r="AB24" s="544"/>
      <c r="AC24" s="544"/>
      <c r="AD24" s="388"/>
      <c r="AE24" s="550">
        <v>1</v>
      </c>
      <c r="AF24" s="488"/>
      <c r="AG24" s="551"/>
      <c r="AH24" s="551">
        <v>5</v>
      </c>
      <c r="AI24" s="551"/>
      <c r="AJ24" s="551"/>
      <c r="AK24" s="551">
        <v>0</v>
      </c>
      <c r="AL24" s="487"/>
      <c r="AM24" s="552"/>
      <c r="AN24" s="156">
        <f t="shared" si="0"/>
        <v>1044</v>
      </c>
      <c r="AO24" s="157"/>
      <c r="AP24" s="157"/>
      <c r="AQ24" s="157"/>
      <c r="AR24" s="157"/>
      <c r="AS24" s="157"/>
      <c r="AT24" s="157"/>
      <c r="AU24" s="157"/>
      <c r="AV24" s="157"/>
      <c r="AW24" s="157"/>
      <c r="AX24" s="157"/>
      <c r="AY24" s="158"/>
      <c r="AZ24" s="421">
        <v>629</v>
      </c>
      <c r="BA24" s="421"/>
      <c r="BB24" s="421"/>
      <c r="BC24" s="421"/>
      <c r="BD24" s="421"/>
      <c r="BE24" s="421"/>
      <c r="BF24" s="421"/>
      <c r="BG24" s="421"/>
      <c r="BH24" s="421"/>
      <c r="BI24" s="421">
        <v>311</v>
      </c>
      <c r="BJ24" s="421"/>
      <c r="BK24" s="421"/>
      <c r="BL24" s="421"/>
      <c r="BM24" s="421"/>
      <c r="BN24" s="421"/>
      <c r="BO24" s="421"/>
      <c r="BP24" s="421"/>
      <c r="BQ24" s="421"/>
      <c r="BR24" s="421">
        <v>66</v>
      </c>
      <c r="BS24" s="421"/>
      <c r="BT24" s="421"/>
      <c r="BU24" s="421"/>
      <c r="BV24" s="421"/>
      <c r="BW24" s="421"/>
      <c r="BX24" s="421"/>
      <c r="BY24" s="421"/>
      <c r="BZ24" s="421"/>
      <c r="CA24" s="421">
        <v>29</v>
      </c>
      <c r="CB24" s="421"/>
      <c r="CC24" s="421"/>
      <c r="CD24" s="421"/>
      <c r="CE24" s="421"/>
      <c r="CF24" s="421"/>
      <c r="CG24" s="421"/>
      <c r="CH24" s="421"/>
      <c r="CI24" s="421"/>
      <c r="CJ24" s="421">
        <v>4</v>
      </c>
      <c r="CK24" s="421"/>
      <c r="CL24" s="421"/>
      <c r="CM24" s="421"/>
      <c r="CN24" s="421"/>
      <c r="CO24" s="421"/>
      <c r="CP24" s="421"/>
      <c r="CQ24" s="421"/>
      <c r="CR24" s="421"/>
      <c r="CS24" s="421">
        <v>5</v>
      </c>
      <c r="CT24" s="421"/>
      <c r="CU24" s="421"/>
      <c r="CV24" s="421"/>
      <c r="CW24" s="421"/>
      <c r="CX24" s="421"/>
      <c r="CY24" s="421"/>
      <c r="CZ24" s="421"/>
      <c r="DA24" s="421"/>
      <c r="DB24" s="421"/>
      <c r="DC24" s="421"/>
      <c r="DD24" s="421"/>
      <c r="DE24" s="421"/>
      <c r="DF24" s="421"/>
      <c r="DG24" s="421"/>
      <c r="DH24" s="421"/>
      <c r="DI24" s="421"/>
      <c r="DJ24" s="421"/>
      <c r="DK24" s="421"/>
      <c r="DL24" s="421"/>
      <c r="DM24" s="421"/>
      <c r="DN24" s="421"/>
      <c r="DO24" s="421"/>
      <c r="DP24" s="421"/>
      <c r="DQ24" s="421"/>
      <c r="DR24" s="421"/>
      <c r="DS24" s="421"/>
      <c r="DT24" s="421"/>
      <c r="DU24" s="421"/>
      <c r="DV24" s="421"/>
      <c r="DW24" s="421"/>
      <c r="DX24" s="421"/>
      <c r="DY24" s="421"/>
      <c r="DZ24" s="421"/>
      <c r="EA24" s="421"/>
      <c r="EB24" s="421"/>
      <c r="EC24" s="421"/>
      <c r="ED24" s="421"/>
      <c r="EE24" s="421"/>
      <c r="EF24" s="421"/>
      <c r="EG24" s="421"/>
      <c r="EH24" s="421"/>
      <c r="EI24" s="421"/>
      <c r="EJ24" s="421"/>
      <c r="EK24" s="421"/>
      <c r="EL24" s="421"/>
      <c r="EM24" s="421"/>
      <c r="EN24" s="421"/>
      <c r="EO24" s="421"/>
      <c r="EP24" s="421"/>
      <c r="EQ24" s="421"/>
      <c r="ER24" s="421"/>
      <c r="ES24" s="421"/>
      <c r="ET24" s="422"/>
    </row>
    <row r="25" spans="1:150" ht="18" customHeight="1">
      <c r="A25" s="548"/>
      <c r="B25" s="490"/>
      <c r="C25" s="491"/>
      <c r="D25" s="81"/>
      <c r="E25" s="81"/>
      <c r="F25" s="81"/>
      <c r="G25" s="81"/>
      <c r="H25" s="81"/>
      <c r="I25" s="81"/>
      <c r="J25" s="392"/>
      <c r="K25" s="544" t="s">
        <v>4423</v>
      </c>
      <c r="L25" s="544"/>
      <c r="M25" s="544"/>
      <c r="N25" s="544"/>
      <c r="O25" s="544"/>
      <c r="P25" s="544"/>
      <c r="Q25" s="544"/>
      <c r="R25" s="544"/>
      <c r="S25" s="544"/>
      <c r="T25" s="544"/>
      <c r="U25" s="544"/>
      <c r="V25" s="544"/>
      <c r="W25" s="544"/>
      <c r="X25" s="544"/>
      <c r="Y25" s="544"/>
      <c r="Z25" s="544"/>
      <c r="AA25" s="544"/>
      <c r="AB25" s="544"/>
      <c r="AC25" s="544"/>
      <c r="AD25" s="388"/>
      <c r="AE25" s="550">
        <v>1</v>
      </c>
      <c r="AF25" s="488"/>
      <c r="AG25" s="551"/>
      <c r="AH25" s="551">
        <v>6</v>
      </c>
      <c r="AI25" s="551"/>
      <c r="AJ25" s="551"/>
      <c r="AK25" s="551">
        <v>0</v>
      </c>
      <c r="AL25" s="487"/>
      <c r="AM25" s="552"/>
      <c r="AN25" s="156">
        <f t="shared" si="0"/>
        <v>1000</v>
      </c>
      <c r="AO25" s="157"/>
      <c r="AP25" s="157"/>
      <c r="AQ25" s="157"/>
      <c r="AR25" s="157"/>
      <c r="AS25" s="157"/>
      <c r="AT25" s="157"/>
      <c r="AU25" s="157"/>
      <c r="AV25" s="157"/>
      <c r="AW25" s="157"/>
      <c r="AX25" s="157"/>
      <c r="AY25" s="158"/>
      <c r="AZ25" s="421">
        <v>563</v>
      </c>
      <c r="BA25" s="421"/>
      <c r="BB25" s="421"/>
      <c r="BC25" s="421"/>
      <c r="BD25" s="421"/>
      <c r="BE25" s="421"/>
      <c r="BF25" s="421"/>
      <c r="BG25" s="421"/>
      <c r="BH25" s="421"/>
      <c r="BI25" s="421">
        <v>320</v>
      </c>
      <c r="BJ25" s="421"/>
      <c r="BK25" s="421"/>
      <c r="BL25" s="421"/>
      <c r="BM25" s="421"/>
      <c r="BN25" s="421"/>
      <c r="BO25" s="421"/>
      <c r="BP25" s="421"/>
      <c r="BQ25" s="421"/>
      <c r="BR25" s="421">
        <v>84</v>
      </c>
      <c r="BS25" s="421"/>
      <c r="BT25" s="421"/>
      <c r="BU25" s="421"/>
      <c r="BV25" s="421"/>
      <c r="BW25" s="421"/>
      <c r="BX25" s="421"/>
      <c r="BY25" s="421"/>
      <c r="BZ25" s="421"/>
      <c r="CA25" s="421">
        <v>24</v>
      </c>
      <c r="CB25" s="421"/>
      <c r="CC25" s="421"/>
      <c r="CD25" s="421"/>
      <c r="CE25" s="421"/>
      <c r="CF25" s="421"/>
      <c r="CG25" s="421"/>
      <c r="CH25" s="421"/>
      <c r="CI25" s="421"/>
      <c r="CJ25" s="421">
        <v>5</v>
      </c>
      <c r="CK25" s="421"/>
      <c r="CL25" s="421"/>
      <c r="CM25" s="421"/>
      <c r="CN25" s="421"/>
      <c r="CO25" s="421"/>
      <c r="CP25" s="421"/>
      <c r="CQ25" s="421"/>
      <c r="CR25" s="421"/>
      <c r="CS25" s="421">
        <v>3</v>
      </c>
      <c r="CT25" s="421"/>
      <c r="CU25" s="421"/>
      <c r="CV25" s="421"/>
      <c r="CW25" s="421"/>
      <c r="CX25" s="421"/>
      <c r="CY25" s="421"/>
      <c r="CZ25" s="421"/>
      <c r="DA25" s="421"/>
      <c r="DB25" s="421"/>
      <c r="DC25" s="421"/>
      <c r="DD25" s="421"/>
      <c r="DE25" s="421"/>
      <c r="DF25" s="421"/>
      <c r="DG25" s="421"/>
      <c r="DH25" s="421"/>
      <c r="DI25" s="421"/>
      <c r="DJ25" s="421"/>
      <c r="DK25" s="421">
        <v>1</v>
      </c>
      <c r="DL25" s="421"/>
      <c r="DM25" s="421"/>
      <c r="DN25" s="421"/>
      <c r="DO25" s="421"/>
      <c r="DP25" s="421"/>
      <c r="DQ25" s="421"/>
      <c r="DR25" s="421"/>
      <c r="DS25" s="421"/>
      <c r="DT25" s="421"/>
      <c r="DU25" s="421"/>
      <c r="DV25" s="421"/>
      <c r="DW25" s="421"/>
      <c r="DX25" s="421"/>
      <c r="DY25" s="421"/>
      <c r="DZ25" s="421"/>
      <c r="EA25" s="421"/>
      <c r="EB25" s="421"/>
      <c r="EC25" s="421"/>
      <c r="ED25" s="421"/>
      <c r="EE25" s="421"/>
      <c r="EF25" s="421"/>
      <c r="EG25" s="421"/>
      <c r="EH25" s="421"/>
      <c r="EI25" s="421"/>
      <c r="EJ25" s="421"/>
      <c r="EK25" s="421"/>
      <c r="EL25" s="421"/>
      <c r="EM25" s="421"/>
      <c r="EN25" s="421"/>
      <c r="EO25" s="421"/>
      <c r="EP25" s="421"/>
      <c r="EQ25" s="421"/>
      <c r="ER25" s="421"/>
      <c r="ES25" s="421"/>
      <c r="ET25" s="422"/>
    </row>
    <row r="26" spans="1:150" ht="18" customHeight="1">
      <c r="A26" s="548"/>
      <c r="B26" s="490"/>
      <c r="C26" s="491"/>
      <c r="D26" s="81"/>
      <c r="E26" s="81"/>
      <c r="F26" s="81"/>
      <c r="G26" s="81"/>
      <c r="H26" s="81"/>
      <c r="I26" s="81"/>
      <c r="J26" s="392"/>
      <c r="K26" s="544" t="s">
        <v>4424</v>
      </c>
      <c r="L26" s="544"/>
      <c r="M26" s="544"/>
      <c r="N26" s="544"/>
      <c r="O26" s="544"/>
      <c r="P26" s="544"/>
      <c r="Q26" s="544"/>
      <c r="R26" s="544"/>
      <c r="S26" s="544"/>
      <c r="T26" s="544"/>
      <c r="U26" s="544"/>
      <c r="V26" s="544"/>
      <c r="W26" s="544"/>
      <c r="X26" s="544"/>
      <c r="Y26" s="544"/>
      <c r="Z26" s="544"/>
      <c r="AA26" s="544"/>
      <c r="AB26" s="544"/>
      <c r="AC26" s="544"/>
      <c r="AD26" s="388"/>
      <c r="AE26" s="550">
        <v>1</v>
      </c>
      <c r="AF26" s="488"/>
      <c r="AG26" s="551"/>
      <c r="AH26" s="551">
        <v>7</v>
      </c>
      <c r="AI26" s="551"/>
      <c r="AJ26" s="551"/>
      <c r="AK26" s="551">
        <v>0</v>
      </c>
      <c r="AL26" s="487"/>
      <c r="AM26" s="552"/>
      <c r="AN26" s="156">
        <f t="shared" si="0"/>
        <v>903</v>
      </c>
      <c r="AO26" s="157"/>
      <c r="AP26" s="157"/>
      <c r="AQ26" s="157"/>
      <c r="AR26" s="157"/>
      <c r="AS26" s="157"/>
      <c r="AT26" s="157"/>
      <c r="AU26" s="157"/>
      <c r="AV26" s="157"/>
      <c r="AW26" s="157"/>
      <c r="AX26" s="157"/>
      <c r="AY26" s="158"/>
      <c r="AZ26" s="421">
        <v>452</v>
      </c>
      <c r="BA26" s="421"/>
      <c r="BB26" s="421"/>
      <c r="BC26" s="421"/>
      <c r="BD26" s="421"/>
      <c r="BE26" s="421"/>
      <c r="BF26" s="421"/>
      <c r="BG26" s="421"/>
      <c r="BH26" s="421"/>
      <c r="BI26" s="421">
        <v>367</v>
      </c>
      <c r="BJ26" s="421"/>
      <c r="BK26" s="421"/>
      <c r="BL26" s="421"/>
      <c r="BM26" s="421"/>
      <c r="BN26" s="421"/>
      <c r="BO26" s="421"/>
      <c r="BP26" s="421"/>
      <c r="BQ26" s="421"/>
      <c r="BR26" s="421">
        <v>54</v>
      </c>
      <c r="BS26" s="421"/>
      <c r="BT26" s="421"/>
      <c r="BU26" s="421"/>
      <c r="BV26" s="421"/>
      <c r="BW26" s="421"/>
      <c r="BX26" s="421"/>
      <c r="BY26" s="421"/>
      <c r="BZ26" s="421"/>
      <c r="CA26" s="421">
        <v>23</v>
      </c>
      <c r="CB26" s="421"/>
      <c r="CC26" s="421"/>
      <c r="CD26" s="421"/>
      <c r="CE26" s="421"/>
      <c r="CF26" s="421"/>
      <c r="CG26" s="421"/>
      <c r="CH26" s="421"/>
      <c r="CI26" s="421"/>
      <c r="CJ26" s="421">
        <v>3</v>
      </c>
      <c r="CK26" s="421"/>
      <c r="CL26" s="421"/>
      <c r="CM26" s="421"/>
      <c r="CN26" s="421"/>
      <c r="CO26" s="421"/>
      <c r="CP26" s="421"/>
      <c r="CQ26" s="421"/>
      <c r="CR26" s="421"/>
      <c r="CS26" s="421">
        <v>4</v>
      </c>
      <c r="CT26" s="421"/>
      <c r="CU26" s="421"/>
      <c r="CV26" s="421"/>
      <c r="CW26" s="421"/>
      <c r="CX26" s="421"/>
      <c r="CY26" s="421"/>
      <c r="CZ26" s="421"/>
      <c r="DA26" s="421"/>
      <c r="DB26" s="421"/>
      <c r="DC26" s="421"/>
      <c r="DD26" s="421"/>
      <c r="DE26" s="421"/>
      <c r="DF26" s="421"/>
      <c r="DG26" s="421"/>
      <c r="DH26" s="421"/>
      <c r="DI26" s="421"/>
      <c r="DJ26" s="421"/>
      <c r="DK26" s="421"/>
      <c r="DL26" s="421"/>
      <c r="DM26" s="421"/>
      <c r="DN26" s="421"/>
      <c r="DO26" s="421"/>
      <c r="DP26" s="421"/>
      <c r="DQ26" s="421"/>
      <c r="DR26" s="421"/>
      <c r="DS26" s="421"/>
      <c r="DT26" s="421"/>
      <c r="DU26" s="421"/>
      <c r="DV26" s="421"/>
      <c r="DW26" s="421"/>
      <c r="DX26" s="421"/>
      <c r="DY26" s="421"/>
      <c r="DZ26" s="421"/>
      <c r="EA26" s="421"/>
      <c r="EB26" s="421"/>
      <c r="EC26" s="421"/>
      <c r="ED26" s="421"/>
      <c r="EE26" s="421"/>
      <c r="EF26" s="421"/>
      <c r="EG26" s="421"/>
      <c r="EH26" s="421"/>
      <c r="EI26" s="421"/>
      <c r="EJ26" s="421"/>
      <c r="EK26" s="421"/>
      <c r="EL26" s="421"/>
      <c r="EM26" s="421"/>
      <c r="EN26" s="421"/>
      <c r="EO26" s="421"/>
      <c r="EP26" s="421"/>
      <c r="EQ26" s="421"/>
      <c r="ER26" s="421"/>
      <c r="ES26" s="421"/>
      <c r="ET26" s="422"/>
    </row>
    <row r="27" spans="1:150" ht="18" customHeight="1" thickBot="1">
      <c r="A27" s="548"/>
      <c r="B27" s="490"/>
      <c r="C27" s="491"/>
      <c r="D27" s="400"/>
      <c r="E27" s="400"/>
      <c r="F27" s="400"/>
      <c r="G27" s="400"/>
      <c r="H27" s="400"/>
      <c r="I27" s="400"/>
      <c r="J27" s="401"/>
      <c r="K27" s="544" t="s">
        <v>4425</v>
      </c>
      <c r="L27" s="544"/>
      <c r="M27" s="544"/>
      <c r="N27" s="544"/>
      <c r="O27" s="544"/>
      <c r="P27" s="544"/>
      <c r="Q27" s="544"/>
      <c r="R27" s="544"/>
      <c r="S27" s="544"/>
      <c r="T27" s="544"/>
      <c r="U27" s="544"/>
      <c r="V27" s="544"/>
      <c r="W27" s="544"/>
      <c r="X27" s="544"/>
      <c r="Y27" s="544"/>
      <c r="Z27" s="544"/>
      <c r="AA27" s="544"/>
      <c r="AB27" s="544"/>
      <c r="AC27" s="544"/>
      <c r="AD27" s="388"/>
      <c r="AE27" s="553">
        <v>1</v>
      </c>
      <c r="AF27" s="497"/>
      <c r="AG27" s="554"/>
      <c r="AH27" s="554">
        <v>8</v>
      </c>
      <c r="AI27" s="554"/>
      <c r="AJ27" s="554"/>
      <c r="AK27" s="554">
        <v>0</v>
      </c>
      <c r="AL27" s="495"/>
      <c r="AM27" s="555"/>
      <c r="AN27" s="188">
        <f t="shared" si="0"/>
        <v>808</v>
      </c>
      <c r="AO27" s="189"/>
      <c r="AP27" s="189"/>
      <c r="AQ27" s="189"/>
      <c r="AR27" s="189"/>
      <c r="AS27" s="189"/>
      <c r="AT27" s="189"/>
      <c r="AU27" s="189"/>
      <c r="AV27" s="189"/>
      <c r="AW27" s="189"/>
      <c r="AX27" s="189"/>
      <c r="AY27" s="190"/>
      <c r="AZ27" s="502">
        <v>367</v>
      </c>
      <c r="BA27" s="502"/>
      <c r="BB27" s="502"/>
      <c r="BC27" s="502"/>
      <c r="BD27" s="502"/>
      <c r="BE27" s="502"/>
      <c r="BF27" s="502"/>
      <c r="BG27" s="502"/>
      <c r="BH27" s="502"/>
      <c r="BI27" s="502">
        <v>351</v>
      </c>
      <c r="BJ27" s="502"/>
      <c r="BK27" s="502"/>
      <c r="BL27" s="502"/>
      <c r="BM27" s="502"/>
      <c r="BN27" s="502"/>
      <c r="BO27" s="502"/>
      <c r="BP27" s="502"/>
      <c r="BQ27" s="502"/>
      <c r="BR27" s="502">
        <v>66</v>
      </c>
      <c r="BS27" s="502"/>
      <c r="BT27" s="502"/>
      <c r="BU27" s="502"/>
      <c r="BV27" s="502"/>
      <c r="BW27" s="502"/>
      <c r="BX27" s="502"/>
      <c r="BY27" s="502"/>
      <c r="BZ27" s="502"/>
      <c r="CA27" s="502">
        <v>16</v>
      </c>
      <c r="CB27" s="502"/>
      <c r="CC27" s="502"/>
      <c r="CD27" s="502"/>
      <c r="CE27" s="502"/>
      <c r="CF27" s="502"/>
      <c r="CG27" s="502"/>
      <c r="CH27" s="502"/>
      <c r="CI27" s="502"/>
      <c r="CJ27" s="502">
        <v>5</v>
      </c>
      <c r="CK27" s="502"/>
      <c r="CL27" s="502"/>
      <c r="CM27" s="502"/>
      <c r="CN27" s="502"/>
      <c r="CO27" s="502"/>
      <c r="CP27" s="502"/>
      <c r="CQ27" s="502"/>
      <c r="CR27" s="502"/>
      <c r="CS27" s="502">
        <v>3</v>
      </c>
      <c r="CT27" s="502"/>
      <c r="CU27" s="502"/>
      <c r="CV27" s="502"/>
      <c r="CW27" s="502"/>
      <c r="CX27" s="502"/>
      <c r="CY27" s="502"/>
      <c r="CZ27" s="502"/>
      <c r="DA27" s="502"/>
      <c r="DB27" s="502"/>
      <c r="DC27" s="502"/>
      <c r="DD27" s="502"/>
      <c r="DE27" s="502"/>
      <c r="DF27" s="502"/>
      <c r="DG27" s="502"/>
      <c r="DH27" s="502"/>
      <c r="DI27" s="502"/>
      <c r="DJ27" s="502"/>
      <c r="DK27" s="502"/>
      <c r="DL27" s="502"/>
      <c r="DM27" s="502"/>
      <c r="DN27" s="502"/>
      <c r="DO27" s="502"/>
      <c r="DP27" s="502"/>
      <c r="DQ27" s="502"/>
      <c r="DR27" s="502"/>
      <c r="DS27" s="502"/>
      <c r="DT27" s="502"/>
      <c r="DU27" s="502"/>
      <c r="DV27" s="502"/>
      <c r="DW27" s="502"/>
      <c r="DX27" s="502"/>
      <c r="DY27" s="502"/>
      <c r="DZ27" s="502"/>
      <c r="EA27" s="502"/>
      <c r="EB27" s="502"/>
      <c r="EC27" s="502"/>
      <c r="ED27" s="502"/>
      <c r="EE27" s="502"/>
      <c r="EF27" s="502"/>
      <c r="EG27" s="502"/>
      <c r="EH27" s="502"/>
      <c r="EI27" s="502"/>
      <c r="EJ27" s="502"/>
      <c r="EK27" s="502"/>
      <c r="EL27" s="502"/>
      <c r="EM27" s="502"/>
      <c r="EN27" s="502"/>
      <c r="EO27" s="502"/>
      <c r="EP27" s="502"/>
      <c r="EQ27" s="502"/>
      <c r="ER27" s="502"/>
      <c r="ES27" s="502"/>
      <c r="ET27" s="503"/>
    </row>
    <row r="28" spans="1:150" ht="18" customHeight="1">
      <c r="A28" s="548"/>
      <c r="B28" s="490"/>
      <c r="C28" s="491"/>
      <c r="D28" s="384" t="s">
        <v>845</v>
      </c>
      <c r="E28" s="384"/>
      <c r="F28" s="384"/>
      <c r="G28" s="384"/>
      <c r="H28" s="384"/>
      <c r="I28" s="384"/>
      <c r="J28" s="385"/>
      <c r="K28" s="544" t="s">
        <v>4426</v>
      </c>
      <c r="L28" s="544"/>
      <c r="M28" s="544"/>
      <c r="N28" s="544"/>
      <c r="O28" s="544"/>
      <c r="P28" s="544"/>
      <c r="Q28" s="544"/>
      <c r="R28" s="544"/>
      <c r="S28" s="544"/>
      <c r="T28" s="544"/>
      <c r="U28" s="544"/>
      <c r="V28" s="544"/>
      <c r="W28" s="544"/>
      <c r="X28" s="544"/>
      <c r="Y28" s="544"/>
      <c r="Z28" s="544"/>
      <c r="AA28" s="544"/>
      <c r="AB28" s="544"/>
      <c r="AC28" s="544"/>
      <c r="AD28" s="388"/>
      <c r="AE28" s="478">
        <v>1</v>
      </c>
      <c r="AF28" s="545"/>
      <c r="AG28" s="479"/>
      <c r="AH28" s="479">
        <v>9</v>
      </c>
      <c r="AI28" s="479"/>
      <c r="AJ28" s="479"/>
      <c r="AK28" s="479">
        <v>0</v>
      </c>
      <c r="AL28" s="546"/>
      <c r="AM28" s="547"/>
      <c r="AN28" s="180">
        <f t="shared" si="0"/>
        <v>0</v>
      </c>
      <c r="AO28" s="181"/>
      <c r="AP28" s="181"/>
      <c r="AQ28" s="181"/>
      <c r="AR28" s="181"/>
      <c r="AS28" s="181"/>
      <c r="AT28" s="181"/>
      <c r="AU28" s="181"/>
      <c r="AV28" s="181"/>
      <c r="AW28" s="181"/>
      <c r="AX28" s="181"/>
      <c r="AY28" s="182"/>
      <c r="AZ28" s="419"/>
      <c r="BA28" s="419"/>
      <c r="BB28" s="419"/>
      <c r="BC28" s="419"/>
      <c r="BD28" s="419"/>
      <c r="BE28" s="419"/>
      <c r="BF28" s="419"/>
      <c r="BG28" s="419"/>
      <c r="BH28" s="419"/>
      <c r="BI28" s="419"/>
      <c r="BJ28" s="419"/>
      <c r="BK28" s="419"/>
      <c r="BL28" s="419"/>
      <c r="BM28" s="419"/>
      <c r="BN28" s="419"/>
      <c r="BO28" s="419"/>
      <c r="BP28" s="419"/>
      <c r="BQ28" s="419"/>
      <c r="BR28" s="419"/>
      <c r="BS28" s="419"/>
      <c r="BT28" s="419"/>
      <c r="BU28" s="419"/>
      <c r="BV28" s="419"/>
      <c r="BW28" s="419"/>
      <c r="BX28" s="419"/>
      <c r="BY28" s="419"/>
      <c r="BZ28" s="419"/>
      <c r="CA28" s="419"/>
      <c r="CB28" s="419"/>
      <c r="CC28" s="419"/>
      <c r="CD28" s="419"/>
      <c r="CE28" s="419"/>
      <c r="CF28" s="419"/>
      <c r="CG28" s="419"/>
      <c r="CH28" s="419"/>
      <c r="CI28" s="419"/>
      <c r="CJ28" s="419"/>
      <c r="CK28" s="419"/>
      <c r="CL28" s="419"/>
      <c r="CM28" s="419"/>
      <c r="CN28" s="419"/>
      <c r="CO28" s="419"/>
      <c r="CP28" s="419"/>
      <c r="CQ28" s="419"/>
      <c r="CR28" s="419"/>
      <c r="CS28" s="419"/>
      <c r="CT28" s="419"/>
      <c r="CU28" s="419"/>
      <c r="CV28" s="419"/>
      <c r="CW28" s="419"/>
      <c r="CX28" s="419"/>
      <c r="CY28" s="419"/>
      <c r="CZ28" s="419"/>
      <c r="DA28" s="419"/>
      <c r="DB28" s="419"/>
      <c r="DC28" s="419"/>
      <c r="DD28" s="419"/>
      <c r="DE28" s="419"/>
      <c r="DF28" s="419"/>
      <c r="DG28" s="419"/>
      <c r="DH28" s="419"/>
      <c r="DI28" s="419"/>
      <c r="DJ28" s="419"/>
      <c r="DK28" s="419"/>
      <c r="DL28" s="419"/>
      <c r="DM28" s="419"/>
      <c r="DN28" s="419"/>
      <c r="DO28" s="419"/>
      <c r="DP28" s="419"/>
      <c r="DQ28" s="419"/>
      <c r="DR28" s="419"/>
      <c r="DS28" s="419"/>
      <c r="DT28" s="419"/>
      <c r="DU28" s="419"/>
      <c r="DV28" s="419"/>
      <c r="DW28" s="419"/>
      <c r="DX28" s="419"/>
      <c r="DY28" s="419"/>
      <c r="DZ28" s="419"/>
      <c r="EA28" s="419"/>
      <c r="EB28" s="419"/>
      <c r="EC28" s="419"/>
      <c r="ED28" s="419"/>
      <c r="EE28" s="419"/>
      <c r="EF28" s="419"/>
      <c r="EG28" s="419"/>
      <c r="EH28" s="419"/>
      <c r="EI28" s="419"/>
      <c r="EJ28" s="419"/>
      <c r="EK28" s="419"/>
      <c r="EL28" s="419"/>
      <c r="EM28" s="419"/>
      <c r="EN28" s="419"/>
      <c r="EO28" s="419"/>
      <c r="EP28" s="419"/>
      <c r="EQ28" s="419"/>
      <c r="ER28" s="419"/>
      <c r="ES28" s="419"/>
      <c r="ET28" s="420"/>
    </row>
    <row r="29" spans="1:150" ht="18" customHeight="1">
      <c r="A29" s="548"/>
      <c r="B29" s="490"/>
      <c r="C29" s="491"/>
      <c r="D29" s="81"/>
      <c r="E29" s="81"/>
      <c r="F29" s="81"/>
      <c r="G29" s="81"/>
      <c r="H29" s="81"/>
      <c r="I29" s="81"/>
      <c r="J29" s="392"/>
      <c r="K29" s="544" t="s">
        <v>4427</v>
      </c>
      <c r="L29" s="544"/>
      <c r="M29" s="544"/>
      <c r="N29" s="544"/>
      <c r="O29" s="544"/>
      <c r="P29" s="544"/>
      <c r="Q29" s="544"/>
      <c r="R29" s="544"/>
      <c r="S29" s="544"/>
      <c r="T29" s="544"/>
      <c r="U29" s="544"/>
      <c r="V29" s="544"/>
      <c r="W29" s="544"/>
      <c r="X29" s="544"/>
      <c r="Y29" s="544"/>
      <c r="Z29" s="544"/>
      <c r="AA29" s="544"/>
      <c r="AB29" s="544"/>
      <c r="AC29" s="544"/>
      <c r="AD29" s="388"/>
      <c r="AE29" s="550">
        <v>2</v>
      </c>
      <c r="AF29" s="488"/>
      <c r="AG29" s="551"/>
      <c r="AH29" s="551">
        <v>0</v>
      </c>
      <c r="AI29" s="551"/>
      <c r="AJ29" s="551"/>
      <c r="AK29" s="551">
        <v>0</v>
      </c>
      <c r="AL29" s="487"/>
      <c r="AM29" s="552"/>
      <c r="AN29" s="156">
        <f t="shared" si="0"/>
        <v>0</v>
      </c>
      <c r="AO29" s="157"/>
      <c r="AP29" s="157"/>
      <c r="AQ29" s="157"/>
      <c r="AR29" s="157"/>
      <c r="AS29" s="157"/>
      <c r="AT29" s="157"/>
      <c r="AU29" s="157"/>
      <c r="AV29" s="157"/>
      <c r="AW29" s="157"/>
      <c r="AX29" s="157"/>
      <c r="AY29" s="158"/>
      <c r="AZ29" s="421"/>
      <c r="BA29" s="421"/>
      <c r="BB29" s="421"/>
      <c r="BC29" s="421"/>
      <c r="BD29" s="421"/>
      <c r="BE29" s="421"/>
      <c r="BF29" s="421"/>
      <c r="BG29" s="421"/>
      <c r="BH29" s="421"/>
      <c r="BI29" s="421"/>
      <c r="BJ29" s="421"/>
      <c r="BK29" s="421"/>
      <c r="BL29" s="421"/>
      <c r="BM29" s="421"/>
      <c r="BN29" s="421"/>
      <c r="BO29" s="421"/>
      <c r="BP29" s="421"/>
      <c r="BQ29" s="421"/>
      <c r="BR29" s="421"/>
      <c r="BS29" s="421"/>
      <c r="BT29" s="421"/>
      <c r="BU29" s="421"/>
      <c r="BV29" s="421"/>
      <c r="BW29" s="421"/>
      <c r="BX29" s="421"/>
      <c r="BY29" s="421"/>
      <c r="BZ29" s="421"/>
      <c r="CA29" s="421"/>
      <c r="CB29" s="421"/>
      <c r="CC29" s="421"/>
      <c r="CD29" s="421"/>
      <c r="CE29" s="421"/>
      <c r="CF29" s="421"/>
      <c r="CG29" s="421"/>
      <c r="CH29" s="421"/>
      <c r="CI29" s="421"/>
      <c r="CJ29" s="421"/>
      <c r="CK29" s="421"/>
      <c r="CL29" s="421"/>
      <c r="CM29" s="421"/>
      <c r="CN29" s="421"/>
      <c r="CO29" s="421"/>
      <c r="CP29" s="421"/>
      <c r="CQ29" s="421"/>
      <c r="CR29" s="421"/>
      <c r="CS29" s="421"/>
      <c r="CT29" s="421"/>
      <c r="CU29" s="421"/>
      <c r="CV29" s="421"/>
      <c r="CW29" s="421"/>
      <c r="CX29" s="421"/>
      <c r="CY29" s="421"/>
      <c r="CZ29" s="421"/>
      <c r="DA29" s="421"/>
      <c r="DB29" s="421"/>
      <c r="DC29" s="421"/>
      <c r="DD29" s="421"/>
      <c r="DE29" s="421"/>
      <c r="DF29" s="421"/>
      <c r="DG29" s="421"/>
      <c r="DH29" s="421"/>
      <c r="DI29" s="421"/>
      <c r="DJ29" s="421"/>
      <c r="DK29" s="421"/>
      <c r="DL29" s="421"/>
      <c r="DM29" s="421"/>
      <c r="DN29" s="421"/>
      <c r="DO29" s="421"/>
      <c r="DP29" s="421"/>
      <c r="DQ29" s="421"/>
      <c r="DR29" s="421"/>
      <c r="DS29" s="421"/>
      <c r="DT29" s="421"/>
      <c r="DU29" s="421"/>
      <c r="DV29" s="421"/>
      <c r="DW29" s="421"/>
      <c r="DX29" s="421"/>
      <c r="DY29" s="421"/>
      <c r="DZ29" s="421"/>
      <c r="EA29" s="421"/>
      <c r="EB29" s="421"/>
      <c r="EC29" s="421"/>
      <c r="ED29" s="421"/>
      <c r="EE29" s="421"/>
      <c r="EF29" s="421"/>
      <c r="EG29" s="421"/>
      <c r="EH29" s="421"/>
      <c r="EI29" s="421"/>
      <c r="EJ29" s="421"/>
      <c r="EK29" s="421"/>
      <c r="EL29" s="421"/>
      <c r="EM29" s="421"/>
      <c r="EN29" s="421"/>
      <c r="EO29" s="421"/>
      <c r="EP29" s="421"/>
      <c r="EQ29" s="421"/>
      <c r="ER29" s="421"/>
      <c r="ES29" s="421"/>
      <c r="ET29" s="422"/>
    </row>
    <row r="30" spans="1:150" ht="18" customHeight="1">
      <c r="A30" s="548"/>
      <c r="B30" s="490"/>
      <c r="C30" s="491"/>
      <c r="D30" s="81"/>
      <c r="E30" s="81"/>
      <c r="F30" s="81"/>
      <c r="G30" s="81"/>
      <c r="H30" s="81"/>
      <c r="I30" s="81"/>
      <c r="J30" s="392"/>
      <c r="K30" s="544" t="s">
        <v>4428</v>
      </c>
      <c r="L30" s="544"/>
      <c r="M30" s="544"/>
      <c r="N30" s="544"/>
      <c r="O30" s="544"/>
      <c r="P30" s="544"/>
      <c r="Q30" s="544"/>
      <c r="R30" s="544"/>
      <c r="S30" s="544"/>
      <c r="T30" s="544"/>
      <c r="U30" s="544"/>
      <c r="V30" s="544"/>
      <c r="W30" s="544"/>
      <c r="X30" s="544"/>
      <c r="Y30" s="544"/>
      <c r="Z30" s="544"/>
      <c r="AA30" s="544"/>
      <c r="AB30" s="544"/>
      <c r="AC30" s="544"/>
      <c r="AD30" s="388"/>
      <c r="AE30" s="550">
        <v>2</v>
      </c>
      <c r="AF30" s="488"/>
      <c r="AG30" s="551"/>
      <c r="AH30" s="551">
        <v>1</v>
      </c>
      <c r="AI30" s="551"/>
      <c r="AJ30" s="551"/>
      <c r="AK30" s="551">
        <v>0</v>
      </c>
      <c r="AL30" s="487"/>
      <c r="AM30" s="552"/>
      <c r="AN30" s="156">
        <f t="shared" si="0"/>
        <v>0</v>
      </c>
      <c r="AO30" s="157"/>
      <c r="AP30" s="157"/>
      <c r="AQ30" s="157"/>
      <c r="AR30" s="157"/>
      <c r="AS30" s="157"/>
      <c r="AT30" s="157"/>
      <c r="AU30" s="157"/>
      <c r="AV30" s="157"/>
      <c r="AW30" s="157"/>
      <c r="AX30" s="157"/>
      <c r="AY30" s="158"/>
      <c r="AZ30" s="421"/>
      <c r="BA30" s="421"/>
      <c r="BB30" s="421"/>
      <c r="BC30" s="421"/>
      <c r="BD30" s="421"/>
      <c r="BE30" s="421"/>
      <c r="BF30" s="421"/>
      <c r="BG30" s="421"/>
      <c r="BH30" s="421"/>
      <c r="BI30" s="421"/>
      <c r="BJ30" s="421"/>
      <c r="BK30" s="421"/>
      <c r="BL30" s="421"/>
      <c r="BM30" s="421"/>
      <c r="BN30" s="421"/>
      <c r="BO30" s="421"/>
      <c r="BP30" s="421"/>
      <c r="BQ30" s="421"/>
      <c r="BR30" s="421"/>
      <c r="BS30" s="421"/>
      <c r="BT30" s="421"/>
      <c r="BU30" s="421"/>
      <c r="BV30" s="421"/>
      <c r="BW30" s="421"/>
      <c r="BX30" s="421"/>
      <c r="BY30" s="421"/>
      <c r="BZ30" s="421"/>
      <c r="CA30" s="421"/>
      <c r="CB30" s="421"/>
      <c r="CC30" s="421"/>
      <c r="CD30" s="421"/>
      <c r="CE30" s="421"/>
      <c r="CF30" s="421"/>
      <c r="CG30" s="421"/>
      <c r="CH30" s="421"/>
      <c r="CI30" s="421"/>
      <c r="CJ30" s="421"/>
      <c r="CK30" s="421"/>
      <c r="CL30" s="421"/>
      <c r="CM30" s="421"/>
      <c r="CN30" s="421"/>
      <c r="CO30" s="421"/>
      <c r="CP30" s="421"/>
      <c r="CQ30" s="421"/>
      <c r="CR30" s="421"/>
      <c r="CS30" s="421"/>
      <c r="CT30" s="421"/>
      <c r="CU30" s="421"/>
      <c r="CV30" s="421"/>
      <c r="CW30" s="421"/>
      <c r="CX30" s="421"/>
      <c r="CY30" s="421"/>
      <c r="CZ30" s="421"/>
      <c r="DA30" s="421"/>
      <c r="DB30" s="421"/>
      <c r="DC30" s="421"/>
      <c r="DD30" s="421"/>
      <c r="DE30" s="421"/>
      <c r="DF30" s="421"/>
      <c r="DG30" s="421"/>
      <c r="DH30" s="421"/>
      <c r="DI30" s="421"/>
      <c r="DJ30" s="421"/>
      <c r="DK30" s="421"/>
      <c r="DL30" s="421"/>
      <c r="DM30" s="421"/>
      <c r="DN30" s="421"/>
      <c r="DO30" s="421"/>
      <c r="DP30" s="421"/>
      <c r="DQ30" s="421"/>
      <c r="DR30" s="421"/>
      <c r="DS30" s="421"/>
      <c r="DT30" s="421"/>
      <c r="DU30" s="421"/>
      <c r="DV30" s="421"/>
      <c r="DW30" s="421"/>
      <c r="DX30" s="421"/>
      <c r="DY30" s="421"/>
      <c r="DZ30" s="421"/>
      <c r="EA30" s="421"/>
      <c r="EB30" s="421"/>
      <c r="EC30" s="421"/>
      <c r="ED30" s="421"/>
      <c r="EE30" s="421"/>
      <c r="EF30" s="421"/>
      <c r="EG30" s="421"/>
      <c r="EH30" s="421"/>
      <c r="EI30" s="421"/>
      <c r="EJ30" s="421"/>
      <c r="EK30" s="421"/>
      <c r="EL30" s="421"/>
      <c r="EM30" s="421"/>
      <c r="EN30" s="421"/>
      <c r="EO30" s="421"/>
      <c r="EP30" s="421"/>
      <c r="EQ30" s="421"/>
      <c r="ER30" s="421"/>
      <c r="ES30" s="421"/>
      <c r="ET30" s="422"/>
    </row>
    <row r="31" spans="1:150" ht="18" customHeight="1">
      <c r="A31" s="548"/>
      <c r="B31" s="490"/>
      <c r="C31" s="491"/>
      <c r="D31" s="81"/>
      <c r="E31" s="81"/>
      <c r="F31" s="81"/>
      <c r="G31" s="81"/>
      <c r="H31" s="81"/>
      <c r="I31" s="81"/>
      <c r="J31" s="392"/>
      <c r="K31" s="544" t="s">
        <v>4429</v>
      </c>
      <c r="L31" s="544"/>
      <c r="M31" s="544"/>
      <c r="N31" s="544"/>
      <c r="O31" s="544"/>
      <c r="P31" s="544"/>
      <c r="Q31" s="544"/>
      <c r="R31" s="544"/>
      <c r="S31" s="544"/>
      <c r="T31" s="544"/>
      <c r="U31" s="544"/>
      <c r="V31" s="544"/>
      <c r="W31" s="544"/>
      <c r="X31" s="544"/>
      <c r="Y31" s="544"/>
      <c r="Z31" s="544"/>
      <c r="AA31" s="544"/>
      <c r="AB31" s="544"/>
      <c r="AC31" s="544"/>
      <c r="AD31" s="388"/>
      <c r="AE31" s="550">
        <v>2</v>
      </c>
      <c r="AF31" s="488"/>
      <c r="AG31" s="551"/>
      <c r="AH31" s="551">
        <v>2</v>
      </c>
      <c r="AI31" s="551"/>
      <c r="AJ31" s="551"/>
      <c r="AK31" s="551">
        <v>0</v>
      </c>
      <c r="AL31" s="487"/>
      <c r="AM31" s="552"/>
      <c r="AN31" s="156">
        <f t="shared" si="0"/>
        <v>0</v>
      </c>
      <c r="AO31" s="157"/>
      <c r="AP31" s="157"/>
      <c r="AQ31" s="157"/>
      <c r="AR31" s="157"/>
      <c r="AS31" s="157"/>
      <c r="AT31" s="157"/>
      <c r="AU31" s="157"/>
      <c r="AV31" s="157"/>
      <c r="AW31" s="157"/>
      <c r="AX31" s="157"/>
      <c r="AY31" s="158"/>
      <c r="AZ31" s="421"/>
      <c r="BA31" s="421"/>
      <c r="BB31" s="421"/>
      <c r="BC31" s="421"/>
      <c r="BD31" s="421"/>
      <c r="BE31" s="421"/>
      <c r="BF31" s="421"/>
      <c r="BG31" s="421"/>
      <c r="BH31" s="421"/>
      <c r="BI31" s="421"/>
      <c r="BJ31" s="421"/>
      <c r="BK31" s="421"/>
      <c r="BL31" s="421"/>
      <c r="BM31" s="421"/>
      <c r="BN31" s="421"/>
      <c r="BO31" s="421"/>
      <c r="BP31" s="421"/>
      <c r="BQ31" s="421"/>
      <c r="BR31" s="421"/>
      <c r="BS31" s="421"/>
      <c r="BT31" s="421"/>
      <c r="BU31" s="421"/>
      <c r="BV31" s="421"/>
      <c r="BW31" s="421"/>
      <c r="BX31" s="421"/>
      <c r="BY31" s="421"/>
      <c r="BZ31" s="421"/>
      <c r="CA31" s="421"/>
      <c r="CB31" s="421"/>
      <c r="CC31" s="421"/>
      <c r="CD31" s="421"/>
      <c r="CE31" s="421"/>
      <c r="CF31" s="421"/>
      <c r="CG31" s="421"/>
      <c r="CH31" s="421"/>
      <c r="CI31" s="421"/>
      <c r="CJ31" s="421"/>
      <c r="CK31" s="421"/>
      <c r="CL31" s="421"/>
      <c r="CM31" s="421"/>
      <c r="CN31" s="421"/>
      <c r="CO31" s="421"/>
      <c r="CP31" s="421"/>
      <c r="CQ31" s="421"/>
      <c r="CR31" s="421"/>
      <c r="CS31" s="421"/>
      <c r="CT31" s="421"/>
      <c r="CU31" s="421"/>
      <c r="CV31" s="421"/>
      <c r="CW31" s="421"/>
      <c r="CX31" s="421"/>
      <c r="CY31" s="421"/>
      <c r="CZ31" s="421"/>
      <c r="DA31" s="421"/>
      <c r="DB31" s="421"/>
      <c r="DC31" s="421"/>
      <c r="DD31" s="421"/>
      <c r="DE31" s="421"/>
      <c r="DF31" s="421"/>
      <c r="DG31" s="421"/>
      <c r="DH31" s="421"/>
      <c r="DI31" s="421"/>
      <c r="DJ31" s="421"/>
      <c r="DK31" s="421"/>
      <c r="DL31" s="421"/>
      <c r="DM31" s="421"/>
      <c r="DN31" s="421"/>
      <c r="DO31" s="421"/>
      <c r="DP31" s="421"/>
      <c r="DQ31" s="421"/>
      <c r="DR31" s="421"/>
      <c r="DS31" s="421"/>
      <c r="DT31" s="421"/>
      <c r="DU31" s="421"/>
      <c r="DV31" s="421"/>
      <c r="DW31" s="421"/>
      <c r="DX31" s="421"/>
      <c r="DY31" s="421"/>
      <c r="DZ31" s="421"/>
      <c r="EA31" s="421"/>
      <c r="EB31" s="421"/>
      <c r="EC31" s="421"/>
      <c r="ED31" s="421"/>
      <c r="EE31" s="421"/>
      <c r="EF31" s="421"/>
      <c r="EG31" s="421"/>
      <c r="EH31" s="421"/>
      <c r="EI31" s="421"/>
      <c r="EJ31" s="421"/>
      <c r="EK31" s="421"/>
      <c r="EL31" s="421"/>
      <c r="EM31" s="421"/>
      <c r="EN31" s="421"/>
      <c r="EO31" s="421"/>
      <c r="EP31" s="421"/>
      <c r="EQ31" s="421"/>
      <c r="ER31" s="421"/>
      <c r="ES31" s="421"/>
      <c r="ET31" s="422"/>
    </row>
    <row r="32" spans="1:150" ht="18" customHeight="1">
      <c r="A32" s="548"/>
      <c r="B32" s="490"/>
      <c r="C32" s="491"/>
      <c r="D32" s="81"/>
      <c r="E32" s="81"/>
      <c r="F32" s="81"/>
      <c r="G32" s="81"/>
      <c r="H32" s="81"/>
      <c r="I32" s="81"/>
      <c r="J32" s="392"/>
      <c r="K32" s="544" t="s">
        <v>4430</v>
      </c>
      <c r="L32" s="544"/>
      <c r="M32" s="544"/>
      <c r="N32" s="544"/>
      <c r="O32" s="544"/>
      <c r="P32" s="544"/>
      <c r="Q32" s="544"/>
      <c r="R32" s="544"/>
      <c r="S32" s="544"/>
      <c r="T32" s="544"/>
      <c r="U32" s="544"/>
      <c r="V32" s="544"/>
      <c r="W32" s="544"/>
      <c r="X32" s="544"/>
      <c r="Y32" s="544"/>
      <c r="Z32" s="544"/>
      <c r="AA32" s="544"/>
      <c r="AB32" s="544"/>
      <c r="AC32" s="544"/>
      <c r="AD32" s="388"/>
      <c r="AE32" s="550">
        <v>2</v>
      </c>
      <c r="AF32" s="488"/>
      <c r="AG32" s="551"/>
      <c r="AH32" s="551">
        <v>3</v>
      </c>
      <c r="AI32" s="551"/>
      <c r="AJ32" s="551"/>
      <c r="AK32" s="551">
        <v>0</v>
      </c>
      <c r="AL32" s="487"/>
      <c r="AM32" s="552"/>
      <c r="AN32" s="156">
        <f t="shared" si="0"/>
        <v>0</v>
      </c>
      <c r="AO32" s="157"/>
      <c r="AP32" s="157"/>
      <c r="AQ32" s="157"/>
      <c r="AR32" s="157"/>
      <c r="AS32" s="157"/>
      <c r="AT32" s="157"/>
      <c r="AU32" s="157"/>
      <c r="AV32" s="157"/>
      <c r="AW32" s="157"/>
      <c r="AX32" s="157"/>
      <c r="AY32" s="158"/>
      <c r="AZ32" s="421"/>
      <c r="BA32" s="421"/>
      <c r="BB32" s="421"/>
      <c r="BC32" s="421"/>
      <c r="BD32" s="421"/>
      <c r="BE32" s="421"/>
      <c r="BF32" s="421"/>
      <c r="BG32" s="421"/>
      <c r="BH32" s="421"/>
      <c r="BI32" s="421"/>
      <c r="BJ32" s="421"/>
      <c r="BK32" s="421"/>
      <c r="BL32" s="421"/>
      <c r="BM32" s="421"/>
      <c r="BN32" s="421"/>
      <c r="BO32" s="421"/>
      <c r="BP32" s="421"/>
      <c r="BQ32" s="421"/>
      <c r="BR32" s="421"/>
      <c r="BS32" s="421"/>
      <c r="BT32" s="421"/>
      <c r="BU32" s="421"/>
      <c r="BV32" s="421"/>
      <c r="BW32" s="421"/>
      <c r="BX32" s="421"/>
      <c r="BY32" s="421"/>
      <c r="BZ32" s="421"/>
      <c r="CA32" s="421"/>
      <c r="CB32" s="421"/>
      <c r="CC32" s="421"/>
      <c r="CD32" s="421"/>
      <c r="CE32" s="421"/>
      <c r="CF32" s="421"/>
      <c r="CG32" s="421"/>
      <c r="CH32" s="421"/>
      <c r="CI32" s="421"/>
      <c r="CJ32" s="421"/>
      <c r="CK32" s="421"/>
      <c r="CL32" s="421"/>
      <c r="CM32" s="421"/>
      <c r="CN32" s="421"/>
      <c r="CO32" s="421"/>
      <c r="CP32" s="421"/>
      <c r="CQ32" s="421"/>
      <c r="CR32" s="421"/>
      <c r="CS32" s="421"/>
      <c r="CT32" s="421"/>
      <c r="CU32" s="421"/>
      <c r="CV32" s="421"/>
      <c r="CW32" s="421"/>
      <c r="CX32" s="421"/>
      <c r="CY32" s="421"/>
      <c r="CZ32" s="421"/>
      <c r="DA32" s="421"/>
      <c r="DB32" s="421"/>
      <c r="DC32" s="421"/>
      <c r="DD32" s="421"/>
      <c r="DE32" s="421"/>
      <c r="DF32" s="421"/>
      <c r="DG32" s="421"/>
      <c r="DH32" s="421"/>
      <c r="DI32" s="421"/>
      <c r="DJ32" s="421"/>
      <c r="DK32" s="421"/>
      <c r="DL32" s="421"/>
      <c r="DM32" s="421"/>
      <c r="DN32" s="421"/>
      <c r="DO32" s="421"/>
      <c r="DP32" s="421"/>
      <c r="DQ32" s="421"/>
      <c r="DR32" s="421"/>
      <c r="DS32" s="421"/>
      <c r="DT32" s="421"/>
      <c r="DU32" s="421"/>
      <c r="DV32" s="421"/>
      <c r="DW32" s="421"/>
      <c r="DX32" s="421"/>
      <c r="DY32" s="421"/>
      <c r="DZ32" s="421"/>
      <c r="EA32" s="421"/>
      <c r="EB32" s="421"/>
      <c r="EC32" s="421"/>
      <c r="ED32" s="421"/>
      <c r="EE32" s="421"/>
      <c r="EF32" s="421"/>
      <c r="EG32" s="421"/>
      <c r="EH32" s="421"/>
      <c r="EI32" s="421"/>
      <c r="EJ32" s="421"/>
      <c r="EK32" s="421"/>
      <c r="EL32" s="421"/>
      <c r="EM32" s="421"/>
      <c r="EN32" s="421"/>
      <c r="EO32" s="421"/>
      <c r="EP32" s="421"/>
      <c r="EQ32" s="421"/>
      <c r="ER32" s="421"/>
      <c r="ES32" s="421"/>
      <c r="ET32" s="422"/>
    </row>
    <row r="33" spans="1:150" ht="18" customHeight="1">
      <c r="A33" s="548"/>
      <c r="B33" s="490"/>
      <c r="C33" s="491"/>
      <c r="D33" s="81"/>
      <c r="E33" s="81"/>
      <c r="F33" s="81"/>
      <c r="G33" s="81"/>
      <c r="H33" s="81"/>
      <c r="I33" s="81"/>
      <c r="J33" s="392"/>
      <c r="K33" s="544" t="s">
        <v>4431</v>
      </c>
      <c r="L33" s="544"/>
      <c r="M33" s="544"/>
      <c r="N33" s="544"/>
      <c r="O33" s="544"/>
      <c r="P33" s="544"/>
      <c r="Q33" s="544"/>
      <c r="R33" s="544"/>
      <c r="S33" s="544"/>
      <c r="T33" s="544"/>
      <c r="U33" s="544"/>
      <c r="V33" s="544"/>
      <c r="W33" s="544"/>
      <c r="X33" s="544"/>
      <c r="Y33" s="544"/>
      <c r="Z33" s="544"/>
      <c r="AA33" s="544"/>
      <c r="AB33" s="544"/>
      <c r="AC33" s="544"/>
      <c r="AD33" s="388"/>
      <c r="AE33" s="550">
        <v>2</v>
      </c>
      <c r="AF33" s="488"/>
      <c r="AG33" s="551"/>
      <c r="AH33" s="551">
        <v>4</v>
      </c>
      <c r="AI33" s="551"/>
      <c r="AJ33" s="551"/>
      <c r="AK33" s="551">
        <v>0</v>
      </c>
      <c r="AL33" s="487"/>
      <c r="AM33" s="552"/>
      <c r="AN33" s="156">
        <f t="shared" si="0"/>
        <v>0</v>
      </c>
      <c r="AO33" s="157"/>
      <c r="AP33" s="157"/>
      <c r="AQ33" s="157"/>
      <c r="AR33" s="157"/>
      <c r="AS33" s="157"/>
      <c r="AT33" s="157"/>
      <c r="AU33" s="157"/>
      <c r="AV33" s="157"/>
      <c r="AW33" s="157"/>
      <c r="AX33" s="157"/>
      <c r="AY33" s="158"/>
      <c r="AZ33" s="421"/>
      <c r="BA33" s="421"/>
      <c r="BB33" s="421"/>
      <c r="BC33" s="421"/>
      <c r="BD33" s="421"/>
      <c r="BE33" s="421"/>
      <c r="BF33" s="421"/>
      <c r="BG33" s="421"/>
      <c r="BH33" s="421"/>
      <c r="BI33" s="421"/>
      <c r="BJ33" s="421"/>
      <c r="BK33" s="421"/>
      <c r="BL33" s="421"/>
      <c r="BM33" s="421"/>
      <c r="BN33" s="421"/>
      <c r="BO33" s="421"/>
      <c r="BP33" s="421"/>
      <c r="BQ33" s="421"/>
      <c r="BR33" s="421"/>
      <c r="BS33" s="421"/>
      <c r="BT33" s="421"/>
      <c r="BU33" s="421"/>
      <c r="BV33" s="421"/>
      <c r="BW33" s="421"/>
      <c r="BX33" s="421"/>
      <c r="BY33" s="421"/>
      <c r="BZ33" s="421"/>
      <c r="CA33" s="421"/>
      <c r="CB33" s="421"/>
      <c r="CC33" s="421"/>
      <c r="CD33" s="421"/>
      <c r="CE33" s="421"/>
      <c r="CF33" s="421"/>
      <c r="CG33" s="421"/>
      <c r="CH33" s="421"/>
      <c r="CI33" s="421"/>
      <c r="CJ33" s="421"/>
      <c r="CK33" s="421"/>
      <c r="CL33" s="421"/>
      <c r="CM33" s="421"/>
      <c r="CN33" s="421"/>
      <c r="CO33" s="421"/>
      <c r="CP33" s="421"/>
      <c r="CQ33" s="421"/>
      <c r="CR33" s="421"/>
      <c r="CS33" s="421"/>
      <c r="CT33" s="421"/>
      <c r="CU33" s="421"/>
      <c r="CV33" s="421"/>
      <c r="CW33" s="421"/>
      <c r="CX33" s="421"/>
      <c r="CY33" s="421"/>
      <c r="CZ33" s="421"/>
      <c r="DA33" s="421"/>
      <c r="DB33" s="421"/>
      <c r="DC33" s="421"/>
      <c r="DD33" s="421"/>
      <c r="DE33" s="421"/>
      <c r="DF33" s="421"/>
      <c r="DG33" s="421"/>
      <c r="DH33" s="421"/>
      <c r="DI33" s="421"/>
      <c r="DJ33" s="421"/>
      <c r="DK33" s="421"/>
      <c r="DL33" s="421"/>
      <c r="DM33" s="421"/>
      <c r="DN33" s="421"/>
      <c r="DO33" s="421"/>
      <c r="DP33" s="421"/>
      <c r="DQ33" s="421"/>
      <c r="DR33" s="421"/>
      <c r="DS33" s="421"/>
      <c r="DT33" s="421"/>
      <c r="DU33" s="421"/>
      <c r="DV33" s="421"/>
      <c r="DW33" s="421"/>
      <c r="DX33" s="421"/>
      <c r="DY33" s="421"/>
      <c r="DZ33" s="421"/>
      <c r="EA33" s="421"/>
      <c r="EB33" s="421"/>
      <c r="EC33" s="421"/>
      <c r="ED33" s="421"/>
      <c r="EE33" s="421"/>
      <c r="EF33" s="421"/>
      <c r="EG33" s="421"/>
      <c r="EH33" s="421"/>
      <c r="EI33" s="421"/>
      <c r="EJ33" s="421"/>
      <c r="EK33" s="421"/>
      <c r="EL33" s="421"/>
      <c r="EM33" s="421"/>
      <c r="EN33" s="421"/>
      <c r="EO33" s="421"/>
      <c r="EP33" s="421"/>
      <c r="EQ33" s="421"/>
      <c r="ER33" s="421"/>
      <c r="ES33" s="421"/>
      <c r="ET33" s="422"/>
    </row>
    <row r="34" spans="1:150" ht="18" customHeight="1">
      <c r="A34" s="548"/>
      <c r="B34" s="490"/>
      <c r="C34" s="491"/>
      <c r="D34" s="81"/>
      <c r="E34" s="81"/>
      <c r="F34" s="81"/>
      <c r="G34" s="81"/>
      <c r="H34" s="81"/>
      <c r="I34" s="81"/>
      <c r="J34" s="392"/>
      <c r="K34" s="544" t="s">
        <v>843</v>
      </c>
      <c r="L34" s="544"/>
      <c r="M34" s="544"/>
      <c r="N34" s="544"/>
      <c r="O34" s="544"/>
      <c r="P34" s="544"/>
      <c r="Q34" s="544"/>
      <c r="R34" s="544"/>
      <c r="S34" s="544"/>
      <c r="T34" s="544"/>
      <c r="U34" s="544"/>
      <c r="V34" s="544"/>
      <c r="W34" s="544"/>
      <c r="X34" s="544"/>
      <c r="Y34" s="544"/>
      <c r="Z34" s="544"/>
      <c r="AA34" s="544"/>
      <c r="AB34" s="544"/>
      <c r="AC34" s="544"/>
      <c r="AD34" s="388"/>
      <c r="AE34" s="550">
        <v>2</v>
      </c>
      <c r="AF34" s="488"/>
      <c r="AG34" s="551"/>
      <c r="AH34" s="551">
        <v>5</v>
      </c>
      <c r="AI34" s="551"/>
      <c r="AJ34" s="551"/>
      <c r="AK34" s="551">
        <v>0</v>
      </c>
      <c r="AL34" s="487"/>
      <c r="AM34" s="552"/>
      <c r="AN34" s="156">
        <f t="shared" si="0"/>
        <v>0</v>
      </c>
      <c r="AO34" s="157"/>
      <c r="AP34" s="157"/>
      <c r="AQ34" s="157"/>
      <c r="AR34" s="157"/>
      <c r="AS34" s="157"/>
      <c r="AT34" s="157"/>
      <c r="AU34" s="157"/>
      <c r="AV34" s="157"/>
      <c r="AW34" s="157"/>
      <c r="AX34" s="157"/>
      <c r="AY34" s="158"/>
      <c r="AZ34" s="421"/>
      <c r="BA34" s="421"/>
      <c r="BB34" s="421"/>
      <c r="BC34" s="421"/>
      <c r="BD34" s="421"/>
      <c r="BE34" s="421"/>
      <c r="BF34" s="421"/>
      <c r="BG34" s="421"/>
      <c r="BH34" s="421"/>
      <c r="BI34" s="421"/>
      <c r="BJ34" s="421"/>
      <c r="BK34" s="421"/>
      <c r="BL34" s="421"/>
      <c r="BM34" s="421"/>
      <c r="BN34" s="421"/>
      <c r="BO34" s="421"/>
      <c r="BP34" s="421"/>
      <c r="BQ34" s="421"/>
      <c r="BR34" s="421"/>
      <c r="BS34" s="421"/>
      <c r="BT34" s="421"/>
      <c r="BU34" s="421"/>
      <c r="BV34" s="421"/>
      <c r="BW34" s="421"/>
      <c r="BX34" s="421"/>
      <c r="BY34" s="421"/>
      <c r="BZ34" s="421"/>
      <c r="CA34" s="421"/>
      <c r="CB34" s="421"/>
      <c r="CC34" s="421"/>
      <c r="CD34" s="421"/>
      <c r="CE34" s="421"/>
      <c r="CF34" s="421"/>
      <c r="CG34" s="421"/>
      <c r="CH34" s="421"/>
      <c r="CI34" s="421"/>
      <c r="CJ34" s="421"/>
      <c r="CK34" s="421"/>
      <c r="CL34" s="421"/>
      <c r="CM34" s="421"/>
      <c r="CN34" s="421"/>
      <c r="CO34" s="421"/>
      <c r="CP34" s="421"/>
      <c r="CQ34" s="421"/>
      <c r="CR34" s="421"/>
      <c r="CS34" s="421"/>
      <c r="CT34" s="421"/>
      <c r="CU34" s="421"/>
      <c r="CV34" s="421"/>
      <c r="CW34" s="421"/>
      <c r="CX34" s="421"/>
      <c r="CY34" s="421"/>
      <c r="CZ34" s="421"/>
      <c r="DA34" s="421"/>
      <c r="DB34" s="421"/>
      <c r="DC34" s="421"/>
      <c r="DD34" s="421"/>
      <c r="DE34" s="421"/>
      <c r="DF34" s="421"/>
      <c r="DG34" s="421"/>
      <c r="DH34" s="421"/>
      <c r="DI34" s="421"/>
      <c r="DJ34" s="421"/>
      <c r="DK34" s="421"/>
      <c r="DL34" s="421"/>
      <c r="DM34" s="421"/>
      <c r="DN34" s="421"/>
      <c r="DO34" s="421"/>
      <c r="DP34" s="421"/>
      <c r="DQ34" s="421"/>
      <c r="DR34" s="421"/>
      <c r="DS34" s="421"/>
      <c r="DT34" s="421"/>
      <c r="DU34" s="421"/>
      <c r="DV34" s="421"/>
      <c r="DW34" s="421"/>
      <c r="DX34" s="421"/>
      <c r="DY34" s="421"/>
      <c r="DZ34" s="421"/>
      <c r="EA34" s="421"/>
      <c r="EB34" s="421"/>
      <c r="EC34" s="421"/>
      <c r="ED34" s="421"/>
      <c r="EE34" s="421"/>
      <c r="EF34" s="421"/>
      <c r="EG34" s="421"/>
      <c r="EH34" s="421"/>
      <c r="EI34" s="421"/>
      <c r="EJ34" s="421"/>
      <c r="EK34" s="421"/>
      <c r="EL34" s="421"/>
      <c r="EM34" s="421"/>
      <c r="EN34" s="421"/>
      <c r="EO34" s="421"/>
      <c r="EP34" s="421"/>
      <c r="EQ34" s="421"/>
      <c r="ER34" s="421"/>
      <c r="ES34" s="421"/>
      <c r="ET34" s="422"/>
    </row>
    <row r="35" spans="1:150" ht="18" customHeight="1" thickBot="1">
      <c r="A35" s="556"/>
      <c r="B35" s="499"/>
      <c r="C35" s="500"/>
      <c r="D35" s="400"/>
      <c r="E35" s="400"/>
      <c r="F35" s="400"/>
      <c r="G35" s="400"/>
      <c r="H35" s="400"/>
      <c r="I35" s="400"/>
      <c r="J35" s="401"/>
      <c r="K35" s="544" t="s">
        <v>4432</v>
      </c>
      <c r="L35" s="544"/>
      <c r="M35" s="544"/>
      <c r="N35" s="544"/>
      <c r="O35" s="544"/>
      <c r="P35" s="544"/>
      <c r="Q35" s="544"/>
      <c r="R35" s="544"/>
      <c r="S35" s="544"/>
      <c r="T35" s="544"/>
      <c r="U35" s="544"/>
      <c r="V35" s="544"/>
      <c r="W35" s="544"/>
      <c r="X35" s="544"/>
      <c r="Y35" s="544"/>
      <c r="Z35" s="544"/>
      <c r="AA35" s="544"/>
      <c r="AB35" s="544"/>
      <c r="AC35" s="544"/>
      <c r="AD35" s="388"/>
      <c r="AE35" s="553">
        <v>2</v>
      </c>
      <c r="AF35" s="497"/>
      <c r="AG35" s="554"/>
      <c r="AH35" s="554">
        <v>6</v>
      </c>
      <c r="AI35" s="554"/>
      <c r="AJ35" s="554"/>
      <c r="AK35" s="554">
        <v>0</v>
      </c>
      <c r="AL35" s="495"/>
      <c r="AM35" s="555"/>
      <c r="AN35" s="188">
        <f t="shared" si="0"/>
        <v>0</v>
      </c>
      <c r="AO35" s="189"/>
      <c r="AP35" s="189"/>
      <c r="AQ35" s="189"/>
      <c r="AR35" s="189"/>
      <c r="AS35" s="189"/>
      <c r="AT35" s="189"/>
      <c r="AU35" s="189"/>
      <c r="AV35" s="189"/>
      <c r="AW35" s="189"/>
      <c r="AX35" s="189"/>
      <c r="AY35" s="190"/>
      <c r="AZ35" s="502"/>
      <c r="BA35" s="502"/>
      <c r="BB35" s="502"/>
      <c r="BC35" s="502"/>
      <c r="BD35" s="502"/>
      <c r="BE35" s="502"/>
      <c r="BF35" s="502"/>
      <c r="BG35" s="502"/>
      <c r="BH35" s="502"/>
      <c r="BI35" s="502"/>
      <c r="BJ35" s="502"/>
      <c r="BK35" s="502"/>
      <c r="BL35" s="502"/>
      <c r="BM35" s="502"/>
      <c r="BN35" s="502"/>
      <c r="BO35" s="502"/>
      <c r="BP35" s="502"/>
      <c r="BQ35" s="502"/>
      <c r="BR35" s="502"/>
      <c r="BS35" s="502"/>
      <c r="BT35" s="502"/>
      <c r="BU35" s="502"/>
      <c r="BV35" s="502"/>
      <c r="BW35" s="502"/>
      <c r="BX35" s="502"/>
      <c r="BY35" s="502"/>
      <c r="BZ35" s="502"/>
      <c r="CA35" s="502"/>
      <c r="CB35" s="502"/>
      <c r="CC35" s="502"/>
      <c r="CD35" s="502"/>
      <c r="CE35" s="502"/>
      <c r="CF35" s="502"/>
      <c r="CG35" s="502"/>
      <c r="CH35" s="502"/>
      <c r="CI35" s="502"/>
      <c r="CJ35" s="502"/>
      <c r="CK35" s="502"/>
      <c r="CL35" s="502"/>
      <c r="CM35" s="502"/>
      <c r="CN35" s="502"/>
      <c r="CO35" s="502"/>
      <c r="CP35" s="502"/>
      <c r="CQ35" s="502"/>
      <c r="CR35" s="502"/>
      <c r="CS35" s="502"/>
      <c r="CT35" s="502"/>
      <c r="CU35" s="502"/>
      <c r="CV35" s="502"/>
      <c r="CW35" s="502"/>
      <c r="CX35" s="502"/>
      <c r="CY35" s="502"/>
      <c r="CZ35" s="502"/>
      <c r="DA35" s="502"/>
      <c r="DB35" s="502"/>
      <c r="DC35" s="502"/>
      <c r="DD35" s="502"/>
      <c r="DE35" s="502"/>
      <c r="DF35" s="502"/>
      <c r="DG35" s="502"/>
      <c r="DH35" s="502"/>
      <c r="DI35" s="502"/>
      <c r="DJ35" s="502"/>
      <c r="DK35" s="502"/>
      <c r="DL35" s="502"/>
      <c r="DM35" s="502"/>
      <c r="DN35" s="502"/>
      <c r="DO35" s="502"/>
      <c r="DP35" s="502"/>
      <c r="DQ35" s="502"/>
      <c r="DR35" s="502"/>
      <c r="DS35" s="502"/>
      <c r="DT35" s="502"/>
      <c r="DU35" s="502"/>
      <c r="DV35" s="502"/>
      <c r="DW35" s="502"/>
      <c r="DX35" s="502"/>
      <c r="DY35" s="502"/>
      <c r="DZ35" s="502"/>
      <c r="EA35" s="502"/>
      <c r="EB35" s="502"/>
      <c r="EC35" s="502"/>
      <c r="ED35" s="502"/>
      <c r="EE35" s="502"/>
      <c r="EF35" s="502"/>
      <c r="EG35" s="502"/>
      <c r="EH35" s="502"/>
      <c r="EI35" s="502"/>
      <c r="EJ35" s="502"/>
      <c r="EK35" s="502"/>
      <c r="EL35" s="502"/>
      <c r="EM35" s="502"/>
      <c r="EN35" s="502"/>
      <c r="EO35" s="502"/>
      <c r="EP35" s="502"/>
      <c r="EQ35" s="502"/>
      <c r="ER35" s="502"/>
      <c r="ES35" s="502"/>
      <c r="ET35" s="503"/>
    </row>
    <row r="37" spans="1:150" ht="15.95" customHeight="1"/>
  </sheetData>
  <sheetProtection password="98CF" sheet="1" objects="1" scenarios="1" selectLockedCells="1"/>
  <mergeCells count="469">
    <mergeCell ref="AN5:AY5"/>
    <mergeCell ref="AZ5:BH5"/>
    <mergeCell ref="BI5:BQ5"/>
    <mergeCell ref="AI1:DA1"/>
    <mergeCell ref="EL5:ET5"/>
    <mergeCell ref="DB5:DJ5"/>
    <mergeCell ref="DD1:DN2"/>
    <mergeCell ref="DO1:EO2"/>
    <mergeCell ref="DK5:DS5"/>
    <mergeCell ref="DT5:EB5"/>
    <mergeCell ref="EC5:EK5"/>
    <mergeCell ref="BR5:BZ5"/>
    <mergeCell ref="CA5:CI5"/>
    <mergeCell ref="CJ5:CR5"/>
    <mergeCell ref="CS5:DA5"/>
    <mergeCell ref="H1:Y2"/>
    <mergeCell ref="Z1:AE2"/>
    <mergeCell ref="H3:J3"/>
    <mergeCell ref="K3:M3"/>
    <mergeCell ref="EP1:EU3"/>
    <mergeCell ref="AS2:CP2"/>
    <mergeCell ref="DD3:DN3"/>
    <mergeCell ref="DO3:EO3"/>
    <mergeCell ref="N3:P3"/>
    <mergeCell ref="Q3:S3"/>
    <mergeCell ref="T3:V3"/>
    <mergeCell ref="W3:Y3"/>
    <mergeCell ref="Z3:AB3"/>
    <mergeCell ref="AC3:AE3"/>
    <mergeCell ref="A6:J6"/>
    <mergeCell ref="K6:AD6"/>
    <mergeCell ref="AE6:AM9"/>
    <mergeCell ref="AN6:ET7"/>
    <mergeCell ref="A7:J8"/>
    <mergeCell ref="K7:AD7"/>
    <mergeCell ref="K8:AD8"/>
    <mergeCell ref="AN8:AY9"/>
    <mergeCell ref="AZ8:BH9"/>
    <mergeCell ref="BI8:BQ9"/>
    <mergeCell ref="DT8:EB9"/>
    <mergeCell ref="EC8:EK9"/>
    <mergeCell ref="BR8:BZ9"/>
    <mergeCell ref="CA8:CI9"/>
    <mergeCell ref="CJ8:CR9"/>
    <mergeCell ref="CS8:DA9"/>
    <mergeCell ref="A10:C35"/>
    <mergeCell ref="D10:J18"/>
    <mergeCell ref="K10:AD10"/>
    <mergeCell ref="K21:AD21"/>
    <mergeCell ref="K30:AD30"/>
    <mergeCell ref="AE10:AG10"/>
    <mergeCell ref="AN10:AY10"/>
    <mergeCell ref="AZ10:BH10"/>
    <mergeCell ref="BI10:BQ10"/>
    <mergeCell ref="AN11:AY11"/>
    <mergeCell ref="AZ11:BH11"/>
    <mergeCell ref="BI11:BQ11"/>
    <mergeCell ref="AN12:AY12"/>
    <mergeCell ref="AZ12:BH12"/>
    <mergeCell ref="BI12:BQ12"/>
    <mergeCell ref="AN13:AY13"/>
    <mergeCell ref="AZ13:BH13"/>
    <mergeCell ref="BI13:BQ13"/>
    <mergeCell ref="AN14:AY14"/>
    <mergeCell ref="AZ14:BH14"/>
    <mergeCell ref="BI14:BQ14"/>
    <mergeCell ref="AN15:AY15"/>
    <mergeCell ref="AZ15:BH15"/>
    <mergeCell ref="BI15:BQ15"/>
    <mergeCell ref="BR10:BZ10"/>
    <mergeCell ref="EL8:ET9"/>
    <mergeCell ref="K9:AD9"/>
    <mergeCell ref="AH10:AJ10"/>
    <mergeCell ref="AK10:AM10"/>
    <mergeCell ref="DB8:DJ9"/>
    <mergeCell ref="DK8:DS9"/>
    <mergeCell ref="DK10:DS10"/>
    <mergeCell ref="DT10:EB10"/>
    <mergeCell ref="EC10:EK10"/>
    <mergeCell ref="EL10:ET10"/>
    <mergeCell ref="CA10:CI10"/>
    <mergeCell ref="CJ10:CR10"/>
    <mergeCell ref="CS10:DA10"/>
    <mergeCell ref="DB10:DJ10"/>
    <mergeCell ref="BR11:BZ11"/>
    <mergeCell ref="K11:AD11"/>
    <mergeCell ref="AE11:AG11"/>
    <mergeCell ref="AH11:AJ11"/>
    <mergeCell ref="AK11:AM11"/>
    <mergeCell ref="DK11:DS11"/>
    <mergeCell ref="DT11:EB11"/>
    <mergeCell ref="EC11:EK11"/>
    <mergeCell ref="EL11:ET11"/>
    <mergeCell ref="CA11:CI11"/>
    <mergeCell ref="CJ11:CR11"/>
    <mergeCell ref="CS11:DA11"/>
    <mergeCell ref="DB11:DJ11"/>
    <mergeCell ref="BR12:BZ12"/>
    <mergeCell ref="K12:AD12"/>
    <mergeCell ref="AE12:AG12"/>
    <mergeCell ref="AH12:AJ12"/>
    <mergeCell ref="AK12:AM12"/>
    <mergeCell ref="DK12:DS12"/>
    <mergeCell ref="DT12:EB12"/>
    <mergeCell ref="EC12:EK12"/>
    <mergeCell ref="EL12:ET12"/>
    <mergeCell ref="CA12:CI12"/>
    <mergeCell ref="CJ12:CR12"/>
    <mergeCell ref="CS12:DA12"/>
    <mergeCell ref="DB12:DJ12"/>
    <mergeCell ref="BR13:BZ13"/>
    <mergeCell ref="K13:AD13"/>
    <mergeCell ref="AE13:AG13"/>
    <mergeCell ref="AH13:AJ13"/>
    <mergeCell ref="AK13:AM13"/>
    <mergeCell ref="DK13:DS13"/>
    <mergeCell ref="DT13:EB13"/>
    <mergeCell ref="EC13:EK13"/>
    <mergeCell ref="EL13:ET13"/>
    <mergeCell ref="CA13:CI13"/>
    <mergeCell ref="CJ13:CR13"/>
    <mergeCell ref="CS13:DA13"/>
    <mergeCell ref="DB13:DJ13"/>
    <mergeCell ref="DT15:EB15"/>
    <mergeCell ref="EC15:EK15"/>
    <mergeCell ref="EL15:ET15"/>
    <mergeCell ref="CA15:CI15"/>
    <mergeCell ref="CJ15:CR15"/>
    <mergeCell ref="CS15:DA15"/>
    <mergeCell ref="DB15:DJ15"/>
    <mergeCell ref="BR14:BZ14"/>
    <mergeCell ref="K14:AD14"/>
    <mergeCell ref="AE14:AG14"/>
    <mergeCell ref="AH14:AJ14"/>
    <mergeCell ref="AK14:AM14"/>
    <mergeCell ref="DK14:DS14"/>
    <mergeCell ref="DT14:EB14"/>
    <mergeCell ref="EC14:EK14"/>
    <mergeCell ref="EL14:ET14"/>
    <mergeCell ref="CA14:CI14"/>
    <mergeCell ref="CJ14:CR14"/>
    <mergeCell ref="CS14:DA14"/>
    <mergeCell ref="DB14:DJ14"/>
    <mergeCell ref="K16:AD16"/>
    <mergeCell ref="AE16:AG16"/>
    <mergeCell ref="AH16:AJ16"/>
    <mergeCell ref="AK16:AM16"/>
    <mergeCell ref="DK16:DS16"/>
    <mergeCell ref="BR15:BZ15"/>
    <mergeCell ref="K15:AD15"/>
    <mergeCell ref="AE15:AG15"/>
    <mergeCell ref="AH15:AJ15"/>
    <mergeCell ref="AK15:AM15"/>
    <mergeCell ref="DK15:DS15"/>
    <mergeCell ref="DT16:EB16"/>
    <mergeCell ref="EC16:EK16"/>
    <mergeCell ref="EL16:ET16"/>
    <mergeCell ref="CA16:CI16"/>
    <mergeCell ref="CJ16:CR16"/>
    <mergeCell ref="CS16:DA16"/>
    <mergeCell ref="DB16:DJ16"/>
    <mergeCell ref="AN17:AY17"/>
    <mergeCell ref="AZ17:BH17"/>
    <mergeCell ref="BI17:BQ17"/>
    <mergeCell ref="BR17:BZ17"/>
    <mergeCell ref="AN16:AY16"/>
    <mergeCell ref="AZ16:BH16"/>
    <mergeCell ref="BI16:BQ16"/>
    <mergeCell ref="BR16:BZ16"/>
    <mergeCell ref="K17:AD17"/>
    <mergeCell ref="AE17:AG17"/>
    <mergeCell ref="AH17:AJ17"/>
    <mergeCell ref="AK17:AM17"/>
    <mergeCell ref="DK17:DS17"/>
    <mergeCell ref="DT17:EB17"/>
    <mergeCell ref="EC17:EK17"/>
    <mergeCell ref="EL17:ET17"/>
    <mergeCell ref="CA17:CI17"/>
    <mergeCell ref="CJ17:CR17"/>
    <mergeCell ref="CS17:DA17"/>
    <mergeCell ref="DB17:DJ17"/>
    <mergeCell ref="K18:AD18"/>
    <mergeCell ref="AE18:AG18"/>
    <mergeCell ref="AH18:AJ18"/>
    <mergeCell ref="AK18:AM18"/>
    <mergeCell ref="AH22:AJ22"/>
    <mergeCell ref="DK18:DS18"/>
    <mergeCell ref="AH20:AJ20"/>
    <mergeCell ref="AK20:AM20"/>
    <mergeCell ref="AN20:AY20"/>
    <mergeCell ref="AK22:AM22"/>
    <mergeCell ref="AN22:AY22"/>
    <mergeCell ref="AZ22:BH22"/>
    <mergeCell ref="BI22:BQ22"/>
    <mergeCell ref="DT18:EB18"/>
    <mergeCell ref="EC18:EK18"/>
    <mergeCell ref="EL18:ET18"/>
    <mergeCell ref="CA18:CI18"/>
    <mergeCell ref="CJ18:CR18"/>
    <mergeCell ref="CS18:DA18"/>
    <mergeCell ref="DB18:DJ18"/>
    <mergeCell ref="AN18:AY18"/>
    <mergeCell ref="AK19:AM19"/>
    <mergeCell ref="AN19:AY19"/>
    <mergeCell ref="AZ19:BH19"/>
    <mergeCell ref="BI19:BQ19"/>
    <mergeCell ref="EL19:ET19"/>
    <mergeCell ref="AZ18:BH18"/>
    <mergeCell ref="BI18:BQ18"/>
    <mergeCell ref="BR18:BZ18"/>
    <mergeCell ref="EL22:ET22"/>
    <mergeCell ref="D19:J27"/>
    <mergeCell ref="K19:AD19"/>
    <mergeCell ref="AE19:AG19"/>
    <mergeCell ref="AH19:AJ19"/>
    <mergeCell ref="K22:AD22"/>
    <mergeCell ref="AE22:AG22"/>
    <mergeCell ref="DT19:EB19"/>
    <mergeCell ref="EC19:EK19"/>
    <mergeCell ref="BR19:BZ19"/>
    <mergeCell ref="CA19:CI19"/>
    <mergeCell ref="CJ19:CR19"/>
    <mergeCell ref="CS19:DA19"/>
    <mergeCell ref="AZ20:BH20"/>
    <mergeCell ref="BI20:BQ20"/>
    <mergeCell ref="BR20:BZ20"/>
    <mergeCell ref="CA20:CI20"/>
    <mergeCell ref="DB19:DJ19"/>
    <mergeCell ref="DK19:DS19"/>
    <mergeCell ref="CJ20:CR20"/>
    <mergeCell ref="CS20:DA20"/>
    <mergeCell ref="DB20:DJ20"/>
    <mergeCell ref="DK20:DS20"/>
    <mergeCell ref="K20:AD20"/>
    <mergeCell ref="DT20:EB20"/>
    <mergeCell ref="EC20:EK20"/>
    <mergeCell ref="EL20:ET20"/>
    <mergeCell ref="AE21:AG21"/>
    <mergeCell ref="AH21:AJ21"/>
    <mergeCell ref="AK21:AM21"/>
    <mergeCell ref="AN21:AY21"/>
    <mergeCell ref="AZ21:BH21"/>
    <mergeCell ref="BI21:BQ21"/>
    <mergeCell ref="BR21:BZ21"/>
    <mergeCell ref="EC21:EK21"/>
    <mergeCell ref="EL21:ET21"/>
    <mergeCell ref="CA21:CI21"/>
    <mergeCell ref="CJ21:CR21"/>
    <mergeCell ref="CS21:DA21"/>
    <mergeCell ref="DB21:DJ21"/>
    <mergeCell ref="DK21:DS21"/>
    <mergeCell ref="DT21:EB21"/>
    <mergeCell ref="AE20:AG20"/>
    <mergeCell ref="K23:AD23"/>
    <mergeCell ref="AE23:AG23"/>
    <mergeCell ref="AH23:AJ23"/>
    <mergeCell ref="AK23:AM23"/>
    <mergeCell ref="AN23:AY23"/>
    <mergeCell ref="DT23:EB23"/>
    <mergeCell ref="EC23:EK23"/>
    <mergeCell ref="EL23:ET23"/>
    <mergeCell ref="DT22:EB22"/>
    <mergeCell ref="EC22:EK22"/>
    <mergeCell ref="BR22:BZ22"/>
    <mergeCell ref="CA22:CI22"/>
    <mergeCell ref="CJ22:CR22"/>
    <mergeCell ref="CS22:DA22"/>
    <mergeCell ref="AZ23:BH23"/>
    <mergeCell ref="BI23:BQ23"/>
    <mergeCell ref="BR23:BZ23"/>
    <mergeCell ref="CA23:CI23"/>
    <mergeCell ref="DB22:DJ22"/>
    <mergeCell ref="DK22:DS22"/>
    <mergeCell ref="CJ23:CR23"/>
    <mergeCell ref="CS23:DA23"/>
    <mergeCell ref="DB23:DJ23"/>
    <mergeCell ref="DK23:DS23"/>
    <mergeCell ref="K24:AD24"/>
    <mergeCell ref="AE24:AG24"/>
    <mergeCell ref="AH24:AJ24"/>
    <mergeCell ref="AK24:AM24"/>
    <mergeCell ref="AN24:AY24"/>
    <mergeCell ref="AZ24:BH24"/>
    <mergeCell ref="BI24:BQ24"/>
    <mergeCell ref="DT24:EB24"/>
    <mergeCell ref="EC24:EK24"/>
    <mergeCell ref="BR24:BZ24"/>
    <mergeCell ref="CA24:CI24"/>
    <mergeCell ref="CJ24:CR24"/>
    <mergeCell ref="CS24:DA24"/>
    <mergeCell ref="K25:AD25"/>
    <mergeCell ref="AE25:AG25"/>
    <mergeCell ref="AH25:AJ25"/>
    <mergeCell ref="AK25:AM25"/>
    <mergeCell ref="AN25:AY25"/>
    <mergeCell ref="DT25:EB25"/>
    <mergeCell ref="EC25:EK25"/>
    <mergeCell ref="EL25:ET25"/>
    <mergeCell ref="AZ25:BH25"/>
    <mergeCell ref="BI25:BQ25"/>
    <mergeCell ref="BR25:BZ25"/>
    <mergeCell ref="CA25:CI25"/>
    <mergeCell ref="CJ25:CR25"/>
    <mergeCell ref="CS25:DA25"/>
    <mergeCell ref="DB25:DJ25"/>
    <mergeCell ref="DK25:DS25"/>
    <mergeCell ref="AZ26:BH26"/>
    <mergeCell ref="BI26:BQ26"/>
    <mergeCell ref="DT26:EB26"/>
    <mergeCell ref="EC26:EK26"/>
    <mergeCell ref="BR26:BZ26"/>
    <mergeCell ref="CA26:CI26"/>
    <mergeCell ref="CJ26:CR26"/>
    <mergeCell ref="CS26:DA26"/>
    <mergeCell ref="EL24:ET24"/>
    <mergeCell ref="DB24:DJ24"/>
    <mergeCell ref="DK24:DS24"/>
    <mergeCell ref="EL26:ET26"/>
    <mergeCell ref="DB26:DJ26"/>
    <mergeCell ref="DK26:DS26"/>
    <mergeCell ref="AK27:AM27"/>
    <mergeCell ref="AN27:AY27"/>
    <mergeCell ref="DT27:EB27"/>
    <mergeCell ref="EC27:EK27"/>
    <mergeCell ref="EL27:ET27"/>
    <mergeCell ref="AZ27:BH27"/>
    <mergeCell ref="BI27:BQ27"/>
    <mergeCell ref="BR27:BZ27"/>
    <mergeCell ref="CA27:CI27"/>
    <mergeCell ref="CJ27:CR27"/>
    <mergeCell ref="CS27:DA27"/>
    <mergeCell ref="DB27:DJ27"/>
    <mergeCell ref="DK27:DS27"/>
    <mergeCell ref="K26:AD26"/>
    <mergeCell ref="AE26:AG26"/>
    <mergeCell ref="AH26:AJ26"/>
    <mergeCell ref="AK26:AM26"/>
    <mergeCell ref="AN26:AY26"/>
    <mergeCell ref="D28:J35"/>
    <mergeCell ref="K28:AD28"/>
    <mergeCell ref="AE28:AG28"/>
    <mergeCell ref="AH28:AJ28"/>
    <mergeCell ref="AK28:AM28"/>
    <mergeCell ref="AN28:AY28"/>
    <mergeCell ref="K34:AD34"/>
    <mergeCell ref="AE34:AG34"/>
    <mergeCell ref="AH34:AJ34"/>
    <mergeCell ref="AK34:AM34"/>
    <mergeCell ref="AN34:AY34"/>
    <mergeCell ref="K35:AD35"/>
    <mergeCell ref="AE35:AG35"/>
    <mergeCell ref="AH35:AJ35"/>
    <mergeCell ref="AK35:AM35"/>
    <mergeCell ref="AN35:AY35"/>
    <mergeCell ref="K27:AD27"/>
    <mergeCell ref="AE27:AG27"/>
    <mergeCell ref="AH27:AJ27"/>
    <mergeCell ref="CS28:DA28"/>
    <mergeCell ref="DB28:DJ28"/>
    <mergeCell ref="AE30:AG30"/>
    <mergeCell ref="AH30:AJ30"/>
    <mergeCell ref="AK30:AM30"/>
    <mergeCell ref="AN30:AY30"/>
    <mergeCell ref="CJ30:CR30"/>
    <mergeCell ref="CS30:DA30"/>
    <mergeCell ref="DB30:DJ30"/>
    <mergeCell ref="AZ32:BH32"/>
    <mergeCell ref="BI32:BQ32"/>
    <mergeCell ref="BR32:BZ32"/>
    <mergeCell ref="CA32:CI32"/>
    <mergeCell ref="CJ32:CR32"/>
    <mergeCell ref="CS32:DA32"/>
    <mergeCell ref="DB32:DJ32"/>
    <mergeCell ref="K33:AD33"/>
    <mergeCell ref="DK28:DS28"/>
    <mergeCell ref="K32:AD32"/>
    <mergeCell ref="AE32:AG32"/>
    <mergeCell ref="AH32:AJ32"/>
    <mergeCell ref="AK32:AM32"/>
    <mergeCell ref="AN32:AY32"/>
    <mergeCell ref="K31:AD31"/>
    <mergeCell ref="AE31:AG31"/>
    <mergeCell ref="AH31:AJ31"/>
    <mergeCell ref="AK31:AM31"/>
    <mergeCell ref="AN31:AY31"/>
    <mergeCell ref="BI33:BQ33"/>
    <mergeCell ref="AE33:AG33"/>
    <mergeCell ref="AH33:AJ33"/>
    <mergeCell ref="AK33:AM33"/>
    <mergeCell ref="AN33:AY33"/>
    <mergeCell ref="DT28:EB28"/>
    <mergeCell ref="BI28:BQ28"/>
    <mergeCell ref="BR28:BZ28"/>
    <mergeCell ref="CA28:CI28"/>
    <mergeCell ref="CJ28:CR28"/>
    <mergeCell ref="EC28:EK28"/>
    <mergeCell ref="EL28:ET28"/>
    <mergeCell ref="K29:AD29"/>
    <mergeCell ref="AE29:AG29"/>
    <mergeCell ref="AH29:AJ29"/>
    <mergeCell ref="AK29:AM29"/>
    <mergeCell ref="AN29:AY29"/>
    <mergeCell ref="AZ29:BH29"/>
    <mergeCell ref="BI29:BQ29"/>
    <mergeCell ref="BR29:BZ29"/>
    <mergeCell ref="EC29:EK29"/>
    <mergeCell ref="EL29:ET29"/>
    <mergeCell ref="CA29:CI29"/>
    <mergeCell ref="CJ29:CR29"/>
    <mergeCell ref="CS29:DA29"/>
    <mergeCell ref="DB29:DJ29"/>
    <mergeCell ref="DK29:DS29"/>
    <mergeCell ref="DT29:EB29"/>
    <mergeCell ref="AZ28:BH28"/>
    <mergeCell ref="DK30:DS30"/>
    <mergeCell ref="AZ30:BH30"/>
    <mergeCell ref="BI30:BQ30"/>
    <mergeCell ref="BR30:BZ30"/>
    <mergeCell ref="CA30:CI30"/>
    <mergeCell ref="DT30:EB30"/>
    <mergeCell ref="EC30:EK30"/>
    <mergeCell ref="EL30:ET30"/>
    <mergeCell ref="AZ31:BH31"/>
    <mergeCell ref="BI31:BQ31"/>
    <mergeCell ref="DT31:EB31"/>
    <mergeCell ref="DK32:DS32"/>
    <mergeCell ref="EL31:ET31"/>
    <mergeCell ref="EC31:EK31"/>
    <mergeCell ref="BR31:BZ31"/>
    <mergeCell ref="CA31:CI31"/>
    <mergeCell ref="CJ31:CR31"/>
    <mergeCell ref="CS31:DA31"/>
    <mergeCell ref="DB31:DJ31"/>
    <mergeCell ref="DK31:DS31"/>
    <mergeCell ref="DT32:EB32"/>
    <mergeCell ref="EC32:EK32"/>
    <mergeCell ref="EL32:ET32"/>
    <mergeCell ref="DT34:EB34"/>
    <mergeCell ref="EC34:EK34"/>
    <mergeCell ref="EL34:ET34"/>
    <mergeCell ref="AZ34:BH34"/>
    <mergeCell ref="BI34:BQ34"/>
    <mergeCell ref="BR34:BZ34"/>
    <mergeCell ref="CA34:CI34"/>
    <mergeCell ref="DB33:DJ33"/>
    <mergeCell ref="DK33:DS33"/>
    <mergeCell ref="CJ34:CR34"/>
    <mergeCell ref="CS34:DA34"/>
    <mergeCell ref="DB34:DJ34"/>
    <mergeCell ref="DK34:DS34"/>
    <mergeCell ref="AZ33:BH33"/>
    <mergeCell ref="DT33:EB33"/>
    <mergeCell ref="EC33:EK33"/>
    <mergeCell ref="BR33:BZ33"/>
    <mergeCell ref="CA33:CI33"/>
    <mergeCell ref="CJ33:CR33"/>
    <mergeCell ref="CS33:DA33"/>
    <mergeCell ref="EL33:ET33"/>
    <mergeCell ref="AZ35:BH35"/>
    <mergeCell ref="BI35:BQ35"/>
    <mergeCell ref="EL35:ET35"/>
    <mergeCell ref="DB35:DJ35"/>
    <mergeCell ref="DK35:DS35"/>
    <mergeCell ref="DT35:EB35"/>
    <mergeCell ref="EC35:EK35"/>
    <mergeCell ref="BR35:BZ35"/>
    <mergeCell ref="CA35:CI35"/>
    <mergeCell ref="CJ35:CR35"/>
    <mergeCell ref="CS35:DA35"/>
  </mergeCells>
  <phoneticPr fontId="3"/>
  <dataValidations count="5">
    <dataValidation type="whole" allowBlank="1" showInputMessage="1" showErrorMessage="1" errorTitle="入力エラー" error="マイナス数値や数値以外の入力または、8桁以上の入力は行えません。_x000a_" sqref="AZ10:CR35">
      <formula1>0</formula1>
      <formula2>9999999</formula2>
    </dataValidation>
    <dataValidation type="whole" allowBlank="1" showInputMessage="1" showErrorMessage="1" errorTitle="入力エラー" error="マイナス数値や数値以外の入力または、7桁以上の入力は行えません。_x000a_" sqref="CS10:DJ35">
      <formula1>0</formula1>
      <formula2>999999</formula2>
    </dataValidation>
    <dataValidation type="whole" allowBlank="1" showInputMessage="1" showErrorMessage="1" errorTitle="入力エラー" error="マイナス数値や数値以外の入力または、6桁以上の入力は行えません。_x000a_" sqref="DK10:DS35">
      <formula1>0</formula1>
      <formula2>99999</formula2>
    </dataValidation>
    <dataValidation type="whole" allowBlank="1" showInputMessage="1" showErrorMessage="1" errorTitle="入力エラー" error="マイナス数値や数値以外の入力または、5桁以上の入力は行えません。_x000a_" sqref="DT10:EB35">
      <formula1>0</formula1>
      <formula2>9999</formula2>
    </dataValidation>
    <dataValidation type="whole" allowBlank="1" showInputMessage="1" showErrorMessage="1" errorTitle="入力エラー" error="マイナス数値や数値以外の入力または、4桁以上の入力は行えません。_x000a_" sqref="EC10:ET35">
      <formula1>0</formula1>
      <formula2>999</formula2>
    </dataValidation>
  </dataValidations>
  <printOptions horizontalCentered="1"/>
  <pageMargins left="0.59055118110236227" right="0.59055118110236227" top="0.6692913385826772" bottom="0.39370078740157483" header="0.51181102362204722" footer="0.19685039370078741"/>
  <pageSetup paperSize="9" scale="85" firstPageNumber="87" orientation="landscape" useFirstPageNumber="1" r:id="rId1"/>
  <headerFooter alignWithMargins="0">
    <oddFooter>&amp;R課税市-&amp;P</oddFooter>
  </headerFooter>
  <drawing r:id="rId2"/>
  <picture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21</vt:i4>
      </vt:variant>
    </vt:vector>
  </HeadingPairs>
  <TitlesOfParts>
    <vt:vector size="51" baseType="lpstr">
      <vt:lpstr>都道府県コード</vt:lpstr>
      <vt:lpstr>地方団体コード</vt:lpstr>
      <vt:lpstr>ガイダンス表</vt:lpstr>
      <vt:lpstr>表00</vt:lpstr>
      <vt:lpstr>表22</vt:lpstr>
      <vt:lpstr>表23</vt:lpstr>
      <vt:lpstr>表24</vt:lpstr>
      <vt:lpstr>表27</vt:lpstr>
      <vt:lpstr>表28</vt:lpstr>
      <vt:lpstr>表30</vt:lpstr>
      <vt:lpstr>表31</vt:lpstr>
      <vt:lpstr>表32</vt:lpstr>
      <vt:lpstr>表48</vt:lpstr>
      <vt:lpstr>表49</vt:lpstr>
      <vt:lpstr>表60</vt:lpstr>
      <vt:lpstr>表33</vt:lpstr>
      <vt:lpstr>表34</vt:lpstr>
      <vt:lpstr>表35</vt:lpstr>
      <vt:lpstr>表36</vt:lpstr>
      <vt:lpstr>表38</vt:lpstr>
      <vt:lpstr>表37</vt:lpstr>
      <vt:lpstr>表39</vt:lpstr>
      <vt:lpstr>表42</vt:lpstr>
      <vt:lpstr>表43</vt:lpstr>
      <vt:lpstr>表44</vt:lpstr>
      <vt:lpstr>表45</vt:lpstr>
      <vt:lpstr>表46</vt:lpstr>
      <vt:lpstr>表47</vt:lpstr>
      <vt:lpstr>コメント</vt:lpstr>
      <vt:lpstr>OKエラー</vt:lpstr>
      <vt:lpstr>OKエラー!Print_Area</vt:lpstr>
      <vt:lpstr>ガイダンス表!Print_Area</vt:lpstr>
      <vt:lpstr>コメント!Print_Area</vt:lpstr>
      <vt:lpstr>表24!Print_Area</vt:lpstr>
      <vt:lpstr>表31!Print_Area</vt:lpstr>
      <vt:lpstr>表33!Print_Area</vt:lpstr>
      <vt:lpstr>表34!Print_Area</vt:lpstr>
      <vt:lpstr>表35!Print_Area</vt:lpstr>
      <vt:lpstr>表36!Print_Area</vt:lpstr>
      <vt:lpstr>表37!Print_Area</vt:lpstr>
      <vt:lpstr>表38!Print_Area</vt:lpstr>
      <vt:lpstr>表39!Print_Area</vt:lpstr>
      <vt:lpstr>表42!Print_Area</vt:lpstr>
      <vt:lpstr>表43!Print_Area</vt:lpstr>
      <vt:lpstr>表44!Print_Area</vt:lpstr>
      <vt:lpstr>表45!Print_Area</vt:lpstr>
      <vt:lpstr>表46!Print_Area</vt:lpstr>
      <vt:lpstr>表47!Print_Area</vt:lpstr>
      <vt:lpstr>表49!Print_Area</vt:lpstr>
      <vt:lpstr>表60!Print_Area</vt:lpstr>
      <vt:lpstr>OKエラー!Print_Titles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keywords>21.0 002</cp:keywords>
  <cp:lastModifiedBy>進藤 早尊</cp:lastModifiedBy>
  <cp:lastPrinted>2024-07-30T05:57:14Z</cp:lastPrinted>
  <dcterms:created xsi:type="dcterms:W3CDTF">2003-06-16T17:03:45Z</dcterms:created>
  <dcterms:modified xsi:type="dcterms:W3CDTF">2024-09-12T06:25:38Z</dcterms:modified>
</cp:coreProperties>
</file>