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0" yWindow="30" windowWidth="19395" windowHeight="8055" tabRatio="734" activeTab="5"/>
  </bookViews>
  <sheets>
    <sheet name="図表142　地元購買" sheetId="8" r:id="rId1"/>
    <sheet name="図表143　流出人口　新" sheetId="13" r:id="rId2"/>
    <sheet name="図表144　商品別買物地区" sheetId="14" r:id="rId3"/>
    <sheet name="図表145　地元購買人口" sheetId="1" r:id="rId4"/>
    <sheet name="図表146　商圏" sheetId="5" r:id="rId5"/>
    <sheet name="図表147　商品別商圏　影響圏　吸収圏" sheetId="12" r:id="rId6"/>
  </sheets>
  <definedNames>
    <definedName name="_xlnm.Print_Area" localSheetId="3">'図表145　地元購買人口'!$A$1:$K$38</definedName>
  </definedNames>
  <calcPr calcId="145621"/>
</workbook>
</file>

<file path=xl/calcChain.xml><?xml version="1.0" encoding="utf-8"?>
<calcChain xmlns="http://schemas.openxmlformats.org/spreadsheetml/2006/main">
  <c r="G8" i="8" l="1"/>
  <c r="G9" i="8"/>
  <c r="G10" i="8"/>
  <c r="G7" i="8"/>
  <c r="G12" i="8"/>
  <c r="G5" i="8" l="1"/>
  <c r="D7" i="13" l="1"/>
  <c r="C7" i="13"/>
  <c r="E6" i="13"/>
  <c r="E5" i="13"/>
  <c r="E7" i="13" l="1"/>
  <c r="F6" i="8"/>
  <c r="G6" i="8" s="1"/>
  <c r="E6" i="8"/>
  <c r="G27" i="5" l="1"/>
  <c r="F27" i="5"/>
  <c r="E27" i="5"/>
  <c r="G17" i="5"/>
  <c r="G18" i="5"/>
  <c r="G19" i="5"/>
  <c r="G20" i="5"/>
  <c r="G21" i="5"/>
  <c r="G22" i="5"/>
  <c r="G23" i="5"/>
  <c r="G24" i="5"/>
  <c r="G25" i="5"/>
  <c r="G26" i="5"/>
  <c r="H33" i="1" l="1"/>
  <c r="E33" i="1"/>
  <c r="K25" i="1"/>
  <c r="K27" i="1"/>
  <c r="K29" i="1"/>
  <c r="K31" i="1"/>
  <c r="K23" i="1" l="1"/>
  <c r="K21" i="1"/>
  <c r="K30" i="1"/>
  <c r="K28" i="1"/>
  <c r="K26" i="1"/>
  <c r="K24" i="1"/>
  <c r="K22" i="1"/>
  <c r="F12" i="8"/>
  <c r="E12" i="8"/>
  <c r="G11" i="8"/>
  <c r="H19" i="1" l="1"/>
  <c r="H32" i="1"/>
  <c r="E32" i="1"/>
  <c r="E19" i="1"/>
  <c r="H14" i="1"/>
  <c r="E14" i="1"/>
  <c r="H11" i="1"/>
  <c r="E11" i="1"/>
  <c r="H8" i="1"/>
  <c r="E8" i="1"/>
  <c r="F28" i="5"/>
  <c r="E28" i="5"/>
  <c r="G28" i="5" l="1"/>
  <c r="G4" i="5"/>
  <c r="J32" i="1" l="1"/>
  <c r="I32" i="1" s="1"/>
  <c r="J8" i="1"/>
  <c r="J11" i="1"/>
  <c r="I11" i="1" s="1"/>
  <c r="J14" i="1"/>
  <c r="I14" i="1" s="1"/>
  <c r="J19" i="1"/>
  <c r="I19" i="1" s="1"/>
  <c r="G5" i="5"/>
  <c r="G16" i="5"/>
  <c r="G15" i="5"/>
  <c r="G14" i="5"/>
  <c r="G13" i="5"/>
  <c r="G12" i="5"/>
  <c r="G11" i="5"/>
  <c r="G10" i="5"/>
  <c r="G9" i="5"/>
  <c r="G8" i="5"/>
  <c r="G7" i="5"/>
  <c r="G6" i="5"/>
  <c r="I8" i="1" l="1"/>
  <c r="J33" i="1"/>
  <c r="I33" i="1" s="1"/>
  <c r="K7" i="1"/>
  <c r="K10" i="1"/>
  <c r="K13" i="1"/>
  <c r="K16" i="1"/>
  <c r="K17" i="1"/>
  <c r="K18" i="1"/>
  <c r="K12" i="1" l="1"/>
  <c r="K14" i="1" s="1"/>
  <c r="G14" i="1"/>
  <c r="F14" i="1" s="1"/>
  <c r="K9" i="1"/>
  <c r="K11" i="1" s="1"/>
  <c r="G11" i="1"/>
  <c r="F11" i="1" s="1"/>
  <c r="K6" i="1"/>
  <c r="K8" i="1" s="1"/>
  <c r="G8" i="1"/>
  <c r="K20" i="1"/>
  <c r="K32" i="1" s="1"/>
  <c r="G32" i="1"/>
  <c r="F32" i="1" s="1"/>
  <c r="G19" i="1"/>
  <c r="F19" i="1" s="1"/>
  <c r="K5" i="1"/>
  <c r="K15" i="1"/>
  <c r="K19" i="1" s="1"/>
  <c r="F8" i="1" l="1"/>
  <c r="G33" i="1"/>
  <c r="F33" i="1" s="1"/>
  <c r="K33" i="1"/>
</calcChain>
</file>

<file path=xl/sharedStrings.xml><?xml version="1.0" encoding="utf-8"?>
<sst xmlns="http://schemas.openxmlformats.org/spreadsheetml/2006/main" count="482" uniqueCount="154">
  <si>
    <t>宇都宮市</t>
  </si>
  <si>
    <t>人口</t>
    <rPh sb="0" eb="2">
      <t>ジンコウ</t>
    </rPh>
    <phoneticPr fontId="2"/>
  </si>
  <si>
    <t>鹿沼市</t>
  </si>
  <si>
    <t>影響圏</t>
    <rPh sb="0" eb="2">
      <t>エイキョウ</t>
    </rPh>
    <rPh sb="2" eb="3">
      <t>ケン</t>
    </rPh>
    <phoneticPr fontId="2"/>
  </si>
  <si>
    <t>河内町</t>
  </si>
  <si>
    <t>芳賀町</t>
  </si>
  <si>
    <t>上河内町</t>
  </si>
  <si>
    <t>市貝町</t>
  </si>
  <si>
    <t>高根沢町</t>
  </si>
  <si>
    <t>南那須町</t>
  </si>
  <si>
    <t>烏山町</t>
  </si>
  <si>
    <t>氏家町</t>
  </si>
  <si>
    <t>塩谷町</t>
  </si>
  <si>
    <t>今市市</t>
  </si>
  <si>
    <t>藤原町</t>
  </si>
  <si>
    <t>喜連川町</t>
  </si>
  <si>
    <t>馬頭町</t>
  </si>
  <si>
    <t>日光市</t>
  </si>
  <si>
    <t>小川町</t>
  </si>
  <si>
    <t>矢板市</t>
  </si>
  <si>
    <t>西那須野町</t>
  </si>
  <si>
    <t>小山市</t>
  </si>
  <si>
    <t>大田原市</t>
  </si>
  <si>
    <t>湯津上村</t>
  </si>
  <si>
    <t>黒磯市</t>
  </si>
  <si>
    <t>第1次商圏</t>
    <rPh sb="0" eb="1">
      <t>ダイ</t>
    </rPh>
    <rPh sb="2" eb="3">
      <t>ジ</t>
    </rPh>
    <rPh sb="3" eb="5">
      <t>ショウケン</t>
    </rPh>
    <phoneticPr fontId="2"/>
  </si>
  <si>
    <t>第2次商圏</t>
    <rPh sb="0" eb="1">
      <t>ダイ</t>
    </rPh>
    <rPh sb="2" eb="3">
      <t>ジ</t>
    </rPh>
    <rPh sb="3" eb="5">
      <t>ショウケン</t>
    </rPh>
    <phoneticPr fontId="2"/>
  </si>
  <si>
    <t>第3次商圏</t>
    <rPh sb="0" eb="1">
      <t>ダイ</t>
    </rPh>
    <rPh sb="2" eb="3">
      <t>ジ</t>
    </rPh>
    <rPh sb="3" eb="5">
      <t>ショウケン</t>
    </rPh>
    <phoneticPr fontId="2"/>
  </si>
  <si>
    <t>市町村</t>
    <rPh sb="0" eb="1">
      <t>シ</t>
    </rPh>
    <rPh sb="1" eb="2">
      <t>チョウ</t>
    </rPh>
    <rPh sb="2" eb="3">
      <t>ソン</t>
    </rPh>
    <phoneticPr fontId="2"/>
  </si>
  <si>
    <t>区分</t>
    <rPh sb="0" eb="2">
      <t>クブン</t>
    </rPh>
    <phoneticPr fontId="2"/>
  </si>
  <si>
    <t>-</t>
    <phoneticPr fontId="2"/>
  </si>
  <si>
    <t>拡大（第3次商圏→第2次商圏）</t>
    <rPh sb="0" eb="2">
      <t>カクダイ</t>
    </rPh>
    <rPh sb="3" eb="4">
      <t>ダイ</t>
    </rPh>
    <rPh sb="5" eb="6">
      <t>ジ</t>
    </rPh>
    <rPh sb="6" eb="8">
      <t>ショウケン</t>
    </rPh>
    <rPh sb="9" eb="10">
      <t>ダイ</t>
    </rPh>
    <rPh sb="11" eb="12">
      <t>ジ</t>
    </rPh>
    <rPh sb="12" eb="14">
      <t>ショウケン</t>
    </rPh>
    <phoneticPr fontId="2"/>
  </si>
  <si>
    <t>商圏</t>
    <rPh sb="0" eb="2">
      <t>ショウケン</t>
    </rPh>
    <phoneticPr fontId="2"/>
  </si>
  <si>
    <t>今回
吸収率
（A）</t>
    <rPh sb="0" eb="2">
      <t>コンカイ</t>
    </rPh>
    <rPh sb="3" eb="5">
      <t>キュウシュウ</t>
    </rPh>
    <rPh sb="5" eb="6">
      <t>リツ</t>
    </rPh>
    <phoneticPr fontId="2"/>
  </si>
  <si>
    <t>前回
吸収率
（B）</t>
    <rPh sb="0" eb="2">
      <t>ゼンカイ</t>
    </rPh>
    <rPh sb="3" eb="5">
      <t>キュウシュウ</t>
    </rPh>
    <rPh sb="5" eb="6">
      <t>リツ</t>
    </rPh>
    <phoneticPr fontId="2"/>
  </si>
  <si>
    <t>差引
（A）-（B）</t>
    <rPh sb="0" eb="2">
      <t>サシヒキ</t>
    </rPh>
    <phoneticPr fontId="2"/>
  </si>
  <si>
    <t>-</t>
    <phoneticPr fontId="2"/>
  </si>
  <si>
    <t>居住市町村</t>
    <rPh sb="0" eb="2">
      <t>キョジュウ</t>
    </rPh>
    <rPh sb="2" eb="3">
      <t>シ</t>
    </rPh>
    <rPh sb="3" eb="4">
      <t>チョウ</t>
    </rPh>
    <rPh sb="4" eb="5">
      <t>ソン</t>
    </rPh>
    <phoneticPr fontId="2"/>
  </si>
  <si>
    <t>今回</t>
    <rPh sb="0" eb="2">
      <t>コンカイ</t>
    </rPh>
    <phoneticPr fontId="2"/>
  </si>
  <si>
    <t>前回</t>
    <rPh sb="0" eb="2">
      <t>ゼンカイ</t>
    </rPh>
    <phoneticPr fontId="2"/>
  </si>
  <si>
    <t>差引
（Ａ）-（Ｂ）</t>
    <rPh sb="0" eb="2">
      <t>サシヒキ</t>
    </rPh>
    <phoneticPr fontId="2"/>
  </si>
  <si>
    <t>地元購買率＋吸収率</t>
    <rPh sb="0" eb="2">
      <t>ジモト</t>
    </rPh>
    <rPh sb="2" eb="4">
      <t>コウバイ</t>
    </rPh>
    <rPh sb="4" eb="5">
      <t>リツ</t>
    </rPh>
    <rPh sb="6" eb="8">
      <t>キュウシュウ</t>
    </rPh>
    <rPh sb="8" eb="9">
      <t>リツ</t>
    </rPh>
    <phoneticPr fontId="2"/>
  </si>
  <si>
    <t>県全体に占める割合（％）</t>
    <rPh sb="0" eb="3">
      <t>ケンゼンタイ</t>
    </rPh>
    <rPh sb="4" eb="5">
      <t>シ</t>
    </rPh>
    <rPh sb="7" eb="9">
      <t>ワリアイ</t>
    </rPh>
    <phoneticPr fontId="2"/>
  </si>
  <si>
    <t>商圏等の変化</t>
    <rPh sb="0" eb="2">
      <t>ショウケン</t>
    </rPh>
    <rPh sb="2" eb="3">
      <t>トウ</t>
    </rPh>
    <rPh sb="4" eb="6">
      <t>ヘンカ</t>
    </rPh>
    <phoneticPr fontId="2"/>
  </si>
  <si>
    <t>差引</t>
    <rPh sb="0" eb="2">
      <t>サシヒキ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</si>
  <si>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</si>
  <si>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</si>
  <si>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地元購買率
又は
吸収率</t>
    <rPh sb="0" eb="2">
      <t>ジモト</t>
    </rPh>
    <rPh sb="2" eb="4">
      <t>コウバイ</t>
    </rPh>
    <rPh sb="4" eb="5">
      <t>リツ</t>
    </rPh>
    <rPh sb="6" eb="7">
      <t>マタ</t>
    </rPh>
    <rPh sb="9" eb="11">
      <t>キュウシュウ</t>
    </rPh>
    <rPh sb="11" eb="12">
      <t>リツ</t>
    </rPh>
    <phoneticPr fontId="2"/>
  </si>
  <si>
    <t>影響圏</t>
    <phoneticPr fontId="2"/>
  </si>
  <si>
    <t>①地元購買人口</t>
    <phoneticPr fontId="2"/>
  </si>
  <si>
    <t>②吸収人口</t>
    <phoneticPr fontId="2"/>
  </si>
  <si>
    <t>総購買人口（①＋②）</t>
    <phoneticPr fontId="2"/>
  </si>
  <si>
    <t>その他の地域</t>
    <rPh sb="2" eb="3">
      <t>タ</t>
    </rPh>
    <rPh sb="4" eb="6">
      <t>チイキ</t>
    </rPh>
    <phoneticPr fontId="2"/>
  </si>
  <si>
    <t>氏家</t>
    <rPh sb="0" eb="2">
      <t>ウジイエ</t>
    </rPh>
    <phoneticPr fontId="2"/>
  </si>
  <si>
    <t>吸収率
30％以上</t>
    <phoneticPr fontId="2"/>
  </si>
  <si>
    <t>吸収率
20％以上
30％未満</t>
    <phoneticPr fontId="2"/>
  </si>
  <si>
    <t>吸収率
10％以上
20％未満</t>
    <phoneticPr fontId="2"/>
  </si>
  <si>
    <t>吸収率
1％以上
10％未満</t>
    <phoneticPr fontId="2"/>
  </si>
  <si>
    <t xml:space="preserve">その他の
地域
</t>
    <rPh sb="2" eb="3">
      <t>タ</t>
    </rPh>
    <rPh sb="5" eb="7">
      <t>チイキ</t>
    </rPh>
    <phoneticPr fontId="2"/>
  </si>
  <si>
    <t>1％未満
（0％除く）</t>
    <phoneticPr fontId="2"/>
  </si>
  <si>
    <t>その他の
地域</t>
    <rPh sb="2" eb="3">
      <t>タ</t>
    </rPh>
    <rPh sb="5" eb="7">
      <t>チイキ</t>
    </rPh>
    <phoneticPr fontId="2"/>
  </si>
  <si>
    <t>拡大（影響圏→第3次商圏）</t>
    <rPh sb="0" eb="2">
      <t>カクダイ</t>
    </rPh>
    <rPh sb="3" eb="5">
      <t>エイキョウ</t>
    </rPh>
    <rPh sb="5" eb="6">
      <t>ケン</t>
    </rPh>
    <phoneticPr fontId="2"/>
  </si>
  <si>
    <t>1％未満</t>
    <rPh sb="2" eb="4">
      <t>ミマン</t>
    </rPh>
    <phoneticPr fontId="11"/>
  </si>
  <si>
    <t>その他の地域</t>
    <rPh sb="2" eb="3">
      <t>タ</t>
    </rPh>
    <rPh sb="4" eb="6">
      <t>チイキ</t>
    </rPh>
    <phoneticPr fontId="11"/>
  </si>
  <si>
    <t>10％未満</t>
    <rPh sb="3" eb="5">
      <t>ミマン</t>
    </rPh>
    <phoneticPr fontId="11"/>
  </si>
  <si>
    <t>1％以上</t>
    <rPh sb="2" eb="4">
      <t>イジョウ</t>
    </rPh>
    <phoneticPr fontId="11"/>
  </si>
  <si>
    <t>吸収率</t>
    <rPh sb="0" eb="2">
      <t>キュウシュウ</t>
    </rPh>
    <rPh sb="2" eb="3">
      <t>リツ</t>
    </rPh>
    <phoneticPr fontId="11"/>
  </si>
  <si>
    <t>影響圏</t>
    <rPh sb="0" eb="2">
      <t>エイキョウ</t>
    </rPh>
    <rPh sb="2" eb="3">
      <t>ケン</t>
    </rPh>
    <phoneticPr fontId="11"/>
  </si>
  <si>
    <t>20％未満</t>
    <rPh sb="3" eb="5">
      <t>ミマン</t>
    </rPh>
    <phoneticPr fontId="11"/>
  </si>
  <si>
    <t>10％以上</t>
    <rPh sb="3" eb="5">
      <t>イジョウ</t>
    </rPh>
    <phoneticPr fontId="11"/>
  </si>
  <si>
    <t>第３次商圏</t>
    <rPh sb="0" eb="1">
      <t>ダイ</t>
    </rPh>
    <rPh sb="2" eb="3">
      <t>ジ</t>
    </rPh>
    <rPh sb="3" eb="5">
      <t>ショウケン</t>
    </rPh>
    <phoneticPr fontId="11"/>
  </si>
  <si>
    <t>30％未満</t>
    <rPh sb="3" eb="5">
      <t>ミマン</t>
    </rPh>
    <phoneticPr fontId="11"/>
  </si>
  <si>
    <t>20％以上</t>
    <rPh sb="3" eb="5">
      <t>イジョウ</t>
    </rPh>
    <phoneticPr fontId="11"/>
  </si>
  <si>
    <t>第２次商圏</t>
    <rPh sb="0" eb="1">
      <t>ダイ</t>
    </rPh>
    <rPh sb="2" eb="3">
      <t>ジ</t>
    </rPh>
    <rPh sb="3" eb="5">
      <t>ショウケン</t>
    </rPh>
    <phoneticPr fontId="11"/>
  </si>
  <si>
    <t>30％以上</t>
    <rPh sb="3" eb="5">
      <t>イジョウ</t>
    </rPh>
    <phoneticPr fontId="11"/>
  </si>
  <si>
    <t>第１次商圏</t>
    <rPh sb="0" eb="1">
      <t>ダイ</t>
    </rPh>
    <rPh sb="2" eb="3">
      <t>ジ</t>
    </rPh>
    <rPh sb="3" eb="5">
      <t>ショウケン</t>
    </rPh>
    <phoneticPr fontId="11"/>
  </si>
  <si>
    <t>居住地</t>
    <rPh sb="0" eb="2">
      <t>キョジュウ</t>
    </rPh>
    <rPh sb="2" eb="3">
      <t>チ</t>
    </rPh>
    <phoneticPr fontId="11"/>
  </si>
  <si>
    <t>⑪外食</t>
    <rPh sb="1" eb="3">
      <t>ガイショク</t>
    </rPh>
    <phoneticPr fontId="11"/>
  </si>
  <si>
    <t>11商品総合</t>
    <rPh sb="2" eb="4">
      <t>ショウヒン</t>
    </rPh>
    <rPh sb="4" eb="6">
      <t>ソウゴウ</t>
    </rPh>
    <phoneticPr fontId="11"/>
  </si>
  <si>
    <t>区分</t>
    <rPh sb="0" eb="2">
      <t>クブン</t>
    </rPh>
    <phoneticPr fontId="11"/>
  </si>
  <si>
    <t>(人)</t>
    <rPh sb="1" eb="2">
      <t>ニン</t>
    </rPh>
    <phoneticPr fontId="2"/>
  </si>
  <si>
    <t>①食料品</t>
    <phoneticPr fontId="11"/>
  </si>
  <si>
    <t>②家電製品</t>
    <phoneticPr fontId="11"/>
  </si>
  <si>
    <t>③日用雑貨・
台所用品</t>
    <phoneticPr fontId="11"/>
  </si>
  <si>
    <t>④医薬品・
化粧品</t>
    <phoneticPr fontId="11"/>
  </si>
  <si>
    <t>⑤日用衣料
（普段着）</t>
    <phoneticPr fontId="11"/>
  </si>
  <si>
    <t>⑦装飾品
（時計、アクセサリー）・
靴・カバン</t>
    <phoneticPr fontId="11"/>
  </si>
  <si>
    <t>⑧書籍・文具</t>
    <phoneticPr fontId="11"/>
  </si>
  <si>
    <t>⑨スポーツ用品・
玩具・ＣＤ／ＤＶＤ</t>
    <phoneticPr fontId="11"/>
  </si>
  <si>
    <t>⑩贈答品</t>
    <phoneticPr fontId="11"/>
  </si>
  <si>
    <t>①～⑩合計</t>
    <phoneticPr fontId="11"/>
  </si>
  <si>
    <t>市町村</t>
    <rPh sb="0" eb="2">
      <t>シチョウ</t>
    </rPh>
    <rPh sb="2" eb="3">
      <t>ソン</t>
    </rPh>
    <phoneticPr fontId="2"/>
  </si>
  <si>
    <t>地元
購買率
又は
吸収率</t>
    <rPh sb="0" eb="2">
      <t>ジモト</t>
    </rPh>
    <rPh sb="3" eb="5">
      <t>コウバイ</t>
    </rPh>
    <rPh sb="5" eb="6">
      <t>リツ</t>
    </rPh>
    <rPh sb="7" eb="8">
      <t>マタ</t>
    </rPh>
    <rPh sb="10" eb="12">
      <t>キュウシュウ</t>
    </rPh>
    <rPh sb="12" eb="13">
      <t>リツ</t>
    </rPh>
    <phoneticPr fontId="2"/>
  </si>
  <si>
    <t>吸収人口(人)</t>
    <rPh sb="0" eb="2">
      <t>キュウシュウ</t>
    </rPh>
    <rPh sb="2" eb="4">
      <t>ジンコウ</t>
    </rPh>
    <rPh sb="5" eb="6">
      <t>ニン</t>
    </rPh>
    <phoneticPr fontId="11"/>
  </si>
  <si>
    <t>県内流出</t>
    <rPh sb="0" eb="2">
      <t>ケンナイ</t>
    </rPh>
    <rPh sb="2" eb="4">
      <t>リュウシュツ</t>
    </rPh>
    <phoneticPr fontId="2"/>
  </si>
  <si>
    <t>県外流出</t>
    <rPh sb="0" eb="2">
      <t>ケンガイ</t>
    </rPh>
    <rPh sb="2" eb="4">
      <t>リュウシュツ</t>
    </rPh>
    <phoneticPr fontId="2"/>
  </si>
  <si>
    <t>地元購買人口（人）</t>
    <rPh sb="0" eb="2">
      <t>ジモト</t>
    </rPh>
    <rPh sb="2" eb="4">
      <t>コウバイ</t>
    </rPh>
    <rPh sb="4" eb="6">
      <t>ジンコウ</t>
    </rPh>
    <rPh sb="7" eb="8">
      <t>ニン</t>
    </rPh>
    <phoneticPr fontId="11"/>
  </si>
  <si>
    <t>総購買人口（人）</t>
    <rPh sb="0" eb="1">
      <t>ソウ</t>
    </rPh>
    <rPh sb="1" eb="3">
      <t>コウバイ</t>
    </rPh>
    <rPh sb="3" eb="5">
      <t>ジンコウ</t>
    </rPh>
    <rPh sb="6" eb="7">
      <t>ニン</t>
    </rPh>
    <phoneticPr fontId="11"/>
  </si>
  <si>
    <t>地元購買人口又は
吸収人口
（A)</t>
    <rPh sb="0" eb="2">
      <t>ジモト</t>
    </rPh>
    <rPh sb="2" eb="4">
      <t>コウバイ</t>
    </rPh>
    <rPh sb="4" eb="6">
      <t>ジンコウ</t>
    </rPh>
    <rPh sb="6" eb="7">
      <t>マタ</t>
    </rPh>
    <rPh sb="9" eb="11">
      <t>キュウシュウ</t>
    </rPh>
    <rPh sb="11" eb="13">
      <t>ジンコウ</t>
    </rPh>
    <phoneticPr fontId="2"/>
  </si>
  <si>
    <t>地元購買人口
又は
吸収人口
（B)</t>
    <rPh sb="0" eb="2">
      <t>ジモト</t>
    </rPh>
    <rPh sb="2" eb="4">
      <t>コウバイ</t>
    </rPh>
    <rPh sb="4" eb="6">
      <t>ジンコウ</t>
    </rPh>
    <rPh sb="7" eb="8">
      <t>マタ</t>
    </rPh>
    <rPh sb="10" eb="12">
      <t>キュウシュウ</t>
    </rPh>
    <rPh sb="12" eb="14">
      <t>ジンコウ</t>
    </rPh>
    <phoneticPr fontId="2"/>
  </si>
  <si>
    <t>（0％除く）</t>
    <rPh sb="3" eb="4">
      <t>ノゾ</t>
    </rPh>
    <phoneticPr fontId="2"/>
  </si>
  <si>
    <t>氏家</t>
    <rPh sb="0" eb="2">
      <t>ウジイエ</t>
    </rPh>
    <phoneticPr fontId="11"/>
  </si>
  <si>
    <t>買物割合</t>
    <rPh sb="0" eb="2">
      <t>カイモノ</t>
    </rPh>
    <rPh sb="2" eb="4">
      <t>ワリアイ</t>
    </rPh>
    <phoneticPr fontId="11"/>
  </si>
  <si>
    <t>地元購買率</t>
    <rPh sb="0" eb="2">
      <t>ジモト</t>
    </rPh>
    <rPh sb="2" eb="4">
      <t>コウバイ</t>
    </rPh>
    <rPh sb="4" eb="5">
      <t>リツ</t>
    </rPh>
    <phoneticPr fontId="11"/>
  </si>
  <si>
    <t>①食料品</t>
    <rPh sb="1" eb="4">
      <t>ショクリョウヒン</t>
    </rPh>
    <phoneticPr fontId="11"/>
  </si>
  <si>
    <t>氏家町・国道293号線周辺（47.9%）</t>
    <rPh sb="0" eb="3">
      <t>ウジイエマチ</t>
    </rPh>
    <rPh sb="4" eb="6">
      <t>コクドウ</t>
    </rPh>
    <rPh sb="9" eb="11">
      <t>ゴウセン</t>
    </rPh>
    <rPh sb="11" eb="13">
      <t>シュウヘン</t>
    </rPh>
    <phoneticPr fontId="11"/>
  </si>
  <si>
    <t>氏家町・国道4号線周辺（37.8%）</t>
    <rPh sb="0" eb="3">
      <t>ウジイエマチ</t>
    </rPh>
    <rPh sb="4" eb="6">
      <t>コクドウ</t>
    </rPh>
    <rPh sb="7" eb="9">
      <t>ゴウセン</t>
    </rPh>
    <rPh sb="9" eb="11">
      <t>シュウヘン</t>
    </rPh>
    <phoneticPr fontId="11"/>
  </si>
  <si>
    <t>氏家町・旧氏家町その他（4.1%）</t>
    <rPh sb="0" eb="3">
      <t>ウジイエマチ</t>
    </rPh>
    <rPh sb="4" eb="5">
      <t>キュウ</t>
    </rPh>
    <rPh sb="5" eb="8">
      <t>ウジイエマチ</t>
    </rPh>
    <rPh sb="10" eb="11">
      <t>タ</t>
    </rPh>
    <phoneticPr fontId="11"/>
  </si>
  <si>
    <t>②家電製品</t>
    <rPh sb="1" eb="3">
      <t>カデン</t>
    </rPh>
    <rPh sb="3" eb="5">
      <t>セイヒン</t>
    </rPh>
    <phoneticPr fontId="11"/>
  </si>
  <si>
    <t>氏家町・国道293号線周辺（56.0%）</t>
    <rPh sb="0" eb="3">
      <t>ウジイエマチ</t>
    </rPh>
    <rPh sb="4" eb="6">
      <t>コクドウ</t>
    </rPh>
    <rPh sb="9" eb="11">
      <t>ゴウセン</t>
    </rPh>
    <rPh sb="11" eb="13">
      <t>シュウヘン</t>
    </rPh>
    <phoneticPr fontId="11"/>
  </si>
  <si>
    <t>宇都宮市・宇都宮駅東側（15.7%）</t>
    <rPh sb="0" eb="4">
      <t>ウツノミヤシ</t>
    </rPh>
    <rPh sb="5" eb="8">
      <t>ウツノミヤ</t>
    </rPh>
    <rPh sb="8" eb="9">
      <t>エキ</t>
    </rPh>
    <rPh sb="9" eb="10">
      <t>ヒガシ</t>
    </rPh>
    <rPh sb="10" eb="11">
      <t>ガワ</t>
    </rPh>
    <phoneticPr fontId="11"/>
  </si>
  <si>
    <t>氏家町・旧氏家町その他、宇都宮市・旧宇都宮市中心部（8.1%）</t>
    <rPh sb="0" eb="3">
      <t>ウジイエマチ</t>
    </rPh>
    <rPh sb="4" eb="5">
      <t>キュウ</t>
    </rPh>
    <rPh sb="5" eb="8">
      <t>ウジイエマチ</t>
    </rPh>
    <rPh sb="10" eb="11">
      <t>タ</t>
    </rPh>
    <rPh sb="12" eb="16">
      <t>ウツノミヤシ</t>
    </rPh>
    <rPh sb="17" eb="18">
      <t>キュウ</t>
    </rPh>
    <rPh sb="18" eb="22">
      <t>ウツノミヤシ</t>
    </rPh>
    <rPh sb="22" eb="25">
      <t>チュウシンブ</t>
    </rPh>
    <phoneticPr fontId="11"/>
  </si>
  <si>
    <t>③日用雑貨・台所用品</t>
    <rPh sb="1" eb="3">
      <t>ニチヨウ</t>
    </rPh>
    <rPh sb="3" eb="5">
      <t>ザッカ</t>
    </rPh>
    <rPh sb="6" eb="8">
      <t>ダイドコロ</t>
    </rPh>
    <rPh sb="8" eb="10">
      <t>ヨウヒン</t>
    </rPh>
    <phoneticPr fontId="11"/>
  </si>
  <si>
    <t>氏家町・国道293号線周辺（53.0%）</t>
    <rPh sb="0" eb="3">
      <t>ウジイエマチ</t>
    </rPh>
    <rPh sb="4" eb="6">
      <t>コクドウ</t>
    </rPh>
    <rPh sb="9" eb="11">
      <t>ゴウセン</t>
    </rPh>
    <rPh sb="11" eb="13">
      <t>シュウヘン</t>
    </rPh>
    <phoneticPr fontId="11"/>
  </si>
  <si>
    <t>氏家町・国道4号線周辺（31.3%）</t>
    <rPh sb="0" eb="3">
      <t>ウジイエマチ</t>
    </rPh>
    <rPh sb="4" eb="6">
      <t>コクドウ</t>
    </rPh>
    <rPh sb="7" eb="9">
      <t>ゴウセン</t>
    </rPh>
    <rPh sb="9" eb="11">
      <t>シュウヘン</t>
    </rPh>
    <phoneticPr fontId="11"/>
  </si>
  <si>
    <t>氏家町・旧氏家町その他（4.7%）</t>
    <rPh sb="0" eb="3">
      <t>ウジイエマチ</t>
    </rPh>
    <rPh sb="4" eb="5">
      <t>キュウ</t>
    </rPh>
    <rPh sb="5" eb="8">
      <t>ウジイエマチ</t>
    </rPh>
    <rPh sb="10" eb="11">
      <t>タ</t>
    </rPh>
    <phoneticPr fontId="11"/>
  </si>
  <si>
    <t>④医薬品・化粧品</t>
    <rPh sb="1" eb="4">
      <t>イヤクヒン</t>
    </rPh>
    <rPh sb="5" eb="8">
      <t>ケショウヒン</t>
    </rPh>
    <phoneticPr fontId="11"/>
  </si>
  <si>
    <t>氏家町・国道293号線周辺（59.8%）</t>
    <rPh sb="0" eb="3">
      <t>ウジイエマチ</t>
    </rPh>
    <rPh sb="4" eb="6">
      <t>コクドウ</t>
    </rPh>
    <rPh sb="9" eb="11">
      <t>ゴウセン</t>
    </rPh>
    <rPh sb="11" eb="13">
      <t>シュウヘン</t>
    </rPh>
    <phoneticPr fontId="11"/>
  </si>
  <si>
    <t>氏家町・国道4号線周辺（25.2%）</t>
    <rPh sb="0" eb="3">
      <t>ウジイエマチ</t>
    </rPh>
    <rPh sb="4" eb="6">
      <t>コクドウ</t>
    </rPh>
    <rPh sb="7" eb="9">
      <t>ゴウセン</t>
    </rPh>
    <rPh sb="9" eb="11">
      <t>シュウヘン</t>
    </rPh>
    <phoneticPr fontId="11"/>
  </si>
  <si>
    <t>氏家町・旧氏家町その他（6.4%）</t>
    <rPh sb="0" eb="3">
      <t>ウジイエマチ</t>
    </rPh>
    <rPh sb="4" eb="5">
      <t>キュウ</t>
    </rPh>
    <rPh sb="5" eb="8">
      <t>ウジイエマチ</t>
    </rPh>
    <rPh sb="10" eb="11">
      <t>タ</t>
    </rPh>
    <phoneticPr fontId="11"/>
  </si>
  <si>
    <t>⑤日用衣料</t>
    <rPh sb="1" eb="3">
      <t>ニチヨウ</t>
    </rPh>
    <rPh sb="3" eb="5">
      <t>イリョウ</t>
    </rPh>
    <phoneticPr fontId="11"/>
  </si>
  <si>
    <t>氏家町・国道4号線周辺（30.8%）</t>
    <rPh sb="0" eb="3">
      <t>ウジイエマチ</t>
    </rPh>
    <rPh sb="4" eb="6">
      <t>コクドウ</t>
    </rPh>
    <rPh sb="7" eb="9">
      <t>ゴウセン</t>
    </rPh>
    <rPh sb="9" eb="11">
      <t>シュウヘン</t>
    </rPh>
    <phoneticPr fontId="11"/>
  </si>
  <si>
    <t>氏家町・国道293号線周辺（24.5%）</t>
    <rPh sb="0" eb="3">
      <t>ウジイエマチ</t>
    </rPh>
    <rPh sb="4" eb="6">
      <t>コクドウ</t>
    </rPh>
    <rPh sb="9" eb="11">
      <t>ゴウセン</t>
    </rPh>
    <rPh sb="11" eb="13">
      <t>シュウヘン</t>
    </rPh>
    <phoneticPr fontId="11"/>
  </si>
  <si>
    <t>宇都宮市・インターパーク周辺（14.9%）</t>
    <rPh sb="0" eb="4">
      <t>ウツノミヤシ</t>
    </rPh>
    <rPh sb="12" eb="14">
      <t>シュウヘン</t>
    </rPh>
    <phoneticPr fontId="11"/>
  </si>
  <si>
    <t>⑥ファッション衣料</t>
    <rPh sb="7" eb="9">
      <t>イリョウ</t>
    </rPh>
    <phoneticPr fontId="11"/>
  </si>
  <si>
    <t>宇都宮市・インターパーク周辺（22.8%）</t>
    <rPh sb="0" eb="4">
      <t>ウツノミヤシ</t>
    </rPh>
    <rPh sb="12" eb="14">
      <t>シュウヘン</t>
    </rPh>
    <phoneticPr fontId="11"/>
  </si>
  <si>
    <t>氏家町・国道293号線周辺（16.2%）</t>
    <rPh sb="0" eb="3">
      <t>ウジイエマチ</t>
    </rPh>
    <rPh sb="4" eb="6">
      <t>コクドウ</t>
    </rPh>
    <rPh sb="9" eb="11">
      <t>ゴウセン</t>
    </rPh>
    <rPh sb="11" eb="13">
      <t>シュウヘン</t>
    </rPh>
    <phoneticPr fontId="11"/>
  </si>
  <si>
    <t>宇都宮市・競輪場通り周辺（14.8%）</t>
    <rPh sb="0" eb="4">
      <t>ウツノミヤシ</t>
    </rPh>
    <rPh sb="5" eb="7">
      <t>ケイリン</t>
    </rPh>
    <rPh sb="7" eb="8">
      <t>ジョウ</t>
    </rPh>
    <rPh sb="8" eb="9">
      <t>ドオ</t>
    </rPh>
    <rPh sb="10" eb="12">
      <t>シュウヘン</t>
    </rPh>
    <phoneticPr fontId="11"/>
  </si>
  <si>
    <t>⑦装飾品・靴・カバン</t>
    <rPh sb="1" eb="4">
      <t>ソウショクヒン</t>
    </rPh>
    <rPh sb="5" eb="6">
      <t>クツ</t>
    </rPh>
    <phoneticPr fontId="11"/>
  </si>
  <si>
    <t>氏家町・国道293号線周辺、宇都宮市・インターパーク周辺（20.8%）</t>
    <rPh sb="0" eb="3">
      <t>ウジイエマチ</t>
    </rPh>
    <rPh sb="4" eb="6">
      <t>コクドウ</t>
    </rPh>
    <rPh sb="9" eb="11">
      <t>ゴウセン</t>
    </rPh>
    <rPh sb="11" eb="13">
      <t>シュウヘン</t>
    </rPh>
    <rPh sb="14" eb="18">
      <t>ウツノミヤシ</t>
    </rPh>
    <rPh sb="26" eb="28">
      <t>シュウヘン</t>
    </rPh>
    <phoneticPr fontId="11"/>
  </si>
  <si>
    <t>宇都宮市・競輪場通り周辺（17.4%）</t>
    <rPh sb="0" eb="4">
      <t>ウツノミヤシ</t>
    </rPh>
    <rPh sb="5" eb="7">
      <t>ケイリン</t>
    </rPh>
    <rPh sb="7" eb="8">
      <t>ジョウ</t>
    </rPh>
    <rPh sb="8" eb="9">
      <t>ドオ</t>
    </rPh>
    <rPh sb="10" eb="12">
      <t>シュウヘン</t>
    </rPh>
    <phoneticPr fontId="11"/>
  </si>
  <si>
    <t>宇都宮市・宇都宮駅東側（12.0%）</t>
    <rPh sb="0" eb="4">
      <t>ウツノミヤシ</t>
    </rPh>
    <rPh sb="5" eb="8">
      <t>ウツノミヤ</t>
    </rPh>
    <rPh sb="8" eb="9">
      <t>エキ</t>
    </rPh>
    <rPh sb="9" eb="10">
      <t>ヒガシ</t>
    </rPh>
    <rPh sb="10" eb="11">
      <t>ガワ</t>
    </rPh>
    <phoneticPr fontId="11"/>
  </si>
  <si>
    <t>⑧書籍・文具</t>
    <rPh sb="1" eb="3">
      <t>ショセキ</t>
    </rPh>
    <rPh sb="4" eb="6">
      <t>ブング</t>
    </rPh>
    <phoneticPr fontId="11"/>
  </si>
  <si>
    <t>氏家町・国道293号線周辺（74.2%）</t>
    <rPh sb="0" eb="3">
      <t>ウジイエマチ</t>
    </rPh>
    <rPh sb="4" eb="6">
      <t>コクドウ</t>
    </rPh>
    <rPh sb="9" eb="11">
      <t>ゴウセン</t>
    </rPh>
    <rPh sb="11" eb="13">
      <t>シュウヘン</t>
    </rPh>
    <phoneticPr fontId="11"/>
  </si>
  <si>
    <t>氏家町・国道4号線周辺（8.7%）</t>
    <rPh sb="0" eb="3">
      <t>ウジイエマチ</t>
    </rPh>
    <rPh sb="4" eb="6">
      <t>コクドウ</t>
    </rPh>
    <rPh sb="7" eb="9">
      <t>ゴウセン</t>
    </rPh>
    <rPh sb="9" eb="11">
      <t>シュウヘン</t>
    </rPh>
    <phoneticPr fontId="11"/>
  </si>
  <si>
    <t>⑨スポーツ用品・玩具・CD/DVD</t>
    <rPh sb="5" eb="7">
      <t>ヨウヒン</t>
    </rPh>
    <rPh sb="8" eb="10">
      <t>ガング</t>
    </rPh>
    <phoneticPr fontId="11"/>
  </si>
  <si>
    <t>氏家町・国道293号線周辺（32.9%）</t>
    <rPh sb="0" eb="3">
      <t>ウジイエマチ</t>
    </rPh>
    <rPh sb="4" eb="6">
      <t>コクドウ</t>
    </rPh>
    <rPh sb="9" eb="11">
      <t>ゴウセン</t>
    </rPh>
    <rPh sb="11" eb="13">
      <t>シュウヘン</t>
    </rPh>
    <phoneticPr fontId="11"/>
  </si>
  <si>
    <t>宇都宮市・宇都宮駅東側（16.2%）</t>
    <rPh sb="0" eb="4">
      <t>ウツノミヤシ</t>
    </rPh>
    <rPh sb="5" eb="8">
      <t>ウツノミヤ</t>
    </rPh>
    <rPh sb="8" eb="9">
      <t>エキ</t>
    </rPh>
    <rPh sb="9" eb="10">
      <t>ヒガシ</t>
    </rPh>
    <rPh sb="10" eb="11">
      <t>ガワ</t>
    </rPh>
    <phoneticPr fontId="11"/>
  </si>
  <si>
    <t>宇都宮市・旧宇都宮市中心部（10.7%）</t>
    <rPh sb="0" eb="4">
      <t>ウツノミヤシ</t>
    </rPh>
    <rPh sb="5" eb="6">
      <t>キュウ</t>
    </rPh>
    <rPh sb="6" eb="10">
      <t>ウツノミヤシ</t>
    </rPh>
    <rPh sb="10" eb="13">
      <t>チュウシンブ</t>
    </rPh>
    <phoneticPr fontId="11"/>
  </si>
  <si>
    <t>⑩贈答品</t>
    <rPh sb="1" eb="4">
      <t>ゾウトウヒン</t>
    </rPh>
    <phoneticPr fontId="11"/>
  </si>
  <si>
    <t>宇都宮市・競輪場通り周辺（25.7%）</t>
    <rPh sb="0" eb="4">
      <t>ウツノミヤシ</t>
    </rPh>
    <rPh sb="5" eb="7">
      <t>ケイリン</t>
    </rPh>
    <rPh sb="7" eb="8">
      <t>ジョウ</t>
    </rPh>
    <rPh sb="8" eb="9">
      <t>ドオ</t>
    </rPh>
    <rPh sb="10" eb="12">
      <t>シュウヘン</t>
    </rPh>
    <phoneticPr fontId="11"/>
  </si>
  <si>
    <t>氏家町・国道293号線周辺（18.7%）</t>
    <rPh sb="0" eb="3">
      <t>ウジイエマチ</t>
    </rPh>
    <rPh sb="4" eb="6">
      <t>コクドウ</t>
    </rPh>
    <rPh sb="9" eb="11">
      <t>ゴウセン</t>
    </rPh>
    <rPh sb="11" eb="13">
      <t>シュウヘン</t>
    </rPh>
    <phoneticPr fontId="11"/>
  </si>
  <si>
    <t>宇都宮市・インターパーク周辺（16.0%）</t>
    <rPh sb="0" eb="4">
      <t>ウツノミヤシ</t>
    </rPh>
    <rPh sb="12" eb="14">
      <t>シュウヘン</t>
    </rPh>
    <phoneticPr fontId="11"/>
  </si>
  <si>
    <t>氏家町・国道293号線周辺（30.4%）</t>
    <rPh sb="0" eb="3">
      <t>ウジイエマチ</t>
    </rPh>
    <rPh sb="4" eb="6">
      <t>コクドウ</t>
    </rPh>
    <rPh sb="9" eb="11">
      <t>ゴウセン</t>
    </rPh>
    <rPh sb="11" eb="13">
      <t>シュウヘン</t>
    </rPh>
    <phoneticPr fontId="11"/>
  </si>
  <si>
    <t>氏家町・国道4号線周辺（26.3%）</t>
    <rPh sb="0" eb="3">
      <t>ウジイエマチ</t>
    </rPh>
    <rPh sb="4" eb="6">
      <t>コクドウ</t>
    </rPh>
    <rPh sb="7" eb="9">
      <t>ゴウセン</t>
    </rPh>
    <rPh sb="9" eb="11">
      <t>シュウヘン</t>
    </rPh>
    <phoneticPr fontId="11"/>
  </si>
  <si>
    <t>宇都宮市・インターパーク周辺、宇都宮市・宇都宮駅東側（8.3%）</t>
    <rPh sb="0" eb="4">
      <t>ウツノミヤシ</t>
    </rPh>
    <rPh sb="12" eb="14">
      <t>シュウヘン</t>
    </rPh>
    <rPh sb="15" eb="19">
      <t>ウツノミヤシ</t>
    </rPh>
    <rPh sb="20" eb="23">
      <t>ウツノミヤ</t>
    </rPh>
    <rPh sb="23" eb="24">
      <t>エキ</t>
    </rPh>
    <rPh sb="24" eb="26">
      <t>ヒガシガワ</t>
    </rPh>
    <phoneticPr fontId="11"/>
  </si>
  <si>
    <t>図表－142　地元購買人口、吸収人口、総購買人口</t>
    <phoneticPr fontId="2"/>
  </si>
  <si>
    <t>図表－143　流出人口</t>
    <rPh sb="7" eb="9">
      <t>リュウシュツ</t>
    </rPh>
    <rPh sb="9" eb="11">
      <t>ジンコウ</t>
    </rPh>
    <phoneticPr fontId="2"/>
  </si>
  <si>
    <t>図表-144</t>
    <rPh sb="0" eb="2">
      <t>ズヒョウ</t>
    </rPh>
    <phoneticPr fontId="2"/>
  </si>
  <si>
    <t>図表－145　氏家町の地元購買人口、吸収人口、総購買人口内訳</t>
    <rPh sb="0" eb="2">
      <t>ズヒョウ</t>
    </rPh>
    <rPh sb="7" eb="10">
      <t>ウジイエマチ</t>
    </rPh>
    <rPh sb="11" eb="13">
      <t>ジモト</t>
    </rPh>
    <rPh sb="13" eb="15">
      <t>コウバイ</t>
    </rPh>
    <rPh sb="15" eb="17">
      <t>ジンコウ</t>
    </rPh>
    <rPh sb="18" eb="20">
      <t>キュウシュウ</t>
    </rPh>
    <rPh sb="20" eb="22">
      <t>ジンコウ</t>
    </rPh>
    <rPh sb="23" eb="24">
      <t>ソウ</t>
    </rPh>
    <rPh sb="24" eb="26">
      <t>コウバイ</t>
    </rPh>
    <rPh sb="26" eb="28">
      <t>ジンコウ</t>
    </rPh>
    <rPh sb="28" eb="30">
      <t>ウチワケ</t>
    </rPh>
    <phoneticPr fontId="2"/>
  </si>
  <si>
    <t>図表－146　商圏等の変化</t>
    <rPh sb="0" eb="2">
      <t>ズヒョウ</t>
    </rPh>
    <rPh sb="7" eb="9">
      <t>ショウケン</t>
    </rPh>
    <rPh sb="9" eb="10">
      <t>トウ</t>
    </rPh>
    <rPh sb="11" eb="13">
      <t>ヘンカ</t>
    </rPh>
    <phoneticPr fontId="2"/>
  </si>
  <si>
    <t>図表－147　商品別商圏、影響圏、吸収圏　氏家</t>
    <rPh sb="0" eb="2">
      <t>ズヒョウ</t>
    </rPh>
    <rPh sb="7" eb="9">
      <t>ショウヒン</t>
    </rPh>
    <rPh sb="9" eb="10">
      <t>ベツ</t>
    </rPh>
    <rPh sb="10" eb="12">
      <t>ショウケン</t>
    </rPh>
    <rPh sb="13" eb="15">
      <t>エイキョウ</t>
    </rPh>
    <rPh sb="15" eb="16">
      <t>ケン</t>
    </rPh>
    <rPh sb="17" eb="19">
      <t>キュウシュウ</t>
    </rPh>
    <rPh sb="19" eb="20">
      <t>ケン</t>
    </rPh>
    <rPh sb="21" eb="23">
      <t>ウジイエ</t>
    </rPh>
    <phoneticPr fontId="11"/>
  </si>
  <si>
    <t>⑥ファッション衣料
（外出着）</t>
    <rPh sb="7" eb="9">
      <t>イリョウ</t>
    </rPh>
    <phoneticPr fontId="11"/>
  </si>
  <si>
    <t>⑥ファッション（外出着）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</si>
</sst>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_);[Red]\(#,##0\)"/>
    <numFmt numFmtId="177" formatCode="#,##0.0_);[Red]\(#,##0.0\)"/>
    <numFmt numFmtId="178" formatCode="#,##0.0;&quot;▲ &quot;#,##0.0"/>
    <numFmt numFmtId="179" formatCode="#,##0;&quot;▲ &quot;#,##0"/>
    <numFmt numFmtId="180" formatCode="0.0"/>
    <numFmt numFmtId="181" formatCode="0.0_);[Red]\(0.0\)"/>
    <numFmt numFmtId="182" formatCode="0.0%"/>
  </numFmts>
  <fonts count="1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HGP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245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179" fontId="4" fillId="2" borderId="3" xfId="0" applyNumberFormat="1" applyFont="1" applyFill="1" applyBorder="1">
      <alignment vertical="center"/>
    </xf>
    <xf numFmtId="179" fontId="4" fillId="2" borderId="0" xfId="0" applyNumberFormat="1" applyFont="1" applyFill="1">
      <alignment vertical="center"/>
    </xf>
    <xf numFmtId="178" fontId="4" fillId="2" borderId="34" xfId="0" applyNumberFormat="1" applyFont="1" applyFill="1" applyBorder="1" applyAlignment="1">
      <alignment horizontal="center" vertical="center" wrapText="1"/>
    </xf>
    <xf numFmtId="179" fontId="4" fillId="2" borderId="22" xfId="0" applyNumberFormat="1" applyFont="1" applyFill="1" applyBorder="1" applyAlignment="1">
      <alignment horizontal="center" vertical="center" wrapText="1"/>
    </xf>
    <xf numFmtId="179" fontId="4" fillId="2" borderId="19" xfId="0" applyNumberFormat="1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15" xfId="2" applyFont="1" applyFill="1" applyBorder="1" applyAlignment="1">
      <alignment horizontal="center" vertical="center"/>
    </xf>
    <xf numFmtId="179" fontId="4" fillId="2" borderId="0" xfId="0" applyNumberFormat="1" applyFont="1" applyFill="1" applyAlignment="1">
      <alignment vertical="center"/>
    </xf>
    <xf numFmtId="178" fontId="4" fillId="2" borderId="0" xfId="0" applyNumberFormat="1" applyFont="1" applyFill="1" applyAlignment="1">
      <alignment vertical="center"/>
    </xf>
    <xf numFmtId="178" fontId="4" fillId="2" borderId="0" xfId="0" applyNumberFormat="1" applyFont="1" applyFill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Border="1">
      <alignment vertical="center"/>
    </xf>
    <xf numFmtId="178" fontId="4" fillId="2" borderId="8" xfId="0" applyNumberFormat="1" applyFont="1" applyFill="1" applyBorder="1" applyAlignment="1">
      <alignment horizontal="right" vertical="center" wrapText="1"/>
    </xf>
    <xf numFmtId="178" fontId="4" fillId="2" borderId="12" xfId="0" applyNumberFormat="1" applyFont="1" applyFill="1" applyBorder="1">
      <alignment vertical="center"/>
    </xf>
    <xf numFmtId="178" fontId="4" fillId="2" borderId="10" xfId="0" applyNumberFormat="1" applyFont="1" applyFill="1" applyBorder="1">
      <alignment vertical="center"/>
    </xf>
    <xf numFmtId="178" fontId="4" fillId="2" borderId="16" xfId="0" applyNumberFormat="1" applyFont="1" applyFill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178" fontId="4" fillId="2" borderId="6" xfId="0" applyNumberFormat="1" applyFont="1" applyFill="1" applyBorder="1">
      <alignment vertical="center"/>
    </xf>
    <xf numFmtId="176" fontId="4" fillId="2" borderId="43" xfId="0" applyNumberFormat="1" applyFont="1" applyFill="1" applyBorder="1" applyAlignment="1">
      <alignment horizontal="center" vertical="center"/>
    </xf>
    <xf numFmtId="176" fontId="4" fillId="2" borderId="46" xfId="0" applyNumberFormat="1" applyFont="1" applyFill="1" applyBorder="1" applyAlignment="1">
      <alignment horizontal="left" vertical="center"/>
    </xf>
    <xf numFmtId="176" fontId="4" fillId="2" borderId="47" xfId="0" applyNumberFormat="1" applyFont="1" applyFill="1" applyBorder="1" applyAlignment="1">
      <alignment horizontal="center" vertical="center"/>
    </xf>
    <xf numFmtId="176" fontId="4" fillId="2" borderId="48" xfId="0" applyNumberFormat="1" applyFont="1" applyFill="1" applyBorder="1" applyAlignment="1">
      <alignment horizontal="center" vertical="center"/>
    </xf>
    <xf numFmtId="176" fontId="4" fillId="2" borderId="49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179" fontId="4" fillId="2" borderId="53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4" fillId="2" borderId="41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vertical="center"/>
    </xf>
    <xf numFmtId="38" fontId="4" fillId="2" borderId="3" xfId="1" applyFont="1" applyFill="1" applyBorder="1">
      <alignment vertical="center"/>
    </xf>
    <xf numFmtId="38" fontId="9" fillId="0" borderId="44" xfId="1" applyFont="1" applyBorder="1" applyAlignment="1"/>
    <xf numFmtId="176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6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9" fontId="4" fillId="2" borderId="57" xfId="0" applyNumberFormat="1" applyFont="1" applyFill="1" applyBorder="1">
      <alignment vertical="center"/>
    </xf>
    <xf numFmtId="179" fontId="4" fillId="2" borderId="44" xfId="0" applyNumberFormat="1" applyFont="1" applyFill="1" applyBorder="1">
      <alignment vertical="center"/>
    </xf>
    <xf numFmtId="0" fontId="4" fillId="2" borderId="12" xfId="0" applyFont="1" applyFill="1" applyBorder="1" applyAlignment="1">
      <alignment horizontal="center" vertical="center"/>
    </xf>
    <xf numFmtId="179" fontId="4" fillId="2" borderId="45" xfId="0" applyNumberFormat="1" applyFont="1" applyFill="1" applyBorder="1">
      <alignment vertical="center"/>
    </xf>
    <xf numFmtId="0" fontId="4" fillId="2" borderId="0" xfId="4" applyFont="1" applyFill="1" applyAlignment="1">
      <alignment horizontal="center" vertical="center"/>
    </xf>
    <xf numFmtId="0" fontId="10" fillId="2" borderId="0" xfId="4" applyFont="1" applyFill="1" applyBorder="1" applyAlignment="1">
      <alignment horizontal="center" vertical="center"/>
    </xf>
    <xf numFmtId="0" fontId="4" fillId="2" borderId="64" xfId="4" applyFill="1" applyBorder="1">
      <alignment vertical="center"/>
    </xf>
    <xf numFmtId="180" fontId="9" fillId="2" borderId="64" xfId="4" applyNumberFormat="1" applyFont="1" applyFill="1" applyBorder="1" applyAlignment="1">
      <alignment vertical="center"/>
    </xf>
    <xf numFmtId="0" fontId="4" fillId="2" borderId="10" xfId="4" applyFill="1" applyBorder="1">
      <alignment vertical="center"/>
    </xf>
    <xf numFmtId="0" fontId="4" fillId="2" borderId="24" xfId="4" applyFill="1" applyBorder="1">
      <alignment vertical="center"/>
    </xf>
    <xf numFmtId="180" fontId="9" fillId="2" borderId="24" xfId="4" applyNumberFormat="1" applyFont="1" applyFill="1" applyBorder="1" applyAlignment="1">
      <alignment vertical="center"/>
    </xf>
    <xf numFmtId="0" fontId="9" fillId="2" borderId="52" xfId="4" applyFont="1" applyFill="1" applyBorder="1" applyAlignment="1">
      <alignment vertical="center"/>
    </xf>
    <xf numFmtId="0" fontId="9" fillId="2" borderId="10" xfId="4" applyFont="1" applyFill="1" applyBorder="1" applyAlignment="1">
      <alignment vertical="center"/>
    </xf>
    <xf numFmtId="0" fontId="9" fillId="2" borderId="63" xfId="4" applyFont="1" applyFill="1" applyBorder="1" applyAlignment="1">
      <alignment vertical="center"/>
    </xf>
    <xf numFmtId="180" fontId="9" fillId="2" borderId="27" xfId="4" applyNumberFormat="1" applyFont="1" applyFill="1" applyBorder="1" applyAlignment="1">
      <alignment vertical="center"/>
    </xf>
    <xf numFmtId="0" fontId="4" fillId="2" borderId="65" xfId="4" applyFill="1" applyBorder="1">
      <alignment vertical="center"/>
    </xf>
    <xf numFmtId="0" fontId="9" fillId="2" borderId="30" xfId="4" applyFont="1" applyFill="1" applyBorder="1" applyAlignment="1">
      <alignment vertical="center"/>
    </xf>
    <xf numFmtId="0" fontId="9" fillId="2" borderId="11" xfId="4" applyFont="1" applyFill="1" applyBorder="1" applyAlignment="1">
      <alignment vertical="center"/>
    </xf>
    <xf numFmtId="0" fontId="9" fillId="2" borderId="13" xfId="4" applyFont="1" applyFill="1" applyBorder="1" applyAlignment="1">
      <alignment vertical="center"/>
    </xf>
    <xf numFmtId="180" fontId="9" fillId="2" borderId="23" xfId="4" applyNumberFormat="1" applyFont="1" applyFill="1" applyBorder="1" applyAlignment="1">
      <alignment vertical="center"/>
    </xf>
    <xf numFmtId="0" fontId="9" fillId="2" borderId="29" xfId="4" applyFont="1" applyFill="1" applyBorder="1" applyAlignment="1">
      <alignment vertical="center"/>
    </xf>
    <xf numFmtId="0" fontId="9" fillId="2" borderId="53" xfId="4" applyFont="1" applyFill="1" applyBorder="1" applyAlignment="1">
      <alignment vertical="center"/>
    </xf>
    <xf numFmtId="180" fontId="9" fillId="2" borderId="25" xfId="4" applyNumberFormat="1" applyFont="1" applyFill="1" applyBorder="1" applyAlignment="1">
      <alignment vertical="center"/>
    </xf>
    <xf numFmtId="0" fontId="10" fillId="2" borderId="25" xfId="4" applyFont="1" applyFill="1" applyBorder="1">
      <alignment vertical="center"/>
    </xf>
    <xf numFmtId="0" fontId="10" fillId="2" borderId="22" xfId="4" applyFont="1" applyFill="1" applyBorder="1">
      <alignment vertical="center"/>
    </xf>
    <xf numFmtId="0" fontId="10" fillId="2" borderId="24" xfId="4" applyFont="1" applyFill="1" applyBorder="1">
      <alignment vertical="center"/>
    </xf>
    <xf numFmtId="0" fontId="10" fillId="2" borderId="11" xfId="4" applyFont="1" applyFill="1" applyBorder="1">
      <alignment vertical="center"/>
    </xf>
    <xf numFmtId="0" fontId="9" fillId="2" borderId="12" xfId="4" applyFont="1" applyFill="1" applyBorder="1" applyAlignment="1">
      <alignment vertical="center"/>
    </xf>
    <xf numFmtId="180" fontId="9" fillId="2" borderId="26" xfId="4" applyNumberFormat="1" applyFont="1" applyFill="1" applyBorder="1" applyAlignment="1">
      <alignment vertical="center"/>
    </xf>
    <xf numFmtId="0" fontId="9" fillId="2" borderId="21" xfId="4" applyFont="1" applyFill="1" applyBorder="1" applyAlignment="1">
      <alignment vertical="center"/>
    </xf>
    <xf numFmtId="0" fontId="4" fillId="2" borderId="0" xfId="4" applyFill="1">
      <alignment vertical="center"/>
    </xf>
    <xf numFmtId="0" fontId="9" fillId="2" borderId="54" xfId="4" applyFont="1" applyFill="1" applyBorder="1" applyAlignment="1">
      <alignment vertical="center"/>
    </xf>
    <xf numFmtId="180" fontId="9" fillId="2" borderId="66" xfId="4" applyNumberFormat="1" applyFont="1" applyFill="1" applyBorder="1" applyAlignment="1">
      <alignment vertical="center"/>
    </xf>
    <xf numFmtId="0" fontId="9" fillId="2" borderId="67" xfId="4" applyFont="1" applyFill="1" applyBorder="1" applyAlignment="1">
      <alignment vertical="center"/>
    </xf>
    <xf numFmtId="0" fontId="4" fillId="2" borderId="0" xfId="4" applyFont="1" applyFill="1" applyBorder="1" applyAlignment="1">
      <alignment horizontal="left" vertical="center"/>
    </xf>
    <xf numFmtId="0" fontId="9" fillId="2" borderId="0" xfId="4" applyFont="1" applyFill="1" applyBorder="1" applyAlignment="1">
      <alignment vertical="center"/>
    </xf>
    <xf numFmtId="180" fontId="9" fillId="2" borderId="0" xfId="4" applyNumberFormat="1" applyFont="1" applyFill="1" applyBorder="1" applyAlignment="1">
      <alignment vertical="center"/>
    </xf>
    <xf numFmtId="0" fontId="4" fillId="2" borderId="0" xfId="4" applyFill="1" applyBorder="1">
      <alignment vertical="center"/>
    </xf>
    <xf numFmtId="0" fontId="12" fillId="2" borderId="0" xfId="0" applyFont="1" applyFill="1" applyAlignment="1">
      <alignment horizontal="right"/>
    </xf>
    <xf numFmtId="0" fontId="7" fillId="0" borderId="18" xfId="4" applyFont="1" applyFill="1" applyBorder="1" applyAlignment="1">
      <alignment horizontal="center" vertical="center"/>
    </xf>
    <xf numFmtId="177" fontId="13" fillId="0" borderId="68" xfId="4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right" vertical="center"/>
    </xf>
    <xf numFmtId="179" fontId="4" fillId="2" borderId="6" xfId="0" applyNumberFormat="1" applyFont="1" applyFill="1" applyBorder="1" applyAlignment="1">
      <alignment vertical="center"/>
    </xf>
    <xf numFmtId="179" fontId="4" fillId="2" borderId="3" xfId="0" applyNumberFormat="1" applyFont="1" applyFill="1" applyBorder="1" applyAlignment="1">
      <alignment vertical="center"/>
    </xf>
    <xf numFmtId="0" fontId="4" fillId="2" borderId="57" xfId="0" applyFont="1" applyFill="1" applyBorder="1" applyAlignment="1">
      <alignment horizontal="center" vertical="center"/>
    </xf>
    <xf numFmtId="179" fontId="4" fillId="2" borderId="15" xfId="0" applyNumberFormat="1" applyFont="1" applyFill="1" applyBorder="1" applyAlignment="1">
      <alignment vertical="center"/>
    </xf>
    <xf numFmtId="177" fontId="4" fillId="2" borderId="57" xfId="0" applyNumberFormat="1" applyFont="1" applyFill="1" applyBorder="1" applyAlignment="1">
      <alignment horizontal="center" vertical="center" wrapText="1"/>
    </xf>
    <xf numFmtId="177" fontId="4" fillId="2" borderId="70" xfId="0" applyNumberFormat="1" applyFont="1" applyFill="1" applyBorder="1" applyAlignment="1">
      <alignment horizontal="center" vertical="center" wrapText="1"/>
    </xf>
    <xf numFmtId="178" fontId="4" fillId="2" borderId="30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76" xfId="0" applyFont="1" applyFill="1" applyBorder="1" applyAlignment="1">
      <alignment horizontal="center" vertical="center" wrapText="1"/>
    </xf>
    <xf numFmtId="0" fontId="4" fillId="2" borderId="15" xfId="0" applyFont="1" applyFill="1" applyBorder="1">
      <alignment vertical="center"/>
    </xf>
    <xf numFmtId="178" fontId="4" fillId="2" borderId="3" xfId="0" applyNumberFormat="1" applyFont="1" applyFill="1" applyBorder="1">
      <alignment vertical="center"/>
    </xf>
    <xf numFmtId="0" fontId="10" fillId="2" borderId="9" xfId="4" applyFont="1" applyFill="1" applyBorder="1" applyAlignment="1">
      <alignment horizontal="center" vertical="center"/>
    </xf>
    <xf numFmtId="0" fontId="10" fillId="2" borderId="31" xfId="4" applyFont="1" applyFill="1" applyBorder="1" applyAlignment="1">
      <alignment horizontal="center" vertical="center" wrapText="1"/>
    </xf>
    <xf numFmtId="0" fontId="10" fillId="2" borderId="78" xfId="4" applyFont="1" applyFill="1" applyBorder="1" applyAlignment="1">
      <alignment horizontal="center" vertical="center" wrapText="1"/>
    </xf>
    <xf numFmtId="0" fontId="10" fillId="2" borderId="14" xfId="4" applyFont="1" applyFill="1" applyBorder="1" applyAlignment="1">
      <alignment horizontal="center" vertical="center" wrapText="1"/>
    </xf>
    <xf numFmtId="0" fontId="4" fillId="2" borderId="78" xfId="4" applyFont="1" applyFill="1" applyBorder="1" applyAlignment="1">
      <alignment horizontal="center" vertical="center" wrapText="1"/>
    </xf>
    <xf numFmtId="0" fontId="4" fillId="2" borderId="14" xfId="4" applyFont="1" applyFill="1" applyBorder="1" applyAlignment="1">
      <alignment horizontal="center" vertical="center" wrapText="1"/>
    </xf>
    <xf numFmtId="0" fontId="10" fillId="2" borderId="78" xfId="4" applyFont="1" applyFill="1" applyBorder="1" applyAlignment="1">
      <alignment horizontal="center" vertical="center"/>
    </xf>
    <xf numFmtId="0" fontId="10" fillId="2" borderId="14" xfId="4" applyFont="1" applyFill="1" applyBorder="1" applyAlignment="1">
      <alignment horizontal="center" vertical="center"/>
    </xf>
    <xf numFmtId="0" fontId="4" fillId="2" borderId="31" xfId="4" applyFont="1" applyFill="1" applyBorder="1" applyAlignment="1">
      <alignment horizontal="center" vertical="center"/>
    </xf>
    <xf numFmtId="0" fontId="4" fillId="2" borderId="78" xfId="4" applyFont="1" applyFill="1" applyBorder="1" applyAlignment="1">
      <alignment horizontal="center" vertical="center"/>
    </xf>
    <xf numFmtId="38" fontId="9" fillId="0" borderId="80" xfId="1" applyFont="1" applyBorder="1" applyAlignment="1"/>
    <xf numFmtId="38" fontId="9" fillId="0" borderId="45" xfId="1" applyFont="1" applyBorder="1" applyAlignment="1"/>
    <xf numFmtId="38" fontId="9" fillId="0" borderId="42" xfId="1" applyFont="1" applyBorder="1" applyAlignment="1"/>
    <xf numFmtId="0" fontId="7" fillId="2" borderId="4" xfId="4" applyFont="1" applyFill="1" applyBorder="1" applyAlignment="1">
      <alignment horizontal="left" vertical="center"/>
    </xf>
    <xf numFmtId="0" fontId="7" fillId="2" borderId="7" xfId="4" applyFont="1" applyFill="1" applyBorder="1" applyAlignment="1">
      <alignment horizontal="left" vertical="center"/>
    </xf>
    <xf numFmtId="0" fontId="10" fillId="2" borderId="81" xfId="4" applyFont="1" applyFill="1" applyBorder="1" applyAlignment="1">
      <alignment horizontal="center" vertical="center"/>
    </xf>
    <xf numFmtId="0" fontId="9" fillId="2" borderId="58" xfId="4" applyFont="1" applyFill="1" applyBorder="1" applyAlignment="1">
      <alignment vertical="center"/>
    </xf>
    <xf numFmtId="0" fontId="4" fillId="2" borderId="16" xfId="4" applyFill="1" applyBorder="1">
      <alignment vertical="center"/>
    </xf>
    <xf numFmtId="179" fontId="4" fillId="2" borderId="82" xfId="0" applyNumberFormat="1" applyFont="1" applyFill="1" applyBorder="1" applyAlignment="1">
      <alignment horizontal="center" vertical="center" wrapText="1"/>
    </xf>
    <xf numFmtId="38" fontId="9" fillId="0" borderId="3" xfId="1" applyFont="1" applyBorder="1" applyAlignment="1">
      <alignment horizontal="right" vertical="center"/>
    </xf>
    <xf numFmtId="38" fontId="9" fillId="0" borderId="3" xfId="1" applyFont="1" applyBorder="1" applyAlignment="1">
      <alignment vertical="center"/>
    </xf>
    <xf numFmtId="179" fontId="10" fillId="2" borderId="3" xfId="0" applyNumberFormat="1" applyFont="1" applyFill="1" applyBorder="1" applyAlignment="1">
      <alignment vertical="center"/>
    </xf>
    <xf numFmtId="38" fontId="10" fillId="2" borderId="3" xfId="1" applyFont="1" applyFill="1" applyBorder="1" applyAlignment="1">
      <alignment vertical="center"/>
    </xf>
    <xf numFmtId="38" fontId="10" fillId="2" borderId="20" xfId="1" applyFont="1" applyFill="1" applyBorder="1" applyAlignment="1">
      <alignment vertical="center"/>
    </xf>
    <xf numFmtId="179" fontId="10" fillId="2" borderId="6" xfId="0" applyNumberFormat="1" applyFont="1" applyFill="1" applyBorder="1" applyAlignment="1">
      <alignment vertical="center"/>
    </xf>
    <xf numFmtId="179" fontId="4" fillId="2" borderId="8" xfId="0" applyNumberFormat="1" applyFont="1" applyFill="1" applyBorder="1" applyAlignment="1">
      <alignment vertical="center"/>
    </xf>
    <xf numFmtId="176" fontId="5" fillId="0" borderId="54" xfId="0" applyNumberFormat="1" applyFont="1" applyBorder="1" applyAlignment="1">
      <alignment vertical="center"/>
    </xf>
    <xf numFmtId="176" fontId="5" fillId="0" borderId="12" xfId="0" applyNumberFormat="1" applyFont="1" applyBorder="1" applyAlignment="1">
      <alignment vertical="center"/>
    </xf>
    <xf numFmtId="176" fontId="5" fillId="0" borderId="10" xfId="0" applyNumberFormat="1" applyFont="1" applyBorder="1" applyAlignment="1">
      <alignment vertical="center"/>
    </xf>
    <xf numFmtId="176" fontId="5" fillId="2" borderId="10" xfId="2" applyNumberFormat="1" applyFont="1" applyFill="1" applyBorder="1" applyAlignment="1">
      <alignment vertical="center"/>
    </xf>
    <xf numFmtId="176" fontId="5" fillId="2" borderId="16" xfId="2" applyNumberFormat="1" applyFont="1" applyFill="1" applyBorder="1" applyAlignment="1">
      <alignment vertical="center"/>
    </xf>
    <xf numFmtId="176" fontId="4" fillId="2" borderId="72" xfId="0" applyNumberFormat="1" applyFont="1" applyFill="1" applyBorder="1" applyAlignment="1">
      <alignment vertical="center"/>
    </xf>
    <xf numFmtId="181" fontId="5" fillId="0" borderId="83" xfId="0" applyNumberFormat="1" applyFont="1" applyFill="1" applyBorder="1" applyAlignment="1">
      <alignment vertical="center"/>
    </xf>
    <xf numFmtId="181" fontId="5" fillId="0" borderId="36" xfId="0" applyNumberFormat="1" applyFont="1" applyFill="1" applyBorder="1" applyAlignment="1">
      <alignment vertical="center"/>
    </xf>
    <xf numFmtId="181" fontId="5" fillId="0" borderId="37" xfId="0" applyNumberFormat="1" applyFont="1" applyFill="1" applyBorder="1" applyAlignment="1">
      <alignment vertical="center"/>
    </xf>
    <xf numFmtId="181" fontId="5" fillId="2" borderId="37" xfId="3" applyNumberFormat="1" applyFont="1" applyFill="1" applyBorder="1" applyAlignment="1">
      <alignment vertical="center"/>
    </xf>
    <xf numFmtId="181" fontId="5" fillId="2" borderId="38" xfId="3" applyNumberFormat="1" applyFont="1" applyFill="1" applyBorder="1" applyAlignment="1">
      <alignment vertical="center"/>
    </xf>
    <xf numFmtId="181" fontId="4" fillId="2" borderId="74" xfId="0" applyNumberFormat="1" applyFont="1" applyFill="1" applyBorder="1" applyAlignment="1">
      <alignment vertical="center"/>
    </xf>
    <xf numFmtId="176" fontId="5" fillId="0" borderId="84" xfId="0" applyNumberFormat="1" applyFont="1" applyBorder="1" applyAlignment="1">
      <alignment horizontal="right" vertical="center"/>
    </xf>
    <xf numFmtId="176" fontId="5" fillId="0" borderId="17" xfId="0" applyNumberFormat="1" applyFont="1" applyBorder="1" applyAlignment="1">
      <alignment horizontal="right" vertical="center"/>
    </xf>
    <xf numFmtId="176" fontId="5" fillId="0" borderId="52" xfId="0" applyNumberFormat="1" applyFont="1" applyBorder="1" applyAlignment="1">
      <alignment horizontal="right" vertical="center"/>
    </xf>
    <xf numFmtId="176" fontId="5" fillId="2" borderId="52" xfId="0" applyNumberFormat="1" applyFont="1" applyFill="1" applyBorder="1" applyAlignment="1">
      <alignment vertical="center"/>
    </xf>
    <xf numFmtId="176" fontId="5" fillId="2" borderId="58" xfId="0" applyNumberFormat="1" applyFont="1" applyFill="1" applyBorder="1" applyAlignment="1">
      <alignment vertical="center"/>
    </xf>
    <xf numFmtId="176" fontId="5" fillId="2" borderId="75" xfId="0" applyNumberFormat="1" applyFont="1" applyFill="1" applyBorder="1" applyAlignment="1">
      <alignment vertical="center"/>
    </xf>
    <xf numFmtId="181" fontId="5" fillId="2" borderId="37" xfId="0" applyNumberFormat="1" applyFont="1" applyFill="1" applyBorder="1" applyAlignment="1">
      <alignment vertical="center"/>
    </xf>
    <xf numFmtId="181" fontId="5" fillId="2" borderId="38" xfId="0" applyNumberFormat="1" applyFont="1" applyFill="1" applyBorder="1" applyAlignment="1">
      <alignment vertical="center"/>
    </xf>
    <xf numFmtId="181" fontId="5" fillId="2" borderId="36" xfId="0" applyNumberFormat="1" applyFont="1" applyFill="1" applyBorder="1" applyAlignment="1">
      <alignment vertical="center"/>
    </xf>
    <xf numFmtId="181" fontId="5" fillId="0" borderId="8" xfId="0" applyNumberFormat="1" applyFont="1" applyFill="1" applyBorder="1" applyAlignment="1">
      <alignment vertical="center"/>
    </xf>
    <xf numFmtId="181" fontId="5" fillId="0" borderId="6" xfId="0" applyNumberFormat="1" applyFont="1" applyFill="1" applyBorder="1" applyAlignment="1">
      <alignment vertical="center"/>
    </xf>
    <xf numFmtId="181" fontId="5" fillId="0" borderId="3" xfId="0" applyNumberFormat="1" applyFont="1" applyFill="1" applyBorder="1" applyAlignment="1">
      <alignment vertical="center"/>
    </xf>
    <xf numFmtId="181" fontId="5" fillId="0" borderId="15" xfId="0" applyNumberFormat="1" applyFont="1" applyFill="1" applyBorder="1" applyAlignment="1">
      <alignment vertical="center"/>
    </xf>
    <xf numFmtId="181" fontId="4" fillId="2" borderId="6" xfId="0" applyNumberFormat="1" applyFont="1" applyFill="1" applyBorder="1">
      <alignment vertical="center"/>
    </xf>
    <xf numFmtId="181" fontId="4" fillId="2" borderId="3" xfId="0" applyNumberFormat="1" applyFont="1" applyFill="1" applyBorder="1">
      <alignment vertical="center"/>
    </xf>
    <xf numFmtId="181" fontId="5" fillId="0" borderId="59" xfId="0" applyNumberFormat="1" applyFont="1" applyFill="1" applyBorder="1" applyAlignment="1">
      <alignment vertical="center"/>
    </xf>
    <xf numFmtId="181" fontId="5" fillId="0" borderId="60" xfId="0" applyNumberFormat="1" applyFont="1" applyFill="1" applyBorder="1" applyAlignment="1">
      <alignment vertical="center"/>
    </xf>
    <xf numFmtId="181" fontId="5" fillId="0" borderId="61" xfId="0" applyNumberFormat="1" applyFont="1" applyFill="1" applyBorder="1" applyAlignment="1">
      <alignment vertical="center"/>
    </xf>
    <xf numFmtId="181" fontId="5" fillId="0" borderId="62" xfId="0" applyNumberFormat="1" applyFont="1" applyFill="1" applyBorder="1" applyAlignment="1">
      <alignment vertical="center"/>
    </xf>
    <xf numFmtId="181" fontId="4" fillId="2" borderId="20" xfId="0" applyNumberFormat="1" applyFont="1" applyFill="1" applyBorder="1">
      <alignment vertical="center"/>
    </xf>
    <xf numFmtId="181" fontId="4" fillId="2" borderId="1" xfId="0" applyNumberFormat="1" applyFont="1" applyFill="1" applyBorder="1">
      <alignment vertical="center"/>
    </xf>
    <xf numFmtId="176" fontId="4" fillId="2" borderId="67" xfId="1" applyNumberFormat="1" applyFont="1" applyFill="1" applyBorder="1" applyAlignment="1">
      <alignment vertical="center"/>
    </xf>
    <xf numFmtId="176" fontId="4" fillId="2" borderId="21" xfId="1" applyNumberFormat="1" applyFont="1" applyFill="1" applyBorder="1" applyAlignment="1">
      <alignment vertical="center"/>
    </xf>
    <xf numFmtId="176" fontId="4" fillId="2" borderId="11" xfId="1" applyNumberFormat="1" applyFont="1" applyFill="1" applyBorder="1" applyAlignment="1">
      <alignment vertical="center"/>
    </xf>
    <xf numFmtId="176" fontId="4" fillId="2" borderId="35" xfId="1" applyNumberFormat="1" applyFont="1" applyFill="1" applyBorder="1" applyAlignment="1">
      <alignment vertical="center"/>
    </xf>
    <xf numFmtId="176" fontId="4" fillId="2" borderId="21" xfId="0" applyNumberFormat="1" applyFont="1" applyFill="1" applyBorder="1" applyAlignment="1">
      <alignment vertical="center"/>
    </xf>
    <xf numFmtId="176" fontId="4" fillId="2" borderId="40" xfId="1" applyNumberFormat="1" applyFont="1" applyFill="1" applyBorder="1" applyAlignment="1">
      <alignment vertical="center"/>
    </xf>
    <xf numFmtId="176" fontId="4" fillId="2" borderId="20" xfId="0" applyNumberFormat="1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vertical="center"/>
    </xf>
    <xf numFmtId="176" fontId="4" fillId="2" borderId="33" xfId="0" applyNumberFormat="1" applyFont="1" applyFill="1" applyBorder="1" applyAlignment="1">
      <alignment vertical="center"/>
    </xf>
    <xf numFmtId="0" fontId="4" fillId="0" borderId="0" xfId="4">
      <alignment vertical="center"/>
    </xf>
    <xf numFmtId="0" fontId="4" fillId="0" borderId="10" xfId="4" applyBorder="1">
      <alignment vertical="center"/>
    </xf>
    <xf numFmtId="0" fontId="4" fillId="0" borderId="85" xfId="4" applyBorder="1">
      <alignment vertical="center"/>
    </xf>
    <xf numFmtId="0" fontId="4" fillId="0" borderId="11" xfId="4" applyBorder="1" applyAlignment="1">
      <alignment horizontal="center" vertical="center"/>
    </xf>
    <xf numFmtId="0" fontId="4" fillId="0" borderId="3" xfId="4" applyBorder="1" applyAlignment="1">
      <alignment horizontal="center" vertical="center"/>
    </xf>
    <xf numFmtId="0" fontId="4" fillId="0" borderId="1" xfId="4" applyBorder="1" applyAlignment="1">
      <alignment horizontal="center" vertical="center"/>
    </xf>
    <xf numFmtId="0" fontId="4" fillId="0" borderId="86" xfId="4" applyBorder="1">
      <alignment vertical="center"/>
    </xf>
    <xf numFmtId="182" fontId="5" fillId="0" borderId="87" xfId="6" applyNumberFormat="1" applyFont="1" applyBorder="1" applyAlignment="1">
      <alignment horizontal="center" vertical="center"/>
    </xf>
    <xf numFmtId="0" fontId="4" fillId="0" borderId="30" xfId="4" applyBorder="1">
      <alignment vertical="center"/>
    </xf>
    <xf numFmtId="0" fontId="4" fillId="0" borderId="57" xfId="4" applyBorder="1">
      <alignment vertical="center"/>
    </xf>
    <xf numFmtId="0" fontId="4" fillId="0" borderId="70" xfId="4" applyBorder="1">
      <alignment vertical="center"/>
    </xf>
    <xf numFmtId="0" fontId="4" fillId="0" borderId="88" xfId="4" applyBorder="1">
      <alignment vertical="center"/>
    </xf>
    <xf numFmtId="182" fontId="5" fillId="0" borderId="89" xfId="6" applyNumberFormat="1" applyFont="1" applyBorder="1" applyAlignment="1">
      <alignment horizontal="center" vertical="center"/>
    </xf>
    <xf numFmtId="0" fontId="4" fillId="0" borderId="90" xfId="4" applyBorder="1">
      <alignment vertical="center"/>
    </xf>
    <xf numFmtId="0" fontId="4" fillId="3" borderId="91" xfId="4" applyFill="1" applyBorder="1">
      <alignment vertical="center"/>
    </xf>
    <xf numFmtId="0" fontId="4" fillId="3" borderId="92" xfId="4" applyFill="1" applyBorder="1" applyAlignment="1">
      <alignment vertical="center" shrinkToFit="1"/>
    </xf>
    <xf numFmtId="0" fontId="4" fillId="0" borderId="91" xfId="4" applyBorder="1">
      <alignment vertical="center"/>
    </xf>
    <xf numFmtId="0" fontId="4" fillId="0" borderId="92" xfId="4" applyBorder="1">
      <alignment vertical="center"/>
    </xf>
    <xf numFmtId="0" fontId="4" fillId="3" borderId="92" xfId="4" applyFill="1" applyBorder="1">
      <alignment vertical="center"/>
    </xf>
    <xf numFmtId="0" fontId="4" fillId="3" borderId="90" xfId="4" applyFont="1" applyFill="1" applyBorder="1" applyAlignment="1">
      <alignment vertical="center" shrinkToFit="1"/>
    </xf>
    <xf numFmtId="0" fontId="4" fillId="0" borderId="93" xfId="4" applyBorder="1">
      <alignment vertical="center"/>
    </xf>
    <xf numFmtId="182" fontId="5" fillId="0" borderId="94" xfId="6" applyNumberFormat="1" applyFont="1" applyBorder="1" applyAlignment="1">
      <alignment horizontal="center" vertical="center"/>
    </xf>
    <xf numFmtId="0" fontId="4" fillId="0" borderId="95" xfId="4" applyBorder="1">
      <alignment vertical="center"/>
    </xf>
    <xf numFmtId="0" fontId="4" fillId="0" borderId="96" xfId="4" applyBorder="1">
      <alignment vertical="center"/>
    </xf>
    <xf numFmtId="0" fontId="4" fillId="3" borderId="97" xfId="4" applyFont="1" applyFill="1" applyBorder="1" applyAlignment="1">
      <alignment vertical="center" shrinkToFit="1"/>
    </xf>
    <xf numFmtId="0" fontId="4" fillId="2" borderId="1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 textRotation="255"/>
    </xf>
    <xf numFmtId="0" fontId="4" fillId="2" borderId="50" xfId="0" applyFont="1" applyFill="1" applyBorder="1" applyAlignment="1">
      <alignment horizontal="center" vertical="center" textRotation="255"/>
    </xf>
    <xf numFmtId="0" fontId="4" fillId="2" borderId="51" xfId="0" applyFont="1" applyFill="1" applyBorder="1" applyAlignment="1">
      <alignment horizontal="center" vertical="center" textRotation="255"/>
    </xf>
    <xf numFmtId="176" fontId="4" fillId="2" borderId="55" xfId="0" applyNumberFormat="1" applyFont="1" applyFill="1" applyBorder="1" applyAlignment="1">
      <alignment horizontal="center" vertical="center"/>
    </xf>
    <xf numFmtId="176" fontId="4" fillId="2" borderId="56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 wrapText="1"/>
    </xf>
    <xf numFmtId="179" fontId="4" fillId="2" borderId="5" xfId="0" applyNumberFormat="1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/>
    </xf>
    <xf numFmtId="179" fontId="4" fillId="2" borderId="1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179" fontId="4" fillId="2" borderId="0" xfId="0" applyNumberFormat="1" applyFont="1" applyFill="1" applyBorder="1" applyAlignment="1">
      <alignment vertical="center"/>
    </xf>
    <xf numFmtId="179" fontId="4" fillId="2" borderId="71" xfId="0" applyNumberFormat="1" applyFont="1" applyFill="1" applyBorder="1" applyAlignment="1">
      <alignment horizontal="center" vertical="center" wrapText="1"/>
    </xf>
    <xf numFmtId="0" fontId="4" fillId="2" borderId="63" xfId="0" applyFont="1" applyFill="1" applyBorder="1" applyAlignment="1">
      <alignment horizontal="center" vertical="center"/>
    </xf>
    <xf numFmtId="0" fontId="4" fillId="2" borderId="70" xfId="0" applyFont="1" applyFill="1" applyBorder="1" applyAlignment="1">
      <alignment horizontal="center" vertical="center"/>
    </xf>
    <xf numFmtId="0" fontId="4" fillId="2" borderId="6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72" xfId="0" applyFont="1" applyFill="1" applyBorder="1" applyAlignment="1">
      <alignment horizontal="center" vertical="center"/>
    </xf>
    <xf numFmtId="0" fontId="4" fillId="2" borderId="7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7" xfId="0" applyFont="1" applyFill="1" applyBorder="1" applyAlignment="1">
      <alignment horizontal="center" vertical="top" wrapText="1"/>
    </xf>
    <xf numFmtId="0" fontId="4" fillId="2" borderId="57" xfId="0" applyFont="1" applyFill="1" applyBorder="1" applyAlignment="1">
      <alignment horizontal="center" vertical="center" wrapText="1"/>
    </xf>
    <xf numFmtId="0" fontId="4" fillId="2" borderId="53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177" fontId="8" fillId="2" borderId="10" xfId="4" applyNumberFormat="1" applyFont="1" applyFill="1" applyBorder="1" applyAlignment="1">
      <alignment horizontal="center" vertical="center" wrapText="1"/>
    </xf>
    <xf numFmtId="177" fontId="8" fillId="2" borderId="1" xfId="4" applyNumberFormat="1" applyFont="1" applyFill="1" applyBorder="1" applyAlignment="1">
      <alignment horizontal="center" vertical="center" wrapText="1"/>
    </xf>
    <xf numFmtId="177" fontId="7" fillId="2" borderId="10" xfId="4" applyNumberFormat="1" applyFont="1" applyFill="1" applyBorder="1" applyAlignment="1">
      <alignment horizontal="center" vertical="center" wrapText="1"/>
    </xf>
    <xf numFmtId="177" fontId="7" fillId="2" borderId="1" xfId="4" applyNumberFormat="1" applyFont="1" applyFill="1" applyBorder="1" applyAlignment="1">
      <alignment horizontal="center" vertical="center" wrapText="1"/>
    </xf>
    <xf numFmtId="177" fontId="7" fillId="2" borderId="11" xfId="4" applyNumberFormat="1" applyFont="1" applyFill="1" applyBorder="1" applyAlignment="1">
      <alignment horizontal="center" vertical="center" wrapText="1"/>
    </xf>
    <xf numFmtId="0" fontId="4" fillId="2" borderId="77" xfId="4" applyFont="1" applyFill="1" applyBorder="1" applyAlignment="1">
      <alignment horizontal="center" vertical="center"/>
    </xf>
    <xf numFmtId="0" fontId="4" fillId="2" borderId="14" xfId="4" applyFont="1" applyFill="1" applyBorder="1" applyAlignment="1">
      <alignment horizontal="center" vertical="center"/>
    </xf>
    <xf numFmtId="177" fontId="7" fillId="2" borderId="52" xfId="4" applyNumberFormat="1" applyFont="1" applyFill="1" applyBorder="1" applyAlignment="1">
      <alignment horizontal="center" vertical="center" wrapText="1"/>
    </xf>
    <xf numFmtId="38" fontId="9" fillId="0" borderId="72" xfId="1" applyFont="1" applyBorder="1" applyAlignment="1">
      <alignment horizontal="right"/>
    </xf>
    <xf numFmtId="38" fontId="9" fillId="0" borderId="79" xfId="1" applyFont="1" applyBorder="1" applyAlignment="1">
      <alignment horizontal="right"/>
    </xf>
    <xf numFmtId="38" fontId="9" fillId="0" borderId="75" xfId="1" applyFont="1" applyBorder="1" applyAlignment="1">
      <alignment horizontal="right"/>
    </xf>
    <xf numFmtId="38" fontId="9" fillId="0" borderId="52" xfId="1" applyFont="1" applyBorder="1" applyAlignment="1">
      <alignment horizontal="right"/>
    </xf>
    <xf numFmtId="38" fontId="9" fillId="0" borderId="1" xfId="1" applyFont="1" applyBorder="1" applyAlignment="1">
      <alignment horizontal="right"/>
    </xf>
    <xf numFmtId="38" fontId="9" fillId="0" borderId="10" xfId="1" applyFont="1" applyBorder="1" applyAlignment="1">
      <alignment horizontal="right"/>
    </xf>
  </cellXfs>
  <cellStyles count="8">
    <cellStyle name="パーセント 2" xfId="6"/>
    <cellStyle name="桁区切り" xfId="1" builtinId="6"/>
    <cellStyle name="桁区切り 2" xfId="3"/>
    <cellStyle name="桁区切り 3" xfId="5"/>
    <cellStyle name="桁区切り 4" xfId="7"/>
    <cellStyle name="標準" xfId="0" builtinId="0"/>
    <cellStyle name="標準 2" xfId="2"/>
    <cellStyle name="標準 3" xfId="4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K13"/>
  <sheetViews>
    <sheetView zoomScaleNormal="100" workbookViewId="0">
      <selection activeCell="C1" sqref="C1"/>
    </sheetView>
  </sheetViews>
  <sheetFormatPr defaultRowHeight="13.5"/>
  <cols>
    <col min="1" max="1" width="1.625" style="2" customWidth="1"/>
    <col min="2" max="2" width="1.625" style="1" customWidth="1"/>
    <col min="3" max="3" width="5.625" style="2" customWidth="1"/>
    <col min="4" max="5" width="12.625" style="3" customWidth="1"/>
    <col min="6" max="7" width="12.625" style="2" customWidth="1"/>
    <col min="8" max="16384" width="9" style="2"/>
  </cols>
  <sheetData>
    <row r="1" spans="2:11">
      <c r="C1" s="3" t="s">
        <v>53</v>
      </c>
    </row>
    <row r="2" spans="2:11" ht="20.100000000000001" customHeight="1">
      <c r="C2" s="2" t="s">
        <v>146</v>
      </c>
    </row>
    <row r="3" spans="2:11" ht="14.25" customHeight="1">
      <c r="G3" s="80" t="s">
        <v>80</v>
      </c>
    </row>
    <row r="4" spans="2:11" ht="20.100000000000001" customHeight="1">
      <c r="B4" s="197"/>
      <c r="C4" s="197"/>
      <c r="D4" s="197"/>
      <c r="E4" s="37" t="s">
        <v>38</v>
      </c>
      <c r="F4" s="38" t="s">
        <v>39</v>
      </c>
      <c r="G4" s="38" t="s">
        <v>44</v>
      </c>
    </row>
    <row r="5" spans="2:11" ht="20.100000000000001" customHeight="1">
      <c r="B5" s="39"/>
      <c r="C5" s="195" t="s">
        <v>49</v>
      </c>
      <c r="D5" s="196"/>
      <c r="E5" s="35">
        <v>21048</v>
      </c>
      <c r="F5" s="35">
        <v>20671</v>
      </c>
      <c r="G5" s="4">
        <f>E5-F5</f>
        <v>377</v>
      </c>
      <c r="I5" s="5"/>
      <c r="J5" s="5"/>
      <c r="K5" s="5"/>
    </row>
    <row r="6" spans="2:11" ht="20.100000000000001" customHeight="1">
      <c r="B6" s="40"/>
      <c r="C6" s="195" t="s">
        <v>50</v>
      </c>
      <c r="D6" s="196"/>
      <c r="E6" s="35">
        <f>SUM(E7:E11)</f>
        <v>27771</v>
      </c>
      <c r="F6" s="35">
        <f>SUM(F7:F11)</f>
        <v>21282</v>
      </c>
      <c r="G6" s="4">
        <f>E6-F6</f>
        <v>6489</v>
      </c>
      <c r="I6" s="5"/>
      <c r="J6" s="5"/>
      <c r="K6" s="5"/>
    </row>
    <row r="7" spans="2:11" ht="15" customHeight="1">
      <c r="B7" s="41"/>
      <c r="C7" s="200" t="s">
        <v>32</v>
      </c>
      <c r="D7" s="26" t="s">
        <v>25</v>
      </c>
      <c r="E7" s="112">
        <v>8698</v>
      </c>
      <c r="F7" s="114">
        <v>8099</v>
      </c>
      <c r="G7" s="42">
        <f>E7-F7</f>
        <v>599</v>
      </c>
      <c r="I7" s="5"/>
      <c r="J7" s="5"/>
      <c r="K7" s="5"/>
    </row>
    <row r="8" spans="2:11" ht="15" customHeight="1">
      <c r="B8" s="41"/>
      <c r="C8" s="201"/>
      <c r="D8" s="27" t="s">
        <v>26</v>
      </c>
      <c r="E8" s="36">
        <v>9442</v>
      </c>
      <c r="F8" s="36">
        <v>7914</v>
      </c>
      <c r="G8" s="43">
        <f t="shared" ref="G8:G10" si="0">E8-F8</f>
        <v>1528</v>
      </c>
      <c r="I8" s="5"/>
      <c r="J8" s="5"/>
      <c r="K8" s="5"/>
    </row>
    <row r="9" spans="2:11" ht="15" customHeight="1">
      <c r="B9" s="41"/>
      <c r="C9" s="202"/>
      <c r="D9" s="28" t="s">
        <v>27</v>
      </c>
      <c r="E9" s="36">
        <v>2309</v>
      </c>
      <c r="F9" s="36">
        <v>1170</v>
      </c>
      <c r="G9" s="43">
        <f t="shared" si="0"/>
        <v>1139</v>
      </c>
      <c r="I9" s="5"/>
      <c r="J9" s="5"/>
      <c r="K9" s="5"/>
    </row>
    <row r="10" spans="2:11" ht="15" customHeight="1">
      <c r="B10" s="41"/>
      <c r="C10" s="24"/>
      <c r="D10" s="25" t="s">
        <v>48</v>
      </c>
      <c r="E10" s="36">
        <v>6247</v>
      </c>
      <c r="F10" s="36">
        <v>3527</v>
      </c>
      <c r="G10" s="43">
        <f t="shared" si="0"/>
        <v>2720</v>
      </c>
      <c r="I10" s="5"/>
      <c r="J10" s="5"/>
      <c r="K10" s="5"/>
    </row>
    <row r="11" spans="2:11" ht="15" customHeight="1">
      <c r="B11" s="44"/>
      <c r="C11" s="203" t="s">
        <v>52</v>
      </c>
      <c r="D11" s="204"/>
      <c r="E11" s="113">
        <v>1075</v>
      </c>
      <c r="F11" s="113">
        <v>572</v>
      </c>
      <c r="G11" s="45">
        <f t="shared" ref="G11" si="1">E11-F11</f>
        <v>503</v>
      </c>
      <c r="I11" s="5"/>
      <c r="J11" s="5"/>
      <c r="K11" s="5"/>
    </row>
    <row r="12" spans="2:11" ht="20.100000000000001" customHeight="1">
      <c r="B12" s="198" t="s">
        <v>51</v>
      </c>
      <c r="C12" s="199"/>
      <c r="D12" s="199"/>
      <c r="E12" s="35">
        <f>E5+E6</f>
        <v>48819</v>
      </c>
      <c r="F12" s="35">
        <f>F5+F6</f>
        <v>41953</v>
      </c>
      <c r="G12" s="45">
        <f>E12-F12</f>
        <v>6866</v>
      </c>
      <c r="I12" s="5"/>
      <c r="J12" s="5"/>
      <c r="K12" s="5"/>
    </row>
    <row r="13" spans="2:11" ht="20.100000000000001" customHeight="1"/>
  </sheetData>
  <mergeCells count="6">
    <mergeCell ref="C5:D5"/>
    <mergeCell ref="B4:D4"/>
    <mergeCell ref="B12:D12"/>
    <mergeCell ref="C6:D6"/>
    <mergeCell ref="C7:C9"/>
    <mergeCell ref="C11:D11"/>
  </mergeCells>
  <phoneticPr fontId="2"/>
  <pageMargins left="0.7" right="0.7" top="0.75" bottom="0.75" header="0.3" footer="0.3"/>
  <pageSetup paperSize="9" scale="76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zoomScaleNormal="100" workbookViewId="0">
      <selection activeCell="C2" sqref="C2"/>
    </sheetView>
  </sheetViews>
  <sheetFormatPr defaultRowHeight="13.5"/>
  <cols>
    <col min="1" max="1" width="1.625" style="2" customWidth="1"/>
    <col min="2" max="2" width="19.625" style="2" customWidth="1"/>
    <col min="3" max="3" width="12.625" style="3" customWidth="1"/>
    <col min="4" max="5" width="12.625" style="2" customWidth="1"/>
    <col min="6" max="16384" width="9" style="2"/>
  </cols>
  <sheetData>
    <row r="1" spans="2:9">
      <c r="B1" s="2" t="s">
        <v>53</v>
      </c>
    </row>
    <row r="2" spans="2:9" ht="20.100000000000001" customHeight="1">
      <c r="B2" s="2" t="s">
        <v>147</v>
      </c>
    </row>
    <row r="3" spans="2:9" ht="15" customHeight="1">
      <c r="E3" s="88" t="s">
        <v>80</v>
      </c>
    </row>
    <row r="4" spans="2:9" ht="20.100000000000001" customHeight="1">
      <c r="B4" s="83"/>
      <c r="C4" s="37" t="s">
        <v>38</v>
      </c>
      <c r="D4" s="83" t="s">
        <v>39</v>
      </c>
      <c r="E4" s="83" t="s">
        <v>44</v>
      </c>
    </row>
    <row r="5" spans="2:9" ht="20.100000000000001" customHeight="1">
      <c r="B5" s="39" t="s">
        <v>94</v>
      </c>
      <c r="C5" s="121">
        <v>12293</v>
      </c>
      <c r="D5" s="122">
        <v>11249</v>
      </c>
      <c r="E5" s="123">
        <f>C5-D5</f>
        <v>1044</v>
      </c>
      <c r="G5" s="5"/>
      <c r="H5" s="5"/>
      <c r="I5" s="5"/>
    </row>
    <row r="6" spans="2:9" ht="20.100000000000001" customHeight="1">
      <c r="B6" s="39" t="s">
        <v>95</v>
      </c>
      <c r="C6" s="121">
        <v>134</v>
      </c>
      <c r="D6" s="122">
        <v>55</v>
      </c>
      <c r="E6" s="123">
        <f>C6-D6</f>
        <v>79</v>
      </c>
      <c r="G6" s="5"/>
      <c r="H6" s="5"/>
      <c r="I6" s="5"/>
    </row>
    <row r="7" spans="2:9" ht="20.100000000000001" customHeight="1">
      <c r="B7" s="84" t="s">
        <v>46</v>
      </c>
      <c r="C7" s="124">
        <f>C5+C6</f>
        <v>12427</v>
      </c>
      <c r="D7" s="125">
        <f>D5+D6</f>
        <v>11304</v>
      </c>
      <c r="E7" s="126">
        <f>C7-D7</f>
        <v>1123</v>
      </c>
      <c r="G7" s="5"/>
      <c r="H7" s="5"/>
      <c r="I7" s="5"/>
    </row>
    <row r="8" spans="2:9" ht="20.100000000000001" customHeight="1"/>
  </sheetData>
  <phoneticPr fontId="2"/>
  <pageMargins left="0.7" right="0.7" top="0.75" bottom="0.75" header="0.3" footer="0.3"/>
  <pageSetup paperSize="9" scale="76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B2" sqref="B2"/>
    </sheetView>
  </sheetViews>
  <sheetFormatPr defaultRowHeight="13.5"/>
  <cols>
    <col min="1" max="1" width="9" style="170"/>
    <col min="2" max="2" width="28.75" style="170" bestFit="1" customWidth="1"/>
    <col min="3" max="3" width="10.625" style="170" customWidth="1"/>
    <col min="4" max="6" width="44.625" style="170" customWidth="1"/>
    <col min="7" max="257" width="9" style="170"/>
    <col min="258" max="258" width="28.75" style="170" bestFit="1" customWidth="1"/>
    <col min="259" max="259" width="10.625" style="170" customWidth="1"/>
    <col min="260" max="262" width="44.625" style="170" customWidth="1"/>
    <col min="263" max="513" width="9" style="170"/>
    <col min="514" max="514" width="28.75" style="170" bestFit="1" customWidth="1"/>
    <col min="515" max="515" width="10.625" style="170" customWidth="1"/>
    <col min="516" max="518" width="44.625" style="170" customWidth="1"/>
    <col min="519" max="769" width="9" style="170"/>
    <col min="770" max="770" width="28.75" style="170" bestFit="1" customWidth="1"/>
    <col min="771" max="771" width="10.625" style="170" customWidth="1"/>
    <col min="772" max="774" width="44.625" style="170" customWidth="1"/>
    <col min="775" max="1025" width="9" style="170"/>
    <col min="1026" max="1026" width="28.75" style="170" bestFit="1" customWidth="1"/>
    <col min="1027" max="1027" width="10.625" style="170" customWidth="1"/>
    <col min="1028" max="1030" width="44.625" style="170" customWidth="1"/>
    <col min="1031" max="1281" width="9" style="170"/>
    <col min="1282" max="1282" width="28.75" style="170" bestFit="1" customWidth="1"/>
    <col min="1283" max="1283" width="10.625" style="170" customWidth="1"/>
    <col min="1284" max="1286" width="44.625" style="170" customWidth="1"/>
    <col min="1287" max="1537" width="9" style="170"/>
    <col min="1538" max="1538" width="28.75" style="170" bestFit="1" customWidth="1"/>
    <col min="1539" max="1539" width="10.625" style="170" customWidth="1"/>
    <col min="1540" max="1542" width="44.625" style="170" customWidth="1"/>
    <col min="1543" max="1793" width="9" style="170"/>
    <col min="1794" max="1794" width="28.75" style="170" bestFit="1" customWidth="1"/>
    <col min="1795" max="1795" width="10.625" style="170" customWidth="1"/>
    <col min="1796" max="1798" width="44.625" style="170" customWidth="1"/>
    <col min="1799" max="2049" width="9" style="170"/>
    <col min="2050" max="2050" width="28.75" style="170" bestFit="1" customWidth="1"/>
    <col min="2051" max="2051" width="10.625" style="170" customWidth="1"/>
    <col min="2052" max="2054" width="44.625" style="170" customWidth="1"/>
    <col min="2055" max="2305" width="9" style="170"/>
    <col min="2306" max="2306" width="28.75" style="170" bestFit="1" customWidth="1"/>
    <col min="2307" max="2307" width="10.625" style="170" customWidth="1"/>
    <col min="2308" max="2310" width="44.625" style="170" customWidth="1"/>
    <col min="2311" max="2561" width="9" style="170"/>
    <col min="2562" max="2562" width="28.75" style="170" bestFit="1" customWidth="1"/>
    <col min="2563" max="2563" width="10.625" style="170" customWidth="1"/>
    <col min="2564" max="2566" width="44.625" style="170" customWidth="1"/>
    <col min="2567" max="2817" width="9" style="170"/>
    <col min="2818" max="2818" width="28.75" style="170" bestFit="1" customWidth="1"/>
    <col min="2819" max="2819" width="10.625" style="170" customWidth="1"/>
    <col min="2820" max="2822" width="44.625" style="170" customWidth="1"/>
    <col min="2823" max="3073" width="9" style="170"/>
    <col min="3074" max="3074" width="28.75" style="170" bestFit="1" customWidth="1"/>
    <col min="3075" max="3075" width="10.625" style="170" customWidth="1"/>
    <col min="3076" max="3078" width="44.625" style="170" customWidth="1"/>
    <col min="3079" max="3329" width="9" style="170"/>
    <col min="3330" max="3330" width="28.75" style="170" bestFit="1" customWidth="1"/>
    <col min="3331" max="3331" width="10.625" style="170" customWidth="1"/>
    <col min="3332" max="3334" width="44.625" style="170" customWidth="1"/>
    <col min="3335" max="3585" width="9" style="170"/>
    <col min="3586" max="3586" width="28.75" style="170" bestFit="1" customWidth="1"/>
    <col min="3587" max="3587" width="10.625" style="170" customWidth="1"/>
    <col min="3588" max="3590" width="44.625" style="170" customWidth="1"/>
    <col min="3591" max="3841" width="9" style="170"/>
    <col min="3842" max="3842" width="28.75" style="170" bestFit="1" customWidth="1"/>
    <col min="3843" max="3843" width="10.625" style="170" customWidth="1"/>
    <col min="3844" max="3846" width="44.625" style="170" customWidth="1"/>
    <col min="3847" max="4097" width="9" style="170"/>
    <col min="4098" max="4098" width="28.75" style="170" bestFit="1" customWidth="1"/>
    <col min="4099" max="4099" width="10.625" style="170" customWidth="1"/>
    <col min="4100" max="4102" width="44.625" style="170" customWidth="1"/>
    <col min="4103" max="4353" width="9" style="170"/>
    <col min="4354" max="4354" width="28.75" style="170" bestFit="1" customWidth="1"/>
    <col min="4355" max="4355" width="10.625" style="170" customWidth="1"/>
    <col min="4356" max="4358" width="44.625" style="170" customWidth="1"/>
    <col min="4359" max="4609" width="9" style="170"/>
    <col min="4610" max="4610" width="28.75" style="170" bestFit="1" customWidth="1"/>
    <col min="4611" max="4611" width="10.625" style="170" customWidth="1"/>
    <col min="4612" max="4614" width="44.625" style="170" customWidth="1"/>
    <col min="4615" max="4865" width="9" style="170"/>
    <col min="4866" max="4866" width="28.75" style="170" bestFit="1" customWidth="1"/>
    <col min="4867" max="4867" width="10.625" style="170" customWidth="1"/>
    <col min="4868" max="4870" width="44.625" style="170" customWidth="1"/>
    <col min="4871" max="5121" width="9" style="170"/>
    <col min="5122" max="5122" width="28.75" style="170" bestFit="1" customWidth="1"/>
    <col min="5123" max="5123" width="10.625" style="170" customWidth="1"/>
    <col min="5124" max="5126" width="44.625" style="170" customWidth="1"/>
    <col min="5127" max="5377" width="9" style="170"/>
    <col min="5378" max="5378" width="28.75" style="170" bestFit="1" customWidth="1"/>
    <col min="5379" max="5379" width="10.625" style="170" customWidth="1"/>
    <col min="5380" max="5382" width="44.625" style="170" customWidth="1"/>
    <col min="5383" max="5633" width="9" style="170"/>
    <col min="5634" max="5634" width="28.75" style="170" bestFit="1" customWidth="1"/>
    <col min="5635" max="5635" width="10.625" style="170" customWidth="1"/>
    <col min="5636" max="5638" width="44.625" style="170" customWidth="1"/>
    <col min="5639" max="5889" width="9" style="170"/>
    <col min="5890" max="5890" width="28.75" style="170" bestFit="1" customWidth="1"/>
    <col min="5891" max="5891" width="10.625" style="170" customWidth="1"/>
    <col min="5892" max="5894" width="44.625" style="170" customWidth="1"/>
    <col min="5895" max="6145" width="9" style="170"/>
    <col min="6146" max="6146" width="28.75" style="170" bestFit="1" customWidth="1"/>
    <col min="6147" max="6147" width="10.625" style="170" customWidth="1"/>
    <col min="6148" max="6150" width="44.625" style="170" customWidth="1"/>
    <col min="6151" max="6401" width="9" style="170"/>
    <col min="6402" max="6402" width="28.75" style="170" bestFit="1" customWidth="1"/>
    <col min="6403" max="6403" width="10.625" style="170" customWidth="1"/>
    <col min="6404" max="6406" width="44.625" style="170" customWidth="1"/>
    <col min="6407" max="6657" width="9" style="170"/>
    <col min="6658" max="6658" width="28.75" style="170" bestFit="1" customWidth="1"/>
    <col min="6659" max="6659" width="10.625" style="170" customWidth="1"/>
    <col min="6660" max="6662" width="44.625" style="170" customWidth="1"/>
    <col min="6663" max="6913" width="9" style="170"/>
    <col min="6914" max="6914" width="28.75" style="170" bestFit="1" customWidth="1"/>
    <col min="6915" max="6915" width="10.625" style="170" customWidth="1"/>
    <col min="6916" max="6918" width="44.625" style="170" customWidth="1"/>
    <col min="6919" max="7169" width="9" style="170"/>
    <col min="7170" max="7170" width="28.75" style="170" bestFit="1" customWidth="1"/>
    <col min="7171" max="7171" width="10.625" style="170" customWidth="1"/>
    <col min="7172" max="7174" width="44.625" style="170" customWidth="1"/>
    <col min="7175" max="7425" width="9" style="170"/>
    <col min="7426" max="7426" width="28.75" style="170" bestFit="1" customWidth="1"/>
    <col min="7427" max="7427" width="10.625" style="170" customWidth="1"/>
    <col min="7428" max="7430" width="44.625" style="170" customWidth="1"/>
    <col min="7431" max="7681" width="9" style="170"/>
    <col min="7682" max="7682" width="28.75" style="170" bestFit="1" customWidth="1"/>
    <col min="7683" max="7683" width="10.625" style="170" customWidth="1"/>
    <col min="7684" max="7686" width="44.625" style="170" customWidth="1"/>
    <col min="7687" max="7937" width="9" style="170"/>
    <col min="7938" max="7938" width="28.75" style="170" bestFit="1" customWidth="1"/>
    <col min="7939" max="7939" width="10.625" style="170" customWidth="1"/>
    <col min="7940" max="7942" width="44.625" style="170" customWidth="1"/>
    <col min="7943" max="8193" width="9" style="170"/>
    <col min="8194" max="8194" width="28.75" style="170" bestFit="1" customWidth="1"/>
    <col min="8195" max="8195" width="10.625" style="170" customWidth="1"/>
    <col min="8196" max="8198" width="44.625" style="170" customWidth="1"/>
    <col min="8199" max="8449" width="9" style="170"/>
    <col min="8450" max="8450" width="28.75" style="170" bestFit="1" customWidth="1"/>
    <col min="8451" max="8451" width="10.625" style="170" customWidth="1"/>
    <col min="8452" max="8454" width="44.625" style="170" customWidth="1"/>
    <col min="8455" max="8705" width="9" style="170"/>
    <col min="8706" max="8706" width="28.75" style="170" bestFit="1" customWidth="1"/>
    <col min="8707" max="8707" width="10.625" style="170" customWidth="1"/>
    <col min="8708" max="8710" width="44.625" style="170" customWidth="1"/>
    <col min="8711" max="8961" width="9" style="170"/>
    <col min="8962" max="8962" width="28.75" style="170" bestFit="1" customWidth="1"/>
    <col min="8963" max="8963" width="10.625" style="170" customWidth="1"/>
    <col min="8964" max="8966" width="44.625" style="170" customWidth="1"/>
    <col min="8967" max="9217" width="9" style="170"/>
    <col min="9218" max="9218" width="28.75" style="170" bestFit="1" customWidth="1"/>
    <col min="9219" max="9219" width="10.625" style="170" customWidth="1"/>
    <col min="9220" max="9222" width="44.625" style="170" customWidth="1"/>
    <col min="9223" max="9473" width="9" style="170"/>
    <col min="9474" max="9474" width="28.75" style="170" bestFit="1" customWidth="1"/>
    <col min="9475" max="9475" width="10.625" style="170" customWidth="1"/>
    <col min="9476" max="9478" width="44.625" style="170" customWidth="1"/>
    <col min="9479" max="9729" width="9" style="170"/>
    <col min="9730" max="9730" width="28.75" style="170" bestFit="1" customWidth="1"/>
    <col min="9731" max="9731" width="10.625" style="170" customWidth="1"/>
    <col min="9732" max="9734" width="44.625" style="170" customWidth="1"/>
    <col min="9735" max="9985" width="9" style="170"/>
    <col min="9986" max="9986" width="28.75" style="170" bestFit="1" customWidth="1"/>
    <col min="9987" max="9987" width="10.625" style="170" customWidth="1"/>
    <col min="9988" max="9990" width="44.625" style="170" customWidth="1"/>
    <col min="9991" max="10241" width="9" style="170"/>
    <col min="10242" max="10242" width="28.75" style="170" bestFit="1" customWidth="1"/>
    <col min="10243" max="10243" width="10.625" style="170" customWidth="1"/>
    <col min="10244" max="10246" width="44.625" style="170" customWidth="1"/>
    <col min="10247" max="10497" width="9" style="170"/>
    <col min="10498" max="10498" width="28.75" style="170" bestFit="1" customWidth="1"/>
    <col min="10499" max="10499" width="10.625" style="170" customWidth="1"/>
    <col min="10500" max="10502" width="44.625" style="170" customWidth="1"/>
    <col min="10503" max="10753" width="9" style="170"/>
    <col min="10754" max="10754" width="28.75" style="170" bestFit="1" customWidth="1"/>
    <col min="10755" max="10755" width="10.625" style="170" customWidth="1"/>
    <col min="10756" max="10758" width="44.625" style="170" customWidth="1"/>
    <col min="10759" max="11009" width="9" style="170"/>
    <col min="11010" max="11010" width="28.75" style="170" bestFit="1" customWidth="1"/>
    <col min="11011" max="11011" width="10.625" style="170" customWidth="1"/>
    <col min="11012" max="11014" width="44.625" style="170" customWidth="1"/>
    <col min="11015" max="11265" width="9" style="170"/>
    <col min="11266" max="11266" width="28.75" style="170" bestFit="1" customWidth="1"/>
    <col min="11267" max="11267" width="10.625" style="170" customWidth="1"/>
    <col min="11268" max="11270" width="44.625" style="170" customWidth="1"/>
    <col min="11271" max="11521" width="9" style="170"/>
    <col min="11522" max="11522" width="28.75" style="170" bestFit="1" customWidth="1"/>
    <col min="11523" max="11523" width="10.625" style="170" customWidth="1"/>
    <col min="11524" max="11526" width="44.625" style="170" customWidth="1"/>
    <col min="11527" max="11777" width="9" style="170"/>
    <col min="11778" max="11778" width="28.75" style="170" bestFit="1" customWidth="1"/>
    <col min="11779" max="11779" width="10.625" style="170" customWidth="1"/>
    <col min="11780" max="11782" width="44.625" style="170" customWidth="1"/>
    <col min="11783" max="12033" width="9" style="170"/>
    <col min="12034" max="12034" width="28.75" style="170" bestFit="1" customWidth="1"/>
    <col min="12035" max="12035" width="10.625" style="170" customWidth="1"/>
    <col min="12036" max="12038" width="44.625" style="170" customWidth="1"/>
    <col min="12039" max="12289" width="9" style="170"/>
    <col min="12290" max="12290" width="28.75" style="170" bestFit="1" customWidth="1"/>
    <col min="12291" max="12291" width="10.625" style="170" customWidth="1"/>
    <col min="12292" max="12294" width="44.625" style="170" customWidth="1"/>
    <col min="12295" max="12545" width="9" style="170"/>
    <col min="12546" max="12546" width="28.75" style="170" bestFit="1" customWidth="1"/>
    <col min="12547" max="12547" width="10.625" style="170" customWidth="1"/>
    <col min="12548" max="12550" width="44.625" style="170" customWidth="1"/>
    <col min="12551" max="12801" width="9" style="170"/>
    <col min="12802" max="12802" width="28.75" style="170" bestFit="1" customWidth="1"/>
    <col min="12803" max="12803" width="10.625" style="170" customWidth="1"/>
    <col min="12804" max="12806" width="44.625" style="170" customWidth="1"/>
    <col min="12807" max="13057" width="9" style="170"/>
    <col min="13058" max="13058" width="28.75" style="170" bestFit="1" customWidth="1"/>
    <col min="13059" max="13059" width="10.625" style="170" customWidth="1"/>
    <col min="13060" max="13062" width="44.625" style="170" customWidth="1"/>
    <col min="13063" max="13313" width="9" style="170"/>
    <col min="13314" max="13314" width="28.75" style="170" bestFit="1" customWidth="1"/>
    <col min="13315" max="13315" width="10.625" style="170" customWidth="1"/>
    <col min="13316" max="13318" width="44.625" style="170" customWidth="1"/>
    <col min="13319" max="13569" width="9" style="170"/>
    <col min="13570" max="13570" width="28.75" style="170" bestFit="1" customWidth="1"/>
    <col min="13571" max="13571" width="10.625" style="170" customWidth="1"/>
    <col min="13572" max="13574" width="44.625" style="170" customWidth="1"/>
    <col min="13575" max="13825" width="9" style="170"/>
    <col min="13826" max="13826" width="28.75" style="170" bestFit="1" customWidth="1"/>
    <col min="13827" max="13827" width="10.625" style="170" customWidth="1"/>
    <col min="13828" max="13830" width="44.625" style="170" customWidth="1"/>
    <col min="13831" max="14081" width="9" style="170"/>
    <col min="14082" max="14082" width="28.75" style="170" bestFit="1" customWidth="1"/>
    <col min="14083" max="14083" width="10.625" style="170" customWidth="1"/>
    <col min="14084" max="14086" width="44.625" style="170" customWidth="1"/>
    <col min="14087" max="14337" width="9" style="170"/>
    <col min="14338" max="14338" width="28.75" style="170" bestFit="1" customWidth="1"/>
    <col min="14339" max="14339" width="10.625" style="170" customWidth="1"/>
    <col min="14340" max="14342" width="44.625" style="170" customWidth="1"/>
    <col min="14343" max="14593" width="9" style="170"/>
    <col min="14594" max="14594" width="28.75" style="170" bestFit="1" customWidth="1"/>
    <col min="14595" max="14595" width="10.625" style="170" customWidth="1"/>
    <col min="14596" max="14598" width="44.625" style="170" customWidth="1"/>
    <col min="14599" max="14849" width="9" style="170"/>
    <col min="14850" max="14850" width="28.75" style="170" bestFit="1" customWidth="1"/>
    <col min="14851" max="14851" width="10.625" style="170" customWidth="1"/>
    <col min="14852" max="14854" width="44.625" style="170" customWidth="1"/>
    <col min="14855" max="15105" width="9" style="170"/>
    <col min="15106" max="15106" width="28.75" style="170" bestFit="1" customWidth="1"/>
    <col min="15107" max="15107" width="10.625" style="170" customWidth="1"/>
    <col min="15108" max="15110" width="44.625" style="170" customWidth="1"/>
    <col min="15111" max="15361" width="9" style="170"/>
    <col min="15362" max="15362" width="28.75" style="170" bestFit="1" customWidth="1"/>
    <col min="15363" max="15363" width="10.625" style="170" customWidth="1"/>
    <col min="15364" max="15366" width="44.625" style="170" customWidth="1"/>
    <col min="15367" max="15617" width="9" style="170"/>
    <col min="15618" max="15618" width="28.75" style="170" bestFit="1" customWidth="1"/>
    <col min="15619" max="15619" width="10.625" style="170" customWidth="1"/>
    <col min="15620" max="15622" width="44.625" style="170" customWidth="1"/>
    <col min="15623" max="15873" width="9" style="170"/>
    <col min="15874" max="15874" width="28.75" style="170" bestFit="1" customWidth="1"/>
    <col min="15875" max="15875" width="10.625" style="170" customWidth="1"/>
    <col min="15876" max="15878" width="44.625" style="170" customWidth="1"/>
    <col min="15879" max="16129" width="9" style="170"/>
    <col min="16130" max="16130" width="28.75" style="170" bestFit="1" customWidth="1"/>
    <col min="16131" max="16131" width="10.625" style="170" customWidth="1"/>
    <col min="16132" max="16134" width="44.625" style="170" customWidth="1"/>
    <col min="16135" max="16384" width="9" style="170"/>
  </cols>
  <sheetData>
    <row r="1" spans="1:6">
      <c r="A1" s="170" t="s">
        <v>101</v>
      </c>
    </row>
    <row r="2" spans="1:6">
      <c r="B2" s="170" t="s">
        <v>148</v>
      </c>
    </row>
    <row r="4" spans="1:6">
      <c r="B4" s="170" t="s">
        <v>102</v>
      </c>
    </row>
    <row r="5" spans="1:6">
      <c r="B5" s="171"/>
      <c r="C5" s="172" t="s">
        <v>103</v>
      </c>
      <c r="D5" s="173">
        <v>1</v>
      </c>
      <c r="E5" s="174">
        <v>2</v>
      </c>
      <c r="F5" s="175">
        <v>3</v>
      </c>
    </row>
    <row r="6" spans="1:6" ht="21.75" customHeight="1">
      <c r="B6" s="176" t="s">
        <v>104</v>
      </c>
      <c r="C6" s="177">
        <v>0.89827973074046374</v>
      </c>
      <c r="D6" s="178" t="s">
        <v>105</v>
      </c>
      <c r="E6" s="179" t="s">
        <v>106</v>
      </c>
      <c r="F6" s="180" t="s">
        <v>107</v>
      </c>
    </row>
    <row r="7" spans="1:6" ht="21.75" customHeight="1">
      <c r="B7" s="181" t="s">
        <v>108</v>
      </c>
      <c r="C7" s="182">
        <v>0.67866323907455017</v>
      </c>
      <c r="D7" s="183" t="s">
        <v>109</v>
      </c>
      <c r="E7" s="184" t="s">
        <v>110</v>
      </c>
      <c r="F7" s="185" t="s">
        <v>111</v>
      </c>
    </row>
    <row r="8" spans="1:6" ht="21.75" customHeight="1">
      <c r="B8" s="181" t="s">
        <v>112</v>
      </c>
      <c r="C8" s="182">
        <v>0.89068825910931171</v>
      </c>
      <c r="D8" s="183" t="s">
        <v>113</v>
      </c>
      <c r="E8" s="186" t="s">
        <v>114</v>
      </c>
      <c r="F8" s="187" t="s">
        <v>115</v>
      </c>
    </row>
    <row r="9" spans="1:6" ht="21.75" customHeight="1">
      <c r="B9" s="181" t="s">
        <v>116</v>
      </c>
      <c r="C9" s="182">
        <v>0.91404958677685955</v>
      </c>
      <c r="D9" s="183" t="s">
        <v>117</v>
      </c>
      <c r="E9" s="186" t="s">
        <v>118</v>
      </c>
      <c r="F9" s="187" t="s">
        <v>119</v>
      </c>
    </row>
    <row r="10" spans="1:6" ht="21.75" customHeight="1">
      <c r="B10" s="181" t="s">
        <v>120</v>
      </c>
      <c r="C10" s="182">
        <v>0.57450331125827814</v>
      </c>
      <c r="D10" s="187" t="s">
        <v>121</v>
      </c>
      <c r="E10" s="186" t="s">
        <v>122</v>
      </c>
      <c r="F10" s="188" t="s">
        <v>123</v>
      </c>
    </row>
    <row r="11" spans="1:6" ht="21.75" customHeight="1">
      <c r="B11" s="181" t="s">
        <v>124</v>
      </c>
      <c r="C11" s="182">
        <v>0.30956239870340357</v>
      </c>
      <c r="D11" s="188" t="s">
        <v>125</v>
      </c>
      <c r="E11" s="186" t="s">
        <v>126</v>
      </c>
      <c r="F11" s="188" t="s">
        <v>127</v>
      </c>
    </row>
    <row r="12" spans="1:6" ht="21.75" customHeight="1">
      <c r="B12" s="181" t="s">
        <v>128</v>
      </c>
      <c r="C12" s="182">
        <v>0.31517857142857142</v>
      </c>
      <c r="D12" s="189" t="s">
        <v>129</v>
      </c>
      <c r="E12" s="184" t="s">
        <v>130</v>
      </c>
      <c r="F12" s="188" t="s">
        <v>131</v>
      </c>
    </row>
    <row r="13" spans="1:6" ht="21.75" customHeight="1">
      <c r="B13" s="181" t="s">
        <v>132</v>
      </c>
      <c r="C13" s="182">
        <v>0.87553282182438197</v>
      </c>
      <c r="D13" s="183" t="s">
        <v>133</v>
      </c>
      <c r="E13" s="186" t="s">
        <v>134</v>
      </c>
      <c r="F13" s="187" t="s">
        <v>115</v>
      </c>
    </row>
    <row r="14" spans="1:6" ht="21.75" customHeight="1">
      <c r="B14" s="181" t="s">
        <v>135</v>
      </c>
      <c r="C14" s="182">
        <v>0.45929734361610969</v>
      </c>
      <c r="D14" s="183" t="s">
        <v>136</v>
      </c>
      <c r="E14" s="184" t="s">
        <v>137</v>
      </c>
      <c r="F14" s="188" t="s">
        <v>138</v>
      </c>
    </row>
    <row r="15" spans="1:6" ht="21.75" customHeight="1">
      <c r="B15" s="181" t="s">
        <v>139</v>
      </c>
      <c r="C15" s="182">
        <v>0.31593662628145386</v>
      </c>
      <c r="D15" s="188" t="s">
        <v>140</v>
      </c>
      <c r="E15" s="186" t="s">
        <v>141</v>
      </c>
      <c r="F15" s="188" t="s">
        <v>142</v>
      </c>
    </row>
    <row r="16" spans="1:6" ht="21.75" customHeight="1">
      <c r="B16" s="190" t="s">
        <v>77</v>
      </c>
      <c r="C16" s="191">
        <v>0.60052910052910058</v>
      </c>
      <c r="D16" s="192" t="s">
        <v>143</v>
      </c>
      <c r="E16" s="193" t="s">
        <v>144</v>
      </c>
      <c r="F16" s="194" t="s">
        <v>145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5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N37"/>
  <sheetViews>
    <sheetView zoomScaleNormal="100" workbookViewId="0">
      <selection activeCell="B2" sqref="B2:I2"/>
    </sheetView>
  </sheetViews>
  <sheetFormatPr defaultRowHeight="13.5"/>
  <cols>
    <col min="1" max="1" width="1.625" style="2" customWidth="1"/>
    <col min="2" max="3" width="10.625" style="1" customWidth="1"/>
    <col min="4" max="4" width="12.625" style="2" customWidth="1"/>
    <col min="5" max="5" width="12.625" style="13" customWidth="1"/>
    <col min="6" max="6" width="12.625" style="14" customWidth="1"/>
    <col min="7" max="8" width="12.625" style="13" customWidth="1"/>
    <col min="9" max="9" width="12.625" style="14" customWidth="1"/>
    <col min="10" max="10" width="12.625" style="13" customWidth="1"/>
    <col min="11" max="11" width="10.625" style="13" customWidth="1"/>
    <col min="12" max="16384" width="9" style="2"/>
  </cols>
  <sheetData>
    <row r="2" spans="2:14">
      <c r="B2" s="210" t="s">
        <v>149</v>
      </c>
      <c r="C2" s="210"/>
      <c r="D2" s="210"/>
      <c r="E2" s="210"/>
      <c r="F2" s="210"/>
      <c r="G2" s="210"/>
      <c r="H2" s="210"/>
      <c r="I2" s="210"/>
      <c r="J2" s="211"/>
      <c r="K2" s="211"/>
    </row>
    <row r="3" spans="2:14" ht="15" customHeight="1">
      <c r="B3" s="213" t="s">
        <v>29</v>
      </c>
      <c r="C3" s="214"/>
      <c r="D3" s="197" t="s">
        <v>28</v>
      </c>
      <c r="E3" s="208" t="s">
        <v>38</v>
      </c>
      <c r="F3" s="208"/>
      <c r="G3" s="209"/>
      <c r="H3" s="212" t="s">
        <v>39</v>
      </c>
      <c r="I3" s="206"/>
      <c r="J3" s="206"/>
      <c r="K3" s="206" t="s">
        <v>40</v>
      </c>
    </row>
    <row r="4" spans="2:14" ht="72.75" customHeight="1" thickBot="1">
      <c r="B4" s="215"/>
      <c r="C4" s="216"/>
      <c r="D4" s="205"/>
      <c r="E4" s="31" t="s">
        <v>1</v>
      </c>
      <c r="F4" s="6" t="s">
        <v>47</v>
      </c>
      <c r="G4" s="7" t="s">
        <v>98</v>
      </c>
      <c r="H4" s="120" t="s">
        <v>1</v>
      </c>
      <c r="I4" s="6" t="s">
        <v>47</v>
      </c>
      <c r="J4" s="8" t="s">
        <v>99</v>
      </c>
      <c r="K4" s="207"/>
    </row>
    <row r="5" spans="2:14" ht="21" customHeight="1" thickBot="1">
      <c r="B5" s="217" t="s">
        <v>37</v>
      </c>
      <c r="C5" s="218"/>
      <c r="D5" s="32" t="s">
        <v>11</v>
      </c>
      <c r="E5" s="128">
        <v>33473</v>
      </c>
      <c r="F5" s="134">
        <v>62.880992495022205</v>
      </c>
      <c r="G5" s="161">
        <v>21048</v>
      </c>
      <c r="H5" s="140">
        <v>31978</v>
      </c>
      <c r="I5" s="134">
        <v>64.640779632847327</v>
      </c>
      <c r="J5" s="166">
        <v>20671</v>
      </c>
      <c r="K5" s="127">
        <f>G5-J5</f>
        <v>377</v>
      </c>
      <c r="M5" s="2">
        <v>21048</v>
      </c>
      <c r="N5" s="2">
        <v>20671</v>
      </c>
    </row>
    <row r="6" spans="2:14" ht="21" customHeight="1">
      <c r="B6" s="41" t="s">
        <v>25</v>
      </c>
      <c r="C6" s="222" t="s">
        <v>54</v>
      </c>
      <c r="D6" s="30" t="s">
        <v>15</v>
      </c>
      <c r="E6" s="129">
        <v>10850</v>
      </c>
      <c r="F6" s="135">
        <v>50.105384173213267</v>
      </c>
      <c r="G6" s="162">
        <v>5436</v>
      </c>
      <c r="H6" s="141">
        <v>11305</v>
      </c>
      <c r="I6" s="135">
        <v>41.320898363151883</v>
      </c>
      <c r="J6" s="167">
        <v>4671</v>
      </c>
      <c r="K6" s="89">
        <f t="shared" ref="K6:K20" si="0">G6-J6</f>
        <v>765</v>
      </c>
      <c r="M6" s="2">
        <v>5436</v>
      </c>
      <c r="N6" s="2">
        <v>4671</v>
      </c>
    </row>
    <row r="7" spans="2:14" ht="21" customHeight="1">
      <c r="B7" s="87"/>
      <c r="C7" s="222"/>
      <c r="D7" s="29" t="s">
        <v>6</v>
      </c>
      <c r="E7" s="130">
        <v>10011</v>
      </c>
      <c r="F7" s="136">
        <v>32.581716483132318</v>
      </c>
      <c r="G7" s="163">
        <v>3262</v>
      </c>
      <c r="H7" s="142">
        <v>9857</v>
      </c>
      <c r="I7" s="136">
        <v>34.772698493098645</v>
      </c>
      <c r="J7" s="168">
        <v>3428</v>
      </c>
      <c r="K7" s="90">
        <f t="shared" si="0"/>
        <v>-166</v>
      </c>
      <c r="M7" s="2">
        <v>3262</v>
      </c>
      <c r="N7" s="2">
        <v>3428</v>
      </c>
    </row>
    <row r="8" spans="2:14" ht="21" customHeight="1">
      <c r="B8" s="22"/>
      <c r="C8" s="86"/>
      <c r="D8" s="11" t="s">
        <v>45</v>
      </c>
      <c r="E8" s="131">
        <f>SUM(E6:E7)</f>
        <v>20861</v>
      </c>
      <c r="F8" s="137">
        <f>G8/E8*100</f>
        <v>41.695029001486027</v>
      </c>
      <c r="G8" s="163">
        <f>SUM(G6:G7)</f>
        <v>8698</v>
      </c>
      <c r="H8" s="143">
        <f>SUM(H6:H7)</f>
        <v>21162</v>
      </c>
      <c r="I8" s="146">
        <f>J8/H8*100</f>
        <v>38.271429921557512</v>
      </c>
      <c r="J8" s="168">
        <f>SUM(J6:J7)</f>
        <v>8099</v>
      </c>
      <c r="K8" s="90">
        <f>SUM(K6:K7)</f>
        <v>599</v>
      </c>
    </row>
    <row r="9" spans="2:14" ht="21" customHeight="1">
      <c r="B9" s="91" t="s">
        <v>26</v>
      </c>
      <c r="C9" s="223" t="s">
        <v>55</v>
      </c>
      <c r="D9" s="29" t="s">
        <v>9</v>
      </c>
      <c r="E9" s="130">
        <v>11779</v>
      </c>
      <c r="F9" s="136">
        <v>26.91841067637246</v>
      </c>
      <c r="G9" s="163">
        <v>3171</v>
      </c>
      <c r="H9" s="142">
        <v>12642</v>
      </c>
      <c r="I9" s="136">
        <v>23.116921705541525</v>
      </c>
      <c r="J9" s="168">
        <v>2922</v>
      </c>
      <c r="K9" s="90">
        <f t="shared" si="0"/>
        <v>249</v>
      </c>
      <c r="M9" s="2">
        <v>3171</v>
      </c>
      <c r="N9" s="2">
        <v>2922</v>
      </c>
    </row>
    <row r="10" spans="2:14" ht="21" customHeight="1">
      <c r="B10" s="87"/>
      <c r="C10" s="222"/>
      <c r="D10" s="29" t="s">
        <v>8</v>
      </c>
      <c r="E10" s="130">
        <v>30141</v>
      </c>
      <c r="F10" s="136">
        <v>20.805480360201095</v>
      </c>
      <c r="G10" s="163">
        <v>6271</v>
      </c>
      <c r="H10" s="142">
        <v>30642</v>
      </c>
      <c r="I10" s="136">
        <v>16.290783681989382</v>
      </c>
      <c r="J10" s="168">
        <v>4992</v>
      </c>
      <c r="K10" s="90">
        <f t="shared" si="0"/>
        <v>1279</v>
      </c>
      <c r="M10" s="2">
        <v>6271</v>
      </c>
      <c r="N10" s="2">
        <v>4992</v>
      </c>
    </row>
    <row r="11" spans="2:14" ht="21" customHeight="1">
      <c r="B11" s="22"/>
      <c r="C11" s="86"/>
      <c r="D11" s="11" t="s">
        <v>45</v>
      </c>
      <c r="E11" s="131">
        <f>SUM(E9:E10)</f>
        <v>41920</v>
      </c>
      <c r="F11" s="137">
        <f>G11/E11*100</f>
        <v>22.523854961832061</v>
      </c>
      <c r="G11" s="163">
        <f>SUM(G9:G10)</f>
        <v>9442</v>
      </c>
      <c r="H11" s="143">
        <f>SUM(H9:H10)</f>
        <v>43284</v>
      </c>
      <c r="I11" s="146">
        <f>J11/H11*100</f>
        <v>18.283892431383421</v>
      </c>
      <c r="J11" s="168">
        <f>SUM(J9:J10)</f>
        <v>7914</v>
      </c>
      <c r="K11" s="90">
        <f>SUM(K9:K10)</f>
        <v>1528</v>
      </c>
    </row>
    <row r="12" spans="2:14" ht="21" customHeight="1">
      <c r="B12" s="91" t="s">
        <v>27</v>
      </c>
      <c r="C12" s="224" t="s">
        <v>56</v>
      </c>
      <c r="D12" s="29" t="s">
        <v>12</v>
      </c>
      <c r="E12" s="130">
        <v>12313</v>
      </c>
      <c r="F12" s="136">
        <v>12.612505921364281</v>
      </c>
      <c r="G12" s="163">
        <v>1553</v>
      </c>
      <c r="H12" s="142">
        <v>13340</v>
      </c>
      <c r="I12" s="136">
        <v>6.5395095367847409</v>
      </c>
      <c r="J12" s="168">
        <v>872</v>
      </c>
      <c r="K12" s="90">
        <f t="shared" si="0"/>
        <v>681</v>
      </c>
      <c r="M12" s="2">
        <v>1553</v>
      </c>
      <c r="N12" s="2">
        <v>872</v>
      </c>
    </row>
    <row r="13" spans="2:14" ht="21" customHeight="1">
      <c r="B13" s="87"/>
      <c r="C13" s="221"/>
      <c r="D13" s="29" t="s">
        <v>18</v>
      </c>
      <c r="E13" s="130">
        <v>6451</v>
      </c>
      <c r="F13" s="136">
        <v>11.718494271685762</v>
      </c>
      <c r="G13" s="163">
        <v>756</v>
      </c>
      <c r="H13" s="142">
        <v>6857</v>
      </c>
      <c r="I13" s="136">
        <v>4.3527630582891748</v>
      </c>
      <c r="J13" s="168">
        <v>298</v>
      </c>
      <c r="K13" s="90">
        <f t="shared" si="0"/>
        <v>458</v>
      </c>
      <c r="M13" s="2">
        <v>756</v>
      </c>
      <c r="N13" s="2">
        <v>298</v>
      </c>
    </row>
    <row r="14" spans="2:14" ht="21" customHeight="1">
      <c r="B14" s="22"/>
      <c r="C14" s="86"/>
      <c r="D14" s="11" t="s">
        <v>45</v>
      </c>
      <c r="E14" s="131">
        <f>SUM(E12:E13)</f>
        <v>18764</v>
      </c>
      <c r="F14" s="137">
        <f>G14/E14*100</f>
        <v>12.30547857599659</v>
      </c>
      <c r="G14" s="163">
        <f>SUM(G12:G13)</f>
        <v>2309</v>
      </c>
      <c r="H14" s="143">
        <f>SUM(H12:H13)</f>
        <v>20197</v>
      </c>
      <c r="I14" s="146">
        <f>J14/H14*100</f>
        <v>5.7929395454770507</v>
      </c>
      <c r="J14" s="168">
        <f>SUM(J12:J13)</f>
        <v>1170</v>
      </c>
      <c r="K14" s="90">
        <f>SUM(K12:K13)</f>
        <v>1139</v>
      </c>
    </row>
    <row r="15" spans="2:14" ht="21" customHeight="1">
      <c r="B15" s="91" t="s">
        <v>3</v>
      </c>
      <c r="C15" s="223" t="s">
        <v>57</v>
      </c>
      <c r="D15" s="29" t="s">
        <v>19</v>
      </c>
      <c r="E15" s="130">
        <v>34186</v>
      </c>
      <c r="F15" s="136">
        <v>9.6309049822447008</v>
      </c>
      <c r="G15" s="163">
        <v>3292</v>
      </c>
      <c r="H15" s="142">
        <v>35324</v>
      </c>
      <c r="I15" s="136">
        <v>3.0672823218997358</v>
      </c>
      <c r="J15" s="168">
        <v>1083</v>
      </c>
      <c r="K15" s="90">
        <f t="shared" si="0"/>
        <v>2209</v>
      </c>
      <c r="M15" s="2">
        <v>3292</v>
      </c>
      <c r="N15" s="2">
        <v>1083</v>
      </c>
    </row>
    <row r="16" spans="2:14" ht="21" customHeight="1">
      <c r="B16" s="221"/>
      <c r="C16" s="222"/>
      <c r="D16" s="29" t="s">
        <v>10</v>
      </c>
      <c r="E16" s="130">
        <v>16867</v>
      </c>
      <c r="F16" s="136">
        <v>6.5668344175770219</v>
      </c>
      <c r="G16" s="163">
        <v>1108</v>
      </c>
      <c r="H16" s="142">
        <v>17945</v>
      </c>
      <c r="I16" s="136">
        <v>4.1048703473351837</v>
      </c>
      <c r="J16" s="168">
        <v>737</v>
      </c>
      <c r="K16" s="90">
        <f t="shared" si="0"/>
        <v>371</v>
      </c>
      <c r="M16" s="2">
        <v>1108</v>
      </c>
      <c r="N16" s="2">
        <v>737</v>
      </c>
    </row>
    <row r="17" spans="2:14" ht="21" customHeight="1">
      <c r="B17" s="221"/>
      <c r="C17" s="9"/>
      <c r="D17" s="29" t="s">
        <v>16</v>
      </c>
      <c r="E17" s="130">
        <v>11664</v>
      </c>
      <c r="F17" s="136">
        <v>6.4542936288088644</v>
      </c>
      <c r="G17" s="163">
        <v>753</v>
      </c>
      <c r="H17" s="142">
        <v>12637</v>
      </c>
      <c r="I17" s="136">
        <v>3.9978292329956582</v>
      </c>
      <c r="J17" s="168">
        <v>505</v>
      </c>
      <c r="K17" s="90">
        <f t="shared" si="0"/>
        <v>248</v>
      </c>
      <c r="M17" s="2">
        <v>753</v>
      </c>
      <c r="N17" s="2">
        <v>505</v>
      </c>
    </row>
    <row r="18" spans="2:14" ht="21" customHeight="1">
      <c r="B18" s="221"/>
      <c r="C18" s="9"/>
      <c r="D18" s="29" t="s">
        <v>4</v>
      </c>
      <c r="E18" s="130">
        <v>35374</v>
      </c>
      <c r="F18" s="136">
        <v>3.0938273456836423</v>
      </c>
      <c r="G18" s="163">
        <v>1094</v>
      </c>
      <c r="H18" s="142">
        <v>35284</v>
      </c>
      <c r="I18" s="136">
        <v>3.4074074074074074</v>
      </c>
      <c r="J18" s="168">
        <v>1202</v>
      </c>
      <c r="K18" s="90">
        <f t="shared" si="0"/>
        <v>-108</v>
      </c>
      <c r="M18" s="2">
        <v>1094</v>
      </c>
      <c r="N18" s="2">
        <v>1202</v>
      </c>
    </row>
    <row r="19" spans="2:14" ht="21" customHeight="1">
      <c r="B19" s="22"/>
      <c r="C19" s="86"/>
      <c r="D19" s="11" t="s">
        <v>45</v>
      </c>
      <c r="E19" s="131">
        <f>SUM(E15:E18)</f>
        <v>98091</v>
      </c>
      <c r="F19" s="137">
        <f>G19/E19*100</f>
        <v>6.3685761180944223</v>
      </c>
      <c r="G19" s="163">
        <f>SUM(G15:G18)</f>
        <v>6247</v>
      </c>
      <c r="H19" s="143">
        <f>SUM(H15:H18)</f>
        <v>101190</v>
      </c>
      <c r="I19" s="146">
        <f>J19/H19*100</f>
        <v>3.4855222848107519</v>
      </c>
      <c r="J19" s="168">
        <f>SUM(J15:J18)</f>
        <v>3527</v>
      </c>
      <c r="K19" s="90">
        <f>SUM(K15:K18)</f>
        <v>2720</v>
      </c>
    </row>
    <row r="20" spans="2:14" ht="21" customHeight="1">
      <c r="B20" s="224" t="s">
        <v>58</v>
      </c>
      <c r="C20" s="223" t="s">
        <v>59</v>
      </c>
      <c r="D20" s="29" t="s">
        <v>23</v>
      </c>
      <c r="E20" s="130">
        <v>4700</v>
      </c>
      <c r="F20" s="136">
        <v>0.99653379549393406</v>
      </c>
      <c r="G20" s="163">
        <v>47</v>
      </c>
      <c r="H20" s="142">
        <v>5090</v>
      </c>
      <c r="I20" s="136">
        <v>0</v>
      </c>
      <c r="J20" s="168">
        <v>0</v>
      </c>
      <c r="K20" s="89">
        <f t="shared" si="0"/>
        <v>47</v>
      </c>
      <c r="M20" s="2">
        <v>47</v>
      </c>
      <c r="N20" s="2">
        <v>0</v>
      </c>
    </row>
    <row r="21" spans="2:14" ht="21" customHeight="1">
      <c r="B21" s="221"/>
      <c r="C21" s="222"/>
      <c r="D21" s="29" t="s">
        <v>5</v>
      </c>
      <c r="E21" s="130">
        <v>16159</v>
      </c>
      <c r="F21" s="136">
        <v>0.67680407840379708</v>
      </c>
      <c r="G21" s="163">
        <v>109</v>
      </c>
      <c r="H21" s="142">
        <v>16813</v>
      </c>
      <c r="I21" s="136">
        <v>0.4857737682165163</v>
      </c>
      <c r="J21" s="168">
        <v>82</v>
      </c>
      <c r="K21" s="89">
        <f t="shared" ref="K21:K31" si="1">G21-J21</f>
        <v>27</v>
      </c>
      <c r="M21" s="2">
        <v>109</v>
      </c>
      <c r="N21" s="2">
        <v>82</v>
      </c>
    </row>
    <row r="22" spans="2:14" ht="21" customHeight="1">
      <c r="B22" s="87"/>
      <c r="C22" s="9"/>
      <c r="D22" s="29" t="s">
        <v>13</v>
      </c>
      <c r="E22" s="130">
        <v>60635</v>
      </c>
      <c r="F22" s="136">
        <v>0.31882244271624804</v>
      </c>
      <c r="G22" s="163">
        <v>193</v>
      </c>
      <c r="H22" s="142">
        <v>62515</v>
      </c>
      <c r="I22" s="136">
        <v>2.1185094167743574E-3</v>
      </c>
      <c r="J22" s="168">
        <v>1</v>
      </c>
      <c r="K22" s="89">
        <f t="shared" si="1"/>
        <v>192</v>
      </c>
      <c r="M22" s="2">
        <v>193</v>
      </c>
      <c r="N22" s="2">
        <v>1</v>
      </c>
    </row>
    <row r="23" spans="2:14" ht="21" customHeight="1">
      <c r="B23" s="87"/>
      <c r="C23" s="9"/>
      <c r="D23" s="29" t="s">
        <v>7</v>
      </c>
      <c r="E23" s="130">
        <v>12190</v>
      </c>
      <c r="F23" s="136">
        <v>0.18593840790238234</v>
      </c>
      <c r="G23" s="163">
        <v>23</v>
      </c>
      <c r="H23" s="142">
        <v>12581</v>
      </c>
      <c r="I23" s="136">
        <v>0</v>
      </c>
      <c r="J23" s="168">
        <v>0</v>
      </c>
      <c r="K23" s="89">
        <f t="shared" si="1"/>
        <v>23</v>
      </c>
      <c r="M23" s="2">
        <v>23</v>
      </c>
      <c r="N23" s="2">
        <v>0</v>
      </c>
    </row>
    <row r="24" spans="2:14" ht="21" customHeight="1">
      <c r="B24" s="87"/>
      <c r="C24" s="9"/>
      <c r="D24" s="29" t="s">
        <v>0</v>
      </c>
      <c r="E24" s="130">
        <v>473962</v>
      </c>
      <c r="F24" s="136">
        <v>0.13050665583944782</v>
      </c>
      <c r="G24" s="163">
        <v>619</v>
      </c>
      <c r="H24" s="142">
        <v>460637</v>
      </c>
      <c r="I24" s="136">
        <v>8.6003091564877399E-2</v>
      </c>
      <c r="J24" s="168">
        <v>396</v>
      </c>
      <c r="K24" s="89">
        <f t="shared" si="1"/>
        <v>223</v>
      </c>
      <c r="M24" s="2">
        <v>619</v>
      </c>
      <c r="N24" s="2">
        <v>396</v>
      </c>
    </row>
    <row r="25" spans="2:14" ht="21" customHeight="1">
      <c r="B25" s="87"/>
      <c r="C25" s="9"/>
      <c r="D25" s="29" t="s">
        <v>17</v>
      </c>
      <c r="E25" s="130">
        <v>13972</v>
      </c>
      <c r="F25" s="136">
        <v>0.10889856876166772</v>
      </c>
      <c r="G25" s="163">
        <v>15</v>
      </c>
      <c r="H25" s="142">
        <v>15433</v>
      </c>
      <c r="I25" s="136">
        <v>0</v>
      </c>
      <c r="J25" s="168">
        <v>0</v>
      </c>
      <c r="K25" s="89">
        <f t="shared" si="1"/>
        <v>15</v>
      </c>
      <c r="M25" s="2">
        <v>15</v>
      </c>
      <c r="N25" s="2">
        <v>0</v>
      </c>
    </row>
    <row r="26" spans="2:14" ht="21" customHeight="1">
      <c r="B26" s="87"/>
      <c r="C26" s="9"/>
      <c r="D26" s="29" t="s">
        <v>2</v>
      </c>
      <c r="E26" s="130">
        <v>91901</v>
      </c>
      <c r="F26" s="136">
        <v>3.5492457852706299E-2</v>
      </c>
      <c r="G26" s="163">
        <v>33</v>
      </c>
      <c r="H26" s="142">
        <v>93362</v>
      </c>
      <c r="I26" s="136">
        <v>5.7596221687857274E-3</v>
      </c>
      <c r="J26" s="168">
        <v>5</v>
      </c>
      <c r="K26" s="89">
        <f t="shared" si="1"/>
        <v>28</v>
      </c>
      <c r="M26" s="2">
        <v>33</v>
      </c>
      <c r="N26" s="2">
        <v>5</v>
      </c>
    </row>
    <row r="27" spans="2:14" ht="21" customHeight="1">
      <c r="B27" s="87"/>
      <c r="C27" s="9"/>
      <c r="D27" s="29" t="s">
        <v>22</v>
      </c>
      <c r="E27" s="130">
        <v>55606</v>
      </c>
      <c r="F27" s="136">
        <v>2.0760287875991879E-2</v>
      </c>
      <c r="G27" s="163">
        <v>12</v>
      </c>
      <c r="H27" s="142">
        <v>55062</v>
      </c>
      <c r="I27" s="136">
        <v>0.11511033746981862</v>
      </c>
      <c r="J27" s="168">
        <v>63</v>
      </c>
      <c r="K27" s="89">
        <f t="shared" si="1"/>
        <v>-51</v>
      </c>
      <c r="M27" s="2">
        <v>12</v>
      </c>
      <c r="N27" s="2">
        <v>63</v>
      </c>
    </row>
    <row r="28" spans="2:14" ht="21" customHeight="1">
      <c r="B28" s="87"/>
      <c r="C28" s="9"/>
      <c r="D28" s="29" t="s">
        <v>14</v>
      </c>
      <c r="E28" s="130">
        <v>9270</v>
      </c>
      <c r="F28" s="136">
        <v>1.8914318138831095E-2</v>
      </c>
      <c r="G28" s="163">
        <v>2</v>
      </c>
      <c r="H28" s="142">
        <v>10197</v>
      </c>
      <c r="I28" s="136">
        <v>0</v>
      </c>
      <c r="J28" s="168">
        <v>0</v>
      </c>
      <c r="K28" s="89">
        <f t="shared" si="1"/>
        <v>2</v>
      </c>
      <c r="M28" s="2">
        <v>2</v>
      </c>
      <c r="N28" s="2">
        <v>0</v>
      </c>
    </row>
    <row r="29" spans="2:14" ht="21" customHeight="1">
      <c r="B29" s="87"/>
      <c r="C29" s="9"/>
      <c r="D29" s="29" t="s">
        <v>20</v>
      </c>
      <c r="E29" s="130">
        <v>48707</v>
      </c>
      <c r="F29" s="136">
        <v>1.8785222291797122E-2</v>
      </c>
      <c r="G29" s="163">
        <v>9</v>
      </c>
      <c r="H29" s="142">
        <v>46230</v>
      </c>
      <c r="I29" s="136">
        <v>0</v>
      </c>
      <c r="J29" s="168">
        <v>0</v>
      </c>
      <c r="K29" s="89">
        <f t="shared" si="1"/>
        <v>9</v>
      </c>
      <c r="M29" s="2">
        <v>9</v>
      </c>
      <c r="N29" s="2">
        <v>0</v>
      </c>
    </row>
    <row r="30" spans="2:14" ht="21" customHeight="1">
      <c r="B30" s="87"/>
      <c r="C30" s="9"/>
      <c r="D30" s="29" t="s">
        <v>24</v>
      </c>
      <c r="E30" s="130">
        <v>62131</v>
      </c>
      <c r="F30" s="136">
        <v>1.7980760586172796E-2</v>
      </c>
      <c r="G30" s="163">
        <v>11</v>
      </c>
      <c r="H30" s="142">
        <v>61668</v>
      </c>
      <c r="I30" s="136">
        <v>4.109119963474489E-2</v>
      </c>
      <c r="J30" s="168">
        <v>25</v>
      </c>
      <c r="K30" s="89">
        <f t="shared" si="1"/>
        <v>-14</v>
      </c>
      <c r="M30" s="2">
        <v>11</v>
      </c>
      <c r="N30" s="2">
        <v>25</v>
      </c>
    </row>
    <row r="31" spans="2:14" ht="21" customHeight="1">
      <c r="B31" s="87"/>
      <c r="C31" s="9"/>
      <c r="D31" s="29" t="s">
        <v>21</v>
      </c>
      <c r="E31" s="130">
        <v>165641</v>
      </c>
      <c r="F31" s="136">
        <v>1.0944032219230852E-3</v>
      </c>
      <c r="G31" s="163">
        <v>2</v>
      </c>
      <c r="H31" s="142">
        <v>158894</v>
      </c>
      <c r="I31" s="136">
        <v>0</v>
      </c>
      <c r="J31" s="168">
        <v>0</v>
      </c>
      <c r="K31" s="89">
        <f t="shared" si="1"/>
        <v>2</v>
      </c>
      <c r="M31" s="2">
        <v>2</v>
      </c>
      <c r="N31" s="2">
        <v>0</v>
      </c>
    </row>
    <row r="32" spans="2:14" ht="21" customHeight="1" thickBot="1">
      <c r="B32" s="22"/>
      <c r="C32" s="10"/>
      <c r="D32" s="12" t="s">
        <v>45</v>
      </c>
      <c r="E32" s="132">
        <f>SUM(E20:E31)</f>
        <v>1014874</v>
      </c>
      <c r="F32" s="138">
        <f>G32/E32*100</f>
        <v>0.10592447929496666</v>
      </c>
      <c r="G32" s="164">
        <f>SUM(G20:G31)</f>
        <v>1075</v>
      </c>
      <c r="H32" s="144">
        <f>SUM(H20:H31)</f>
        <v>998482</v>
      </c>
      <c r="I32" s="147">
        <f>J32/H32*100</f>
        <v>5.7286961607720524E-2</v>
      </c>
      <c r="J32" s="169">
        <f>SUM(J20:J31)</f>
        <v>572</v>
      </c>
      <c r="K32" s="92">
        <f>SUM(K20:K31)</f>
        <v>503</v>
      </c>
    </row>
    <row r="33" spans="2:11" ht="21" customHeight="1" thickTop="1">
      <c r="B33" s="219" t="s">
        <v>46</v>
      </c>
      <c r="C33" s="220"/>
      <c r="D33" s="220"/>
      <c r="E33" s="133">
        <f>E5+SUMIF($D6:$D32,"計",E6:E32)</f>
        <v>1227983</v>
      </c>
      <c r="F33" s="139">
        <f>G33/E33*100</f>
        <v>3.9755436353760594</v>
      </c>
      <c r="G33" s="165">
        <f>G5+SUMIF($D6:$D32,"計",G6:G32)</f>
        <v>48819</v>
      </c>
      <c r="H33" s="145">
        <f>H5+SUMIF($D6:$D32,"計",H6:H32)</f>
        <v>1216293</v>
      </c>
      <c r="I33" s="148">
        <f>J33/H33*100</f>
        <v>3.4492511261677903</v>
      </c>
      <c r="J33" s="167">
        <f>J5+SUMIF($D6:$D32,"計",J6:J32)</f>
        <v>41953</v>
      </c>
      <c r="K33" s="89">
        <f>K5+SUMIF($D6:$D32,"計",K6:K32)</f>
        <v>6866</v>
      </c>
    </row>
    <row r="34" spans="2:11" ht="20.100000000000001" customHeight="1"/>
    <row r="35" spans="2:11" ht="20.100000000000001" customHeight="1"/>
    <row r="36" spans="2:11" ht="20.100000000000001" customHeight="1"/>
    <row r="37" spans="2:11" ht="20.100000000000001" customHeight="1"/>
  </sheetData>
  <mergeCells count="16">
    <mergeCell ref="B5:C5"/>
    <mergeCell ref="B33:D33"/>
    <mergeCell ref="B16:B18"/>
    <mergeCell ref="C6:C7"/>
    <mergeCell ref="C9:C10"/>
    <mergeCell ref="C12:C13"/>
    <mergeCell ref="C15:C16"/>
    <mergeCell ref="B20:B21"/>
    <mergeCell ref="C20:C21"/>
    <mergeCell ref="D3:D4"/>
    <mergeCell ref="K3:K4"/>
    <mergeCell ref="E3:G3"/>
    <mergeCell ref="B2:I2"/>
    <mergeCell ref="J2:K2"/>
    <mergeCell ref="H3:J3"/>
    <mergeCell ref="B3:C4"/>
  </mergeCells>
  <phoneticPr fontId="2"/>
  <pageMargins left="0.7" right="0.7" top="0.75" bottom="0.75" header="0.3" footer="0.3"/>
  <pageSetup paperSize="9" scale="72" orientation="portrait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I28"/>
  <sheetViews>
    <sheetView zoomScaleNormal="100" workbookViewId="0">
      <selection activeCell="B2" sqref="B2"/>
    </sheetView>
  </sheetViews>
  <sheetFormatPr defaultRowHeight="13.5"/>
  <cols>
    <col min="1" max="1" width="1.625" style="2" customWidth="1"/>
    <col min="2" max="3" width="13.625" style="1" customWidth="1"/>
    <col min="4" max="4" width="12.625" style="2" customWidth="1"/>
    <col min="5" max="6" width="12.625" style="16" customWidth="1"/>
    <col min="7" max="7" width="10.625" style="15" customWidth="1"/>
    <col min="8" max="8" width="27.75" style="2" customWidth="1"/>
    <col min="9" max="16384" width="9" style="2"/>
  </cols>
  <sheetData>
    <row r="2" spans="2:9">
      <c r="B2" s="85" t="s">
        <v>150</v>
      </c>
      <c r="C2" s="85"/>
      <c r="D2" s="85"/>
      <c r="E2" s="85"/>
      <c r="F2" s="85"/>
      <c r="H2" s="16"/>
    </row>
    <row r="3" spans="2:9" ht="72.75" customHeight="1" thickBot="1">
      <c r="B3" s="225" t="s">
        <v>29</v>
      </c>
      <c r="C3" s="226"/>
      <c r="D3" s="91" t="s">
        <v>28</v>
      </c>
      <c r="E3" s="93" t="s">
        <v>33</v>
      </c>
      <c r="F3" s="94" t="s">
        <v>34</v>
      </c>
      <c r="G3" s="95" t="s">
        <v>35</v>
      </c>
      <c r="H3" s="91" t="s">
        <v>43</v>
      </c>
      <c r="I3" s="17"/>
    </row>
    <row r="4" spans="2:9" ht="21" customHeight="1" thickBot="1">
      <c r="B4" s="217" t="s">
        <v>37</v>
      </c>
      <c r="C4" s="218"/>
      <c r="D4" s="32" t="s">
        <v>11</v>
      </c>
      <c r="E4" s="149">
        <v>62.880992495022205</v>
      </c>
      <c r="F4" s="155">
        <v>64.640779632847327</v>
      </c>
      <c r="G4" s="18">
        <f t="shared" ref="G4:G12" si="0">E4-F4</f>
        <v>-1.7597871378251213</v>
      </c>
      <c r="H4" s="96" t="s">
        <v>36</v>
      </c>
      <c r="I4" s="17"/>
    </row>
    <row r="5" spans="2:9" ht="21" customHeight="1">
      <c r="B5" s="41" t="s">
        <v>25</v>
      </c>
      <c r="C5" s="222" t="s">
        <v>54</v>
      </c>
      <c r="D5" s="30" t="s">
        <v>15</v>
      </c>
      <c r="E5" s="150">
        <v>50.105384173213267</v>
      </c>
      <c r="F5" s="156">
        <v>41.320898363151883</v>
      </c>
      <c r="G5" s="19">
        <f t="shared" si="0"/>
        <v>8.7844858100613834</v>
      </c>
      <c r="H5" s="97" t="s">
        <v>30</v>
      </c>
    </row>
    <row r="6" spans="2:9" ht="21" customHeight="1">
      <c r="B6" s="87"/>
      <c r="C6" s="222"/>
      <c r="D6" s="29" t="s">
        <v>6</v>
      </c>
      <c r="E6" s="151">
        <v>32.581716483132318</v>
      </c>
      <c r="F6" s="157">
        <v>34.772698493098645</v>
      </c>
      <c r="G6" s="20">
        <f t="shared" si="0"/>
        <v>-2.1909820099663264</v>
      </c>
      <c r="H6" s="98" t="s">
        <v>30</v>
      </c>
    </row>
    <row r="7" spans="2:9" ht="24" customHeight="1">
      <c r="B7" s="91" t="s">
        <v>26</v>
      </c>
      <c r="C7" s="224" t="s">
        <v>55</v>
      </c>
      <c r="D7" s="29" t="s">
        <v>9</v>
      </c>
      <c r="E7" s="151">
        <v>26.91841067637246</v>
      </c>
      <c r="F7" s="157">
        <v>23.116921705541525</v>
      </c>
      <c r="G7" s="20">
        <f t="shared" si="0"/>
        <v>3.8014889708309347</v>
      </c>
      <c r="H7" s="98" t="s">
        <v>30</v>
      </c>
    </row>
    <row r="8" spans="2:9" ht="24" customHeight="1">
      <c r="B8" s="87"/>
      <c r="C8" s="230"/>
      <c r="D8" s="29" t="s">
        <v>8</v>
      </c>
      <c r="E8" s="151">
        <v>20.805480360201095</v>
      </c>
      <c r="F8" s="157">
        <v>16.290783681989382</v>
      </c>
      <c r="G8" s="20">
        <f t="shared" si="0"/>
        <v>4.5146966782117133</v>
      </c>
      <c r="H8" s="98" t="s">
        <v>31</v>
      </c>
    </row>
    <row r="9" spans="2:9" ht="24" customHeight="1">
      <c r="B9" s="91" t="s">
        <v>27</v>
      </c>
      <c r="C9" s="224" t="s">
        <v>56</v>
      </c>
      <c r="D9" s="29" t="s">
        <v>12</v>
      </c>
      <c r="E9" s="151">
        <v>12.612505921364281</v>
      </c>
      <c r="F9" s="157">
        <v>6.5395095367847409</v>
      </c>
      <c r="G9" s="20">
        <f t="shared" si="0"/>
        <v>6.0729963845795405</v>
      </c>
      <c r="H9" s="98" t="s">
        <v>61</v>
      </c>
    </row>
    <row r="10" spans="2:9" ht="24" customHeight="1">
      <c r="B10" s="87"/>
      <c r="C10" s="230"/>
      <c r="D10" s="29" t="s">
        <v>18</v>
      </c>
      <c r="E10" s="151">
        <v>11.718494271685762</v>
      </c>
      <c r="F10" s="157">
        <v>4.3527630582891748</v>
      </c>
      <c r="G10" s="20">
        <f t="shared" si="0"/>
        <v>7.3657312133965869</v>
      </c>
      <c r="H10" s="98" t="s">
        <v>61</v>
      </c>
    </row>
    <row r="11" spans="2:9" ht="21" customHeight="1">
      <c r="B11" s="91" t="s">
        <v>3</v>
      </c>
      <c r="C11" s="224" t="s">
        <v>57</v>
      </c>
      <c r="D11" s="29" t="s">
        <v>19</v>
      </c>
      <c r="E11" s="151">
        <v>9.6309049822447008</v>
      </c>
      <c r="F11" s="157">
        <v>3.0672823218997358</v>
      </c>
      <c r="G11" s="20">
        <f t="shared" si="0"/>
        <v>6.563622660344965</v>
      </c>
      <c r="H11" s="98" t="s">
        <v>30</v>
      </c>
    </row>
    <row r="12" spans="2:9" ht="21" customHeight="1">
      <c r="B12" s="87"/>
      <c r="C12" s="221"/>
      <c r="D12" s="29" t="s">
        <v>10</v>
      </c>
      <c r="E12" s="151">
        <v>6.5668344175770219</v>
      </c>
      <c r="F12" s="157">
        <v>4.1048703473351837</v>
      </c>
      <c r="G12" s="20">
        <f t="shared" si="0"/>
        <v>2.4619640702418382</v>
      </c>
      <c r="H12" s="98" t="s">
        <v>30</v>
      </c>
    </row>
    <row r="13" spans="2:9" ht="21" customHeight="1">
      <c r="B13" s="87"/>
      <c r="C13" s="221"/>
      <c r="D13" s="29" t="s">
        <v>16</v>
      </c>
      <c r="E13" s="151">
        <v>6.4542936288088644</v>
      </c>
      <c r="F13" s="157">
        <v>3.9978292329956582</v>
      </c>
      <c r="G13" s="20">
        <f t="shared" ref="G13:G28" si="1">E13-F13</f>
        <v>2.4564643958132062</v>
      </c>
      <c r="H13" s="98" t="s">
        <v>30</v>
      </c>
    </row>
    <row r="14" spans="2:9" ht="21" customHeight="1">
      <c r="B14" s="87"/>
      <c r="C14" s="9"/>
      <c r="D14" s="29" t="s">
        <v>4</v>
      </c>
      <c r="E14" s="151">
        <v>3.0938273456836423</v>
      </c>
      <c r="F14" s="157">
        <v>3.4074074074074074</v>
      </c>
      <c r="G14" s="20">
        <f t="shared" si="1"/>
        <v>-0.31358006172376518</v>
      </c>
      <c r="H14" s="98" t="s">
        <v>30</v>
      </c>
    </row>
    <row r="15" spans="2:9" ht="21" customHeight="1">
      <c r="B15" s="224" t="s">
        <v>60</v>
      </c>
      <c r="C15" s="224" t="s">
        <v>59</v>
      </c>
      <c r="D15" s="29" t="s">
        <v>23</v>
      </c>
      <c r="E15" s="151">
        <v>0.99653379549393406</v>
      </c>
      <c r="F15" s="157">
        <v>0</v>
      </c>
      <c r="G15" s="20">
        <f t="shared" si="1"/>
        <v>0.99653379549393406</v>
      </c>
      <c r="H15" s="98" t="s">
        <v>30</v>
      </c>
    </row>
    <row r="16" spans="2:9" ht="21" customHeight="1">
      <c r="B16" s="221"/>
      <c r="C16" s="221"/>
      <c r="D16" s="29" t="s">
        <v>5</v>
      </c>
      <c r="E16" s="151">
        <v>0.67680407840379708</v>
      </c>
      <c r="F16" s="157">
        <v>0.4857737682165163</v>
      </c>
      <c r="G16" s="20">
        <f t="shared" si="1"/>
        <v>0.19103031018728078</v>
      </c>
      <c r="H16" s="98" t="s">
        <v>30</v>
      </c>
    </row>
    <row r="17" spans="2:8" ht="21" customHeight="1">
      <c r="B17" s="87"/>
      <c r="C17" s="9"/>
      <c r="D17" s="29" t="s">
        <v>13</v>
      </c>
      <c r="E17" s="151">
        <v>0.31882244271624804</v>
      </c>
      <c r="F17" s="157">
        <v>2.1185094167743574E-3</v>
      </c>
      <c r="G17" s="20">
        <f t="shared" ref="G17:G26" si="2">E17-F17</f>
        <v>0.31670393329947366</v>
      </c>
      <c r="H17" s="98" t="s">
        <v>30</v>
      </c>
    </row>
    <row r="18" spans="2:8" ht="21" customHeight="1">
      <c r="B18" s="87"/>
      <c r="C18" s="9"/>
      <c r="D18" s="29" t="s">
        <v>7</v>
      </c>
      <c r="E18" s="151">
        <v>0.18593840790238234</v>
      </c>
      <c r="F18" s="157">
        <v>0</v>
      </c>
      <c r="G18" s="20">
        <f t="shared" si="2"/>
        <v>0.18593840790238234</v>
      </c>
      <c r="H18" s="98" t="s">
        <v>30</v>
      </c>
    </row>
    <row r="19" spans="2:8" ht="21" customHeight="1">
      <c r="B19" s="87"/>
      <c r="C19" s="9"/>
      <c r="D19" s="29" t="s">
        <v>0</v>
      </c>
      <c r="E19" s="151">
        <v>0.13050665583944782</v>
      </c>
      <c r="F19" s="157">
        <v>8.6003091564877399E-2</v>
      </c>
      <c r="G19" s="20">
        <f t="shared" si="2"/>
        <v>4.4503564274570417E-2</v>
      </c>
      <c r="H19" s="98" t="s">
        <v>30</v>
      </c>
    </row>
    <row r="20" spans="2:8" ht="21" customHeight="1">
      <c r="B20" s="87"/>
      <c r="C20" s="9"/>
      <c r="D20" s="29" t="s">
        <v>17</v>
      </c>
      <c r="E20" s="151">
        <v>0.10889856876166772</v>
      </c>
      <c r="F20" s="157">
        <v>0</v>
      </c>
      <c r="G20" s="20">
        <f t="shared" si="2"/>
        <v>0.10889856876166772</v>
      </c>
      <c r="H20" s="98" t="s">
        <v>30</v>
      </c>
    </row>
    <row r="21" spans="2:8" ht="21" customHeight="1">
      <c r="B21" s="87"/>
      <c r="C21" s="9"/>
      <c r="D21" s="29" t="s">
        <v>2</v>
      </c>
      <c r="E21" s="151">
        <v>3.5492457852706299E-2</v>
      </c>
      <c r="F21" s="157">
        <v>5.7596221687857274E-3</v>
      </c>
      <c r="G21" s="20">
        <f t="shared" si="2"/>
        <v>2.9732835683920572E-2</v>
      </c>
      <c r="H21" s="98" t="s">
        <v>30</v>
      </c>
    </row>
    <row r="22" spans="2:8" ht="21" customHeight="1">
      <c r="B22" s="87"/>
      <c r="C22" s="9"/>
      <c r="D22" s="29" t="s">
        <v>22</v>
      </c>
      <c r="E22" s="151">
        <v>2.0760287875991879E-2</v>
      </c>
      <c r="F22" s="157">
        <v>0.11511033746981862</v>
      </c>
      <c r="G22" s="20">
        <f t="shared" si="2"/>
        <v>-9.4350049593826743E-2</v>
      </c>
      <c r="H22" s="98" t="s">
        <v>30</v>
      </c>
    </row>
    <row r="23" spans="2:8" ht="21" customHeight="1">
      <c r="B23" s="87"/>
      <c r="C23" s="9"/>
      <c r="D23" s="29" t="s">
        <v>14</v>
      </c>
      <c r="E23" s="151">
        <v>1.8914318138831095E-2</v>
      </c>
      <c r="F23" s="157">
        <v>0</v>
      </c>
      <c r="G23" s="20">
        <f t="shared" si="2"/>
        <v>1.8914318138831095E-2</v>
      </c>
      <c r="H23" s="98" t="s">
        <v>30</v>
      </c>
    </row>
    <row r="24" spans="2:8" ht="21" customHeight="1">
      <c r="B24" s="87"/>
      <c r="C24" s="9"/>
      <c r="D24" s="29" t="s">
        <v>20</v>
      </c>
      <c r="E24" s="151">
        <v>1.8785222291797122E-2</v>
      </c>
      <c r="F24" s="157">
        <v>0</v>
      </c>
      <c r="G24" s="20">
        <f t="shared" si="2"/>
        <v>1.8785222291797122E-2</v>
      </c>
      <c r="H24" s="98" t="s">
        <v>30</v>
      </c>
    </row>
    <row r="25" spans="2:8" ht="21" customHeight="1">
      <c r="B25" s="87"/>
      <c r="C25" s="9"/>
      <c r="D25" s="29" t="s">
        <v>24</v>
      </c>
      <c r="E25" s="151">
        <v>1.7980760586172796E-2</v>
      </c>
      <c r="F25" s="157">
        <v>4.109119963474489E-2</v>
      </c>
      <c r="G25" s="20">
        <f t="shared" si="2"/>
        <v>-2.3110439048572094E-2</v>
      </c>
      <c r="H25" s="98" t="s">
        <v>30</v>
      </c>
    </row>
    <row r="26" spans="2:8" ht="21" customHeight="1" thickBot="1">
      <c r="B26" s="99"/>
      <c r="C26" s="33"/>
      <c r="D26" s="34" t="s">
        <v>21</v>
      </c>
      <c r="E26" s="152">
        <v>1.0944032219230852E-3</v>
      </c>
      <c r="F26" s="158">
        <v>0</v>
      </c>
      <c r="G26" s="21">
        <f t="shared" si="2"/>
        <v>1.0944032219230852E-3</v>
      </c>
      <c r="H26" s="100" t="s">
        <v>30</v>
      </c>
    </row>
    <row r="27" spans="2:8" ht="20.100000000000001" customHeight="1" thickTop="1">
      <c r="B27" s="198" t="s">
        <v>41</v>
      </c>
      <c r="C27" s="227"/>
      <c r="D27" s="22"/>
      <c r="E27" s="153">
        <f>SUM(E4:E26)</f>
        <v>245.89937615439052</v>
      </c>
      <c r="F27" s="159">
        <f>SUM(F4:F26)</f>
        <v>206.34760030981221</v>
      </c>
      <c r="G27" s="23">
        <f>E27-F27</f>
        <v>39.551775844578316</v>
      </c>
      <c r="H27" s="97"/>
    </row>
    <row r="28" spans="2:8" ht="20.100000000000001" customHeight="1">
      <c r="B28" s="228" t="s">
        <v>42</v>
      </c>
      <c r="C28" s="229"/>
      <c r="D28" s="83"/>
      <c r="E28" s="154">
        <f>E27/4900*100</f>
        <v>5.018354615395725</v>
      </c>
      <c r="F28" s="160">
        <f>F27/4900*100</f>
        <v>4.2111755165267803</v>
      </c>
      <c r="G28" s="101">
        <f t="shared" si="1"/>
        <v>0.80717909886894468</v>
      </c>
      <c r="H28" s="98"/>
    </row>
  </sheetData>
  <mergeCells count="10">
    <mergeCell ref="B3:C3"/>
    <mergeCell ref="B4:C4"/>
    <mergeCell ref="B27:C27"/>
    <mergeCell ref="B28:C28"/>
    <mergeCell ref="C5:C6"/>
    <mergeCell ref="C11:C13"/>
    <mergeCell ref="C15:C16"/>
    <mergeCell ref="B15:B16"/>
    <mergeCell ref="C7:C8"/>
    <mergeCell ref="C9:C10"/>
  </mergeCells>
  <phoneticPr fontId="2"/>
  <pageMargins left="0.25" right="0.25" top="0.75" bottom="0.75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39"/>
  <sheetViews>
    <sheetView tabSelected="1" topLeftCell="L1" workbookViewId="0">
      <selection activeCell="O2" sqref="O2:AB38"/>
    </sheetView>
  </sheetViews>
  <sheetFormatPr defaultRowHeight="13.5"/>
  <cols>
    <col min="1" max="1" width="9" style="72"/>
    <col min="2" max="2" width="13.625" style="46" customWidth="1"/>
    <col min="3" max="3" width="11" style="72" bestFit="1" customWidth="1"/>
    <col min="4" max="4" width="5.625" style="72" customWidth="1"/>
    <col min="5" max="5" width="11" style="72" bestFit="1" customWidth="1"/>
    <col min="6" max="6" width="9" style="72"/>
    <col min="7" max="7" width="11" style="72" bestFit="1" customWidth="1"/>
    <col min="8" max="8" width="9" style="72"/>
    <col min="9" max="9" width="11" style="72" bestFit="1" customWidth="1"/>
    <col min="10" max="10" width="9" style="72"/>
    <col min="11" max="11" width="11" style="72" bestFit="1" customWidth="1"/>
    <col min="12" max="12" width="8.125" style="72" bestFit="1" customWidth="1"/>
    <col min="13" max="13" width="11" style="72" bestFit="1" customWidth="1"/>
    <col min="14" max="14" width="9" style="72"/>
    <col min="15" max="15" width="11" style="72" bestFit="1" customWidth="1"/>
    <col min="16" max="16" width="8.75" style="72" bestFit="1" customWidth="1"/>
    <col min="17" max="17" width="11" style="72" bestFit="1" customWidth="1"/>
    <col min="18" max="18" width="9.375" style="72" bestFit="1" customWidth="1"/>
    <col min="19" max="19" width="11" style="72" bestFit="1" customWidth="1"/>
    <col min="20" max="20" width="8.125" style="72" bestFit="1" customWidth="1"/>
    <col min="21" max="21" width="11" style="72" bestFit="1" customWidth="1"/>
    <col min="22" max="22" width="9" style="72"/>
    <col min="23" max="23" width="11" style="72" bestFit="1" customWidth="1"/>
    <col min="24" max="24" width="9" style="72"/>
    <col min="25" max="25" width="12.625" style="72" customWidth="1"/>
    <col min="26" max="26" width="9" style="72"/>
    <col min="27" max="27" width="11" style="72" bestFit="1" customWidth="1"/>
    <col min="28" max="28" width="7.125" style="72" bestFit="1" customWidth="1"/>
    <col min="29" max="16384" width="9" style="72"/>
  </cols>
  <sheetData>
    <row r="1" spans="2:28">
      <c r="B1" s="76" t="s">
        <v>151</v>
      </c>
    </row>
    <row r="2" spans="2:28" ht="30.75" customHeight="1">
      <c r="B2" s="236" t="s">
        <v>79</v>
      </c>
      <c r="C2" s="238" t="s">
        <v>78</v>
      </c>
      <c r="D2" s="235"/>
      <c r="E2" s="233" t="s">
        <v>81</v>
      </c>
      <c r="F2" s="235" t="s">
        <v>81</v>
      </c>
      <c r="G2" s="233" t="s">
        <v>82</v>
      </c>
      <c r="H2" s="235" t="s">
        <v>82</v>
      </c>
      <c r="I2" s="233" t="s">
        <v>83</v>
      </c>
      <c r="J2" s="235" t="s">
        <v>83</v>
      </c>
      <c r="K2" s="233" t="s">
        <v>84</v>
      </c>
      <c r="L2" s="235" t="s">
        <v>84</v>
      </c>
      <c r="M2" s="233" t="s">
        <v>85</v>
      </c>
      <c r="N2" s="235" t="s">
        <v>85</v>
      </c>
      <c r="O2" s="233" t="s">
        <v>152</v>
      </c>
      <c r="P2" s="234" t="s">
        <v>153</v>
      </c>
      <c r="Q2" s="231" t="s">
        <v>86</v>
      </c>
      <c r="R2" s="232"/>
      <c r="S2" s="233" t="s">
        <v>87</v>
      </c>
      <c r="T2" s="234"/>
      <c r="U2" s="231" t="s">
        <v>88</v>
      </c>
      <c r="V2" s="232"/>
      <c r="W2" s="233" t="s">
        <v>89</v>
      </c>
      <c r="X2" s="234"/>
      <c r="Y2" s="233" t="s">
        <v>90</v>
      </c>
      <c r="Z2" s="234"/>
      <c r="AA2" s="233" t="s">
        <v>77</v>
      </c>
      <c r="AB2" s="234"/>
    </row>
    <row r="3" spans="2:28" ht="56.25" customHeight="1" thickBot="1">
      <c r="B3" s="237"/>
      <c r="C3" s="81" t="s">
        <v>91</v>
      </c>
      <c r="D3" s="82" t="s">
        <v>92</v>
      </c>
      <c r="E3" s="81" t="s">
        <v>91</v>
      </c>
      <c r="F3" s="82" t="s">
        <v>92</v>
      </c>
      <c r="G3" s="81" t="s">
        <v>91</v>
      </c>
      <c r="H3" s="82" t="s">
        <v>92</v>
      </c>
      <c r="I3" s="81" t="s">
        <v>91</v>
      </c>
      <c r="J3" s="82" t="s">
        <v>92</v>
      </c>
      <c r="K3" s="81" t="s">
        <v>91</v>
      </c>
      <c r="L3" s="82" t="s">
        <v>92</v>
      </c>
      <c r="M3" s="81" t="s">
        <v>91</v>
      </c>
      <c r="N3" s="82" t="s">
        <v>92</v>
      </c>
      <c r="O3" s="81" t="s">
        <v>91</v>
      </c>
      <c r="P3" s="82" t="s">
        <v>92</v>
      </c>
      <c r="Q3" s="81" t="s">
        <v>91</v>
      </c>
      <c r="R3" s="82" t="s">
        <v>92</v>
      </c>
      <c r="S3" s="81" t="s">
        <v>91</v>
      </c>
      <c r="T3" s="82" t="s">
        <v>92</v>
      </c>
      <c r="U3" s="81" t="s">
        <v>91</v>
      </c>
      <c r="V3" s="82" t="s">
        <v>92</v>
      </c>
      <c r="W3" s="81" t="s">
        <v>91</v>
      </c>
      <c r="X3" s="82" t="s">
        <v>92</v>
      </c>
      <c r="Y3" s="81" t="s">
        <v>91</v>
      </c>
      <c r="Z3" s="82" t="s">
        <v>92</v>
      </c>
      <c r="AA3" s="81" t="s">
        <v>91</v>
      </c>
      <c r="AB3" s="82" t="s">
        <v>92</v>
      </c>
    </row>
    <row r="4" spans="2:28" ht="14.25" thickBot="1">
      <c r="B4" s="102" t="s">
        <v>76</v>
      </c>
      <c r="C4" s="75" t="s">
        <v>11</v>
      </c>
      <c r="D4" s="74">
        <v>62.880992495022205</v>
      </c>
      <c r="E4" s="73" t="s">
        <v>11</v>
      </c>
      <c r="F4" s="74">
        <v>89.827973074046369</v>
      </c>
      <c r="G4" s="73" t="s">
        <v>11</v>
      </c>
      <c r="H4" s="74">
        <v>67.866323907455012</v>
      </c>
      <c r="I4" s="73" t="s">
        <v>11</v>
      </c>
      <c r="J4" s="74">
        <v>89.068825910931167</v>
      </c>
      <c r="K4" s="73" t="s">
        <v>11</v>
      </c>
      <c r="L4" s="74">
        <v>91.404958677685954</v>
      </c>
      <c r="M4" s="73" t="s">
        <v>11</v>
      </c>
      <c r="N4" s="74">
        <v>57.450331125827816</v>
      </c>
      <c r="O4" s="73" t="s">
        <v>11</v>
      </c>
      <c r="P4" s="74">
        <v>30.956239870340358</v>
      </c>
      <c r="Q4" s="73" t="s">
        <v>11</v>
      </c>
      <c r="R4" s="74">
        <v>31.517857142857142</v>
      </c>
      <c r="S4" s="73" t="s">
        <v>11</v>
      </c>
      <c r="T4" s="74">
        <v>87.553282182438195</v>
      </c>
      <c r="U4" s="73" t="s">
        <v>11</v>
      </c>
      <c r="V4" s="74">
        <v>45.929734361610969</v>
      </c>
      <c r="W4" s="73" t="s">
        <v>11</v>
      </c>
      <c r="X4" s="74">
        <v>31.593662628145385</v>
      </c>
      <c r="Y4" s="73" t="s">
        <v>11</v>
      </c>
      <c r="Z4" s="74">
        <v>63.149949681315</v>
      </c>
      <c r="AA4" s="73" t="s">
        <v>11</v>
      </c>
      <c r="AB4" s="74">
        <v>60.052910052910057</v>
      </c>
    </row>
    <row r="5" spans="2:28">
      <c r="B5" s="103" t="s">
        <v>75</v>
      </c>
      <c r="C5" s="71" t="s">
        <v>15</v>
      </c>
      <c r="D5" s="70">
        <v>50.105384173213267</v>
      </c>
      <c r="E5" s="69" t="s">
        <v>15</v>
      </c>
      <c r="F5" s="70">
        <v>40.566037735849058</v>
      </c>
      <c r="G5" s="69" t="s">
        <v>15</v>
      </c>
      <c r="H5" s="70">
        <v>62.804878048780488</v>
      </c>
      <c r="I5" s="69" t="s">
        <v>15</v>
      </c>
      <c r="J5" s="70">
        <v>56.740442655935617</v>
      </c>
      <c r="K5" s="69" t="s">
        <v>15</v>
      </c>
      <c r="L5" s="70">
        <v>65.069860279441116</v>
      </c>
      <c r="M5" s="69" t="s">
        <v>15</v>
      </c>
      <c r="N5" s="70">
        <v>54.989384288747345</v>
      </c>
      <c r="O5" s="69" t="s">
        <v>15</v>
      </c>
      <c r="P5" s="70">
        <v>36.383928571428569</v>
      </c>
      <c r="Q5" s="69" t="s">
        <v>15</v>
      </c>
      <c r="R5" s="70">
        <v>31.428571428571427</v>
      </c>
      <c r="S5" s="69" t="s">
        <v>15</v>
      </c>
      <c r="T5" s="70">
        <v>73.430962343096226</v>
      </c>
      <c r="U5" s="69" t="s">
        <v>15</v>
      </c>
      <c r="V5" s="70">
        <v>38.009049773755656</v>
      </c>
      <c r="W5" s="69" t="s">
        <v>15</v>
      </c>
      <c r="X5" s="70">
        <v>39.277652370203157</v>
      </c>
      <c r="Y5" s="69" t="s">
        <v>15</v>
      </c>
      <c r="Z5" s="70">
        <v>50.241749001471511</v>
      </c>
      <c r="AA5" s="69" t="s">
        <v>15</v>
      </c>
      <c r="AB5" s="70">
        <v>48.701298701298704</v>
      </c>
    </row>
    <row r="6" spans="2:28">
      <c r="B6" s="104" t="s">
        <v>66</v>
      </c>
      <c r="C6" s="59" t="s">
        <v>6</v>
      </c>
      <c r="D6" s="52">
        <v>32.581716483132318</v>
      </c>
      <c r="E6" s="54" t="s">
        <v>6</v>
      </c>
      <c r="F6" s="52">
        <v>33.385093167701861</v>
      </c>
      <c r="G6" s="54" t="s">
        <v>9</v>
      </c>
      <c r="H6" s="52">
        <v>42.601626016260163</v>
      </c>
      <c r="I6" s="54" t="s">
        <v>6</v>
      </c>
      <c r="J6" s="52">
        <v>46.808510638297875</v>
      </c>
      <c r="K6" s="54" t="s">
        <v>6</v>
      </c>
      <c r="L6" s="52">
        <v>54.453441295546554</v>
      </c>
      <c r="M6" s="54" t="s">
        <v>6</v>
      </c>
      <c r="N6" s="52">
        <v>37.383177570093459</v>
      </c>
      <c r="O6" s="50"/>
      <c r="P6" s="51"/>
      <c r="Q6" s="54"/>
      <c r="R6" s="52"/>
      <c r="S6" s="54" t="s">
        <v>6</v>
      </c>
      <c r="T6" s="52">
        <v>47.058823529411761</v>
      </c>
      <c r="U6" s="54"/>
      <c r="V6" s="52"/>
      <c r="W6" s="79"/>
      <c r="X6" s="57"/>
      <c r="Y6" s="54" t="s">
        <v>6</v>
      </c>
      <c r="Z6" s="52">
        <v>32.105868814729575</v>
      </c>
      <c r="AA6" s="54" t="s">
        <v>6</v>
      </c>
      <c r="AB6" s="52">
        <v>37.475345167652861</v>
      </c>
    </row>
    <row r="7" spans="2:28">
      <c r="B7" s="104" t="s">
        <v>74</v>
      </c>
      <c r="C7" s="68"/>
      <c r="D7" s="67"/>
      <c r="E7" s="54"/>
      <c r="F7" s="52"/>
      <c r="G7" s="54" t="s">
        <v>6</v>
      </c>
      <c r="H7" s="52">
        <v>34.307992202729039</v>
      </c>
      <c r="I7" s="54" t="s">
        <v>9</v>
      </c>
      <c r="J7" s="52">
        <v>31.23076923076923</v>
      </c>
      <c r="K7" s="54" t="s">
        <v>9</v>
      </c>
      <c r="L7" s="52">
        <v>39.63515754560531</v>
      </c>
      <c r="M7" s="54" t="s">
        <v>9</v>
      </c>
      <c r="N7" s="52">
        <v>32.993197278911559</v>
      </c>
      <c r="O7" s="54"/>
      <c r="P7" s="52"/>
      <c r="Q7" s="54"/>
      <c r="R7" s="52"/>
      <c r="S7" s="54" t="s">
        <v>9</v>
      </c>
      <c r="T7" s="52">
        <v>30.756578947368425</v>
      </c>
      <c r="U7" s="54"/>
      <c r="V7" s="52"/>
      <c r="W7" s="54"/>
      <c r="X7" s="52"/>
      <c r="Y7" s="54"/>
      <c r="Z7" s="52"/>
      <c r="AA7" s="54"/>
      <c r="AB7" s="52"/>
    </row>
    <row r="8" spans="2:28" ht="14.25" thickBot="1">
      <c r="B8" s="105"/>
      <c r="C8" s="66"/>
      <c r="D8" s="65"/>
      <c r="E8" s="63"/>
      <c r="F8" s="64"/>
      <c r="G8" s="63" t="s">
        <v>8</v>
      </c>
      <c r="H8" s="64">
        <v>31.703005303476722</v>
      </c>
      <c r="I8" s="63"/>
      <c r="J8" s="64"/>
      <c r="K8" s="63"/>
      <c r="L8" s="64"/>
      <c r="M8" s="63"/>
      <c r="N8" s="64"/>
      <c r="O8" s="63"/>
      <c r="P8" s="64"/>
      <c r="Q8" s="63"/>
      <c r="R8" s="64"/>
      <c r="S8" s="63" t="s">
        <v>8</v>
      </c>
      <c r="T8" s="64">
        <v>30.186335403726712</v>
      </c>
      <c r="U8" s="63"/>
      <c r="V8" s="64"/>
      <c r="W8" s="63"/>
      <c r="X8" s="64"/>
      <c r="Y8" s="63"/>
      <c r="Z8" s="64"/>
      <c r="AA8" s="63"/>
      <c r="AB8" s="64"/>
    </row>
    <row r="9" spans="2:28">
      <c r="B9" s="103" t="s">
        <v>73</v>
      </c>
      <c r="C9" s="71" t="s">
        <v>9</v>
      </c>
      <c r="D9" s="70">
        <v>26.91841067637246</v>
      </c>
      <c r="E9" s="69" t="s">
        <v>8</v>
      </c>
      <c r="F9" s="70">
        <v>24.481792717086833</v>
      </c>
      <c r="G9" s="69"/>
      <c r="H9" s="70"/>
      <c r="I9" s="69" t="s">
        <v>8</v>
      </c>
      <c r="J9" s="70">
        <v>28.283410138248851</v>
      </c>
      <c r="K9" s="69"/>
      <c r="L9" s="70"/>
      <c r="M9" s="69" t="s">
        <v>8</v>
      </c>
      <c r="N9" s="70">
        <v>24.144144144144146</v>
      </c>
      <c r="O9" s="69" t="s">
        <v>6</v>
      </c>
      <c r="P9" s="70">
        <v>21.428571428571427</v>
      </c>
      <c r="Q9" s="69" t="s">
        <v>9</v>
      </c>
      <c r="R9" s="70">
        <v>20.147874306839185</v>
      </c>
      <c r="S9" s="69"/>
      <c r="T9" s="70"/>
      <c r="U9" s="69"/>
      <c r="V9" s="70"/>
      <c r="W9" s="69"/>
      <c r="X9" s="70"/>
      <c r="Y9" s="69" t="s">
        <v>9</v>
      </c>
      <c r="Z9" s="70">
        <v>27.07430856381206</v>
      </c>
      <c r="AA9" s="69" t="s">
        <v>9</v>
      </c>
      <c r="AB9" s="70">
        <v>25.337837837837839</v>
      </c>
    </row>
    <row r="10" spans="2:28">
      <c r="B10" s="104" t="s">
        <v>66</v>
      </c>
      <c r="C10" s="59" t="s">
        <v>8</v>
      </c>
      <c r="D10" s="52">
        <v>20.805480360201095</v>
      </c>
      <c r="E10" s="54" t="s">
        <v>9</v>
      </c>
      <c r="F10" s="52">
        <v>21.292217327459618</v>
      </c>
      <c r="G10" s="54"/>
      <c r="H10" s="52"/>
      <c r="I10" s="54"/>
      <c r="J10" s="52"/>
      <c r="K10" s="54"/>
      <c r="L10" s="52"/>
      <c r="M10" s="54"/>
      <c r="N10" s="52"/>
      <c r="O10" s="54"/>
      <c r="P10" s="52"/>
      <c r="Q10" s="54"/>
      <c r="R10" s="52"/>
      <c r="S10" s="54"/>
      <c r="T10" s="52"/>
      <c r="U10" s="54"/>
      <c r="V10" s="52"/>
      <c r="W10" s="54"/>
      <c r="X10" s="52"/>
      <c r="Y10" s="54" t="s">
        <v>8</v>
      </c>
      <c r="Z10" s="52">
        <v>21.150694908053648</v>
      </c>
      <c r="AA10" s="54"/>
      <c r="AB10" s="52"/>
    </row>
    <row r="11" spans="2:28">
      <c r="B11" s="106" t="s">
        <v>72</v>
      </c>
      <c r="C11" s="59"/>
      <c r="D11" s="52"/>
      <c r="E11" s="54"/>
      <c r="F11" s="52"/>
      <c r="G11" s="54"/>
      <c r="H11" s="52"/>
      <c r="I11" s="54"/>
      <c r="J11" s="52"/>
      <c r="K11" s="54"/>
      <c r="L11" s="52"/>
      <c r="M11" s="54"/>
      <c r="N11" s="52"/>
      <c r="O11" s="54"/>
      <c r="P11" s="52"/>
      <c r="Q11" s="54"/>
      <c r="R11" s="52"/>
      <c r="S11" s="54"/>
      <c r="T11" s="52"/>
      <c r="U11" s="54"/>
      <c r="V11" s="52"/>
      <c r="W11" s="54"/>
      <c r="X11" s="52"/>
      <c r="Y11" s="54"/>
      <c r="Z11" s="52"/>
      <c r="AA11" s="54"/>
      <c r="AB11" s="52"/>
    </row>
    <row r="12" spans="2:28" ht="14.25" thickBot="1">
      <c r="B12" s="107" t="s">
        <v>71</v>
      </c>
      <c r="C12" s="66"/>
      <c r="D12" s="65"/>
      <c r="E12" s="63"/>
      <c r="F12" s="64"/>
      <c r="G12" s="63"/>
      <c r="H12" s="64"/>
      <c r="I12" s="63"/>
      <c r="J12" s="64"/>
      <c r="K12" s="63"/>
      <c r="L12" s="64"/>
      <c r="M12" s="63"/>
      <c r="N12" s="64"/>
      <c r="O12" s="63"/>
      <c r="P12" s="64"/>
      <c r="Q12" s="63"/>
      <c r="R12" s="64"/>
      <c r="S12" s="63"/>
      <c r="T12" s="64"/>
      <c r="U12" s="63"/>
      <c r="V12" s="64"/>
      <c r="W12" s="63"/>
      <c r="X12" s="64"/>
      <c r="Y12" s="63"/>
      <c r="Z12" s="64"/>
      <c r="AA12" s="63"/>
      <c r="AB12" s="64"/>
    </row>
    <row r="13" spans="2:28">
      <c r="B13" s="103" t="s">
        <v>70</v>
      </c>
      <c r="C13" s="59" t="s">
        <v>12</v>
      </c>
      <c r="D13" s="52">
        <v>12.612505921364281</v>
      </c>
      <c r="E13" s="69" t="s">
        <v>12</v>
      </c>
      <c r="F13" s="70">
        <v>17.21311475409836</v>
      </c>
      <c r="G13" s="69" t="s">
        <v>19</v>
      </c>
      <c r="H13" s="70">
        <v>15.347721822541965</v>
      </c>
      <c r="I13" s="69" t="s">
        <v>12</v>
      </c>
      <c r="J13" s="70">
        <v>17.625</v>
      </c>
      <c r="K13" s="69" t="s">
        <v>12</v>
      </c>
      <c r="L13" s="70">
        <v>19.148936170212767</v>
      </c>
      <c r="M13" s="69" t="s">
        <v>12</v>
      </c>
      <c r="N13" s="70">
        <v>15.217391304347828</v>
      </c>
      <c r="O13" s="69" t="s">
        <v>9</v>
      </c>
      <c r="P13" s="70">
        <v>17.326732673267326</v>
      </c>
      <c r="Q13" s="69" t="s">
        <v>6</v>
      </c>
      <c r="R13" s="70">
        <v>15.942028985507244</v>
      </c>
      <c r="S13" s="69" t="s">
        <v>18</v>
      </c>
      <c r="T13" s="70">
        <v>19.78798586572438</v>
      </c>
      <c r="U13" s="69" t="s">
        <v>6</v>
      </c>
      <c r="V13" s="70">
        <v>18.982387475538161</v>
      </c>
      <c r="W13" s="69" t="s">
        <v>9</v>
      </c>
      <c r="X13" s="70">
        <v>15.196998123827393</v>
      </c>
      <c r="Y13" s="69" t="s">
        <v>12</v>
      </c>
      <c r="Z13" s="70">
        <v>12.490262269540379</v>
      </c>
      <c r="AA13" s="69" t="s">
        <v>8</v>
      </c>
      <c r="AB13" s="70">
        <v>17.30295566502463</v>
      </c>
    </row>
    <row r="14" spans="2:28">
      <c r="B14" s="104" t="s">
        <v>66</v>
      </c>
      <c r="C14" s="71" t="s">
        <v>18</v>
      </c>
      <c r="D14" s="70">
        <v>11.718494271685762</v>
      </c>
      <c r="E14" s="54" t="s">
        <v>18</v>
      </c>
      <c r="F14" s="52">
        <v>11.333333333333332</v>
      </c>
      <c r="G14" s="54" t="s">
        <v>12</v>
      </c>
      <c r="H14" s="52">
        <v>12.579415501905972</v>
      </c>
      <c r="I14" s="54" t="s">
        <v>19</v>
      </c>
      <c r="J14" s="52">
        <v>11.284046692607005</v>
      </c>
      <c r="K14" s="54" t="s">
        <v>8</v>
      </c>
      <c r="L14" s="52">
        <v>17.715332926084301</v>
      </c>
      <c r="M14" s="54" t="s">
        <v>18</v>
      </c>
      <c r="N14" s="52">
        <v>14.840989399293287</v>
      </c>
      <c r="O14" s="54" t="s">
        <v>8</v>
      </c>
      <c r="P14" s="52">
        <v>16.111771700356719</v>
      </c>
      <c r="Q14" s="54" t="s">
        <v>18</v>
      </c>
      <c r="R14" s="52">
        <v>15.873015873015872</v>
      </c>
      <c r="S14" s="54" t="s">
        <v>12</v>
      </c>
      <c r="T14" s="52">
        <v>16.087516087516089</v>
      </c>
      <c r="U14" s="54" t="s">
        <v>9</v>
      </c>
      <c r="V14" s="52">
        <v>17.331022530329289</v>
      </c>
      <c r="W14" s="54" t="s">
        <v>6</v>
      </c>
      <c r="X14" s="52">
        <v>10.569105691056912</v>
      </c>
      <c r="Y14" s="54" t="s">
        <v>18</v>
      </c>
      <c r="Z14" s="52">
        <v>11.155234657039712</v>
      </c>
      <c r="AA14" s="54" t="s">
        <v>18</v>
      </c>
      <c r="AB14" s="52">
        <v>17.192982456140353</v>
      </c>
    </row>
    <row r="15" spans="2:28">
      <c r="B15" s="106" t="s">
        <v>69</v>
      </c>
      <c r="C15" s="68"/>
      <c r="D15" s="67"/>
      <c r="E15" s="54" t="s">
        <v>19</v>
      </c>
      <c r="F15" s="52">
        <v>10.736196319018406</v>
      </c>
      <c r="G15" s="54"/>
      <c r="H15" s="52"/>
      <c r="I15" s="54" t="s">
        <v>18</v>
      </c>
      <c r="J15" s="52">
        <v>10.238907849829351</v>
      </c>
      <c r="K15" s="54"/>
      <c r="L15" s="52"/>
      <c r="M15" s="54" t="s">
        <v>19</v>
      </c>
      <c r="N15" s="52">
        <v>11.342592592592593</v>
      </c>
      <c r="O15" s="54" t="s">
        <v>18</v>
      </c>
      <c r="P15" s="52">
        <v>14.444444444444443</v>
      </c>
      <c r="Q15" s="54" t="s">
        <v>8</v>
      </c>
      <c r="R15" s="52">
        <v>12.878300064391501</v>
      </c>
      <c r="S15" s="54"/>
      <c r="T15" s="52"/>
      <c r="U15" s="54" t="s">
        <v>8</v>
      </c>
      <c r="V15" s="52">
        <v>15.286624203821656</v>
      </c>
      <c r="W15" s="54"/>
      <c r="X15" s="52"/>
      <c r="Y15" s="54"/>
      <c r="Z15" s="52"/>
      <c r="AA15" s="54" t="s">
        <v>12</v>
      </c>
      <c r="AB15" s="52">
        <v>13.881401617250674</v>
      </c>
    </row>
    <row r="16" spans="2:28" ht="14.25" thickBot="1">
      <c r="B16" s="107" t="s">
        <v>68</v>
      </c>
      <c r="C16" s="66"/>
      <c r="D16" s="65"/>
      <c r="E16" s="63"/>
      <c r="F16" s="64"/>
      <c r="G16" s="63"/>
      <c r="H16" s="64"/>
      <c r="I16" s="63"/>
      <c r="J16" s="64"/>
      <c r="K16" s="63"/>
      <c r="L16" s="64"/>
      <c r="M16" s="63" t="s">
        <v>10</v>
      </c>
      <c r="N16" s="64">
        <v>10.51930758988016</v>
      </c>
      <c r="O16" s="63"/>
      <c r="P16" s="64"/>
      <c r="Q16" s="63"/>
      <c r="R16" s="64"/>
      <c r="S16" s="63"/>
      <c r="T16" s="64"/>
      <c r="U16" s="63"/>
      <c r="V16" s="64"/>
      <c r="W16" s="63"/>
      <c r="X16" s="64"/>
      <c r="Y16" s="63"/>
      <c r="Z16" s="64"/>
      <c r="AA16" s="63" t="s">
        <v>19</v>
      </c>
      <c r="AB16" s="64">
        <v>11.846901579586877</v>
      </c>
    </row>
    <row r="17" spans="2:28">
      <c r="B17" s="103" t="s">
        <v>67</v>
      </c>
      <c r="C17" s="71" t="s">
        <v>19</v>
      </c>
      <c r="D17" s="70">
        <v>9.6309049822447008</v>
      </c>
      <c r="E17" s="69" t="s">
        <v>4</v>
      </c>
      <c r="F17" s="70">
        <v>6.7106283941039564</v>
      </c>
      <c r="G17" s="69" t="s">
        <v>16</v>
      </c>
      <c r="H17" s="70">
        <v>7.7259475218658888</v>
      </c>
      <c r="I17" s="69" t="s">
        <v>16</v>
      </c>
      <c r="J17" s="70">
        <v>8.3333333333333321</v>
      </c>
      <c r="K17" s="69" t="s">
        <v>18</v>
      </c>
      <c r="L17" s="70">
        <v>8.3650190114068437</v>
      </c>
      <c r="M17" s="69" t="s">
        <v>16</v>
      </c>
      <c r="N17" s="70">
        <v>8.9093701996927805</v>
      </c>
      <c r="O17" s="69" t="s">
        <v>19</v>
      </c>
      <c r="P17" s="70">
        <v>8.1360048573163333</v>
      </c>
      <c r="Q17" s="69" t="s">
        <v>19</v>
      </c>
      <c r="R17" s="70">
        <v>9.171195652173914</v>
      </c>
      <c r="S17" s="69" t="s">
        <v>19</v>
      </c>
      <c r="T17" s="70">
        <v>9.8987626546681664</v>
      </c>
      <c r="U17" s="69" t="s">
        <v>12</v>
      </c>
      <c r="V17" s="70">
        <v>9.2566619915848527</v>
      </c>
      <c r="W17" s="69" t="s">
        <v>8</v>
      </c>
      <c r="X17" s="70">
        <v>8.4306095979247733</v>
      </c>
      <c r="Y17" s="69" t="s">
        <v>19</v>
      </c>
      <c r="Z17" s="70">
        <v>9.4155844155844157</v>
      </c>
      <c r="AA17" s="69" t="s">
        <v>10</v>
      </c>
      <c r="AB17" s="70">
        <v>6.5826330532212891</v>
      </c>
    </row>
    <row r="18" spans="2:28">
      <c r="B18" s="104" t="s">
        <v>66</v>
      </c>
      <c r="C18" s="59" t="s">
        <v>10</v>
      </c>
      <c r="D18" s="52">
        <v>6.5668344175770219</v>
      </c>
      <c r="E18" s="54" t="s">
        <v>10</v>
      </c>
      <c r="F18" s="52">
        <v>5.8290155440414511</v>
      </c>
      <c r="G18" s="54" t="s">
        <v>18</v>
      </c>
      <c r="H18" s="52">
        <v>7.608695652173914</v>
      </c>
      <c r="I18" s="54" t="s">
        <v>10</v>
      </c>
      <c r="J18" s="52">
        <v>5.3947368421052637</v>
      </c>
      <c r="K18" s="54" t="s">
        <v>19</v>
      </c>
      <c r="L18" s="52">
        <v>6.8756875687568764</v>
      </c>
      <c r="M18" s="54" t="s">
        <v>4</v>
      </c>
      <c r="N18" s="52">
        <v>4.8859934853420199</v>
      </c>
      <c r="O18" s="54" t="s">
        <v>10</v>
      </c>
      <c r="P18" s="52">
        <v>5.5699481865284968</v>
      </c>
      <c r="Q18" s="54" t="s">
        <v>12</v>
      </c>
      <c r="R18" s="52">
        <v>8.2872928176795568</v>
      </c>
      <c r="S18" s="54" t="s">
        <v>10</v>
      </c>
      <c r="T18" s="52">
        <v>8.7378640776699026</v>
      </c>
      <c r="U18" s="54" t="s">
        <v>10</v>
      </c>
      <c r="V18" s="52">
        <v>7.9561042524005492</v>
      </c>
      <c r="W18" s="54" t="s">
        <v>10</v>
      </c>
      <c r="X18" s="52">
        <v>4.4077134986225897</v>
      </c>
      <c r="Y18" s="54" t="s">
        <v>10</v>
      </c>
      <c r="Z18" s="52">
        <v>6.5653168303511364</v>
      </c>
      <c r="AA18" s="54" t="s">
        <v>16</v>
      </c>
      <c r="AB18" s="52">
        <v>6.0509554140127388</v>
      </c>
    </row>
    <row r="19" spans="2:28">
      <c r="B19" s="106" t="s">
        <v>65</v>
      </c>
      <c r="C19" s="59" t="s">
        <v>16</v>
      </c>
      <c r="D19" s="52">
        <v>6.4542936288088644</v>
      </c>
      <c r="E19" s="54" t="s">
        <v>16</v>
      </c>
      <c r="F19" s="52">
        <v>4.6025104602510458</v>
      </c>
      <c r="G19" s="54" t="s">
        <v>10</v>
      </c>
      <c r="H19" s="52">
        <v>7.1428571428571423</v>
      </c>
      <c r="I19" s="54" t="s">
        <v>4</v>
      </c>
      <c r="J19" s="52">
        <v>4.5986284792254946</v>
      </c>
      <c r="K19" s="54" t="s">
        <v>16</v>
      </c>
      <c r="L19" s="52">
        <v>5.1698670605613</v>
      </c>
      <c r="M19" s="54" t="s">
        <v>5</v>
      </c>
      <c r="N19" s="52">
        <v>1.1288805268109126</v>
      </c>
      <c r="O19" s="54" t="s">
        <v>16</v>
      </c>
      <c r="P19" s="52">
        <v>5.5214723926380369</v>
      </c>
      <c r="Q19" s="54" t="s">
        <v>16</v>
      </c>
      <c r="R19" s="52">
        <v>6.6884176182707993</v>
      </c>
      <c r="S19" s="54" t="s">
        <v>16</v>
      </c>
      <c r="T19" s="52">
        <v>7.9939668174962284</v>
      </c>
      <c r="U19" s="54" t="s">
        <v>16</v>
      </c>
      <c r="V19" s="52">
        <v>7.4367088607594933</v>
      </c>
      <c r="W19" s="54" t="s">
        <v>19</v>
      </c>
      <c r="X19" s="52">
        <v>4.2625169147496615</v>
      </c>
      <c r="Y19" s="54" t="s">
        <v>16</v>
      </c>
      <c r="Z19" s="52">
        <v>6.4927184466019412</v>
      </c>
      <c r="AA19" s="54" t="s">
        <v>4</v>
      </c>
      <c r="AB19" s="52">
        <v>2.2954924874791316</v>
      </c>
    </row>
    <row r="20" spans="2:28">
      <c r="B20" s="106" t="s">
        <v>64</v>
      </c>
      <c r="C20" s="59" t="s">
        <v>4</v>
      </c>
      <c r="D20" s="52">
        <v>3.0938273456836423</v>
      </c>
      <c r="E20" s="54" t="s">
        <v>5</v>
      </c>
      <c r="F20" s="52">
        <v>1.1828935395814377</v>
      </c>
      <c r="G20" s="54" t="s">
        <v>4</v>
      </c>
      <c r="H20" s="52">
        <v>2.489795918367347</v>
      </c>
      <c r="I20" s="54" t="s">
        <v>23</v>
      </c>
      <c r="J20" s="52">
        <v>2.2727272727272729</v>
      </c>
      <c r="K20" s="54" t="s">
        <v>10</v>
      </c>
      <c r="L20" s="52">
        <v>5.0599201065246335</v>
      </c>
      <c r="M20" s="54"/>
      <c r="N20" s="52"/>
      <c r="O20" s="54" t="s">
        <v>12</v>
      </c>
      <c r="P20" s="52">
        <v>5.4054054054054053</v>
      </c>
      <c r="Q20" s="54" t="s">
        <v>10</v>
      </c>
      <c r="R20" s="52">
        <v>5.1175656984785611</v>
      </c>
      <c r="S20" s="54" t="s">
        <v>4</v>
      </c>
      <c r="T20" s="52">
        <v>2.2528160200250311</v>
      </c>
      <c r="U20" s="54" t="s">
        <v>19</v>
      </c>
      <c r="V20" s="52">
        <v>6.0776942355889725</v>
      </c>
      <c r="W20" s="54" t="s">
        <v>18</v>
      </c>
      <c r="X20" s="52">
        <v>3.3834586466165413</v>
      </c>
      <c r="Y20" s="54" t="s">
        <v>4</v>
      </c>
      <c r="Z20" s="52">
        <v>3.1726411207251752</v>
      </c>
      <c r="AA20" s="54"/>
      <c r="AB20" s="52"/>
    </row>
    <row r="21" spans="2:28">
      <c r="B21" s="108"/>
      <c r="C21" s="68"/>
      <c r="D21" s="67"/>
      <c r="E21" s="54" t="s">
        <v>17</v>
      </c>
      <c r="F21" s="52">
        <v>1.0719754977029097</v>
      </c>
      <c r="G21" s="54" t="s">
        <v>23</v>
      </c>
      <c r="H21" s="52">
        <v>2.2222222222222223</v>
      </c>
      <c r="I21" s="54" t="s">
        <v>5</v>
      </c>
      <c r="J21" s="52">
        <v>1.171875</v>
      </c>
      <c r="K21" s="54" t="s">
        <v>4</v>
      </c>
      <c r="L21" s="52">
        <v>2.181967888019761</v>
      </c>
      <c r="M21" s="54"/>
      <c r="N21" s="52"/>
      <c r="O21" s="54" t="s">
        <v>4</v>
      </c>
      <c r="P21" s="52">
        <v>3.0624744793793384</v>
      </c>
      <c r="Q21" s="54" t="s">
        <v>4</v>
      </c>
      <c r="R21" s="52">
        <v>2.501078050884002</v>
      </c>
      <c r="S21" s="54"/>
      <c r="T21" s="52"/>
      <c r="U21" s="54" t="s">
        <v>18</v>
      </c>
      <c r="V21" s="52">
        <v>5.6338028169014089</v>
      </c>
      <c r="W21" s="54" t="s">
        <v>12</v>
      </c>
      <c r="X21" s="52">
        <v>2.5815217391304346</v>
      </c>
      <c r="Y21" s="54" t="s">
        <v>23</v>
      </c>
      <c r="Z21" s="52">
        <v>1.0957598856598381</v>
      </c>
      <c r="AA21" s="54"/>
      <c r="AB21" s="52"/>
    </row>
    <row r="22" spans="2:28">
      <c r="B22" s="108"/>
      <c r="C22" s="68"/>
      <c r="D22" s="67"/>
      <c r="E22" s="54"/>
      <c r="F22" s="52"/>
      <c r="G22" s="54"/>
      <c r="H22" s="52"/>
      <c r="I22" s="54" t="s">
        <v>7</v>
      </c>
      <c r="J22" s="52">
        <v>1.0191082802547771</v>
      </c>
      <c r="K22" s="54" t="s">
        <v>23</v>
      </c>
      <c r="L22" s="52">
        <v>1.3636363636363635</v>
      </c>
      <c r="M22" s="54"/>
      <c r="N22" s="52"/>
      <c r="O22" s="54"/>
      <c r="P22" s="52"/>
      <c r="Q22" s="54" t="s">
        <v>23</v>
      </c>
      <c r="R22" s="52">
        <v>2.4390243902439024</v>
      </c>
      <c r="S22" s="54"/>
      <c r="T22" s="52"/>
      <c r="U22" s="54" t="s">
        <v>4</v>
      </c>
      <c r="V22" s="52">
        <v>1.442109600329625</v>
      </c>
      <c r="W22" s="54" t="s">
        <v>16</v>
      </c>
      <c r="X22" s="52">
        <v>2.3140495867768593</v>
      </c>
      <c r="Y22" s="54"/>
      <c r="Z22" s="52"/>
      <c r="AA22" s="54"/>
      <c r="AB22" s="52"/>
    </row>
    <row r="23" spans="2:28" ht="14.25" thickBot="1">
      <c r="B23" s="109"/>
      <c r="C23" s="66"/>
      <c r="D23" s="65"/>
      <c r="E23" s="63"/>
      <c r="F23" s="64"/>
      <c r="G23" s="63"/>
      <c r="H23" s="64"/>
      <c r="I23" s="63"/>
      <c r="J23" s="64"/>
      <c r="K23" s="63"/>
      <c r="L23" s="64"/>
      <c r="M23" s="63"/>
      <c r="N23" s="64"/>
      <c r="O23" s="63"/>
      <c r="P23" s="64"/>
      <c r="Q23" s="63" t="s">
        <v>5</v>
      </c>
      <c r="R23" s="64">
        <v>1.0416666666666665</v>
      </c>
      <c r="S23" s="63"/>
      <c r="T23" s="64"/>
      <c r="U23" s="63"/>
      <c r="V23" s="64"/>
      <c r="W23" s="63" t="s">
        <v>4</v>
      </c>
      <c r="X23" s="64">
        <v>1.1811023622047243</v>
      </c>
      <c r="Y23" s="63"/>
      <c r="Z23" s="64"/>
      <c r="AA23" s="63"/>
      <c r="AB23" s="64"/>
    </row>
    <row r="24" spans="2:28">
      <c r="B24" s="110" t="s">
        <v>63</v>
      </c>
      <c r="C24" s="62" t="s">
        <v>23</v>
      </c>
      <c r="D24" s="61">
        <v>0.99653379549393406</v>
      </c>
      <c r="E24" s="60" t="s">
        <v>7</v>
      </c>
      <c r="F24" s="61">
        <v>0.69204152249134954</v>
      </c>
      <c r="G24" s="60" t="s">
        <v>5</v>
      </c>
      <c r="H24" s="61">
        <v>0.93023255813953487</v>
      </c>
      <c r="I24" s="60" t="s">
        <v>13</v>
      </c>
      <c r="J24" s="61">
        <v>0.76546233925290874</v>
      </c>
      <c r="K24" s="60" t="s">
        <v>7</v>
      </c>
      <c r="L24" s="61">
        <v>0.2544529262086514</v>
      </c>
      <c r="M24" s="60" t="s">
        <v>0</v>
      </c>
      <c r="N24" s="61">
        <v>0.24654048035629075</v>
      </c>
      <c r="O24" s="60" t="s">
        <v>23</v>
      </c>
      <c r="P24" s="61">
        <v>0.96153846153846156</v>
      </c>
      <c r="Q24" s="60" t="s">
        <v>13</v>
      </c>
      <c r="R24" s="61">
        <v>0.42811273635390651</v>
      </c>
      <c r="S24" s="60" t="s">
        <v>23</v>
      </c>
      <c r="T24" s="61">
        <v>0.95238095238095244</v>
      </c>
      <c r="U24" s="60" t="s">
        <v>5</v>
      </c>
      <c r="V24" s="61">
        <v>0.20060180541624875</v>
      </c>
      <c r="W24" s="60" t="s">
        <v>13</v>
      </c>
      <c r="X24" s="61">
        <v>0.54684651841049947</v>
      </c>
      <c r="Y24" s="60" t="s">
        <v>5</v>
      </c>
      <c r="Z24" s="61">
        <v>0.64709291095228894</v>
      </c>
      <c r="AA24" s="60" t="s">
        <v>5</v>
      </c>
      <c r="AB24" s="61">
        <v>0.97751710654936463</v>
      </c>
    </row>
    <row r="25" spans="2:28">
      <c r="B25" s="111" t="s">
        <v>62</v>
      </c>
      <c r="C25" s="59" t="s">
        <v>5</v>
      </c>
      <c r="D25" s="52">
        <v>0.67680407840379708</v>
      </c>
      <c r="E25" s="54" t="s">
        <v>13</v>
      </c>
      <c r="F25" s="52">
        <v>0.52724077328646746</v>
      </c>
      <c r="G25" s="54" t="s">
        <v>13</v>
      </c>
      <c r="H25" s="52">
        <v>9.5938599296450267E-2</v>
      </c>
      <c r="I25" s="54" t="s">
        <v>0</v>
      </c>
      <c r="J25" s="52">
        <v>0.22460597142082642</v>
      </c>
      <c r="K25" s="54" t="s">
        <v>13</v>
      </c>
      <c r="L25" s="52">
        <v>0.18685767673621925</v>
      </c>
      <c r="M25" s="54" t="s">
        <v>13</v>
      </c>
      <c r="N25" s="52">
        <v>0.23018743834265043</v>
      </c>
      <c r="O25" s="54" t="s">
        <v>13</v>
      </c>
      <c r="P25" s="52">
        <v>0.34281796366129585</v>
      </c>
      <c r="Q25" s="54" t="s">
        <v>0</v>
      </c>
      <c r="R25" s="52">
        <v>0.11117058508667188</v>
      </c>
      <c r="S25" s="54" t="s">
        <v>5</v>
      </c>
      <c r="T25" s="52">
        <v>0.4519774011299435</v>
      </c>
      <c r="U25" s="54" t="s">
        <v>13</v>
      </c>
      <c r="V25" s="52">
        <v>6.8563592732259176E-2</v>
      </c>
      <c r="W25" s="54" t="s">
        <v>0</v>
      </c>
      <c r="X25" s="52">
        <v>2.5121420197621841E-2</v>
      </c>
      <c r="Y25" s="54" t="s">
        <v>13</v>
      </c>
      <c r="Z25" s="52">
        <v>0.32716089772950335</v>
      </c>
      <c r="AA25" s="54" t="s">
        <v>13</v>
      </c>
      <c r="AB25" s="52">
        <v>0.23372287145242068</v>
      </c>
    </row>
    <row r="26" spans="2:28">
      <c r="B26" s="111" t="s">
        <v>100</v>
      </c>
      <c r="C26" s="58" t="s">
        <v>13</v>
      </c>
      <c r="D26" s="56">
        <v>0.31882244271624804</v>
      </c>
      <c r="E26" s="55" t="s">
        <v>23</v>
      </c>
      <c r="F26" s="56">
        <v>0.44052863436123352</v>
      </c>
      <c r="G26" s="55" t="s">
        <v>0</v>
      </c>
      <c r="H26" s="56">
        <v>7.5387850652700067E-2</v>
      </c>
      <c r="I26" s="55" t="s">
        <v>24</v>
      </c>
      <c r="J26" s="56">
        <v>6.0459492140266018E-2</v>
      </c>
      <c r="K26" s="55" t="s">
        <v>0</v>
      </c>
      <c r="L26" s="56">
        <v>5.9356574729927586E-2</v>
      </c>
      <c r="M26" s="55" t="s">
        <v>2</v>
      </c>
      <c r="N26" s="56">
        <v>7.0997515086971955E-2</v>
      </c>
      <c r="O26" s="55" t="s">
        <v>5</v>
      </c>
      <c r="P26" s="56">
        <v>0.27075812274368227</v>
      </c>
      <c r="Q26" s="50"/>
      <c r="R26" s="57"/>
      <c r="S26" s="55" t="s">
        <v>0</v>
      </c>
      <c r="T26" s="56">
        <v>7.6030412164865946E-2</v>
      </c>
      <c r="U26" s="55" t="s">
        <v>0</v>
      </c>
      <c r="V26" s="56">
        <v>3.6454957874270902E-2</v>
      </c>
      <c r="W26" s="50"/>
      <c r="X26" s="57"/>
      <c r="Y26" s="55" t="s">
        <v>7</v>
      </c>
      <c r="Z26" s="56">
        <v>0.20452511824108399</v>
      </c>
      <c r="AA26" s="55" t="s">
        <v>22</v>
      </c>
      <c r="AB26" s="56">
        <v>0.12671059300557527</v>
      </c>
    </row>
    <row r="27" spans="2:28">
      <c r="B27" s="108"/>
      <c r="C27" s="53" t="s">
        <v>7</v>
      </c>
      <c r="D27" s="52">
        <v>0.18593840790238234</v>
      </c>
      <c r="E27" s="54" t="s">
        <v>0</v>
      </c>
      <c r="F27" s="52">
        <v>0.32175995211014663</v>
      </c>
      <c r="G27" s="54" t="s">
        <v>20</v>
      </c>
      <c r="H27" s="52">
        <v>6.4892926670992862E-2</v>
      </c>
      <c r="I27" s="54" t="s">
        <v>2</v>
      </c>
      <c r="J27" s="52">
        <v>5.1502145922746788E-2</v>
      </c>
      <c r="K27" s="50"/>
      <c r="L27" s="51"/>
      <c r="M27" s="50"/>
      <c r="N27" s="51"/>
      <c r="O27" s="54" t="s">
        <v>2</v>
      </c>
      <c r="P27" s="52">
        <v>0.12533572068039392</v>
      </c>
      <c r="Q27" s="50"/>
      <c r="R27" s="51"/>
      <c r="S27" s="54" t="s">
        <v>24</v>
      </c>
      <c r="T27" s="52">
        <v>6.5789473684210523E-2</v>
      </c>
      <c r="U27" s="50"/>
      <c r="V27" s="51"/>
      <c r="W27" s="50"/>
      <c r="X27" s="51"/>
      <c r="Y27" s="54" t="s">
        <v>0</v>
      </c>
      <c r="Z27" s="52">
        <v>0.13094058322288951</v>
      </c>
      <c r="AA27" s="54" t="s">
        <v>0</v>
      </c>
      <c r="AB27" s="52">
        <v>0.12607263410468095</v>
      </c>
    </row>
    <row r="28" spans="2:28">
      <c r="B28" s="108"/>
      <c r="C28" s="53" t="s">
        <v>0</v>
      </c>
      <c r="D28" s="52">
        <v>0.13050665583944782</v>
      </c>
      <c r="E28" s="54" t="s">
        <v>14</v>
      </c>
      <c r="F28" s="52">
        <v>0.18656716417910446</v>
      </c>
      <c r="G28" s="50"/>
      <c r="H28" s="51"/>
      <c r="I28" s="50"/>
      <c r="J28" s="51"/>
      <c r="K28" s="50"/>
      <c r="L28" s="51"/>
      <c r="M28" s="50"/>
      <c r="N28" s="51"/>
      <c r="O28" s="54" t="s">
        <v>0</v>
      </c>
      <c r="P28" s="52">
        <v>0.11094821096009827</v>
      </c>
      <c r="Q28" s="50"/>
      <c r="R28" s="51"/>
      <c r="S28" s="54" t="s">
        <v>13</v>
      </c>
      <c r="T28" s="52">
        <v>6.3959066197633516E-2</v>
      </c>
      <c r="U28" s="50"/>
      <c r="V28" s="51"/>
      <c r="W28" s="50"/>
      <c r="X28" s="51"/>
      <c r="Y28" s="54" t="s">
        <v>17</v>
      </c>
      <c r="Z28" s="52">
        <v>0.11945392491467575</v>
      </c>
      <c r="AA28" s="54" t="s">
        <v>20</v>
      </c>
      <c r="AB28" s="52">
        <v>0.10822510822510822</v>
      </c>
    </row>
    <row r="29" spans="2:28">
      <c r="B29" s="108"/>
      <c r="C29" s="53" t="s">
        <v>17</v>
      </c>
      <c r="D29" s="52">
        <v>0.10889856876166772</v>
      </c>
      <c r="E29" s="54" t="s">
        <v>2</v>
      </c>
      <c r="F29" s="52">
        <v>0.13067624959163671</v>
      </c>
      <c r="G29" s="50"/>
      <c r="H29" s="51"/>
      <c r="I29" s="50"/>
      <c r="J29" s="51"/>
      <c r="K29" s="50"/>
      <c r="L29" s="51"/>
      <c r="M29" s="50"/>
      <c r="N29" s="51"/>
      <c r="O29" s="54" t="s">
        <v>22</v>
      </c>
      <c r="P29" s="52">
        <v>2.6171159382360636E-2</v>
      </c>
      <c r="Q29" s="50"/>
      <c r="R29" s="51"/>
      <c r="S29" s="50"/>
      <c r="T29" s="51"/>
      <c r="U29" s="50"/>
      <c r="V29" s="51"/>
      <c r="W29" s="50"/>
      <c r="X29" s="51"/>
      <c r="Y29" s="54" t="s">
        <v>2</v>
      </c>
      <c r="Z29" s="52">
        <v>3.9006400595734118E-2</v>
      </c>
      <c r="AA29" s="54" t="s">
        <v>21</v>
      </c>
      <c r="AB29" s="52">
        <v>1.2388503468780971E-2</v>
      </c>
    </row>
    <row r="30" spans="2:28">
      <c r="B30" s="108"/>
      <c r="C30" s="53" t="s">
        <v>2</v>
      </c>
      <c r="D30" s="52">
        <v>3.5492457852706299E-2</v>
      </c>
      <c r="E30" s="54" t="s">
        <v>22</v>
      </c>
      <c r="F30" s="52">
        <v>6.8681318681318687E-2</v>
      </c>
      <c r="G30" s="50"/>
      <c r="H30" s="51"/>
      <c r="I30" s="50"/>
      <c r="J30" s="51"/>
      <c r="K30" s="50"/>
      <c r="L30" s="51"/>
      <c r="M30" s="50"/>
      <c r="N30" s="51"/>
      <c r="O30" s="50"/>
      <c r="P30" s="51"/>
      <c r="Q30" s="50"/>
      <c r="R30" s="51"/>
      <c r="S30" s="50"/>
      <c r="T30" s="51"/>
      <c r="U30" s="50"/>
      <c r="V30" s="51"/>
      <c r="W30" s="50"/>
      <c r="X30" s="51"/>
      <c r="Y30" s="54" t="s">
        <v>14</v>
      </c>
      <c r="Z30" s="52">
        <v>2.0911752404851526E-2</v>
      </c>
      <c r="AA30" s="50"/>
      <c r="AB30" s="51"/>
    </row>
    <row r="31" spans="2:28">
      <c r="B31" s="108"/>
      <c r="C31" s="53" t="s">
        <v>22</v>
      </c>
      <c r="D31" s="52">
        <v>2.0760287875991879E-2</v>
      </c>
      <c r="E31" s="54" t="s">
        <v>24</v>
      </c>
      <c r="F31" s="52">
        <v>5.7454754380925024E-2</v>
      </c>
      <c r="G31" s="50"/>
      <c r="H31" s="51"/>
      <c r="I31" s="50"/>
      <c r="J31" s="51"/>
      <c r="K31" s="50"/>
      <c r="L31" s="51"/>
      <c r="M31" s="50"/>
      <c r="N31" s="51"/>
      <c r="O31" s="50"/>
      <c r="P31" s="51"/>
      <c r="Q31" s="50"/>
      <c r="R31" s="51"/>
      <c r="S31" s="50"/>
      <c r="T31" s="51"/>
      <c r="U31" s="50"/>
      <c r="V31" s="51"/>
      <c r="W31" s="50"/>
      <c r="X31" s="51"/>
      <c r="Y31" s="54" t="s">
        <v>24</v>
      </c>
      <c r="Z31" s="52">
        <v>1.9734245494013945E-2</v>
      </c>
      <c r="AA31" s="50"/>
      <c r="AB31" s="51"/>
    </row>
    <row r="32" spans="2:28">
      <c r="B32" s="108"/>
      <c r="C32" s="53" t="s">
        <v>14</v>
      </c>
      <c r="D32" s="52">
        <v>1.8914318138831095E-2</v>
      </c>
      <c r="E32" s="54" t="s">
        <v>20</v>
      </c>
      <c r="F32" s="52">
        <v>3.053435114503817E-2</v>
      </c>
      <c r="G32" s="50"/>
      <c r="H32" s="51"/>
      <c r="I32" s="50"/>
      <c r="J32" s="51"/>
      <c r="K32" s="50"/>
      <c r="L32" s="51"/>
      <c r="M32" s="50"/>
      <c r="N32" s="51"/>
      <c r="O32" s="50"/>
      <c r="P32" s="51"/>
      <c r="Q32" s="50"/>
      <c r="R32" s="51"/>
      <c r="S32" s="50"/>
      <c r="T32" s="51"/>
      <c r="U32" s="50"/>
      <c r="V32" s="51"/>
      <c r="W32" s="50"/>
      <c r="X32" s="51"/>
      <c r="Y32" s="54" t="s">
        <v>20</v>
      </c>
      <c r="Z32" s="52">
        <v>1.0285244103126714E-2</v>
      </c>
      <c r="AA32" s="50"/>
      <c r="AB32" s="51"/>
    </row>
    <row r="33" spans="2:28">
      <c r="B33" s="108"/>
      <c r="C33" s="53" t="s">
        <v>20</v>
      </c>
      <c r="D33" s="52">
        <v>1.8785222291797122E-2</v>
      </c>
      <c r="E33" s="50"/>
      <c r="F33" s="51"/>
      <c r="G33" s="50"/>
      <c r="H33" s="51"/>
      <c r="I33" s="50"/>
      <c r="J33" s="51"/>
      <c r="K33" s="50"/>
      <c r="L33" s="51"/>
      <c r="M33" s="50"/>
      <c r="N33" s="51"/>
      <c r="O33" s="50"/>
      <c r="P33" s="51"/>
      <c r="Q33" s="50"/>
      <c r="R33" s="51"/>
      <c r="S33" s="50"/>
      <c r="T33" s="51"/>
      <c r="U33" s="50"/>
      <c r="V33" s="51"/>
      <c r="W33" s="50"/>
      <c r="X33" s="51"/>
      <c r="Y33" s="54" t="s">
        <v>22</v>
      </c>
      <c r="Z33" s="52">
        <v>1.0150738466223419E-2</v>
      </c>
      <c r="AA33" s="50"/>
      <c r="AB33" s="51"/>
    </row>
    <row r="34" spans="2:28">
      <c r="B34" s="108"/>
      <c r="C34" s="53" t="s">
        <v>24</v>
      </c>
      <c r="D34" s="52">
        <v>1.7980760586172796E-2</v>
      </c>
      <c r="E34" s="50"/>
      <c r="F34" s="51"/>
      <c r="G34" s="50"/>
      <c r="H34" s="51"/>
      <c r="I34" s="50"/>
      <c r="J34" s="51"/>
      <c r="K34" s="50"/>
      <c r="L34" s="51"/>
      <c r="M34" s="50"/>
      <c r="N34" s="51"/>
      <c r="O34" s="50"/>
      <c r="P34" s="51"/>
      <c r="Q34" s="50"/>
      <c r="R34" s="51"/>
      <c r="S34" s="50"/>
      <c r="T34" s="51"/>
      <c r="U34" s="50"/>
      <c r="V34" s="51"/>
      <c r="W34" s="50"/>
      <c r="X34" s="51"/>
      <c r="Y34" s="50"/>
      <c r="Z34" s="51"/>
      <c r="AA34" s="50"/>
      <c r="AB34" s="51"/>
    </row>
    <row r="35" spans="2:28" ht="14.25" thickBot="1">
      <c r="B35" s="117"/>
      <c r="C35" s="118" t="s">
        <v>21</v>
      </c>
      <c r="D35" s="49">
        <v>1.0944032219230852E-3</v>
      </c>
      <c r="E35" s="119"/>
      <c r="F35" s="48"/>
      <c r="G35" s="119"/>
      <c r="H35" s="48"/>
      <c r="I35" s="119"/>
      <c r="J35" s="48"/>
      <c r="K35" s="119"/>
      <c r="L35" s="48"/>
      <c r="M35" s="119"/>
      <c r="N35" s="48"/>
      <c r="O35" s="119"/>
      <c r="P35" s="48"/>
      <c r="Q35" s="119"/>
      <c r="R35" s="48"/>
      <c r="S35" s="119"/>
      <c r="T35" s="48"/>
      <c r="U35" s="119"/>
      <c r="V35" s="48"/>
      <c r="W35" s="119"/>
      <c r="X35" s="48"/>
      <c r="Y35" s="119"/>
      <c r="Z35" s="48"/>
      <c r="AA35" s="119"/>
      <c r="AB35" s="48"/>
    </row>
    <row r="36" spans="2:28" ht="14.25" thickTop="1">
      <c r="B36" s="116" t="s">
        <v>96</v>
      </c>
      <c r="C36" s="241">
        <v>21048</v>
      </c>
      <c r="D36" s="240"/>
      <c r="E36" s="239">
        <v>30068</v>
      </c>
      <c r="F36" s="240"/>
      <c r="G36" s="239">
        <v>22717</v>
      </c>
      <c r="H36" s="240"/>
      <c r="I36" s="239">
        <v>29814</v>
      </c>
      <c r="J36" s="240"/>
      <c r="K36" s="239">
        <v>30596</v>
      </c>
      <c r="L36" s="240"/>
      <c r="M36" s="239">
        <v>19230</v>
      </c>
      <c r="N36" s="240"/>
      <c r="O36" s="239">
        <v>10362</v>
      </c>
      <c r="P36" s="240"/>
      <c r="Q36" s="239">
        <v>10550</v>
      </c>
      <c r="R36" s="240"/>
      <c r="S36" s="239">
        <v>29307</v>
      </c>
      <c r="T36" s="240"/>
      <c r="U36" s="239">
        <v>15374</v>
      </c>
      <c r="V36" s="240"/>
      <c r="W36" s="239">
        <v>10575</v>
      </c>
      <c r="X36" s="240"/>
      <c r="Y36" s="239">
        <v>21138</v>
      </c>
      <c r="Z36" s="240"/>
      <c r="AA36" s="239">
        <v>20102</v>
      </c>
      <c r="AB36" s="240"/>
    </row>
    <row r="37" spans="2:28">
      <c r="B37" s="115" t="s">
        <v>93</v>
      </c>
      <c r="C37" s="242">
        <v>27771</v>
      </c>
      <c r="D37" s="243"/>
      <c r="E37" s="244">
        <v>30561</v>
      </c>
      <c r="F37" s="243"/>
      <c r="G37" s="244">
        <v>35798</v>
      </c>
      <c r="H37" s="243"/>
      <c r="I37" s="244">
        <v>35278</v>
      </c>
      <c r="J37" s="243"/>
      <c r="K37" s="244">
        <v>30486</v>
      </c>
      <c r="L37" s="243"/>
      <c r="M37" s="244">
        <v>33677</v>
      </c>
      <c r="N37" s="243"/>
      <c r="O37" s="244">
        <v>20988</v>
      </c>
      <c r="P37" s="243"/>
      <c r="Q37" s="244">
        <v>20038</v>
      </c>
      <c r="R37" s="243"/>
      <c r="S37" s="244">
        <v>35802</v>
      </c>
      <c r="T37" s="243"/>
      <c r="U37" s="244">
        <v>19220</v>
      </c>
      <c r="V37" s="243"/>
      <c r="W37" s="244">
        <v>13526</v>
      </c>
      <c r="X37" s="243"/>
      <c r="Y37" s="244">
        <v>27771</v>
      </c>
      <c r="Z37" s="243"/>
      <c r="AA37" s="244">
        <v>27774</v>
      </c>
      <c r="AB37" s="243"/>
    </row>
    <row r="38" spans="2:28">
      <c r="B38" s="115" t="s">
        <v>97</v>
      </c>
      <c r="C38" s="242">
        <v>48819</v>
      </c>
      <c r="D38" s="243"/>
      <c r="E38" s="244">
        <v>60629</v>
      </c>
      <c r="F38" s="243"/>
      <c r="G38" s="244">
        <v>58515</v>
      </c>
      <c r="H38" s="243"/>
      <c r="I38" s="244">
        <v>65092</v>
      </c>
      <c r="J38" s="243"/>
      <c r="K38" s="244">
        <v>61082</v>
      </c>
      <c r="L38" s="243"/>
      <c r="M38" s="244">
        <v>52907</v>
      </c>
      <c r="N38" s="243"/>
      <c r="O38" s="244">
        <v>31350</v>
      </c>
      <c r="P38" s="243"/>
      <c r="Q38" s="244">
        <v>30588</v>
      </c>
      <c r="R38" s="243"/>
      <c r="S38" s="244">
        <v>65109</v>
      </c>
      <c r="T38" s="243"/>
      <c r="U38" s="244">
        <v>34594</v>
      </c>
      <c r="V38" s="243"/>
      <c r="W38" s="244">
        <v>24101</v>
      </c>
      <c r="X38" s="243"/>
      <c r="Y38" s="244">
        <v>48909</v>
      </c>
      <c r="Z38" s="243"/>
      <c r="AA38" s="244">
        <v>47876</v>
      </c>
      <c r="AB38" s="243"/>
    </row>
    <row r="39" spans="2:28">
      <c r="B39" s="47"/>
      <c r="C39" s="77"/>
      <c r="D39" s="78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</row>
  </sheetData>
  <mergeCells count="53">
    <mergeCell ref="W37:X37"/>
    <mergeCell ref="Y37:Z37"/>
    <mergeCell ref="AA37:AB37"/>
    <mergeCell ref="C38:D38"/>
    <mergeCell ref="E38:F38"/>
    <mergeCell ref="G38:H38"/>
    <mergeCell ref="I38:J38"/>
    <mergeCell ref="K38:L38"/>
    <mergeCell ref="M38:N38"/>
    <mergeCell ref="O38:P38"/>
    <mergeCell ref="Q38:R38"/>
    <mergeCell ref="S38:T38"/>
    <mergeCell ref="U38:V38"/>
    <mergeCell ref="W38:X38"/>
    <mergeCell ref="Y38:Z38"/>
    <mergeCell ref="AA38:AB38"/>
    <mergeCell ref="M37:N37"/>
    <mergeCell ref="O37:P37"/>
    <mergeCell ref="Q37:R37"/>
    <mergeCell ref="S37:T37"/>
    <mergeCell ref="U37:V37"/>
    <mergeCell ref="C37:D37"/>
    <mergeCell ref="E37:F37"/>
    <mergeCell ref="G37:H37"/>
    <mergeCell ref="I37:J37"/>
    <mergeCell ref="K37:L37"/>
    <mergeCell ref="M36:N36"/>
    <mergeCell ref="C36:D36"/>
    <mergeCell ref="E36:F36"/>
    <mergeCell ref="G36:H36"/>
    <mergeCell ref="I36:J36"/>
    <mergeCell ref="K36:L36"/>
    <mergeCell ref="AA36:AB36"/>
    <mergeCell ref="O36:P36"/>
    <mergeCell ref="Q36:R36"/>
    <mergeCell ref="S36:T36"/>
    <mergeCell ref="U36:V36"/>
    <mergeCell ref="W36:X36"/>
    <mergeCell ref="Y36:Z36"/>
    <mergeCell ref="B2:B3"/>
    <mergeCell ref="C2:D2"/>
    <mergeCell ref="E2:F2"/>
    <mergeCell ref="G2:H2"/>
    <mergeCell ref="I2:J2"/>
    <mergeCell ref="U2:V2"/>
    <mergeCell ref="W2:X2"/>
    <mergeCell ref="Y2:Z2"/>
    <mergeCell ref="AA2:AB2"/>
    <mergeCell ref="K2:L2"/>
    <mergeCell ref="M2:N2"/>
    <mergeCell ref="O2:P2"/>
    <mergeCell ref="Q2:R2"/>
    <mergeCell ref="S2:T2"/>
  </mergeCells>
  <phoneticPr fontId="2"/>
  <conditionalFormatting sqref="Y2 W2 U2 S2 Q2 AA2">
    <cfRule type="cellIs" dxfId="3" priority="1" operator="between">
      <formula>1</formula>
      <formula>10</formula>
    </cfRule>
    <cfRule type="cellIs" dxfId="2" priority="2" operator="between">
      <formula>10</formula>
      <formula>20</formula>
    </cfRule>
    <cfRule type="cellIs" dxfId="1" priority="3" operator="between">
      <formula>20</formula>
      <formula>30</formula>
    </cfRule>
    <cfRule type="cellIs" dxfId="0" priority="4" operator="between">
      <formula>30</formula>
      <formula>100</formula>
    </cfRule>
  </conditionalFormatting>
  <pageMargins left="0.23622047244094491" right="0.23622047244094491" top="0.15748031496062992" bottom="0.15748031496062992" header="0.31496062992125984" footer="0.31496062992125984"/>
  <pageSetup paperSize="8" scale="75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図表142　地元購買</vt:lpstr>
      <vt:lpstr>図表143　流出人口　新</vt:lpstr>
      <vt:lpstr>図表144　商品別買物地区</vt:lpstr>
      <vt:lpstr>図表145　地元購買人口</vt:lpstr>
      <vt:lpstr>図表146　商圏</vt:lpstr>
      <vt:lpstr>図表147　商品別商圏　影響圏　吸収圏</vt:lpstr>
      <vt:lpstr>'図表145　地元購買人口'!Print_Area</vt:lpstr>
    </vt:vector>
  </TitlesOfParts>
  <Company>栃木県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足利銀行</cp:lastModifiedBy>
  <cp:lastPrinted>2015-03-24T08:10:39Z</cp:lastPrinted>
  <dcterms:created xsi:type="dcterms:W3CDTF">2015-02-14T08:06:07Z</dcterms:created>
  <dcterms:modified xsi:type="dcterms:W3CDTF">2015-06-03T07:02:25Z</dcterms:modified>
</cp:coreProperties>
</file>