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第432号_農村下水道課\農業集落排水事業の経営分析\"/>
    </mc:Choice>
  </mc:AlternateContent>
  <xr:revisionPtr revIDLastSave="0" documentId="13_ncr:1_{F78E89E1-93B6-46F9-9172-04B54DCEE117}" xr6:coauthVersionLast="47" xr6:coauthVersionMax="47" xr10:uidLastSave="{00000000-0000-0000-0000-000000000000}"/>
  <workbookProtection workbookAlgorithmName="SHA-512" workbookHashValue="iayIs14liEWnoYKyvLd0V0pVuazl/aDYpi6x+mN56HuqikR5vTYgOsAm+aJRa7AOmW4cLhd73tVr5CAJYza1RQ==" workbookSaltValue="In/fNhzc0swAcWug8jr4qg==" workbookSpinCount="100000" lockStructure="1"/>
  <bookViews>
    <workbookView xWindow="-103" yWindow="-103" windowWidth="19543" windowHeight="12497"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<sst xmlns="http://schemas.openxmlformats.org/spreadsheetml/2006/main" count="236" uniqueCount="120">
  <si>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</si>
  <si>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</si>
  <si>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</si>
  <si>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</si>
  <si>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</si>
  <si>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</si>
  <si>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</si>
  <si>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</si>
  <si>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</si>
  <si>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</si>
  <si>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</si>
  <si>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</si>
  <si>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</si>
  <si>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</si>
  <si>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</si>
  <si>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</si>
  <si>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</si>
  <si>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</si>
  <si>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</si>
  <si>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</si>
  <si>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</si>
  <si>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</si>
  <si>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</si>
  <si>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</si>
  <si>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</si>
  <si>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</si>
  <si>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</si>
  <si>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</si>
  <si>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</si>
  <si>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</si>
  <si>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</si>
  <si>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</si>
  <si>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</si>
  <si>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</si>
  <si>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</si>
  <si>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</si>
  <si>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</si>
  <si>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</si>
  <si>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</si>
  <si>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</si>
  <si>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</si>
  <si>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</si>
  <si>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</si>
  <si>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</si>
  <si>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</si>
  <si>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</si>
  <si>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</si>
  <si>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</si>
  <si>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</si>
  <si>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</si>
  <si>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</si>
  <si>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</si>
  <si>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</si>
  <si>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</si>
  <si>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</si>
  <si>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</si>
  <si>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</si>
  <si>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</si>
  <si>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</si>
  <si>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</si>
  <si>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</si>
  <si>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</si>
  <si>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</si>
  <si>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</si>
  <si>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</si>
  <si>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</si>
  <si>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</si>
  <si>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</si>
  <si>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</si>
  <si>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</si>
  <si>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</si>
  <si>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</si>
  <si>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</si>
  <si>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</si>
  <si>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</si>
  <si>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</si>
  <si>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</si>
  <si>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</si>
  <si>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</si>
  <si>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</si>
  <si>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</si>
  <si>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</si>
  <si>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</si>
  <si>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</si>
  <si>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</si>
  <si>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</si>
  <si>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</si>
  <si>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</si>
  <si>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</si>
  <si>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</si>
  <si>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</si>
  <si>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</si>
  <si>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</si>
  <si>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</si>
  <si>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</si>
  <si>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</si>
  <si>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</si>
  <si>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</si>
  <si>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</si>
  <si>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</si>
  <si>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</si>
  <si>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</si>
  <si>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</si>
  <si>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</si>
  <si>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</si>
  <si>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</si>
  <si>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</si>
  <si>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</si>
  <si>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</si>
  <si>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</si>
  <si>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</si>
  <si>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</si>
  <si>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</si>
  <si>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</si>
  <si>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</si>
  <si>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</si>
  <si>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</si>
  <si>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各処理区の管渠については、耐用年数が経過していないため、現在のところ更新の必要はありません。
　各処理区の処理場については、当面存続する処理区について必要とされる点検・診断を行い、予防保全による長寿命化を図りながら、適切な維持管理に努めます。</t>
    <phoneticPr fontId="4"/>
  </si>
  <si>
    <t>　農業集落排水事業の処理汚水量は、人口減少や節水器具の普及に伴い、公共下水道への接続による処理汚水量の減少分以外についても減少傾向が続く見込みです。
　今後も継続的に公共下水道へ接続を進め、維持管理経費の削減を図りながら、既存施設を適切に管理し、持続的に安定したサービスの提供ができるように努めます。</t>
    <rPh sb="76" eb="78">
      <t>コンゴ</t>
    </rPh>
    <rPh sb="79" eb="82">
      <t>ケイゾクテキ</t>
    </rPh>
    <rPh sb="83" eb="85">
      <t>コウキョウ</t>
    </rPh>
    <rPh sb="85" eb="88">
      <t>ゲスイドウ</t>
    </rPh>
    <rPh sb="89" eb="91">
      <t>セツゾク</t>
    </rPh>
    <rPh sb="92" eb="93">
      <t>スス</t>
    </rPh>
    <rPh sb="95" eb="97">
      <t>イジ</t>
    </rPh>
    <rPh sb="97" eb="99">
      <t>カンリ</t>
    </rPh>
    <rPh sb="99" eb="101">
      <t>ケイヒ</t>
    </rPh>
    <rPh sb="102" eb="104">
      <t>サクゲン</t>
    </rPh>
    <rPh sb="105" eb="106">
      <t>ハカ</t>
    </rPh>
    <rPh sb="111" eb="113">
      <t>キゾン</t>
    </rPh>
    <rPh sb="113" eb="115">
      <t>シセツ</t>
    </rPh>
    <rPh sb="116" eb="118">
      <t>テキセツ</t>
    </rPh>
    <rPh sb="119" eb="121">
      <t>カンリ</t>
    </rPh>
    <rPh sb="123" eb="126">
      <t>ジゾクテキ</t>
    </rPh>
    <rPh sb="127" eb="129">
      <t>アンテイ</t>
    </rPh>
    <rPh sb="136" eb="138">
      <t>テイキョウ</t>
    </rPh>
    <rPh sb="145" eb="146">
      <t>ツト</t>
    </rPh>
    <phoneticPr fontId="4"/>
  </si>
  <si>
    <t xml:space="preserve">①収益的収支比率
　１００％未満であるため、料金収入を中心とした営業収益では経費を回収できていないことを示します。料金総収入が減少する一方で企業債償還金を含めた費用も計上しているため、一般会計からの繰入金に依存している状態です。平成２７年度から公共下水道への接続を行っていますが、今後も計画的に接続を行い、維持管理費の削減に努めます。
④企業債残高対事業規模比率
　企業債の残高が年々減少していますので、当該比率は類似団体平均値を下回ります。市内各処理場施設の更新は、公共下水道への接続計画が優先されるため、現在のところ予定がありません。したがって企業債残高対事業規模比率は、今後も同様の傾向が続くものと見込んでいます。
⑤経費回収率
　公共下水道接続に伴い使用料収入が減少する一方で、公共下水道接続に伴う費用を含む汚水処理費は上昇しているため、経費回収率は前年度を下回ります。同様の傾向は、今後も続くものと見込んでいます。
⑥汚水処理原価
　公共下水道接続に伴い年間有収水量が減少する一方で、公共下水道接続に伴う費用を含む汚水処理費は上昇しているため、汚水処理原価は前年度を上回ります。同様の傾向は、今後も続くものと見込んでいます。
⑦施設利用率
　類似団体平均値を上回りますが、水洗化率がほぼ上限に達しているため、今後は、人口減少の影響による縮減が避けられない見通しです。
⑧水洗化率
　近年、９９％前後を維持しています。 </t>
    <rPh sb="319" eb="321">
      <t>コウキョウ</t>
    </rPh>
    <rPh sb="321" eb="324">
      <t>ゲスイドウ</t>
    </rPh>
    <rPh sb="324" eb="326">
      <t>セツゾク</t>
    </rPh>
    <rPh sb="327" eb="328">
      <t>トモナ</t>
    </rPh>
    <rPh sb="329" eb="332">
      <t>シヨウリョウ</t>
    </rPh>
    <rPh sb="332" eb="334">
      <t>シュウニュウ</t>
    </rPh>
    <rPh sb="335" eb="337">
      <t>ゲンショウ</t>
    </rPh>
    <rPh sb="339" eb="341">
      <t>イッポウ</t>
    </rPh>
    <rPh sb="343" eb="345">
      <t>コウキョウ</t>
    </rPh>
    <rPh sb="345" eb="348">
      <t>ゲスイドウ</t>
    </rPh>
    <rPh sb="348" eb="350">
      <t>セツゾク</t>
    </rPh>
    <rPh sb="351" eb="352">
      <t>トモナ</t>
    </rPh>
    <rPh sb="353" eb="355">
      <t>ヒヨウ</t>
    </rPh>
    <rPh sb="356" eb="357">
      <t>フク</t>
    </rPh>
    <rPh sb="358" eb="360">
      <t>オスイ</t>
    </rPh>
    <rPh sb="360" eb="362">
      <t>ショリ</t>
    </rPh>
    <rPh sb="362" eb="363">
      <t>ヒ</t>
    </rPh>
    <rPh sb="364" eb="366">
      <t>ジョウショウ</t>
    </rPh>
    <rPh sb="373" eb="375">
      <t>ケイヒ</t>
    </rPh>
    <rPh sb="375" eb="377">
      <t>カイシュウ</t>
    </rPh>
    <rPh sb="377" eb="378">
      <t>リツ</t>
    </rPh>
    <rPh sb="379" eb="382">
      <t>ゼンネンド</t>
    </rPh>
    <rPh sb="383" eb="385">
      <t>シタマワ</t>
    </rPh>
    <rPh sb="389" eb="391">
      <t>ドウヨウ</t>
    </rPh>
    <rPh sb="392" eb="394">
      <t>ケイコウ</t>
    </rPh>
    <rPh sb="396" eb="398">
      <t>コンゴ</t>
    </rPh>
    <rPh sb="399" eb="400">
      <t>ツヅ</t>
    </rPh>
    <rPh sb="404" eb="406">
      <t>ミコ</t>
    </rPh>
    <rPh sb="421" eb="423">
      <t>コウキョウ</t>
    </rPh>
    <rPh sb="423" eb="426">
      <t>ゲスイドウ</t>
    </rPh>
    <rPh sb="426" eb="428">
      <t>セツゾク</t>
    </rPh>
    <rPh sb="430" eb="431">
      <t>トモナ</t>
    </rPh>
    <rPh sb="479" eb="481">
      <t>イッポウ</t>
    </rPh>
    <rPh sb="483" eb="484">
      <t>トモナ</t>
    </rPh>
    <rPh sb="484" eb="487">
      <t>ゼンネンド</t>
    </rPh>
    <rPh sb="488" eb="49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</si>
</sst>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09-4FA9-8CFB-5E4124E6EE7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8D09-4FA9-8CFB-5E4124E6EE7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71.989999999999995</c:v>
                </c:pt>
                <c:pt idx="1">
                  <c:v>66.33</c:v>
                </c:pt>
                <c:pt idx="2">
                  <c:v>63.22</c:v>
                </c:pt>
                <c:pt idx="3">
                  <c:v>61.5</c:v>
                </c:pt>
                <c:pt idx="4">
                  <c:v>58.21</c:v>
                </c:pt>
              </c:numCache>
            </c:numRef>
          </c:val>
          <c:extLst>
            <c:ext xmlns:c16="http://schemas.microsoft.com/office/drawing/2014/chart" uri="{C3380CC4-5D6E-409C-BE32-E72D297353CC}">
              <c16:uniqueId val="{00000000-4642-4D3C-B5F9-E3B0613A01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4642-4D3C-B5F9-E3B0613A01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99.1</c:v>
                </c:pt>
                <c:pt idx="1">
                  <c:v>99.14</c:v>
                </c:pt>
                <c:pt idx="2">
                  <c:v>99.19</c:v>
                </c:pt>
                <c:pt idx="3">
                  <c:v>99.33</c:v>
                </c:pt>
                <c:pt idx="4">
                  <c:v>99.33</c:v>
                </c:pt>
              </c:numCache>
            </c:numRef>
          </c:val>
          <c:extLst>
            <c:ext xmlns:c16="http://schemas.microsoft.com/office/drawing/2014/chart" uri="{C3380CC4-5D6E-409C-BE32-E72D297353CC}">
              <c16:uniqueId val="{00000000-1CAD-4446-92C5-C9CFE1D0A8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1CAD-4446-92C5-C9CFE1D0A8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82.78</c:v>
                </c:pt>
                <c:pt idx="1">
                  <c:v>82.26</c:v>
                </c:pt>
                <c:pt idx="2">
                  <c:v>82.52</c:v>
                </c:pt>
                <c:pt idx="3">
                  <c:v>82.14</c:v>
                </c:pt>
                <c:pt idx="4">
                  <c:v>82.33</c:v>
                </c:pt>
              </c:numCache>
            </c:numRef>
          </c:val>
          <c:extLst>
            <c:ext xmlns:c16="http://schemas.microsoft.com/office/drawing/2014/chart" uri="{C3380CC4-5D6E-409C-BE32-E72D297353CC}">
              <c16:uniqueId val="{00000000-934D-405B-91D6-B39FCE692BF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4D-405B-91D6-B39FCE692BF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B2-433F-B690-F34BEC3137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B2-433F-B690-F34BEC3137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96-471D-8FDD-82F7AFBBAF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96-471D-8FDD-82F7AFBBAF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3E-48FD-8611-DBCC7105BB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3E-48FD-8611-DBCC7105BB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14-48DF-A058-ADF4272B7D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14-48DF-A058-ADF4272B7D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125.28</c:v>
                </c:pt>
                <c:pt idx="1">
                  <c:v>77.97</c:v>
                </c:pt>
                <c:pt idx="2">
                  <c:v>39.54</c:v>
                </c:pt>
                <c:pt idx="3">
                  <c:v>20.99</c:v>
                </c:pt>
                <c:pt idx="4">
                  <c:v>18.399999999999999</c:v>
                </c:pt>
              </c:numCache>
            </c:numRef>
          </c:val>
          <c:extLst>
            <c:ext xmlns:c16="http://schemas.microsoft.com/office/drawing/2014/chart" uri="{C3380CC4-5D6E-409C-BE32-E72D297353CC}">
              <c16:uniqueId val="{00000000-C653-48D9-9530-4F0E09BD09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C653-48D9-9530-4F0E09BD09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63.65</c:v>
                </c:pt>
                <c:pt idx="1">
                  <c:v>64.02</c:v>
                </c:pt>
                <c:pt idx="2">
                  <c:v>58.56</c:v>
                </c:pt>
                <c:pt idx="3">
                  <c:v>58.27</c:v>
                </c:pt>
                <c:pt idx="4">
                  <c:v>52.07</c:v>
                </c:pt>
              </c:numCache>
            </c:numRef>
          </c:val>
          <c:extLst>
            <c:ext xmlns:c16="http://schemas.microsoft.com/office/drawing/2014/chart" uri="{C3380CC4-5D6E-409C-BE32-E72D297353CC}">
              <c16:uniqueId val="{00000000-EA32-4D38-958A-00CD394416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EA32-4D38-958A-00CD394416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174.56</c:v>
                </c:pt>
                <c:pt idx="1">
                  <c:v>170.16</c:v>
                </c:pt>
                <c:pt idx="2">
                  <c:v>217.92</c:v>
                </c:pt>
                <c:pt idx="3">
                  <c:v>219.97</c:v>
                </c:pt>
                <c:pt idx="4">
                  <c:v>248.6</c:v>
                </c:pt>
              </c:numCache>
            </c:numRef>
          </c:val>
          <c:extLst>
            <c:ext xmlns:c16="http://schemas.microsoft.com/office/drawing/2014/chart" uri="{C3380CC4-5D6E-409C-BE32-E72D297353CC}">
              <c16:uniqueId val="{00000000-B334-4A59-87A3-BBA978EFEF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B334-4A59-87A3-BBA978EFEF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4" t="str">
        <f>データ!H6</f>
        <v>滋賀県　東近江市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114316</v>
      </c>
      <c r="AM8" s="51"/>
      <c r="AN8" s="51"/>
      <c r="AO8" s="51"/>
      <c r="AP8" s="51"/>
      <c r="AQ8" s="51"/>
      <c r="AR8" s="51"/>
      <c r="AS8" s="51"/>
      <c r="AT8" s="46">
        <f>データ!T6</f>
        <v>388.37</v>
      </c>
      <c r="AU8" s="46"/>
      <c r="AV8" s="46"/>
      <c r="AW8" s="46"/>
      <c r="AX8" s="46"/>
      <c r="AY8" s="46"/>
      <c r="AZ8" s="46"/>
      <c r="BA8" s="46"/>
      <c r="BB8" s="46">
        <f>データ!U6</f>
        <v>294.35000000000002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5">
      <c r="A10" s="2"/>
      <c r="B10" s="46" t="str">
        <f>データ!N6</f>
        <v>-</v>
      </c>
      <c r="C10" s="46"/>
      <c r="D10" s="46"/>
      <c r="E10" s="46"/>
      <c r="F10" s="46"/>
      <c r="G10" s="46"/>
      <c r="H10" s="46"/>
      <c r="I10" s="46" t="str">
        <f>データ!O6</f>
        <v>該当数値なし</v>
      </c>
      <c r="J10" s="46"/>
      <c r="K10" s="46"/>
      <c r="L10" s="46"/>
      <c r="M10" s="46"/>
      <c r="N10" s="46"/>
      <c r="O10" s="46"/>
      <c r="P10" s="46">
        <f>データ!P6</f>
        <v>19.22</v>
      </c>
      <c r="Q10" s="46"/>
      <c r="R10" s="46"/>
      <c r="S10" s="46"/>
      <c r="T10" s="46"/>
      <c r="U10" s="46"/>
      <c r="V10" s="46"/>
      <c r="W10" s="46">
        <f>データ!Q6</f>
        <v>85.72</v>
      </c>
      <c r="X10" s="46"/>
      <c r="Y10" s="46"/>
      <c r="Z10" s="46"/>
      <c r="AA10" s="46"/>
      <c r="AB10" s="46"/>
      <c r="AC10" s="46"/>
      <c r="AD10" s="51">
        <f>データ!R6</f>
        <v>2090</v>
      </c>
      <c r="AE10" s="51"/>
      <c r="AF10" s="51"/>
      <c r="AG10" s="51"/>
      <c r="AH10" s="51"/>
      <c r="AI10" s="51"/>
      <c r="AJ10" s="51"/>
      <c r="AK10" s="2"/>
      <c r="AL10" s="51">
        <f>データ!V6</f>
        <v>21914</v>
      </c>
      <c r="AM10" s="51"/>
      <c r="AN10" s="51"/>
      <c r="AO10" s="51"/>
      <c r="AP10" s="51"/>
      <c r="AQ10" s="51"/>
      <c r="AR10" s="51"/>
      <c r="AS10" s="51"/>
      <c r="AT10" s="46">
        <f>データ!W6</f>
        <v>8.82</v>
      </c>
      <c r="AU10" s="46"/>
      <c r="AV10" s="46"/>
      <c r="AW10" s="46"/>
      <c r="AX10" s="46"/>
      <c r="AY10" s="46"/>
      <c r="AZ10" s="46"/>
      <c r="BA10" s="46"/>
      <c r="BB10" s="46">
        <f>データ!X6</f>
        <v>2484.58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5">
      <c r="C83" s="2" t="s">
        <v>30</v>
      </c>
    </row>
    <row r="84" spans="1:78" x14ac:dyDescent="0.25">
      <c r="C84" s="2"/>
    </row>
    <row r="85" spans="1:78" hidden="1" x14ac:dyDescent="0.2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v89CGXTmAa0Ld20n7w9D89ECV+47ewb1mJD65XuadG2K0Ot3oE1Qhqob3c2HTixxNT0yQAeyADEkH2Vbyg8wSg==" saltValue="NU6qibYL2JPw+MyWRvG1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3" x14ac:dyDescent="0.25"/>
  <cols>
    <col min="2" max="144" width="11.84375" customWidth="1"/>
  </cols>
  <sheetData>
    <row r="1" spans="1:145" x14ac:dyDescent="0.2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2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5">
      <c r="A6" s="28" t="s">
        <v>97</v>
      </c>
      <c r="B6" s="33">
        <f>B7</f>
        <v>2019</v>
      </c>
      <c r="C6" s="33">
        <f t="shared" ref="C6:X6" si="3">C7</f>
        <v>252131</v>
      </c>
      <c r="D6" s="33">
        <f t="shared" si="3"/>
        <v>47</v>
      </c>
      <c r="E6" s="33">
        <f t="shared" si="3"/>
        <v>17</v>
      </c>
      <c r="F6" s="33">
        <f t="shared" si="3"/>
        <v>5</v>
      </c>
      <c r="G6" s="33">
        <f t="shared" si="3"/>
        <v>0</v>
      </c>
      <c r="H6" s="33" t="str">
        <f t="shared" si="3"/>
        <v>滋賀県　東近江市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19.22</v>
      </c>
      <c r="Q6" s="34">
        <f t="shared" si="3"/>
        <v>85.72</v>
      </c>
      <c r="R6" s="34">
        <f t="shared" si="3"/>
        <v>2090</v>
      </c>
      <c r="S6" s="34">
        <f t="shared" si="3"/>
        <v>114316</v>
      </c>
      <c r="T6" s="34">
        <f t="shared" si="3"/>
        <v>388.37</v>
      </c>
      <c r="U6" s="34">
        <f t="shared" si="3"/>
        <v>294.35000000000002</v>
      </c>
      <c r="V6" s="34">
        <f t="shared" si="3"/>
        <v>21914</v>
      </c>
      <c r="W6" s="34">
        <f t="shared" si="3"/>
        <v>8.82</v>
      </c>
      <c r="X6" s="34">
        <f t="shared" si="3"/>
        <v>2484.58</v>
      </c>
      <c r="Y6" s="35">
        <f>IF(Y7="",NA(),Y7)</f>
        <v>82.78</v>
      </c>
      <c r="Z6" s="35">
        <f t="shared" ref="Z6:AH6" si="4">IF(Z7="",NA(),Z7)</f>
        <v>82.26</v>
      </c>
      <c r="AA6" s="35">
        <f t="shared" si="4"/>
        <v>82.52</v>
      </c>
      <c r="AB6" s="35">
        <f t="shared" si="4"/>
        <v>82.14</v>
      </c>
      <c r="AC6" s="35">
        <f t="shared" si="4"/>
        <v>82.33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125.28</v>
      </c>
      <c r="BG6" s="35">
        <f t="shared" ref="BG6:BO6" si="7">IF(BG7="",NA(),BG7)</f>
        <v>77.97</v>
      </c>
      <c r="BH6" s="35">
        <f t="shared" si="7"/>
        <v>39.54</v>
      </c>
      <c r="BI6" s="35">
        <f t="shared" si="7"/>
        <v>20.99</v>
      </c>
      <c r="BJ6" s="35">
        <f t="shared" si="7"/>
        <v>18.399999999999999</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63.65</v>
      </c>
      <c r="BR6" s="35">
        <f t="shared" ref="BR6:BZ6" si="8">IF(BR7="",NA(),BR7)</f>
        <v>64.02</v>
      </c>
      <c r="BS6" s="35">
        <f t="shared" si="8"/>
        <v>58.56</v>
      </c>
      <c r="BT6" s="35">
        <f t="shared" si="8"/>
        <v>58.27</v>
      </c>
      <c r="BU6" s="35">
        <f t="shared" si="8"/>
        <v>52.07</v>
      </c>
      <c r="BV6" s="35">
        <f t="shared" si="8"/>
        <v>59.3</v>
      </c>
      <c r="BW6" s="35">
        <f t="shared" si="8"/>
        <v>59.83</v>
      </c>
      <c r="BX6" s="35">
        <f t="shared" si="8"/>
        <v>65.33</v>
      </c>
      <c r="BY6" s="35">
        <f t="shared" si="8"/>
        <v>65.39</v>
      </c>
      <c r="BZ6" s="35">
        <f t="shared" si="8"/>
        <v>65.37</v>
      </c>
      <c r="CA6" s="34" t="str">
        <f>IF(CA7="","",IF(CA7="-","【-】","【"&amp;SUBSTITUTE(TEXT(CA7,"#,##0.00"),"-","△")&amp;"】"))</f>
        <v>【59.59】</v>
      </c>
      <c r="CB6" s="35">
        <f>IF(CB7="",NA(),CB7)</f>
        <v>174.56</v>
      </c>
      <c r="CC6" s="35">
        <f t="shared" ref="CC6:CK6" si="9">IF(CC7="",NA(),CC7)</f>
        <v>170.16</v>
      </c>
      <c r="CD6" s="35">
        <f t="shared" si="9"/>
        <v>217.92</v>
      </c>
      <c r="CE6" s="35">
        <f t="shared" si="9"/>
        <v>219.97</v>
      </c>
      <c r="CF6" s="35">
        <f t="shared" si="9"/>
        <v>248.6</v>
      </c>
      <c r="CG6" s="35">
        <f t="shared" si="9"/>
        <v>248.14</v>
      </c>
      <c r="CH6" s="35">
        <f t="shared" si="9"/>
        <v>246.66</v>
      </c>
      <c r="CI6" s="35">
        <f t="shared" si="9"/>
        <v>227.43</v>
      </c>
      <c r="CJ6" s="35">
        <f t="shared" si="9"/>
        <v>230.88</v>
      </c>
      <c r="CK6" s="35">
        <f t="shared" si="9"/>
        <v>228.99</v>
      </c>
      <c r="CL6" s="34" t="str">
        <f>IF(CL7="","",IF(CL7="-","【-】","【"&amp;SUBSTITUTE(TEXT(CL7,"#,##0.00"),"-","△")&amp;"】"))</f>
        <v>【257.86】</v>
      </c>
      <c r="CM6" s="35">
        <f>IF(CM7="",NA(),CM7)</f>
        <v>71.989999999999995</v>
      </c>
      <c r="CN6" s="35">
        <f t="shared" ref="CN6:CV6" si="10">IF(CN7="",NA(),CN7)</f>
        <v>66.33</v>
      </c>
      <c r="CO6" s="35">
        <f t="shared" si="10"/>
        <v>63.22</v>
      </c>
      <c r="CP6" s="35">
        <f t="shared" si="10"/>
        <v>61.5</v>
      </c>
      <c r="CQ6" s="35">
        <f t="shared" si="10"/>
        <v>58.21</v>
      </c>
      <c r="CR6" s="35">
        <f t="shared" si="10"/>
        <v>57.3</v>
      </c>
      <c r="CS6" s="35">
        <f t="shared" si="10"/>
        <v>56</v>
      </c>
      <c r="CT6" s="35">
        <f t="shared" si="10"/>
        <v>56.01</v>
      </c>
      <c r="CU6" s="35">
        <f t="shared" si="10"/>
        <v>56.72</v>
      </c>
      <c r="CV6" s="35">
        <f t="shared" si="10"/>
        <v>54.06</v>
      </c>
      <c r="CW6" s="34" t="str">
        <f>IF(CW7="","",IF(CW7="-","【-】","【"&amp;SUBSTITUTE(TEXT(CW7,"#,##0.00"),"-","△")&amp;"】"))</f>
        <v>【51.30】</v>
      </c>
      <c r="CX6" s="35">
        <f>IF(CX7="",NA(),CX7)</f>
        <v>99.1</v>
      </c>
      <c r="CY6" s="35">
        <f t="shared" ref="CY6:DG6" si="11">IF(CY7="",NA(),CY7)</f>
        <v>99.14</v>
      </c>
      <c r="CZ6" s="35">
        <f t="shared" si="11"/>
        <v>99.19</v>
      </c>
      <c r="DA6" s="35">
        <f t="shared" si="11"/>
        <v>99.33</v>
      </c>
      <c r="DB6" s="35">
        <f t="shared" si="11"/>
        <v>99.33</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25">
      <c r="A7" s="28"/>
      <c r="B7" s="37">
        <v>2019</v>
      </c>
      <c r="C7" s="37">
        <v>252131</v>
      </c>
      <c r="D7" s="37">
        <v>47</v>
      </c>
      <c r="E7" s="37">
        <v>17</v>
      </c>
      <c r="F7" s="37">
        <v>5</v>
      </c>
      <c r="G7" s="37">
        <v>0</v>
      </c>
      <c r="H7" s="37" t="s">
        <v>98</v>
      </c>
      <c r="I7" s="37" t="s">
        <v>99</v>
      </c>
      <c r="J7" s="37" t="s">
        <v>100</v>
      </c>
      <c r="K7" s="37" t="s">
        <v>101</v>
      </c>
      <c r="L7" s="37" t="s">
        <v>102</v>
      </c>
      <c r="M7" s="37" t="s">
        <v>103</v>
      </c>
      <c r="N7" s="38" t="s">
        <v>104</v>
      </c>
      <c r="O7" s="38" t="s">
        <v>105</v>
      </c>
      <c r="P7" s="38">
        <v>19.22</v>
      </c>
      <c r="Q7" s="38">
        <v>85.72</v>
      </c>
      <c r="R7" s="38">
        <v>2090</v>
      </c>
      <c r="S7" s="38">
        <v>114316</v>
      </c>
      <c r="T7" s="38">
        <v>388.37</v>
      </c>
      <c r="U7" s="38">
        <v>294.35000000000002</v>
      </c>
      <c r="V7" s="38">
        <v>21914</v>
      </c>
      <c r="W7" s="38">
        <v>8.82</v>
      </c>
      <c r="X7" s="38">
        <v>2484.58</v>
      </c>
      <c r="Y7" s="38">
        <v>82.78</v>
      </c>
      <c r="Z7" s="38">
        <v>82.26</v>
      </c>
      <c r="AA7" s="38">
        <v>82.52</v>
      </c>
      <c r="AB7" s="38">
        <v>82.14</v>
      </c>
      <c r="AC7" s="38">
        <v>82.33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125.28</v>
      </c>
      <c r="BG7" s="38">
        <v>77.97</v>
      </c>
      <c r="BH7" s="38">
        <v>39.54</v>
      </c>
      <c r="BI7" s="38">
        <v>20.99</v>
      </c>
      <c r="BJ7" s="38">
        <v>18.399999999999999</v>
      </c>
      <c r="BK7" s="38">
        <v>721.43</v>
      </c>
      <c r="BL7" s="38">
        <v>685.34</v>
      </c>
      <c r="BM7" s="38">
        <v>684.74</v>
      </c>
      <c r="BN7" s="38">
        <v>654.91999999999996</v>
      </c>
      <c r="BO7" s="38">
        <v>654.71</v>
      </c>
      <c r="BP7" s="38">
        <v>765.47</v>
      </c>
      <c r="BQ7" s="38">
        <v>63.65</v>
      </c>
      <c r="BR7" s="38">
        <v>64.02</v>
      </c>
      <c r="BS7" s="38">
        <v>58.56</v>
      </c>
      <c r="BT7" s="38">
        <v>58.27</v>
      </c>
      <c r="BU7" s="38">
        <v>52.07</v>
      </c>
      <c r="BV7" s="38">
        <v>59.3</v>
      </c>
      <c r="BW7" s="38">
        <v>59.83</v>
      </c>
      <c r="BX7" s="38">
        <v>65.33</v>
      </c>
      <c r="BY7" s="38">
        <v>65.39</v>
      </c>
      <c r="BZ7" s="38">
        <v>65.37</v>
      </c>
      <c r="CA7" s="38">
        <v>59.59</v>
      </c>
      <c r="CB7" s="38">
        <v>174.56</v>
      </c>
      <c r="CC7" s="38">
        <v>170.16</v>
      </c>
      <c r="CD7" s="38">
        <v>217.92</v>
      </c>
      <c r="CE7" s="38">
        <v>219.97</v>
      </c>
      <c r="CF7" s="38">
        <v>248.6</v>
      </c>
      <c r="CG7" s="38">
        <v>248.14</v>
      </c>
      <c r="CH7" s="38">
        <v>246.66</v>
      </c>
      <c r="CI7" s="38">
        <v>227.43</v>
      </c>
      <c r="CJ7" s="38">
        <v>230.88</v>
      </c>
      <c r="CK7" s="38">
        <v>228.99</v>
      </c>
      <c r="CL7" s="38">
        <v>257.86</v>
      </c>
      <c r="CM7" s="38">
        <v>71.989999999999995</v>
      </c>
      <c r="CN7" s="38">
        <v>66.33</v>
      </c>
      <c r="CO7" s="38">
        <v>63.22</v>
      </c>
      <c r="CP7" s="38">
        <v>61.5</v>
      </c>
      <c r="CQ7" s="38">
        <v>58.21</v>
      </c>
      <c r="CR7" s="38">
        <v>57.3</v>
      </c>
      <c r="CS7" s="38">
        <v>56</v>
      </c>
      <c r="CT7" s="38">
        <v>56.01</v>
      </c>
      <c r="CU7" s="38">
        <v>56.72</v>
      </c>
      <c r="CV7" s="38">
        <v>54.06</v>
      </c>
      <c r="CW7" s="38">
        <v>51.3</v>
      </c>
      <c r="CX7" s="38">
        <v>99.1</v>
      </c>
      <c r="CY7" s="38">
        <v>99.14</v>
      </c>
      <c r="CZ7" s="38">
        <v>99.19</v>
      </c>
      <c r="DA7" s="38">
        <v>99.33</v>
      </c>
      <c r="DB7" s="38">
        <v>99.33</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5">
      <c r="B11">
        <v>4</v>
      </c>
      <c r="C11">
        <v>3</v>
      </c>
      <c r="D11">
        <v>2</v>
      </c>
      <c r="E11">
        <v>1</v>
      </c>
      <c r="F11">
        <v>0</v>
      </c>
      <c r="G11" t="s">
        <v>111</v>
      </c>
    </row>
    <row r="12" spans="1:145" x14ac:dyDescent="0.25">
      <c r="B12">
        <v>1</v>
      </c>
      <c r="C12">
        <v>1</v>
      </c>
      <c r="D12">
        <v>1</v>
      </c>
      <c r="E12">
        <v>1</v>
      </c>
      <c r="F12">
        <v>1</v>
      </c>
      <c r="G12" t="s">
        <v>112</v>
      </c>
    </row>
    <row r="13" spans="1:145" x14ac:dyDescent="0.2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ｼﾞｮｳﾎｳｽｲｼﾝ ｶ</cp:lastModifiedBy>
  <cp:lastPrinted>2021-01-19T01:10:15Z</cp:lastPrinted>
  <dcterms:created xsi:type="dcterms:W3CDTF">2020-12-04T03:05:51Z</dcterms:created>
  <dcterms:modified xsi:type="dcterms:W3CDTF">2022-11-09T06:25:13Z</dcterms:modified>
  <cp:category/>
</cp:coreProperties>
</file>