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07_情報推進課\080_デジタル化推進室\08_オープンデータ\令和4年度\00_公開データ\東情第432号_農村下水道課\農業集落排水事業の経営分析\"/>
    </mc:Choice>
  </mc:AlternateContent>
  <xr:revisionPtr revIDLastSave="0" documentId="13_ncr:1_{C75C3C77-35B2-4FF9-8F2E-01D3F7968045}" xr6:coauthVersionLast="47" xr6:coauthVersionMax="47" xr10:uidLastSave="{00000000-0000-0000-0000-000000000000}"/>
  <workbookProtection workbookAlgorithmName="SHA-512" workbookHashValue="ZPD72SmcNz7JDJ+D5nhN6+ksjo/DjyPBM5U6jXoXEjiaXpS5G9Y4JMLNJQC8Pmr6fIibmFk2SWDWi/N14Xcwfw==" workbookSaltValue="XiBoztizDgNdrS2HcRxEbA==" workbookSpinCount="100000" lockStructure="1"/>
  <bookViews>
    <workbookView xWindow="-103" yWindow="-103" windowWidth="19543" windowHeight="12497"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E86" i="4"/>
  <c r="AD10" i="4"/>
  <c r="AL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<sst xmlns="http://schemas.openxmlformats.org/spreadsheetml/2006/main" count="236" uniqueCount="121">
  <si>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</si>
  <si>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</si>
  <si>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</si>
  <si>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</si>
  <si>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</si>
  <si>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</si>
  <si>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</si>
  <si>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</si>
  <si>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</si>
  <si>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</si>
  <si>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</si>
  <si>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</si>
  <si>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</si>
  <si>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</si>
  <si>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</si>
  <si>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</si>
  <si>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</si>
  <si>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</si>
  <si>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</si>
  <si>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</si>
  <si>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</si>
  <si>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</si>
  <si>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</si>
  <si>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</si>
  <si>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</si>
  <si>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</si>
  <si>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</si>
  <si>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</si>
  <si>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</si>
  <si>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</si>
  <si>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</si>
  <si>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</si>
  <si>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</si>
  <si>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</si>
  <si>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</si>
  <si>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</si>
  <si>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</si>
  <si>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</si>
  <si>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</si>
  <si>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</si>
  <si>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</si>
  <si>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</si>
  <si>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</si>
  <si>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</si>
  <si>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</si>
  <si>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</si>
  <si>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</si>
  <si>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</si>
  <si>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</si>
  <si>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</si>
  <si>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</si>
  <si>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</si>
  <si>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</si>
  <si>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</si>
  <si>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</si>
  <si>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</si>
  <si>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</si>
  <si>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</si>
  <si>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</si>
  <si>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</si>
  <si>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</si>
  <si>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</si>
  <si>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</si>
  <si>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</si>
  <si>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</si>
  <si>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</si>
  <si>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</si>
  <si>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</si>
  <si>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</si>
  <si>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</si>
  <si>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</si>
  <si>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</si>
  <si>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</si>
  <si>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</si>
  <si>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</si>
  <si>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</si>
  <si>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</si>
  <si>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</si>
  <si>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</si>
  <si>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</si>
  <si>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</si>
  <si>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</si>
  <si>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</si>
  <si>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</si>
  <si>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</si>
  <si>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</si>
  <si>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</si>
  <si>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</si>
  <si>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</si>
  <si>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</si>
  <si>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</si>
  <si>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</si>
  <si>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</si>
  <si>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</si>
  <si>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</si>
  <si>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</si>
  <si>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</si>
  <si>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東近江市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</si>
  <si>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</si>
  <si>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</si>
  <si>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</si>
  <si>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</si>
  <si>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</si>
  <si>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</si>
  <si>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</si>
  <si>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</si>
  <si>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</si>
  <si>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</si>
  <si>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</si>
  <si>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</si>
  <si>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</si>
  <si>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</si>
  <si>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</si>
  <si>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</si>
  <si>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</si>
  <si>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</si>
  <si>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</si>
  <si>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</si>
  <si>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各処理区の管渠については、耐用年数が経過していないため、現在のところ更新の必要はありません。
　各処理区の処理場については、当面存続する処理区について必要とされる点検・診断を行い、予防保全による長寿命化を図りながら、適切な維持管理に努めます。</t>
    <phoneticPr fontId="4"/>
  </si>
  <si>
    <t>　農業集落排水事業の処理汚水量は、公共下水道への接続や、人口減少及び節水器具の普及に伴い、今後も減少傾向が続く見込みです。
　経営改善に向けた取組としては、今後も継続的に公共下水道への接続を進め、維持管理経費の削減を図りながら、当面存続する処理区については、予防保全による長寿命化を図り、持続的に安定したサービスの提供ができるよう努めます。</t>
    <rPh sb="17" eb="19">
      <t>コウキョウ</t>
    </rPh>
    <rPh sb="19" eb="22">
      <t>ゲスイドウ</t>
    </rPh>
    <rPh sb="24" eb="26">
      <t>セツゾク</t>
    </rPh>
    <rPh sb="32" eb="33">
      <t>オヨ</t>
    </rPh>
    <rPh sb="45" eb="47">
      <t>コンゴ</t>
    </rPh>
    <rPh sb="63" eb="65">
      <t>ケイエイ</t>
    </rPh>
    <rPh sb="65" eb="67">
      <t>カイゼン</t>
    </rPh>
    <rPh sb="68" eb="69">
      <t>ム</t>
    </rPh>
    <rPh sb="71" eb="73">
      <t>トリクミ</t>
    </rPh>
    <rPh sb="78" eb="80">
      <t>コンゴ</t>
    </rPh>
    <rPh sb="81" eb="84">
      <t>ケイゾクテキ</t>
    </rPh>
    <rPh sb="85" eb="87">
      <t>コウキョウ</t>
    </rPh>
    <rPh sb="87" eb="90">
      <t>ゲスイドウ</t>
    </rPh>
    <rPh sb="92" eb="94">
      <t>セツゾク</t>
    </rPh>
    <rPh sb="95" eb="96">
      <t>スス</t>
    </rPh>
    <rPh sb="98" eb="100">
      <t>イジ</t>
    </rPh>
    <rPh sb="100" eb="102">
      <t>カンリ</t>
    </rPh>
    <rPh sb="102" eb="104">
      <t>ケイヒ</t>
    </rPh>
    <rPh sb="105" eb="107">
      <t>サクゲン</t>
    </rPh>
    <rPh sb="108" eb="109">
      <t>ハカ</t>
    </rPh>
    <rPh sb="114" eb="116">
      <t>トウメン</t>
    </rPh>
    <rPh sb="116" eb="118">
      <t>ソンゾク</t>
    </rPh>
    <rPh sb="120" eb="122">
      <t>ショリ</t>
    </rPh>
    <rPh sb="122" eb="123">
      <t>ク</t>
    </rPh>
    <rPh sb="129" eb="131">
      <t>ヨボウ</t>
    </rPh>
    <rPh sb="131" eb="133">
      <t>ホゼン</t>
    </rPh>
    <rPh sb="136" eb="140">
      <t>チョウジュミョウカ</t>
    </rPh>
    <rPh sb="141" eb="142">
      <t>ハカ</t>
    </rPh>
    <rPh sb="144" eb="147">
      <t>ジゾクテキ</t>
    </rPh>
    <rPh sb="148" eb="150">
      <t>アンテイ</t>
    </rPh>
    <rPh sb="157" eb="159">
      <t>テイキョウ</t>
    </rPh>
    <rPh sb="165" eb="166">
      <t>ツト</t>
    </rPh>
    <phoneticPr fontId="4"/>
  </si>
  <si>
    <t xml:space="preserve">①収益的収支比率
　１００％未満であるため、料金収入を中心とした営業収益では経費を回収できていないことを示します。今後も、維持管理経費等の削減による経営改善に努めます。
④企業債残高対事業規模比率
　企業債の残高が年々減少していますので、企業債残高対事業規模比率は今後も減少する見込みです。
⑤経費回収率
　公共下水道接続に伴い使用料収入が減少する一方で、公共下水道接続に伴う費用を含む汚水処理費は上昇しているため、経費回収率は前年度を下回ります。同様の傾向は、今後も続く見込みです。
⑥汚水処理原価
　公共下水道接続に伴い年間有収水量が減少する一方で、公共下水道接続に伴う費用を含む汚水処理費は上昇しているため、汚水処理原価は前年度を上回ります。同様の傾向は、今後も続く見込みです。
⑦施設利用率
　類似団体平均値を上回りますが、水洗化率がほぼ上限に達しているため、今後も人口減少の影響による縮減が避けられない見通しです。
⑧水洗化率
　近年、９９％以上を維持しています。 </t>
    <rPh sb="57" eb="59">
      <t>コンゴ</t>
    </rPh>
    <rPh sb="61" eb="63">
      <t>イジ</t>
    </rPh>
    <rPh sb="67" eb="68">
      <t>トウ</t>
    </rPh>
    <rPh sb="69" eb="71">
      <t>サクゲン</t>
    </rPh>
    <rPh sb="74" eb="76">
      <t>ケイエイ</t>
    </rPh>
    <rPh sb="76" eb="78">
      <t>カイゼン</t>
    </rPh>
    <rPh sb="79" eb="80">
      <t>ツト</t>
    </rPh>
    <rPh sb="120" eb="122">
      <t>キギョウ</t>
    </rPh>
    <rPh sb="122" eb="123">
      <t>サイ</t>
    </rPh>
    <rPh sb="123" eb="125">
      <t>ザンダカ</t>
    </rPh>
    <rPh sb="125" eb="126">
      <t>タイ</t>
    </rPh>
    <rPh sb="126" eb="128">
      <t>ジギョウ</t>
    </rPh>
    <rPh sb="128" eb="130">
      <t>キボ</t>
    </rPh>
    <rPh sb="130" eb="132">
      <t>ヒリツ</t>
    </rPh>
    <rPh sb="133" eb="135">
      <t>コンゴ</t>
    </rPh>
    <rPh sb="136" eb="138">
      <t>ゲンショウ</t>
    </rPh>
    <rPh sb="140" eb="142">
      <t>ミコ</t>
    </rPh>
    <rPh sb="156" eb="158">
      <t>コウキョウ</t>
    </rPh>
    <rPh sb="158" eb="161">
      <t>ゲスイドウ</t>
    </rPh>
    <rPh sb="161" eb="163">
      <t>セツゾク</t>
    </rPh>
    <rPh sb="164" eb="165">
      <t>トモナ</t>
    </rPh>
    <rPh sb="166" eb="169">
      <t>シヨウリョウ</t>
    </rPh>
    <rPh sb="169" eb="171">
      <t>シュウニュウ</t>
    </rPh>
    <rPh sb="172" eb="174">
      <t>ゲンショウ</t>
    </rPh>
    <rPh sb="176" eb="178">
      <t>イッポウ</t>
    </rPh>
    <rPh sb="180" eb="182">
      <t>コウキョウ</t>
    </rPh>
    <rPh sb="182" eb="185">
      <t>ゲスイドウ</t>
    </rPh>
    <rPh sb="185" eb="187">
      <t>セツゾク</t>
    </rPh>
    <rPh sb="188" eb="189">
      <t>トモナ</t>
    </rPh>
    <rPh sb="190" eb="192">
      <t>ヒヨウ</t>
    </rPh>
    <rPh sb="193" eb="194">
      <t>フク</t>
    </rPh>
    <rPh sb="195" eb="197">
      <t>オスイ</t>
    </rPh>
    <rPh sb="197" eb="199">
      <t>ショリ</t>
    </rPh>
    <rPh sb="199" eb="200">
      <t>ヒ</t>
    </rPh>
    <rPh sb="201" eb="203">
      <t>ジョウショウ</t>
    </rPh>
    <rPh sb="210" eb="212">
      <t>ケイヒ</t>
    </rPh>
    <rPh sb="212" eb="214">
      <t>カイシュウ</t>
    </rPh>
    <rPh sb="214" eb="215">
      <t>リツ</t>
    </rPh>
    <rPh sb="216" eb="219">
      <t>ゼンネンド</t>
    </rPh>
    <rPh sb="220" eb="222">
      <t>シタマワ</t>
    </rPh>
    <rPh sb="226" eb="228">
      <t>ドウヨウ</t>
    </rPh>
    <rPh sb="229" eb="231">
      <t>ケイコウ</t>
    </rPh>
    <rPh sb="233" eb="235">
      <t>コンゴ</t>
    </rPh>
    <rPh sb="236" eb="237">
      <t>ツヅ</t>
    </rPh>
    <rPh sb="238" eb="240">
      <t>ミコ</t>
    </rPh>
    <rPh sb="254" eb="256">
      <t>コウキョウ</t>
    </rPh>
    <rPh sb="256" eb="259">
      <t>ゲスイドウ</t>
    </rPh>
    <rPh sb="259" eb="261">
      <t>セツゾク</t>
    </rPh>
    <rPh sb="263" eb="264">
      <t>トモナ</t>
    </rPh>
    <rPh sb="312" eb="314">
      <t>イッポウ</t>
    </rPh>
    <rPh sb="316" eb="317">
      <t>トモナ</t>
    </rPh>
    <rPh sb="317" eb="320">
      <t>ゼンネンド</t>
    </rPh>
    <rPh sb="321" eb="323">
      <t>ウワマワ</t>
    </rPh>
    <rPh sb="339" eb="341">
      <t>ミコ</t>
    </rPh>
    <rPh sb="431" eb="433">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</si>
</sst>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29-43E9-9F1C-B4C900BA454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0.44</c:v>
                </c:pt>
                <c:pt idx="2">
                  <c:v>0.04</c:v>
                </c:pt>
                <c:pt idx="3">
                  <c:v>0.02</c:v>
                </c:pt>
                <c:pt idx="4">
                  <c:v>0.02</c:v>
                </c:pt>
              </c:numCache>
            </c:numRef>
          </c:val>
          <c:smooth val="0"/>
          <c:extLst>
            <c:ext xmlns:c16="http://schemas.microsoft.com/office/drawing/2014/chart" uri="{C3380CC4-5D6E-409C-BE32-E72D297353CC}">
              <c16:uniqueId val="{00000001-A629-43E9-9F1C-B4C900BA454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66.33</c:v>
                </c:pt>
                <c:pt idx="1">
                  <c:v>63.22</c:v>
                </c:pt>
                <c:pt idx="2">
                  <c:v>61.5</c:v>
                </c:pt>
                <c:pt idx="3">
                  <c:v>58.21</c:v>
                </c:pt>
                <c:pt idx="4">
                  <c:v>56.18</c:v>
                </c:pt>
              </c:numCache>
            </c:numRef>
          </c:val>
          <c:extLst>
            <c:ext xmlns:c16="http://schemas.microsoft.com/office/drawing/2014/chart" uri="{C3380CC4-5D6E-409C-BE32-E72D297353CC}">
              <c16:uniqueId val="{00000000-8AC5-4FC6-8711-C504E1183E9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c:v>
                </c:pt>
                <c:pt idx="1">
                  <c:v>56.01</c:v>
                </c:pt>
                <c:pt idx="2">
                  <c:v>56.72</c:v>
                </c:pt>
                <c:pt idx="3">
                  <c:v>54.06</c:v>
                </c:pt>
                <c:pt idx="4">
                  <c:v>55.26</c:v>
                </c:pt>
              </c:numCache>
            </c:numRef>
          </c:val>
          <c:smooth val="0"/>
          <c:extLst>
            <c:ext xmlns:c16="http://schemas.microsoft.com/office/drawing/2014/chart" uri="{C3380CC4-5D6E-409C-BE32-E72D297353CC}">
              <c16:uniqueId val="{00000001-8AC5-4FC6-8711-C504E1183E9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99.14</c:v>
                </c:pt>
                <c:pt idx="1">
                  <c:v>99.19</c:v>
                </c:pt>
                <c:pt idx="2">
                  <c:v>99.33</c:v>
                </c:pt>
                <c:pt idx="3">
                  <c:v>99.33</c:v>
                </c:pt>
                <c:pt idx="4">
                  <c:v>99.42</c:v>
                </c:pt>
              </c:numCache>
            </c:numRef>
          </c:val>
          <c:extLst>
            <c:ext xmlns:c16="http://schemas.microsoft.com/office/drawing/2014/chart" uri="{C3380CC4-5D6E-409C-BE32-E72D297353CC}">
              <c16:uniqueId val="{00000000-BEA4-4C46-B08F-CF142B25049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89.51</c:v>
                </c:pt>
                <c:pt idx="1">
                  <c:v>89.77</c:v>
                </c:pt>
                <c:pt idx="2">
                  <c:v>90.04</c:v>
                </c:pt>
                <c:pt idx="3">
                  <c:v>90.11</c:v>
                </c:pt>
                <c:pt idx="4">
                  <c:v>90.52</c:v>
                </c:pt>
              </c:numCache>
            </c:numRef>
          </c:val>
          <c:smooth val="0"/>
          <c:extLst>
            <c:ext xmlns:c16="http://schemas.microsoft.com/office/drawing/2014/chart" uri="{C3380CC4-5D6E-409C-BE32-E72D297353CC}">
              <c16:uniqueId val="{00000001-BEA4-4C46-B08F-CF142B25049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82.26</c:v>
                </c:pt>
                <c:pt idx="1">
                  <c:v>82.52</c:v>
                </c:pt>
                <c:pt idx="2">
                  <c:v>82.14</c:v>
                </c:pt>
                <c:pt idx="3">
                  <c:v>82.33</c:v>
                </c:pt>
                <c:pt idx="4">
                  <c:v>82</c:v>
                </c:pt>
              </c:numCache>
            </c:numRef>
          </c:val>
          <c:extLst>
            <c:ext xmlns:c16="http://schemas.microsoft.com/office/drawing/2014/chart" uri="{C3380CC4-5D6E-409C-BE32-E72D297353CC}">
              <c16:uniqueId val="{00000000-6F67-4C2E-BF96-A0F29863BA9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67-4C2E-BF96-A0F29863BA9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35-40F7-A8F7-862B9A32BF5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35-40F7-A8F7-862B9A32BF5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C6-46AD-BD1F-9F88F095220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C6-46AD-BD1F-9F88F095220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8A-4C75-B7A5-BDF8B579C5F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8A-4C75-B7A5-BDF8B579C5F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6B-4B3E-8B2B-C23722637A9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6B-4B3E-8B2B-C23722637A9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77.97</c:v>
                </c:pt>
                <c:pt idx="1">
                  <c:v>39.54</c:v>
                </c:pt>
                <c:pt idx="2">
                  <c:v>20.99</c:v>
                </c:pt>
                <c:pt idx="3">
                  <c:v>18.399999999999999</c:v>
                </c:pt>
                <c:pt idx="4">
                  <c:v>15.14</c:v>
                </c:pt>
              </c:numCache>
            </c:numRef>
          </c:val>
          <c:extLst>
            <c:ext xmlns:c16="http://schemas.microsoft.com/office/drawing/2014/chart" uri="{C3380CC4-5D6E-409C-BE32-E72D297353CC}">
              <c16:uniqueId val="{00000000-6849-49F1-B293-0BC19A8AB2A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685.34</c:v>
                </c:pt>
                <c:pt idx="1">
                  <c:v>684.74</c:v>
                </c:pt>
                <c:pt idx="2">
                  <c:v>654.91999999999996</c:v>
                </c:pt>
                <c:pt idx="3">
                  <c:v>654.71</c:v>
                </c:pt>
                <c:pt idx="4">
                  <c:v>783.8</c:v>
                </c:pt>
              </c:numCache>
            </c:numRef>
          </c:val>
          <c:smooth val="0"/>
          <c:extLst>
            <c:ext xmlns:c16="http://schemas.microsoft.com/office/drawing/2014/chart" uri="{C3380CC4-5D6E-409C-BE32-E72D297353CC}">
              <c16:uniqueId val="{00000001-6849-49F1-B293-0BC19A8AB2A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64.02</c:v>
                </c:pt>
                <c:pt idx="1">
                  <c:v>58.56</c:v>
                </c:pt>
                <c:pt idx="2">
                  <c:v>58.27</c:v>
                </c:pt>
                <c:pt idx="3">
                  <c:v>52.07</c:v>
                </c:pt>
                <c:pt idx="4">
                  <c:v>50.41</c:v>
                </c:pt>
              </c:numCache>
            </c:numRef>
          </c:val>
          <c:extLst>
            <c:ext xmlns:c16="http://schemas.microsoft.com/office/drawing/2014/chart" uri="{C3380CC4-5D6E-409C-BE32-E72D297353CC}">
              <c16:uniqueId val="{00000000-514F-4C9B-A558-4366D38989E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59.83</c:v>
                </c:pt>
                <c:pt idx="1">
                  <c:v>65.33</c:v>
                </c:pt>
                <c:pt idx="2">
                  <c:v>65.39</c:v>
                </c:pt>
                <c:pt idx="3">
                  <c:v>65.37</c:v>
                </c:pt>
                <c:pt idx="4">
                  <c:v>68.11</c:v>
                </c:pt>
              </c:numCache>
            </c:numRef>
          </c:val>
          <c:smooth val="0"/>
          <c:extLst>
            <c:ext xmlns:c16="http://schemas.microsoft.com/office/drawing/2014/chart" uri="{C3380CC4-5D6E-409C-BE32-E72D297353CC}">
              <c16:uniqueId val="{00000001-514F-4C9B-A558-4366D38989E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170.16</c:v>
                </c:pt>
                <c:pt idx="1">
                  <c:v>217.92</c:v>
                </c:pt>
                <c:pt idx="2">
                  <c:v>219.97</c:v>
                </c:pt>
                <c:pt idx="3">
                  <c:v>248.6</c:v>
                </c:pt>
                <c:pt idx="4">
                  <c:v>259.55</c:v>
                </c:pt>
              </c:numCache>
            </c:numRef>
          </c:val>
          <c:extLst>
            <c:ext xmlns:c16="http://schemas.microsoft.com/office/drawing/2014/chart" uri="{C3380CC4-5D6E-409C-BE32-E72D297353CC}">
              <c16:uniqueId val="{00000000-5CAA-462C-A303-324DDF37953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246.66</c:v>
                </c:pt>
                <c:pt idx="1">
                  <c:v>227.43</c:v>
                </c:pt>
                <c:pt idx="2">
                  <c:v>230.88</c:v>
                </c:pt>
                <c:pt idx="3">
                  <c:v>228.99</c:v>
                </c:pt>
                <c:pt idx="4">
                  <c:v>222.41</c:v>
                </c:pt>
              </c:numCache>
            </c:numRef>
          </c:val>
          <c:smooth val="0"/>
          <c:extLst>
            <c:ext xmlns:c16="http://schemas.microsoft.com/office/drawing/2014/chart" uri="{C3380CC4-5D6E-409C-BE32-E72D297353CC}">
              <c16:uniqueId val="{00000001-5CAA-462C-A303-324DDF37953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1328125" defaultRowHeight="13.3" x14ac:dyDescent="0.25"/>
  <cols>
    <col min="1" max="1" width="2.61328125" customWidth="1"/>
    <col min="2" max="62" width="3.765625" customWidth="1"/>
    <col min="64" max="78" width="3.152343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75" t="str">
        <f>データ!H6</f>
        <v>滋賀県　東近江市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tr">
        <f>データ!$M$6</f>
        <v>非設置</v>
      </c>
      <c r="AE8" s="73"/>
      <c r="AF8" s="73"/>
      <c r="AG8" s="73"/>
      <c r="AH8" s="73"/>
      <c r="AI8" s="73"/>
      <c r="AJ8" s="73"/>
      <c r="AK8" s="3"/>
      <c r="AL8" s="69">
        <f>データ!S6</f>
        <v>113642</v>
      </c>
      <c r="AM8" s="69"/>
      <c r="AN8" s="69"/>
      <c r="AO8" s="69"/>
      <c r="AP8" s="69"/>
      <c r="AQ8" s="69"/>
      <c r="AR8" s="69"/>
      <c r="AS8" s="69"/>
      <c r="AT8" s="68">
        <f>データ!T6</f>
        <v>388.37</v>
      </c>
      <c r="AU8" s="68"/>
      <c r="AV8" s="68"/>
      <c r="AW8" s="68"/>
      <c r="AX8" s="68"/>
      <c r="AY8" s="68"/>
      <c r="AZ8" s="68"/>
      <c r="BA8" s="68"/>
      <c r="BB8" s="68">
        <f>データ!U6</f>
        <v>292.61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5">
      <c r="A10" s="2"/>
      <c r="B10" s="68" t="str">
        <f>データ!N6</f>
        <v>-</v>
      </c>
      <c r="C10" s="68"/>
      <c r="D10" s="68"/>
      <c r="E10" s="68"/>
      <c r="F10" s="68"/>
      <c r="G10" s="68"/>
      <c r="H10" s="68"/>
      <c r="I10" s="68" t="str">
        <f>データ!O6</f>
        <v>該当数値なし</v>
      </c>
      <c r="J10" s="68"/>
      <c r="K10" s="68"/>
      <c r="L10" s="68"/>
      <c r="M10" s="68"/>
      <c r="N10" s="68"/>
      <c r="O10" s="68"/>
      <c r="P10" s="68">
        <f>データ!P6</f>
        <v>18.489999999999998</v>
      </c>
      <c r="Q10" s="68"/>
      <c r="R10" s="68"/>
      <c r="S10" s="68"/>
      <c r="T10" s="68"/>
      <c r="U10" s="68"/>
      <c r="V10" s="68"/>
      <c r="W10" s="68">
        <f>データ!Q6</f>
        <v>86.63</v>
      </c>
      <c r="X10" s="68"/>
      <c r="Y10" s="68"/>
      <c r="Z10" s="68"/>
      <c r="AA10" s="68"/>
      <c r="AB10" s="68"/>
      <c r="AC10" s="68"/>
      <c r="AD10" s="69">
        <f>データ!R6</f>
        <v>2090</v>
      </c>
      <c r="AE10" s="69"/>
      <c r="AF10" s="69"/>
      <c r="AG10" s="69"/>
      <c r="AH10" s="69"/>
      <c r="AI10" s="69"/>
      <c r="AJ10" s="69"/>
      <c r="AK10" s="2"/>
      <c r="AL10" s="69">
        <f>データ!V6</f>
        <v>20989</v>
      </c>
      <c r="AM10" s="69"/>
      <c r="AN10" s="69"/>
      <c r="AO10" s="69"/>
      <c r="AP10" s="69"/>
      <c r="AQ10" s="69"/>
      <c r="AR10" s="69"/>
      <c r="AS10" s="69"/>
      <c r="AT10" s="68">
        <f>データ!W6</f>
        <v>8.59</v>
      </c>
      <c r="AU10" s="68"/>
      <c r="AV10" s="68"/>
      <c r="AW10" s="68"/>
      <c r="AX10" s="68"/>
      <c r="AY10" s="68"/>
      <c r="AZ10" s="68"/>
      <c r="BA10" s="68"/>
      <c r="BB10" s="68">
        <f>データ!X6</f>
        <v>2443.42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120</v>
      </c>
      <c r="BM16" s="44"/>
      <c r="BN16" s="44"/>
      <c r="BO16" s="44"/>
      <c r="BP16" s="44"/>
      <c r="BQ16" s="44"/>
      <c r="BR16" s="44"/>
      <c r="BS16" s="44"/>
      <c r="BT16" s="44"/>
      <c r="BU16" s="44"/>
      <c r="BV16" s="44"/>
      <c r="BW16" s="44"/>
      <c r="BX16" s="44"/>
      <c r="BY16" s="44"/>
      <c r="BZ16" s="45"/>
    </row>
    <row r="17" spans="1:78" ht="13.5" customHeight="1" x14ac:dyDescent="0.2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2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2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5">
      <c r="C83" s="2" t="s">
        <v>30</v>
      </c>
    </row>
    <row r="84" spans="1:78" x14ac:dyDescent="0.25">
      <c r="C84" s="2"/>
    </row>
    <row r="85" spans="1:78" hidden="1" x14ac:dyDescent="0.2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5">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pLZ8Zn6QMA0NvwlMfAR7uHwN+7DZbjlIWBAy2onWxJu4xoxLfTV5qT2s3AtGY7krGA+9kDrUv9T0XLl+7N81pg==" saltValue="Z0tMyZbs86bUrF4yvnNz2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3" x14ac:dyDescent="0.25"/>
  <cols>
    <col min="2" max="144" width="11.84375" customWidth="1"/>
  </cols>
  <sheetData>
    <row r="1" spans="1:145" x14ac:dyDescent="0.2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2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25">
      <c r="A6" s="28" t="s">
        <v>96</v>
      </c>
      <c r="B6" s="33">
        <f>B7</f>
        <v>2020</v>
      </c>
      <c r="C6" s="33">
        <f t="shared" ref="C6:X6" si="3">C7</f>
        <v>252131</v>
      </c>
      <c r="D6" s="33">
        <f t="shared" si="3"/>
        <v>47</v>
      </c>
      <c r="E6" s="33">
        <f t="shared" si="3"/>
        <v>17</v>
      </c>
      <c r="F6" s="33">
        <f t="shared" si="3"/>
        <v>5</v>
      </c>
      <c r="G6" s="33">
        <f t="shared" si="3"/>
        <v>0</v>
      </c>
      <c r="H6" s="33" t="str">
        <f t="shared" si="3"/>
        <v>滋賀県　東近江市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18.489999999999998</v>
      </c>
      <c r="Q6" s="34">
        <f t="shared" si="3"/>
        <v>86.63</v>
      </c>
      <c r="R6" s="34">
        <f t="shared" si="3"/>
        <v>2090</v>
      </c>
      <c r="S6" s="34">
        <f t="shared" si="3"/>
        <v>113642</v>
      </c>
      <c r="T6" s="34">
        <f t="shared" si="3"/>
        <v>388.37</v>
      </c>
      <c r="U6" s="34">
        <f t="shared" si="3"/>
        <v>292.61</v>
      </c>
      <c r="V6" s="34">
        <f t="shared" si="3"/>
        <v>20989</v>
      </c>
      <c r="W6" s="34">
        <f t="shared" si="3"/>
        <v>8.59</v>
      </c>
      <c r="X6" s="34">
        <f t="shared" si="3"/>
        <v>2443.42</v>
      </c>
      <c r="Y6" s="35">
        <f>IF(Y7="",NA(),Y7)</f>
        <v>82.26</v>
      </c>
      <c r="Z6" s="35">
        <f t="shared" ref="Z6:AH6" si="4">IF(Z7="",NA(),Z7)</f>
        <v>82.52</v>
      </c>
      <c r="AA6" s="35">
        <f t="shared" si="4"/>
        <v>82.14</v>
      </c>
      <c r="AB6" s="35">
        <f t="shared" si="4"/>
        <v>82.33</v>
      </c>
      <c r="AC6" s="35">
        <f t="shared" si="4"/>
        <v>82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77.97</v>
      </c>
      <c r="BG6" s="35">
        <f t="shared" ref="BG6:BO6" si="7">IF(BG7="",NA(),BG7)</f>
        <v>39.54</v>
      </c>
      <c r="BH6" s="35">
        <f t="shared" si="7"/>
        <v>20.99</v>
      </c>
      <c r="BI6" s="35">
        <f t="shared" si="7"/>
        <v>18.399999999999999</v>
      </c>
      <c r="BJ6" s="35">
        <f t="shared" si="7"/>
        <v>15.14</v>
      </c>
      <c r="BK6" s="35">
        <f t="shared" si="7"/>
        <v>685.34</v>
      </c>
      <c r="BL6" s="35">
        <f t="shared" si="7"/>
        <v>684.74</v>
      </c>
      <c r="BM6" s="35">
        <f t="shared" si="7"/>
        <v>654.91999999999996</v>
      </c>
      <c r="BN6" s="35">
        <f t="shared" si="7"/>
        <v>654.71</v>
      </c>
      <c r="BO6" s="35">
        <f t="shared" si="7"/>
        <v>783.8</v>
      </c>
      <c r="BP6" s="34" t="str">
        <f>IF(BP7="","",IF(BP7="-","【-】","【"&amp;SUBSTITUTE(TEXT(BP7,"#,##0.00"),"-","△")&amp;"】"))</f>
        <v>【832.52】</v>
      </c>
      <c r="BQ6" s="35">
        <f>IF(BQ7="",NA(),BQ7)</f>
        <v>64.02</v>
      </c>
      <c r="BR6" s="35">
        <f t="shared" ref="BR6:BZ6" si="8">IF(BR7="",NA(),BR7)</f>
        <v>58.56</v>
      </c>
      <c r="BS6" s="35">
        <f t="shared" si="8"/>
        <v>58.27</v>
      </c>
      <c r="BT6" s="35">
        <f t="shared" si="8"/>
        <v>52.07</v>
      </c>
      <c r="BU6" s="35">
        <f t="shared" si="8"/>
        <v>50.41</v>
      </c>
      <c r="BV6" s="35">
        <f t="shared" si="8"/>
        <v>59.83</v>
      </c>
      <c r="BW6" s="35">
        <f t="shared" si="8"/>
        <v>65.33</v>
      </c>
      <c r="BX6" s="35">
        <f t="shared" si="8"/>
        <v>65.39</v>
      </c>
      <c r="BY6" s="35">
        <f t="shared" si="8"/>
        <v>65.37</v>
      </c>
      <c r="BZ6" s="35">
        <f t="shared" si="8"/>
        <v>68.11</v>
      </c>
      <c r="CA6" s="34" t="str">
        <f>IF(CA7="","",IF(CA7="-","【-】","【"&amp;SUBSTITUTE(TEXT(CA7,"#,##0.00"),"-","△")&amp;"】"))</f>
        <v>【60.94】</v>
      </c>
      <c r="CB6" s="35">
        <f>IF(CB7="",NA(),CB7)</f>
        <v>170.16</v>
      </c>
      <c r="CC6" s="35">
        <f t="shared" ref="CC6:CK6" si="9">IF(CC7="",NA(),CC7)</f>
        <v>217.92</v>
      </c>
      <c r="CD6" s="35">
        <f t="shared" si="9"/>
        <v>219.97</v>
      </c>
      <c r="CE6" s="35">
        <f t="shared" si="9"/>
        <v>248.6</v>
      </c>
      <c r="CF6" s="35">
        <f t="shared" si="9"/>
        <v>259.55</v>
      </c>
      <c r="CG6" s="35">
        <f t="shared" si="9"/>
        <v>246.66</v>
      </c>
      <c r="CH6" s="35">
        <f t="shared" si="9"/>
        <v>227.43</v>
      </c>
      <c r="CI6" s="35">
        <f t="shared" si="9"/>
        <v>230.88</v>
      </c>
      <c r="CJ6" s="35">
        <f t="shared" si="9"/>
        <v>228.99</v>
      </c>
      <c r="CK6" s="35">
        <f t="shared" si="9"/>
        <v>222.41</v>
      </c>
      <c r="CL6" s="34" t="str">
        <f>IF(CL7="","",IF(CL7="-","【-】","【"&amp;SUBSTITUTE(TEXT(CL7,"#,##0.00"),"-","△")&amp;"】"))</f>
        <v>【253.04】</v>
      </c>
      <c r="CM6" s="35">
        <f>IF(CM7="",NA(),CM7)</f>
        <v>66.33</v>
      </c>
      <c r="CN6" s="35">
        <f t="shared" ref="CN6:CV6" si="10">IF(CN7="",NA(),CN7)</f>
        <v>63.22</v>
      </c>
      <c r="CO6" s="35">
        <f t="shared" si="10"/>
        <v>61.5</v>
      </c>
      <c r="CP6" s="35">
        <f t="shared" si="10"/>
        <v>58.21</v>
      </c>
      <c r="CQ6" s="35">
        <f t="shared" si="10"/>
        <v>56.18</v>
      </c>
      <c r="CR6" s="35">
        <f t="shared" si="10"/>
        <v>56</v>
      </c>
      <c r="CS6" s="35">
        <f t="shared" si="10"/>
        <v>56.01</v>
      </c>
      <c r="CT6" s="35">
        <f t="shared" si="10"/>
        <v>56.72</v>
      </c>
      <c r="CU6" s="35">
        <f t="shared" si="10"/>
        <v>54.06</v>
      </c>
      <c r="CV6" s="35">
        <f t="shared" si="10"/>
        <v>55.26</v>
      </c>
      <c r="CW6" s="34" t="str">
        <f>IF(CW7="","",IF(CW7="-","【-】","【"&amp;SUBSTITUTE(TEXT(CW7,"#,##0.00"),"-","△")&amp;"】"))</f>
        <v>【54.84】</v>
      </c>
      <c r="CX6" s="35">
        <f>IF(CX7="",NA(),CX7)</f>
        <v>99.14</v>
      </c>
      <c r="CY6" s="35">
        <f t="shared" ref="CY6:DG6" si="11">IF(CY7="",NA(),CY7)</f>
        <v>99.19</v>
      </c>
      <c r="CZ6" s="35">
        <f t="shared" si="11"/>
        <v>99.33</v>
      </c>
      <c r="DA6" s="35">
        <f t="shared" si="11"/>
        <v>99.33</v>
      </c>
      <c r="DB6" s="35">
        <f t="shared" si="11"/>
        <v>99.42</v>
      </c>
      <c r="DC6" s="35">
        <f t="shared" si="11"/>
        <v>89.51</v>
      </c>
      <c r="DD6" s="35">
        <f t="shared" si="11"/>
        <v>89.77</v>
      </c>
      <c r="DE6" s="35">
        <f t="shared" si="11"/>
        <v>90.04</v>
      </c>
      <c r="DF6" s="35">
        <f t="shared" si="11"/>
        <v>90.11</v>
      </c>
      <c r="DG6" s="35">
        <f t="shared" si="11"/>
        <v>90.52</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0.44</v>
      </c>
      <c r="EL6" s="35">
        <f t="shared" si="14"/>
        <v>0.04</v>
      </c>
      <c r="EM6" s="35">
        <f t="shared" si="14"/>
        <v>0.02</v>
      </c>
      <c r="EN6" s="35">
        <f t="shared" si="14"/>
        <v>0.02</v>
      </c>
      <c r="EO6" s="34" t="str">
        <f>IF(EO7="","",IF(EO7="-","【-】","【"&amp;SUBSTITUTE(TEXT(EO7,"#,##0.00"),"-","△")&amp;"】"))</f>
        <v>【0.16】</v>
      </c>
    </row>
    <row r="7" spans="1:145" s="36" customFormat="1" x14ac:dyDescent="0.25">
      <c r="A7" s="28"/>
      <c r="B7" s="37">
        <v>2020</v>
      </c>
      <c r="C7" s="37">
        <v>252131</v>
      </c>
      <c r="D7" s="37">
        <v>47</v>
      </c>
      <c r="E7" s="37">
        <v>17</v>
      </c>
      <c r="F7" s="37">
        <v>5</v>
      </c>
      <c r="G7" s="37">
        <v>0</v>
      </c>
      <c r="H7" s="37" t="s">
        <v>97</v>
      </c>
      <c r="I7" s="37" t="s">
        <v>98</v>
      </c>
      <c r="J7" s="37" t="s">
        <v>99</v>
      </c>
      <c r="K7" s="37" t="s">
        <v>100</v>
      </c>
      <c r="L7" s="37" t="s">
        <v>101</v>
      </c>
      <c r="M7" s="37" t="s">
        <v>102</v>
      </c>
      <c r="N7" s="38" t="s">
        <v>103</v>
      </c>
      <c r="O7" s="38" t="s">
        <v>104</v>
      </c>
      <c r="P7" s="38">
        <v>18.489999999999998</v>
      </c>
      <c r="Q7" s="38">
        <v>86.63</v>
      </c>
      <c r="R7" s="38">
        <v>2090</v>
      </c>
      <c r="S7" s="38">
        <v>113642</v>
      </c>
      <c r="T7" s="38">
        <v>388.37</v>
      </c>
      <c r="U7" s="38">
        <v>292.61</v>
      </c>
      <c r="V7" s="38">
        <v>20989</v>
      </c>
      <c r="W7" s="38">
        <v>8.59</v>
      </c>
      <c r="X7" s="38">
        <v>2443.42</v>
      </c>
      <c r="Y7" s="38">
        <v>82.26</v>
      </c>
      <c r="Z7" s="38">
        <v>82.52</v>
      </c>
      <c r="AA7" s="38">
        <v>82.14</v>
      </c>
      <c r="AB7" s="38">
        <v>82.33</v>
      </c>
      <c r="AC7" s="38">
        <v>82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77.97</v>
      </c>
      <c r="BG7" s="38">
        <v>39.54</v>
      </c>
      <c r="BH7" s="38">
        <v>20.99</v>
      </c>
      <c r="BI7" s="38">
        <v>18.399999999999999</v>
      </c>
      <c r="BJ7" s="38">
        <v>15.14</v>
      </c>
      <c r="BK7" s="38">
        <v>685.34</v>
      </c>
      <c r="BL7" s="38">
        <v>684.74</v>
      </c>
      <c r="BM7" s="38">
        <v>654.91999999999996</v>
      </c>
      <c r="BN7" s="38">
        <v>654.71</v>
      </c>
      <c r="BO7" s="38">
        <v>783.8</v>
      </c>
      <c r="BP7" s="38">
        <v>832.52</v>
      </c>
      <c r="BQ7" s="38">
        <v>64.02</v>
      </c>
      <c r="BR7" s="38">
        <v>58.56</v>
      </c>
      <c r="BS7" s="38">
        <v>58.27</v>
      </c>
      <c r="BT7" s="38">
        <v>52.07</v>
      </c>
      <c r="BU7" s="38">
        <v>50.41</v>
      </c>
      <c r="BV7" s="38">
        <v>59.83</v>
      </c>
      <c r="BW7" s="38">
        <v>65.33</v>
      </c>
      <c r="BX7" s="38">
        <v>65.39</v>
      </c>
      <c r="BY7" s="38">
        <v>65.37</v>
      </c>
      <c r="BZ7" s="38">
        <v>68.11</v>
      </c>
      <c r="CA7" s="38">
        <v>60.94</v>
      </c>
      <c r="CB7" s="38">
        <v>170.16</v>
      </c>
      <c r="CC7" s="38">
        <v>217.92</v>
      </c>
      <c r="CD7" s="38">
        <v>219.97</v>
      </c>
      <c r="CE7" s="38">
        <v>248.6</v>
      </c>
      <c r="CF7" s="38">
        <v>259.55</v>
      </c>
      <c r="CG7" s="38">
        <v>246.66</v>
      </c>
      <c r="CH7" s="38">
        <v>227.43</v>
      </c>
      <c r="CI7" s="38">
        <v>230.88</v>
      </c>
      <c r="CJ7" s="38">
        <v>228.99</v>
      </c>
      <c r="CK7" s="38">
        <v>222.41</v>
      </c>
      <c r="CL7" s="38">
        <v>253.04</v>
      </c>
      <c r="CM7" s="38">
        <v>66.33</v>
      </c>
      <c r="CN7" s="38">
        <v>63.22</v>
      </c>
      <c r="CO7" s="38">
        <v>61.5</v>
      </c>
      <c r="CP7" s="38">
        <v>58.21</v>
      </c>
      <c r="CQ7" s="38">
        <v>56.18</v>
      </c>
      <c r="CR7" s="38">
        <v>56</v>
      </c>
      <c r="CS7" s="38">
        <v>56.01</v>
      </c>
      <c r="CT7" s="38">
        <v>56.72</v>
      </c>
      <c r="CU7" s="38">
        <v>54.06</v>
      </c>
      <c r="CV7" s="38">
        <v>55.26</v>
      </c>
      <c r="CW7" s="38">
        <v>54.84</v>
      </c>
      <c r="CX7" s="38">
        <v>99.14</v>
      </c>
      <c r="CY7" s="38">
        <v>99.19</v>
      </c>
      <c r="CZ7" s="38">
        <v>99.33</v>
      </c>
      <c r="DA7" s="38">
        <v>99.33</v>
      </c>
      <c r="DB7" s="38">
        <v>99.42</v>
      </c>
      <c r="DC7" s="38">
        <v>89.51</v>
      </c>
      <c r="DD7" s="38">
        <v>89.77</v>
      </c>
      <c r="DE7" s="38">
        <v>90.04</v>
      </c>
      <c r="DF7" s="38">
        <v>90.11</v>
      </c>
      <c r="DG7" s="38">
        <v>90.52</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0.44</v>
      </c>
      <c r="EL7" s="38">
        <v>0.04</v>
      </c>
      <c r="EM7" s="38">
        <v>0.02</v>
      </c>
      <c r="EN7" s="38">
        <v>0.02</v>
      </c>
      <c r="EO7" s="38">
        <v>0.16</v>
      </c>
    </row>
    <row r="8" spans="1:145" x14ac:dyDescent="0.2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5">
      <c r="B11">
        <v>4</v>
      </c>
      <c r="C11">
        <v>3</v>
      </c>
      <c r="D11">
        <v>2</v>
      </c>
      <c r="E11">
        <v>1</v>
      </c>
      <c r="F11">
        <v>0</v>
      </c>
      <c r="G11" t="s">
        <v>110</v>
      </c>
    </row>
    <row r="12" spans="1:145" x14ac:dyDescent="0.25">
      <c r="B12">
        <v>1</v>
      </c>
      <c r="C12">
        <v>1</v>
      </c>
      <c r="D12">
        <v>1</v>
      </c>
      <c r="E12">
        <v>1</v>
      </c>
      <c r="F12">
        <v>2</v>
      </c>
      <c r="G12" t="s">
        <v>111</v>
      </c>
    </row>
    <row r="13" spans="1:145" x14ac:dyDescent="0.25">
      <c r="B13" t="s">
        <v>112</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ｼﾞｮｳﾎｳｽｲｼﾝ ｶ</cp:lastModifiedBy>
  <cp:lastPrinted>2022-01-26T02:23:36Z</cp:lastPrinted>
  <dcterms:created xsi:type="dcterms:W3CDTF">2021-12-03T07:59:50Z</dcterms:created>
  <dcterms:modified xsi:type="dcterms:W3CDTF">2022-11-09T06:25:03Z</dcterms:modified>
  <cp:category/>
</cp:coreProperties>
</file>