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A16E8AED-D7A7-465F-B770-A03C73CA603A}" xr6:coauthVersionLast="47" xr6:coauthVersionMax="47" xr10:uidLastSave="{00000000-0000-0000-0000-000000000000}"/>
  <workbookProtection workbookAlgorithmName="SHA-512" workbookHashValue="l6TOstn2Hb3K1aD3dzc0QSInKIxLxv1igYJomKqksITTh/N1js1nn8T8x7trJgxTuSF0dRp9zjdUkPq4rwuNdA==" workbookSaltValue="HdXoTfQaQWnZIhQulNTgiw=="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L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<sst xmlns="http://schemas.openxmlformats.org/spreadsheetml/2006/main" count="240" uniqueCount="126">
  <si>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</si>
  <si>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</si>
  <si>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</si>
  <si>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</si>
  <si>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</si>
  <si>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</si>
  <si>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</si>
  <si>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</si>
  <si>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</si>
  <si>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</si>
  <si>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</si>
  <si>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</si>
  <si>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</si>
  <si>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</si>
  <si>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</si>
  <si>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</si>
  <si>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</si>
  <si>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</si>
  <si>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</si>
  <si>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</si>
  <si>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</si>
  <si>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</si>
  <si>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</si>
  <si>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</si>
  <si>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</si>
  <si>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</si>
  <si>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</si>
  <si>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</si>
  <si>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</si>
  <si>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</si>
  <si>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</si>
  <si>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</si>
  <si>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</si>
  <si>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</si>
  <si>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</si>
  <si>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</si>
  <si>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</si>
  <si>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</si>
  <si>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</si>
  <si>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</si>
  <si>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</si>
  <si>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</si>
  <si>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</si>
  <si>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</si>
  <si>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</si>
  <si>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</si>
  <si>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</si>
  <si>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</si>
  <si>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</si>
  <si>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</si>
  <si>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</si>
  <si>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</si>
  <si>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</si>
  <si>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</si>
  <si>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</si>
  <si>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</si>
  <si>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</si>
  <si>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</si>
  <si>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</si>
  <si>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</si>
  <si>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</si>
  <si>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</si>
  <si>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</si>
  <si>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</si>
  <si>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</si>
  <si>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</si>
  <si>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</si>
  <si>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</si>
  <si>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</si>
  <si>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</si>
  <si>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</si>
  <si>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</si>
  <si>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</si>
  <si>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</si>
  <si>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</si>
  <si>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</si>
  <si>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</si>
  <si>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</si>
  <si>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</si>
  <si>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</si>
  <si>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</si>
  <si>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</si>
  <si>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</si>
  <si>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</si>
  <si>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</si>
  <si>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</si>
  <si>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</si>
  <si>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</si>
  <si>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</si>
  <si>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</si>
  <si>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</si>
  <si>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</si>
  <si>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</si>
  <si>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</si>
  <si>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</si>
  <si>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</si>
  <si>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</si>
  <si>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</si>
  <si>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</si>
  <si>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</si>
  <si>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</si>
  <si>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</si>
  <si>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</si>
  <si>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</si>
  <si>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</si>
  <si>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</si>
  <si>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</si>
  <si>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</si>
  <si>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</si>
  <si>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</si>
  <si>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</si>
  <si>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</si>
  <si>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</si>
  <si>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</si>
  <si>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</si>
  <si>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</si>
  <si>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</si>
  <si>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</si>
  <si>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</si>
  <si>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</si>
  <si>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</si>
  <si>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</si>
  <si>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</si>
  <si>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てまいり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公共下水道接続に伴う経費により、平成２９年度の経費回収率は前年度を下回りました。同様の傾向が今後も見込まれますが、長期的には、接続効果が出るものと考えています。
⑥汚水処理原価
　類似団体平均値を下回っており、効率的に汚水を処理していることがわかりますが、さらなる費用抑制への努力を行ってまいります。
⑦施設利用率
　類似団体平均値を上回っていますが、水洗化率がほぼ上限に達しているため、今後は、人口減少の影響による縮減が避けられない見通しです。
⑧水洗化率
　近年、９９％前後を維持しています。 </t>
    <phoneticPr fontId="16"/>
  </si>
  <si>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16"/>
  </si>
  <si>
    <t>　人口減や節水器具による汚水量の減少が今後も避けられませんので、経営改善の取組が必要です。計画的に公共下水道へ接続することで、維持管理費の削減を図ってまいります。</t>
    <rPh sb="19" eb="21">
      <t>コンゴ</t>
    </rPh>
    <rPh sb="22" eb="23">
      <t>サ</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</si>
</sst>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A-4C38-AABD-653A9528A1F5}"/>
            </c:ext>
          </c:extLst>
        </c:ser>
        <c:dLbls>
          <c:showLegendKey val="0"/>
          <c:showVal val="0"/>
          <c:showCatName val="0"/>
          <c:showSerName val="0"/>
          <c:showPercent val="0"/>
          <c:showBubbleSize val="0"/>
        </c:dLbls>
        <c:gapWidth val="150"/>
        <c:axId val="83163392"/>
        <c:axId val="535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c:ext xmlns:c16="http://schemas.microsoft.com/office/drawing/2014/chart" uri="{C3380CC4-5D6E-409C-BE32-E72D297353CC}">
              <c16:uniqueId val="{00000001-D88A-4C38-AABD-653A9528A1F5}"/>
            </c:ext>
          </c:extLst>
        </c:ser>
        <c:dLbls>
          <c:showLegendKey val="0"/>
          <c:showVal val="0"/>
          <c:showCatName val="0"/>
          <c:showSerName val="0"/>
          <c:showPercent val="0"/>
          <c:showBubbleSize val="0"/>
        </c:dLbls>
        <c:marker val="1"/>
        <c:smooth val="0"/>
        <c:axId val="83163392"/>
        <c:axId val="53551104"/>
      </c:lineChart>
      <c:dateAx>
        <c:axId val="83163392"/>
        <c:scaling>
          <c:orientation val="minMax"/>
        </c:scaling>
        <c:delete val="1"/>
        <c:axPos val="b"/>
        <c:numFmt formatCode="ge" sourceLinked="1"/>
        <c:majorTickMark val="none"/>
        <c:minorTickMark val="none"/>
        <c:tickLblPos val="none"/>
        <c:crossAx val="53551104"/>
        <c:crosses val="autoZero"/>
        <c:auto val="1"/>
        <c:lblOffset val="100"/>
        <c:baseTimeUnit val="years"/>
      </c:dateAx>
      <c:valAx>
        <c:axId val="53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74.28</c:v>
                </c:pt>
                <c:pt idx="1">
                  <c:v>73.069999999999993</c:v>
                </c:pt>
                <c:pt idx="2">
                  <c:v>71.989999999999995</c:v>
                </c:pt>
                <c:pt idx="3">
                  <c:v>66.33</c:v>
                </c:pt>
                <c:pt idx="4">
                  <c:v>63.22</c:v>
                </c:pt>
              </c:numCache>
            </c:numRef>
          </c:val>
          <c:extLst>
            <c:ext xmlns:c16="http://schemas.microsoft.com/office/drawing/2014/chart" uri="{C3380CC4-5D6E-409C-BE32-E72D297353CC}">
              <c16:uniqueId val="{00000000-2CB5-4861-BCCD-3F15B6516123}"/>
            </c:ext>
          </c:extLst>
        </c:ser>
        <c:dLbls>
          <c:showLegendKey val="0"/>
          <c:showVal val="0"/>
          <c:showCatName val="0"/>
          <c:showSerName val="0"/>
          <c:showPercent val="0"/>
          <c:showBubbleSize val="0"/>
        </c:dLbls>
        <c:gapWidth val="150"/>
        <c:axId val="81925248"/>
        <c:axId val="81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c:ext xmlns:c16="http://schemas.microsoft.com/office/drawing/2014/chart" uri="{C3380CC4-5D6E-409C-BE32-E72D297353CC}">
              <c16:uniqueId val="{00000001-2CB5-4861-BCCD-3F15B6516123}"/>
            </c:ext>
          </c:extLst>
        </c:ser>
        <c:dLbls>
          <c:showLegendKey val="0"/>
          <c:showVal val="0"/>
          <c:showCatName val="0"/>
          <c:showSerName val="0"/>
          <c:showPercent val="0"/>
          <c:showBubbleSize val="0"/>
        </c:dLbls>
        <c:marker val="1"/>
        <c:smooth val="0"/>
        <c:axId val="81925248"/>
        <c:axId val="81927168"/>
      </c:lineChart>
      <c:dateAx>
        <c:axId val="81925248"/>
        <c:scaling>
          <c:orientation val="minMax"/>
        </c:scaling>
        <c:delete val="1"/>
        <c:axPos val="b"/>
        <c:numFmt formatCode="ge" sourceLinked="1"/>
        <c:majorTickMark val="none"/>
        <c:minorTickMark val="none"/>
        <c:tickLblPos val="none"/>
        <c:crossAx val="81927168"/>
        <c:crosses val="autoZero"/>
        <c:auto val="1"/>
        <c:lblOffset val="100"/>
        <c:baseTimeUnit val="years"/>
      </c:dateAx>
      <c:valAx>
        <c:axId val="81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98.99</c:v>
                </c:pt>
                <c:pt idx="1">
                  <c:v>99.13</c:v>
                </c:pt>
                <c:pt idx="2">
                  <c:v>99.1</c:v>
                </c:pt>
                <c:pt idx="3">
                  <c:v>99.14</c:v>
                </c:pt>
                <c:pt idx="4">
                  <c:v>99.19</c:v>
                </c:pt>
              </c:numCache>
            </c:numRef>
          </c:val>
          <c:extLst>
            <c:ext xmlns:c16="http://schemas.microsoft.com/office/drawing/2014/chart" uri="{C3380CC4-5D6E-409C-BE32-E72D297353CC}">
              <c16:uniqueId val="{00000000-D374-4634-A4CE-8F39F8DA559D}"/>
            </c:ext>
          </c:extLst>
        </c:ser>
        <c:dLbls>
          <c:showLegendKey val="0"/>
          <c:showVal val="0"/>
          <c:showCatName val="0"/>
          <c:showSerName val="0"/>
          <c:showPercent val="0"/>
          <c:showBubbleSize val="0"/>
        </c:dLbls>
        <c:gapWidth val="150"/>
        <c:axId val="81794560"/>
        <c:axId val="8179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c:ext xmlns:c16="http://schemas.microsoft.com/office/drawing/2014/chart" uri="{C3380CC4-5D6E-409C-BE32-E72D297353CC}">
              <c16:uniqueId val="{00000001-D374-4634-A4CE-8F39F8DA559D}"/>
            </c:ext>
          </c:extLst>
        </c:ser>
        <c:dLbls>
          <c:showLegendKey val="0"/>
          <c:showVal val="0"/>
          <c:showCatName val="0"/>
          <c:showSerName val="0"/>
          <c:showPercent val="0"/>
          <c:showBubbleSize val="0"/>
        </c:dLbls>
        <c:marker val="1"/>
        <c:smooth val="0"/>
        <c:axId val="81794560"/>
        <c:axId val="81796480"/>
      </c:lineChart>
      <c:dateAx>
        <c:axId val="81794560"/>
        <c:scaling>
          <c:orientation val="minMax"/>
        </c:scaling>
        <c:delete val="1"/>
        <c:axPos val="b"/>
        <c:numFmt formatCode="ge" sourceLinked="1"/>
        <c:majorTickMark val="none"/>
        <c:minorTickMark val="none"/>
        <c:tickLblPos val="none"/>
        <c:crossAx val="81796480"/>
        <c:crosses val="autoZero"/>
        <c:auto val="1"/>
        <c:lblOffset val="100"/>
        <c:baseTimeUnit val="years"/>
      </c:dateAx>
      <c:valAx>
        <c:axId val="817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79.45</c:v>
                </c:pt>
                <c:pt idx="1">
                  <c:v>81.47</c:v>
                </c:pt>
                <c:pt idx="2">
                  <c:v>82.78</c:v>
                </c:pt>
                <c:pt idx="3">
                  <c:v>82.26</c:v>
                </c:pt>
                <c:pt idx="4">
                  <c:v>82.52</c:v>
                </c:pt>
              </c:numCache>
            </c:numRef>
          </c:val>
          <c:extLst>
            <c:ext xmlns:c16="http://schemas.microsoft.com/office/drawing/2014/chart" uri="{C3380CC4-5D6E-409C-BE32-E72D297353CC}">
              <c16:uniqueId val="{00000000-5324-4F23-BB4E-F03BF54F93E5}"/>
            </c:ext>
          </c:extLst>
        </c:ser>
        <c:dLbls>
          <c:showLegendKey val="0"/>
          <c:showVal val="0"/>
          <c:showCatName val="0"/>
          <c:showSerName val="0"/>
          <c:showPercent val="0"/>
          <c:showBubbleSize val="0"/>
        </c:dLbls>
        <c:gapWidth val="150"/>
        <c:axId val="53577600"/>
        <c:axId val="535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4-4F23-BB4E-F03BF54F93E5}"/>
            </c:ext>
          </c:extLst>
        </c:ser>
        <c:dLbls>
          <c:showLegendKey val="0"/>
          <c:showVal val="0"/>
          <c:showCatName val="0"/>
          <c:showSerName val="0"/>
          <c:showPercent val="0"/>
          <c:showBubbleSize val="0"/>
        </c:dLbls>
        <c:marker val="1"/>
        <c:smooth val="0"/>
        <c:axId val="53577600"/>
        <c:axId val="53587968"/>
      </c:lineChart>
      <c:dateAx>
        <c:axId val="53577600"/>
        <c:scaling>
          <c:orientation val="minMax"/>
        </c:scaling>
        <c:delete val="1"/>
        <c:axPos val="b"/>
        <c:numFmt formatCode="ge" sourceLinked="1"/>
        <c:majorTickMark val="none"/>
        <c:minorTickMark val="none"/>
        <c:tickLblPos val="none"/>
        <c:crossAx val="53587968"/>
        <c:crosses val="autoZero"/>
        <c:auto val="1"/>
        <c:lblOffset val="100"/>
        <c:baseTimeUnit val="years"/>
      </c:dateAx>
      <c:valAx>
        <c:axId val="535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7-4BB6-ACEB-1093F725DF97}"/>
            </c:ext>
          </c:extLst>
        </c:ser>
        <c:dLbls>
          <c:showLegendKey val="0"/>
          <c:showVal val="0"/>
          <c:showCatName val="0"/>
          <c:showSerName val="0"/>
          <c:showPercent val="0"/>
          <c:showBubbleSize val="0"/>
        </c:dLbls>
        <c:gapWidth val="150"/>
        <c:axId val="81242368"/>
        <c:axId val="831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7-4BB6-ACEB-1093F725DF97}"/>
            </c:ext>
          </c:extLst>
        </c:ser>
        <c:dLbls>
          <c:showLegendKey val="0"/>
          <c:showVal val="0"/>
          <c:showCatName val="0"/>
          <c:showSerName val="0"/>
          <c:showPercent val="0"/>
          <c:showBubbleSize val="0"/>
        </c:dLbls>
        <c:marker val="1"/>
        <c:smooth val="0"/>
        <c:axId val="81242368"/>
        <c:axId val="83100032"/>
      </c:lineChart>
      <c:dateAx>
        <c:axId val="81242368"/>
        <c:scaling>
          <c:orientation val="minMax"/>
        </c:scaling>
        <c:delete val="1"/>
        <c:axPos val="b"/>
        <c:numFmt formatCode="ge" sourceLinked="1"/>
        <c:majorTickMark val="none"/>
        <c:minorTickMark val="none"/>
        <c:tickLblPos val="none"/>
        <c:crossAx val="83100032"/>
        <c:crosses val="autoZero"/>
        <c:auto val="1"/>
        <c:lblOffset val="100"/>
        <c:baseTimeUnit val="years"/>
      </c:dateAx>
      <c:valAx>
        <c:axId val="831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2-4659-A83E-0EA5F7046B17}"/>
            </c:ext>
          </c:extLst>
        </c:ser>
        <c:dLbls>
          <c:showLegendKey val="0"/>
          <c:showVal val="0"/>
          <c:showCatName val="0"/>
          <c:showSerName val="0"/>
          <c:showPercent val="0"/>
          <c:showBubbleSize val="0"/>
        </c:dLbls>
        <c:gapWidth val="150"/>
        <c:axId val="53054080"/>
        <c:axId val="530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2-4659-A83E-0EA5F7046B17}"/>
            </c:ext>
          </c:extLst>
        </c:ser>
        <c:dLbls>
          <c:showLegendKey val="0"/>
          <c:showVal val="0"/>
          <c:showCatName val="0"/>
          <c:showSerName val="0"/>
          <c:showPercent val="0"/>
          <c:showBubbleSize val="0"/>
        </c:dLbls>
        <c:marker val="1"/>
        <c:smooth val="0"/>
        <c:axId val="53054080"/>
        <c:axId val="53056256"/>
      </c:lineChart>
      <c:dateAx>
        <c:axId val="53054080"/>
        <c:scaling>
          <c:orientation val="minMax"/>
        </c:scaling>
        <c:delete val="1"/>
        <c:axPos val="b"/>
        <c:numFmt formatCode="ge" sourceLinked="1"/>
        <c:majorTickMark val="none"/>
        <c:minorTickMark val="none"/>
        <c:tickLblPos val="none"/>
        <c:crossAx val="53056256"/>
        <c:crosses val="autoZero"/>
        <c:auto val="1"/>
        <c:lblOffset val="100"/>
        <c:baseTimeUnit val="years"/>
      </c:dateAx>
      <c:valAx>
        <c:axId val="530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0-40BA-91E7-941C33C23BC4}"/>
            </c:ext>
          </c:extLst>
        </c:ser>
        <c:dLbls>
          <c:showLegendKey val="0"/>
          <c:showVal val="0"/>
          <c:showCatName val="0"/>
          <c:showSerName val="0"/>
          <c:showPercent val="0"/>
          <c:showBubbleSize val="0"/>
        </c:dLbls>
        <c:gapWidth val="150"/>
        <c:axId val="84881408"/>
        <c:axId val="84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0-40BA-91E7-941C33C23BC4}"/>
            </c:ext>
          </c:extLst>
        </c:ser>
        <c:dLbls>
          <c:showLegendKey val="0"/>
          <c:showVal val="0"/>
          <c:showCatName val="0"/>
          <c:showSerName val="0"/>
          <c:showPercent val="0"/>
          <c:showBubbleSize val="0"/>
        </c:dLbls>
        <c:marker val="1"/>
        <c:smooth val="0"/>
        <c:axId val="84881408"/>
        <c:axId val="84883328"/>
      </c:lineChart>
      <c:dateAx>
        <c:axId val="84881408"/>
        <c:scaling>
          <c:orientation val="minMax"/>
        </c:scaling>
        <c:delete val="1"/>
        <c:axPos val="b"/>
        <c:numFmt formatCode="ge" sourceLinked="1"/>
        <c:majorTickMark val="none"/>
        <c:minorTickMark val="none"/>
        <c:tickLblPos val="none"/>
        <c:crossAx val="84883328"/>
        <c:crosses val="autoZero"/>
        <c:auto val="1"/>
        <c:lblOffset val="100"/>
        <c:baseTimeUnit val="years"/>
      </c:dateAx>
      <c:valAx>
        <c:axId val="84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9-4AF9-9B24-86800455A147}"/>
            </c:ext>
          </c:extLst>
        </c:ser>
        <c:dLbls>
          <c:showLegendKey val="0"/>
          <c:showVal val="0"/>
          <c:showCatName val="0"/>
          <c:showSerName val="0"/>
          <c:showPercent val="0"/>
          <c:showBubbleSize val="0"/>
        </c:dLbls>
        <c:gapWidth val="150"/>
        <c:axId val="84918272"/>
        <c:axId val="84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9-4AF9-9B24-86800455A147}"/>
            </c:ext>
          </c:extLst>
        </c:ser>
        <c:dLbls>
          <c:showLegendKey val="0"/>
          <c:showVal val="0"/>
          <c:showCatName val="0"/>
          <c:showSerName val="0"/>
          <c:showPercent val="0"/>
          <c:showBubbleSize val="0"/>
        </c:dLbls>
        <c:marker val="1"/>
        <c:smooth val="0"/>
        <c:axId val="84918272"/>
        <c:axId val="84920192"/>
      </c:lineChart>
      <c:dateAx>
        <c:axId val="84918272"/>
        <c:scaling>
          <c:orientation val="minMax"/>
        </c:scaling>
        <c:delete val="1"/>
        <c:axPos val="b"/>
        <c:numFmt formatCode="ge" sourceLinked="1"/>
        <c:majorTickMark val="none"/>
        <c:minorTickMark val="none"/>
        <c:tickLblPos val="none"/>
        <c:crossAx val="84920192"/>
        <c:crosses val="autoZero"/>
        <c:auto val="1"/>
        <c:lblOffset val="100"/>
        <c:baseTimeUnit val="years"/>
      </c:dateAx>
      <c:valAx>
        <c:axId val="84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292.29000000000002</c:v>
                </c:pt>
                <c:pt idx="1">
                  <c:v>194.53</c:v>
                </c:pt>
                <c:pt idx="2">
                  <c:v>125.28</c:v>
                </c:pt>
                <c:pt idx="3">
                  <c:v>77.97</c:v>
                </c:pt>
                <c:pt idx="4">
                  <c:v>39.54</c:v>
                </c:pt>
              </c:numCache>
            </c:numRef>
          </c:val>
          <c:extLst>
            <c:ext xmlns:c16="http://schemas.microsoft.com/office/drawing/2014/chart" uri="{C3380CC4-5D6E-409C-BE32-E72D297353CC}">
              <c16:uniqueId val="{00000000-1CDD-4C61-9251-8DDFDE3C5490}"/>
            </c:ext>
          </c:extLst>
        </c:ser>
        <c:dLbls>
          <c:showLegendKey val="0"/>
          <c:showVal val="0"/>
          <c:showCatName val="0"/>
          <c:showSerName val="0"/>
          <c:showPercent val="0"/>
          <c:showBubbleSize val="0"/>
        </c:dLbls>
        <c:gapWidth val="150"/>
        <c:axId val="81768832"/>
        <c:axId val="817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c:ext xmlns:c16="http://schemas.microsoft.com/office/drawing/2014/chart" uri="{C3380CC4-5D6E-409C-BE32-E72D297353CC}">
              <c16:uniqueId val="{00000001-1CDD-4C61-9251-8DDFDE3C5490}"/>
            </c:ext>
          </c:extLst>
        </c:ser>
        <c:dLbls>
          <c:showLegendKey val="0"/>
          <c:showVal val="0"/>
          <c:showCatName val="0"/>
          <c:showSerName val="0"/>
          <c:showPercent val="0"/>
          <c:showBubbleSize val="0"/>
        </c:dLbls>
        <c:marker val="1"/>
        <c:smooth val="0"/>
        <c:axId val="81768832"/>
        <c:axId val="81770752"/>
      </c:lineChart>
      <c:dateAx>
        <c:axId val="81768832"/>
        <c:scaling>
          <c:orientation val="minMax"/>
        </c:scaling>
        <c:delete val="1"/>
        <c:axPos val="b"/>
        <c:numFmt formatCode="ge" sourceLinked="1"/>
        <c:majorTickMark val="none"/>
        <c:minorTickMark val="none"/>
        <c:tickLblPos val="none"/>
        <c:crossAx val="81770752"/>
        <c:crosses val="autoZero"/>
        <c:auto val="1"/>
        <c:lblOffset val="100"/>
        <c:baseTimeUnit val="years"/>
      </c:dateAx>
      <c:valAx>
        <c:axId val="81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63.62</c:v>
                </c:pt>
                <c:pt idx="1">
                  <c:v>64.53</c:v>
                </c:pt>
                <c:pt idx="2">
                  <c:v>63.65</c:v>
                </c:pt>
                <c:pt idx="3">
                  <c:v>64.02</c:v>
                </c:pt>
                <c:pt idx="4">
                  <c:v>58.56</c:v>
                </c:pt>
              </c:numCache>
            </c:numRef>
          </c:val>
          <c:extLst>
            <c:ext xmlns:c16="http://schemas.microsoft.com/office/drawing/2014/chart" uri="{C3380CC4-5D6E-409C-BE32-E72D297353CC}">
              <c16:uniqueId val="{00000000-6730-4708-89C8-CE2B114C58FD}"/>
            </c:ext>
          </c:extLst>
        </c:ser>
        <c:dLbls>
          <c:showLegendKey val="0"/>
          <c:showVal val="0"/>
          <c:showCatName val="0"/>
          <c:showSerName val="0"/>
          <c:showPercent val="0"/>
          <c:showBubbleSize val="0"/>
        </c:dLbls>
        <c:gapWidth val="150"/>
        <c:axId val="81867520"/>
        <c:axId val="818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c:ext xmlns:c16="http://schemas.microsoft.com/office/drawing/2014/chart" uri="{C3380CC4-5D6E-409C-BE32-E72D297353CC}">
              <c16:uniqueId val="{00000001-6730-4708-89C8-CE2B114C58FD}"/>
            </c:ext>
          </c:extLst>
        </c:ser>
        <c:dLbls>
          <c:showLegendKey val="0"/>
          <c:showVal val="0"/>
          <c:showCatName val="0"/>
          <c:showSerName val="0"/>
          <c:showPercent val="0"/>
          <c:showBubbleSize val="0"/>
        </c:dLbls>
        <c:marker val="1"/>
        <c:smooth val="0"/>
        <c:axId val="81867520"/>
        <c:axId val="81869440"/>
      </c:lineChart>
      <c:dateAx>
        <c:axId val="81867520"/>
        <c:scaling>
          <c:orientation val="minMax"/>
        </c:scaling>
        <c:delete val="1"/>
        <c:axPos val="b"/>
        <c:numFmt formatCode="ge" sourceLinked="1"/>
        <c:majorTickMark val="none"/>
        <c:minorTickMark val="none"/>
        <c:tickLblPos val="none"/>
        <c:crossAx val="81869440"/>
        <c:crosses val="autoZero"/>
        <c:auto val="1"/>
        <c:lblOffset val="100"/>
        <c:baseTimeUnit val="years"/>
      </c:dateAx>
      <c:valAx>
        <c:axId val="818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165.61</c:v>
                </c:pt>
                <c:pt idx="1">
                  <c:v>165.69</c:v>
                </c:pt>
                <c:pt idx="2">
                  <c:v>174.56</c:v>
                </c:pt>
                <c:pt idx="3">
                  <c:v>170.16</c:v>
                </c:pt>
                <c:pt idx="4">
                  <c:v>217.92</c:v>
                </c:pt>
              </c:numCache>
            </c:numRef>
          </c:val>
          <c:extLst>
            <c:ext xmlns:c16="http://schemas.microsoft.com/office/drawing/2014/chart" uri="{C3380CC4-5D6E-409C-BE32-E72D297353CC}">
              <c16:uniqueId val="{00000000-7D34-4866-8B9E-FC0EEB9A3AA0}"/>
            </c:ext>
          </c:extLst>
        </c:ser>
        <c:dLbls>
          <c:showLegendKey val="0"/>
          <c:showVal val="0"/>
          <c:showCatName val="0"/>
          <c:showSerName val="0"/>
          <c:showPercent val="0"/>
          <c:showBubbleSize val="0"/>
        </c:dLbls>
        <c:gapWidth val="150"/>
        <c:axId val="81900288"/>
        <c:axId val="819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c:ext xmlns:c16="http://schemas.microsoft.com/office/drawing/2014/chart" uri="{C3380CC4-5D6E-409C-BE32-E72D297353CC}">
              <c16:uniqueId val="{00000001-7D34-4866-8B9E-FC0EEB9A3AA0}"/>
            </c:ext>
          </c:extLst>
        </c:ser>
        <c:dLbls>
          <c:showLegendKey val="0"/>
          <c:showVal val="0"/>
          <c:showCatName val="0"/>
          <c:showSerName val="0"/>
          <c:showPercent val="0"/>
          <c:showBubbleSize val="0"/>
        </c:dLbls>
        <c:marker val="1"/>
        <c:smooth val="0"/>
        <c:axId val="81900288"/>
        <c:axId val="81902208"/>
      </c:lineChart>
      <c:dateAx>
        <c:axId val="81900288"/>
        <c:scaling>
          <c:orientation val="minMax"/>
        </c:scaling>
        <c:delete val="1"/>
        <c:axPos val="b"/>
        <c:numFmt formatCode="ge" sourceLinked="1"/>
        <c:majorTickMark val="none"/>
        <c:minorTickMark val="none"/>
        <c:tickLblPos val="none"/>
        <c:crossAx val="81902208"/>
        <c:crosses val="autoZero"/>
        <c:auto val="1"/>
        <c:lblOffset val="100"/>
        <c:baseTimeUnit val="years"/>
      </c:dateAx>
      <c:valAx>
        <c:axId val="819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滋賀県　東近江市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114604</v>
      </c>
      <c r="AM8" s="66"/>
      <c r="AN8" s="66"/>
      <c r="AO8" s="66"/>
      <c r="AP8" s="66"/>
      <c r="AQ8" s="66"/>
      <c r="AR8" s="66"/>
      <c r="AS8" s="66"/>
      <c r="AT8" s="65">
        <f>データ!T6</f>
        <v>388.37</v>
      </c>
      <c r="AU8" s="65"/>
      <c r="AV8" s="65"/>
      <c r="AW8" s="65"/>
      <c r="AX8" s="65"/>
      <c r="AY8" s="65"/>
      <c r="AZ8" s="65"/>
      <c r="BA8" s="65"/>
      <c r="BB8" s="65">
        <f>データ!U6</f>
        <v>295.08999999999997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5">
      <c r="A10" s="2"/>
      <c r="B10" s="65" t="str">
        <f>データ!N6</f>
        <v>-</v>
      </c>
      <c r="C10" s="65"/>
      <c r="D10" s="65"/>
      <c r="E10" s="65"/>
      <c r="F10" s="65"/>
      <c r="G10" s="65"/>
      <c r="H10" s="65"/>
      <c r="I10" s="65" t="str">
        <f>データ!O6</f>
        <v>該当数値なし</v>
      </c>
      <c r="J10" s="65"/>
      <c r="K10" s="65"/>
      <c r="L10" s="65"/>
      <c r="M10" s="65"/>
      <c r="N10" s="65"/>
      <c r="O10" s="65"/>
      <c r="P10" s="65">
        <f>データ!P6</f>
        <v>21.33</v>
      </c>
      <c r="Q10" s="65"/>
      <c r="R10" s="65"/>
      <c r="S10" s="65"/>
      <c r="T10" s="65"/>
      <c r="U10" s="65"/>
      <c r="V10" s="65"/>
      <c r="W10" s="65">
        <f>データ!Q6</f>
        <v>86.45</v>
      </c>
      <c r="X10" s="65"/>
      <c r="Y10" s="65"/>
      <c r="Z10" s="65"/>
      <c r="AA10" s="65"/>
      <c r="AB10" s="65"/>
      <c r="AC10" s="65"/>
      <c r="AD10" s="66">
        <f>データ!R6</f>
        <v>2050</v>
      </c>
      <c r="AE10" s="66"/>
      <c r="AF10" s="66"/>
      <c r="AG10" s="66"/>
      <c r="AH10" s="66"/>
      <c r="AI10" s="66"/>
      <c r="AJ10" s="66"/>
      <c r="AK10" s="2"/>
      <c r="AL10" s="66">
        <f>データ!V6</f>
        <v>24426</v>
      </c>
      <c r="AM10" s="66"/>
      <c r="AN10" s="66"/>
      <c r="AO10" s="66"/>
      <c r="AP10" s="66"/>
      <c r="AQ10" s="66"/>
      <c r="AR10" s="66"/>
      <c r="AS10" s="66"/>
      <c r="AT10" s="65">
        <f>データ!W6</f>
        <v>9.3800000000000008</v>
      </c>
      <c r="AU10" s="65"/>
      <c r="AV10" s="65"/>
      <c r="AW10" s="65"/>
      <c r="AX10" s="65"/>
      <c r="AY10" s="65"/>
      <c r="AZ10" s="65"/>
      <c r="BA10" s="65"/>
      <c r="BB10" s="65">
        <f>データ!X6</f>
        <v>2604.0500000000002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5">
      <c r="C83" s="2" t="s">
        <v>41</v>
      </c>
    </row>
    <row r="84" spans="1:78" x14ac:dyDescent="0.25">
      <c r="C84" s="2" t="s">
        <v>42</v>
      </c>
    </row>
    <row r="85" spans="1:78" hidden="1" x14ac:dyDescent="0.2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J8r2TJUyg2g0vcluoV2WCR2ksjguHp8BVoWfF33WxWvh4LQzUtLlp8cAfYY70834RofsECb0rcj+Eixy7CjIA==" saltValue="+1xWN/SyY7sbqnMDvFsh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3" x14ac:dyDescent="0.25"/>
  <cols>
    <col min="2" max="144" width="11.84375" customWidth="1"/>
  </cols>
  <sheetData>
    <row r="1" spans="1:145" x14ac:dyDescent="0.2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5">
      <c r="A6" s="27" t="s">
        <v>109</v>
      </c>
      <c r="B6" s="32">
        <f>B7</f>
        <v>2017</v>
      </c>
      <c r="C6" s="32">
        <f t="shared" ref="C6:X6" si="3">C7</f>
        <v>252131</v>
      </c>
      <c r="D6" s="32">
        <f t="shared" si="3"/>
        <v>47</v>
      </c>
      <c r="E6" s="32">
        <f t="shared" si="3"/>
        <v>17</v>
      </c>
      <c r="F6" s="32">
        <f t="shared" si="3"/>
        <v>5</v>
      </c>
      <c r="G6" s="32">
        <f t="shared" si="3"/>
        <v>0</v>
      </c>
      <c r="H6" s="32" t="str">
        <f t="shared" si="3"/>
        <v>滋賀県　東近江市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21.33</v>
      </c>
      <c r="Q6" s="33">
        <f t="shared" si="3"/>
        <v>86.45</v>
      </c>
      <c r="R6" s="33">
        <f t="shared" si="3"/>
        <v>2050</v>
      </c>
      <c r="S6" s="33">
        <f t="shared" si="3"/>
        <v>114604</v>
      </c>
      <c r="T6" s="33">
        <f t="shared" si="3"/>
        <v>388.37</v>
      </c>
      <c r="U6" s="33">
        <f t="shared" si="3"/>
        <v>295.08999999999997</v>
      </c>
      <c r="V6" s="33">
        <f t="shared" si="3"/>
        <v>24426</v>
      </c>
      <c r="W6" s="33">
        <f t="shared" si="3"/>
        <v>9.3800000000000008</v>
      </c>
      <c r="X6" s="33">
        <f t="shared" si="3"/>
        <v>2604.0500000000002</v>
      </c>
      <c r="Y6" s="34">
        <f>IF(Y7="",NA(),Y7)</f>
        <v>79.45</v>
      </c>
      <c r="Z6" s="34">
        <f t="shared" ref="Z6:AH6" si="4">IF(Z7="",NA(),Z7)</f>
        <v>81.47</v>
      </c>
      <c r="AA6" s="34">
        <f t="shared" si="4"/>
        <v>82.78</v>
      </c>
      <c r="AB6" s="34">
        <f t="shared" si="4"/>
        <v>82.26</v>
      </c>
      <c r="AC6" s="34">
        <f t="shared" si="4"/>
        <v>82.52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292.29000000000002</v>
      </c>
      <c r="BG6" s="34">
        <f t="shared" ref="BG6:BO6" si="7">IF(BG7="",NA(),BG7)</f>
        <v>194.53</v>
      </c>
      <c r="BH6" s="34">
        <f t="shared" si="7"/>
        <v>125.28</v>
      </c>
      <c r="BI6" s="34">
        <f t="shared" si="7"/>
        <v>77.97</v>
      </c>
      <c r="BJ6" s="34">
        <f t="shared" si="7"/>
        <v>39.54</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63.62</v>
      </c>
      <c r="BR6" s="34">
        <f t="shared" ref="BR6:BZ6" si="8">IF(BR7="",NA(),BR7)</f>
        <v>64.53</v>
      </c>
      <c r="BS6" s="34">
        <f t="shared" si="8"/>
        <v>63.65</v>
      </c>
      <c r="BT6" s="34">
        <f t="shared" si="8"/>
        <v>64.02</v>
      </c>
      <c r="BU6" s="34">
        <f t="shared" si="8"/>
        <v>58.56</v>
      </c>
      <c r="BV6" s="34">
        <f t="shared" si="8"/>
        <v>64.86</v>
      </c>
      <c r="BW6" s="34">
        <f t="shared" si="8"/>
        <v>62.3</v>
      </c>
      <c r="BX6" s="34">
        <f t="shared" si="8"/>
        <v>59.3</v>
      </c>
      <c r="BY6" s="34">
        <f t="shared" si="8"/>
        <v>59.83</v>
      </c>
      <c r="BZ6" s="34">
        <f t="shared" si="8"/>
        <v>65.33</v>
      </c>
      <c r="CA6" s="33" t="str">
        <f>IF(CA7="","",IF(CA7="-","【-】","【"&amp;SUBSTITUTE(TEXT(CA7,"#,##0.00"),"-","△")&amp;"】"))</f>
        <v>【60.64】</v>
      </c>
      <c r="CB6" s="34">
        <f>IF(CB7="",NA(),CB7)</f>
        <v>165.61</v>
      </c>
      <c r="CC6" s="34">
        <f t="shared" ref="CC6:CK6" si="9">IF(CC7="",NA(),CC7)</f>
        <v>165.69</v>
      </c>
      <c r="CD6" s="34">
        <f t="shared" si="9"/>
        <v>174.56</v>
      </c>
      <c r="CE6" s="34">
        <f t="shared" si="9"/>
        <v>170.16</v>
      </c>
      <c r="CF6" s="34">
        <f t="shared" si="9"/>
        <v>217.92</v>
      </c>
      <c r="CG6" s="34">
        <f t="shared" si="9"/>
        <v>214.41</v>
      </c>
      <c r="CH6" s="34">
        <f t="shared" si="9"/>
        <v>235.07</v>
      </c>
      <c r="CI6" s="34">
        <f t="shared" si="9"/>
        <v>248.14</v>
      </c>
      <c r="CJ6" s="34">
        <f t="shared" si="9"/>
        <v>246.66</v>
      </c>
      <c r="CK6" s="34">
        <f t="shared" si="9"/>
        <v>227.43</v>
      </c>
      <c r="CL6" s="33" t="str">
        <f>IF(CL7="","",IF(CL7="-","【-】","【"&amp;SUBSTITUTE(TEXT(CL7,"#,##0.00"),"-","△")&amp;"】"))</f>
        <v>【255.52】</v>
      </c>
      <c r="CM6" s="34">
        <f>IF(CM7="",NA(),CM7)</f>
        <v>74.28</v>
      </c>
      <c r="CN6" s="34">
        <f t="shared" ref="CN6:CV6" si="10">IF(CN7="",NA(),CN7)</f>
        <v>73.069999999999993</v>
      </c>
      <c r="CO6" s="34">
        <f t="shared" si="10"/>
        <v>71.989999999999995</v>
      </c>
      <c r="CP6" s="34">
        <f t="shared" si="10"/>
        <v>66.33</v>
      </c>
      <c r="CQ6" s="34">
        <f t="shared" si="10"/>
        <v>63.22</v>
      </c>
      <c r="CR6" s="34">
        <f t="shared" si="10"/>
        <v>60.63</v>
      </c>
      <c r="CS6" s="34">
        <f t="shared" si="10"/>
        <v>58.47</v>
      </c>
      <c r="CT6" s="34">
        <f t="shared" si="10"/>
        <v>57.3</v>
      </c>
      <c r="CU6" s="34">
        <f t="shared" si="10"/>
        <v>56</v>
      </c>
      <c r="CV6" s="34">
        <f t="shared" si="10"/>
        <v>56.01</v>
      </c>
      <c r="CW6" s="33" t="str">
        <f>IF(CW7="","",IF(CW7="-","【-】","【"&amp;SUBSTITUTE(TEXT(CW7,"#,##0.00"),"-","△")&amp;"】"))</f>
        <v>【52.49】</v>
      </c>
      <c r="CX6" s="34">
        <f>IF(CX7="",NA(),CX7)</f>
        <v>98.99</v>
      </c>
      <c r="CY6" s="34">
        <f t="shared" ref="CY6:DG6" si="11">IF(CY7="",NA(),CY7)</f>
        <v>99.13</v>
      </c>
      <c r="CZ6" s="34">
        <f t="shared" si="11"/>
        <v>99.1</v>
      </c>
      <c r="DA6" s="34">
        <f t="shared" si="11"/>
        <v>99.14</v>
      </c>
      <c r="DB6" s="34">
        <f t="shared" si="11"/>
        <v>99.19</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25">
      <c r="A7" s="27"/>
      <c r="B7" s="36">
        <v>2017</v>
      </c>
      <c r="C7" s="36">
        <v>252131</v>
      </c>
      <c r="D7" s="36">
        <v>47</v>
      </c>
      <c r="E7" s="36">
        <v>17</v>
      </c>
      <c r="F7" s="36">
        <v>5</v>
      </c>
      <c r="G7" s="36">
        <v>0</v>
      </c>
      <c r="H7" s="36" t="s">
        <v>110</v>
      </c>
      <c r="I7" s="36" t="s">
        <v>111</v>
      </c>
      <c r="J7" s="36" t="s">
        <v>112</v>
      </c>
      <c r="K7" s="36" t="s">
        <v>113</v>
      </c>
      <c r="L7" s="36" t="s">
        <v>114</v>
      </c>
      <c r="M7" s="36" t="s">
        <v>115</v>
      </c>
      <c r="N7" s="37" t="s">
        <v>116</v>
      </c>
      <c r="O7" s="37" t="s">
        <v>117</v>
      </c>
      <c r="P7" s="37">
        <v>21.33</v>
      </c>
      <c r="Q7" s="37">
        <v>86.45</v>
      </c>
      <c r="R7" s="37">
        <v>2050</v>
      </c>
      <c r="S7" s="37">
        <v>114604</v>
      </c>
      <c r="T7" s="37">
        <v>388.37</v>
      </c>
      <c r="U7" s="37">
        <v>295.08999999999997</v>
      </c>
      <c r="V7" s="37">
        <v>24426</v>
      </c>
      <c r="W7" s="37">
        <v>9.3800000000000008</v>
      </c>
      <c r="X7" s="37">
        <v>2604.0500000000002</v>
      </c>
      <c r="Y7" s="37">
        <v>79.45</v>
      </c>
      <c r="Z7" s="37">
        <v>81.47</v>
      </c>
      <c r="AA7" s="37">
        <v>82.78</v>
      </c>
      <c r="AB7" s="37">
        <v>82.26</v>
      </c>
      <c r="AC7" s="37">
        <v>82.52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292.29000000000002</v>
      </c>
      <c r="BG7" s="37">
        <v>194.53</v>
      </c>
      <c r="BH7" s="37">
        <v>125.28</v>
      </c>
      <c r="BI7" s="37">
        <v>77.97</v>
      </c>
      <c r="BJ7" s="37">
        <v>39.54</v>
      </c>
      <c r="BK7" s="37">
        <v>547.95000000000005</v>
      </c>
      <c r="BL7" s="37">
        <v>632.94000000000005</v>
      </c>
      <c r="BM7" s="37">
        <v>721.43</v>
      </c>
      <c r="BN7" s="37">
        <v>685.34</v>
      </c>
      <c r="BO7" s="37">
        <v>684.74</v>
      </c>
      <c r="BP7" s="37">
        <v>814.89</v>
      </c>
      <c r="BQ7" s="37">
        <v>63.62</v>
      </c>
      <c r="BR7" s="37">
        <v>64.53</v>
      </c>
      <c r="BS7" s="37">
        <v>63.65</v>
      </c>
      <c r="BT7" s="37">
        <v>64.02</v>
      </c>
      <c r="BU7" s="37">
        <v>58.56</v>
      </c>
      <c r="BV7" s="37">
        <v>64.86</v>
      </c>
      <c r="BW7" s="37">
        <v>62.3</v>
      </c>
      <c r="BX7" s="37">
        <v>59.3</v>
      </c>
      <c r="BY7" s="37">
        <v>59.83</v>
      </c>
      <c r="BZ7" s="37">
        <v>65.33</v>
      </c>
      <c r="CA7" s="37">
        <v>60.64</v>
      </c>
      <c r="CB7" s="37">
        <v>165.61</v>
      </c>
      <c r="CC7" s="37">
        <v>165.69</v>
      </c>
      <c r="CD7" s="37">
        <v>174.56</v>
      </c>
      <c r="CE7" s="37">
        <v>170.16</v>
      </c>
      <c r="CF7" s="37">
        <v>217.92</v>
      </c>
      <c r="CG7" s="37">
        <v>214.41</v>
      </c>
      <c r="CH7" s="37">
        <v>235.07</v>
      </c>
      <c r="CI7" s="37">
        <v>248.14</v>
      </c>
      <c r="CJ7" s="37">
        <v>246.66</v>
      </c>
      <c r="CK7" s="37">
        <v>227.43</v>
      </c>
      <c r="CL7" s="37">
        <v>255.52</v>
      </c>
      <c r="CM7" s="37">
        <v>74.28</v>
      </c>
      <c r="CN7" s="37">
        <v>73.069999999999993</v>
      </c>
      <c r="CO7" s="37">
        <v>71.989999999999995</v>
      </c>
      <c r="CP7" s="37">
        <v>66.33</v>
      </c>
      <c r="CQ7" s="37">
        <v>63.22</v>
      </c>
      <c r="CR7" s="37">
        <v>60.63</v>
      </c>
      <c r="CS7" s="37">
        <v>58.47</v>
      </c>
      <c r="CT7" s="37">
        <v>57.3</v>
      </c>
      <c r="CU7" s="37">
        <v>56</v>
      </c>
      <c r="CV7" s="37">
        <v>56.01</v>
      </c>
      <c r="CW7" s="37">
        <v>52.49</v>
      </c>
      <c r="CX7" s="37">
        <v>98.99</v>
      </c>
      <c r="CY7" s="37">
        <v>99.13</v>
      </c>
      <c r="CZ7" s="37">
        <v>99.1</v>
      </c>
      <c r="DA7" s="37">
        <v>99.14</v>
      </c>
      <c r="DB7" s="37">
        <v>99.19</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2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ｼﾞｮｳﾎｳｽｲｼﾝ ｶ</cp:lastModifiedBy>
  <cp:lastPrinted>2019-01-31T01:07:45Z</cp:lastPrinted>
  <dcterms:created xsi:type="dcterms:W3CDTF">2018-12-03T09:26:33Z</dcterms:created>
  <dcterms:modified xsi:type="dcterms:W3CDTF">2022-11-09T06:24:43Z</dcterms:modified>
</cp:coreProperties>
</file>