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07_情報推進課\080_デジタル化推進室\08_オープンデータ\令和4年度\00_公開データ\東情第432号_農村下水道課\農業集落排水事業の経営分析\"/>
    </mc:Choice>
  </mc:AlternateContent>
  <xr:revisionPtr revIDLastSave="0" documentId="13_ncr:1_{A16E8AED-D7A7-465F-B770-A03C73CA603A}" xr6:coauthVersionLast="47" xr6:coauthVersionMax="47" xr10:uidLastSave="{00000000-0000-0000-0000-000000000000}"/>
  <workbookProtection workbookAlgorithmName="SHA-512" workbookHashValue="l6TOstn2Hb3K1aD3dzc0QSInKIxLxv1igYJomKqksITTh/N1js1nn8T8x7trJgxTuSF0dRp9zjdUkPq4rwuNdA==" workbookSaltValue="HdXoTfQaQWnZIhQulNTgiw==" workbookSpinCount="100000" lockStructure="1"/>
  <bookViews>
    <workbookView xWindow="-103" yWindow="-103" windowWidth="19543" windowHeight="12497"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L10" i="4"/>
  <c r="AL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<sst xmlns="http://schemas.openxmlformats.org/spreadsheetml/2006/main" count="240" uniqueCount="126">
  <si>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</si>
  <si>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</si>
  <si>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</si>
  <si>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</si>
  <si>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</si>
  <si>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</si>
  <si>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</si>
  <si>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</si>
  <si>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</si>
  <si>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</si>
  <si>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</si>
  <si>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</si>
  <si>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</si>
  <si>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</si>
  <si>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</si>
  <si>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</si>
  <si>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</si>
  <si>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</si>
  <si>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</si>
  <si>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</si>
  <si>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</si>
  <si>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</si>
  <si>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</si>
  <si>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</si>
  <si>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</si>
  <si>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</si>
  <si>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</si>
  <si>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</si>
  <si>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</si>
  <si>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</si>
  <si>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</si>
  <si>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</si>
  <si>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</si>
  <si>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</si>
  <si>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</si>
  <si>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</si>
  <si>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</si>
  <si>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</si>
  <si>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</si>
  <si>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</si>
  <si>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</si>
  <si>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</si>
  <si>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</si>
  <si>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</si>
  <si>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</si>
  <si>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</si>
  <si>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</si>
  <si>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</si>
  <si>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</si>
  <si>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</si>
  <si>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</si>
  <si>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</si>
  <si>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</si>
  <si>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</si>
  <si>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</si>
  <si>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</si>
  <si>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</si>
  <si>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</si>
  <si>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</si>
  <si>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</si>
  <si>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</si>
  <si>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</si>
  <si>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</si>
  <si>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</si>
  <si>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</si>
  <si>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</si>
  <si>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</si>
  <si>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</si>
  <si>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</si>
  <si>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</si>
  <si>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</si>
  <si>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</si>
  <si>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</si>
  <si>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</si>
  <si>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</si>
  <si>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</si>
  <si>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</si>
  <si>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</si>
  <si>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</si>
  <si>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</si>
  <si>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</si>
  <si>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</si>
  <si>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</si>
  <si>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</si>
  <si>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</si>
  <si>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</si>
  <si>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</si>
  <si>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</si>
  <si>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</si>
  <si>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</si>
  <si>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</si>
  <si>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</si>
  <si>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</si>
  <si>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</si>
  <si>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</si>
  <si>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</si>
  <si>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</si>
  <si>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</si>
  <si>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</si>
  <si>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</si>
  <si>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</si>
  <si>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</si>
  <si>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</si>
  <si>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</si>
  <si>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</si>
  <si>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</si>
  <si>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</si>
  <si>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</si>
  <si>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</si>
  <si>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</si>
  <si>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東近江市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</si>
  <si>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</si>
  <si>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</si>
  <si>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</si>
  <si>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</si>
  <si>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</si>
  <si>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</si>
  <si>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</si>
  <si>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</si>
  <si>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</si>
  <si>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</si>
  <si>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</si>
  <si>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</si>
  <si>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①収益的収支比率
　１００％未満であるため、料金収入を中心とした営業収益では経費を回収できていないことを示します。料金総収入が減少する一方で企業債償還金を含めた費用も計上しているため、一般会計からの繰入金に依存している状態です。平成２７年度から公共下水道への接続を行っていますが、今後も計画的に接続を行い、維持管理費の削減に努めてまいります。
④企業債残高対事業規模比率
　企業債の残高が年々減少していますので、当該比率は類似団体平均値を下回ります。市内各処理場施設の更新は、公共下水道への接続計画が優先されるため、現在のところ予定がありません。したがって企業債残高対事業規模比率は、今後も同様の傾向が続くものと見込んでいます。
⑤経費回収率
　公共下水道接続に伴う経費により、平成２９年度の経費回収率は前年度を下回りました。同様の傾向が今後も見込まれますが、長期的には、接続効果が出るものと考えています。
⑥汚水処理原価
　類似団体平均値を下回っており、効率的に汚水を処理していることがわかりますが、さらなる費用抑制への努力を行ってまいります。
⑦施設利用率
　類似団体平均値を上回っていますが、水洗化率がほぼ上限に達しているため、今後は、人口減少の影響による縮減が避けられない見通しです。
⑧水洗化率
　近年、９９％前後を維持しています。 </t>
    <phoneticPr fontId="16"/>
  </si>
  <si>
    <t>　各処理区の管渠については、耐用年数が経過していないため、現在のところ更新の必要はありません。
　各処理区の処理場については、当面存続する処理区について必要とされる点検・診断を行い、予防保全による長寿命化を図りながら、適切な維持管理に努めます。</t>
    <phoneticPr fontId="16"/>
  </si>
  <si>
    <t>　人口減や節水器具による汚水量の減少が今後も避けられませんので、経営改善の取組が必要です。計画的に公共下水道へ接続することで、維持管理費の削減を図ってまいります。</t>
    <rPh sb="19" eb="21">
      <t>コンゴ</t>
    </rPh>
    <rPh sb="22" eb="23">
      <t>サ</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</si>
</sst>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8A-4C38-AABD-653A9528A1F5}"/>
            </c:ext>
          </c:extLst>
        </c:ser>
        <c:dLbls>
          <c:showLegendKey val="0"/>
          <c:showVal val="0"/>
          <c:showCatName val="0"/>
          <c:showSerName val="0"/>
          <c:showPercent val="0"/>
          <c:showBubbleSize val="0"/>
        </c:dLbls>
        <c:gapWidth val="150"/>
        <c:axId val="83163392"/>
        <c:axId val="5355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0.03</c:v>
                </c:pt>
                <c:pt idx="2">
                  <c:v>0.11</c:v>
                </c:pt>
                <c:pt idx="3">
                  <c:v>0.05</c:v>
                </c:pt>
                <c:pt idx="4">
                  <c:v>0.44</c:v>
                </c:pt>
              </c:numCache>
            </c:numRef>
          </c:val>
          <c:smooth val="0"/>
          <c:extLst>
            <c:ext xmlns:c16="http://schemas.microsoft.com/office/drawing/2014/chart" uri="{C3380CC4-5D6E-409C-BE32-E72D297353CC}">
              <c16:uniqueId val="{00000001-D88A-4C38-AABD-653A9528A1F5}"/>
            </c:ext>
          </c:extLst>
        </c:ser>
        <c:dLbls>
          <c:showLegendKey val="0"/>
          <c:showVal val="0"/>
          <c:showCatName val="0"/>
          <c:showSerName val="0"/>
          <c:showPercent val="0"/>
          <c:showBubbleSize val="0"/>
        </c:dLbls>
        <c:marker val="1"/>
        <c:smooth val="0"/>
        <c:axId val="83163392"/>
        <c:axId val="53551104"/>
      </c:lineChart>
      <c:dateAx>
        <c:axId val="83163392"/>
        <c:scaling>
          <c:orientation val="minMax"/>
        </c:scaling>
        <c:delete val="1"/>
        <c:axPos val="b"/>
        <c:numFmt formatCode="ge" sourceLinked="1"/>
        <c:majorTickMark val="none"/>
        <c:minorTickMark val="none"/>
        <c:tickLblPos val="none"/>
        <c:crossAx val="53551104"/>
        <c:crosses val="autoZero"/>
        <c:auto val="1"/>
        <c:lblOffset val="100"/>
        <c:baseTimeUnit val="years"/>
      </c:dateAx>
      <c:valAx>
        <c:axId val="5355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16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74.28</c:v>
                </c:pt>
                <c:pt idx="1">
                  <c:v>73.069999999999993</c:v>
                </c:pt>
                <c:pt idx="2">
                  <c:v>71.989999999999995</c:v>
                </c:pt>
                <c:pt idx="3">
                  <c:v>66.33</c:v>
                </c:pt>
                <c:pt idx="4">
                  <c:v>63.22</c:v>
                </c:pt>
              </c:numCache>
            </c:numRef>
          </c:val>
          <c:extLst>
            <c:ext xmlns:c16="http://schemas.microsoft.com/office/drawing/2014/chart" uri="{C3380CC4-5D6E-409C-BE32-E72D297353CC}">
              <c16:uniqueId val="{00000000-2CB5-4861-BCCD-3F15B6516123}"/>
            </c:ext>
          </c:extLst>
        </c:ser>
        <c:dLbls>
          <c:showLegendKey val="0"/>
          <c:showVal val="0"/>
          <c:showCatName val="0"/>
          <c:showSerName val="0"/>
          <c:showPercent val="0"/>
          <c:showBubbleSize val="0"/>
        </c:dLbls>
        <c:gapWidth val="150"/>
        <c:axId val="81925248"/>
        <c:axId val="8192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60.63</c:v>
                </c:pt>
                <c:pt idx="1">
                  <c:v>58.47</c:v>
                </c:pt>
                <c:pt idx="2">
                  <c:v>57.3</c:v>
                </c:pt>
                <c:pt idx="3">
                  <c:v>56</c:v>
                </c:pt>
                <c:pt idx="4">
                  <c:v>56.01</c:v>
                </c:pt>
              </c:numCache>
            </c:numRef>
          </c:val>
          <c:smooth val="0"/>
          <c:extLst>
            <c:ext xmlns:c16="http://schemas.microsoft.com/office/drawing/2014/chart" uri="{C3380CC4-5D6E-409C-BE32-E72D297353CC}">
              <c16:uniqueId val="{00000001-2CB5-4861-BCCD-3F15B6516123}"/>
            </c:ext>
          </c:extLst>
        </c:ser>
        <c:dLbls>
          <c:showLegendKey val="0"/>
          <c:showVal val="0"/>
          <c:showCatName val="0"/>
          <c:showSerName val="0"/>
          <c:showPercent val="0"/>
          <c:showBubbleSize val="0"/>
        </c:dLbls>
        <c:marker val="1"/>
        <c:smooth val="0"/>
        <c:axId val="81925248"/>
        <c:axId val="81927168"/>
      </c:lineChart>
      <c:dateAx>
        <c:axId val="81925248"/>
        <c:scaling>
          <c:orientation val="minMax"/>
        </c:scaling>
        <c:delete val="1"/>
        <c:axPos val="b"/>
        <c:numFmt formatCode="ge" sourceLinked="1"/>
        <c:majorTickMark val="none"/>
        <c:minorTickMark val="none"/>
        <c:tickLblPos val="none"/>
        <c:crossAx val="81927168"/>
        <c:crosses val="autoZero"/>
        <c:auto val="1"/>
        <c:lblOffset val="100"/>
        <c:baseTimeUnit val="years"/>
      </c:dateAx>
      <c:valAx>
        <c:axId val="8192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92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98.99</c:v>
                </c:pt>
                <c:pt idx="1">
                  <c:v>99.13</c:v>
                </c:pt>
                <c:pt idx="2">
                  <c:v>99.1</c:v>
                </c:pt>
                <c:pt idx="3">
                  <c:v>99.14</c:v>
                </c:pt>
                <c:pt idx="4">
                  <c:v>99.19</c:v>
                </c:pt>
              </c:numCache>
            </c:numRef>
          </c:val>
          <c:extLst>
            <c:ext xmlns:c16="http://schemas.microsoft.com/office/drawing/2014/chart" uri="{C3380CC4-5D6E-409C-BE32-E72D297353CC}">
              <c16:uniqueId val="{00000000-D374-4634-A4CE-8F39F8DA559D}"/>
            </c:ext>
          </c:extLst>
        </c:ser>
        <c:dLbls>
          <c:showLegendKey val="0"/>
          <c:showVal val="0"/>
          <c:showCatName val="0"/>
          <c:showSerName val="0"/>
          <c:showPercent val="0"/>
          <c:showBubbleSize val="0"/>
        </c:dLbls>
        <c:gapWidth val="150"/>
        <c:axId val="81794560"/>
        <c:axId val="81796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88.66</c:v>
                </c:pt>
                <c:pt idx="1">
                  <c:v>88.58</c:v>
                </c:pt>
                <c:pt idx="2">
                  <c:v>89.43</c:v>
                </c:pt>
                <c:pt idx="3">
                  <c:v>89.51</c:v>
                </c:pt>
                <c:pt idx="4">
                  <c:v>89.77</c:v>
                </c:pt>
              </c:numCache>
            </c:numRef>
          </c:val>
          <c:smooth val="0"/>
          <c:extLst>
            <c:ext xmlns:c16="http://schemas.microsoft.com/office/drawing/2014/chart" uri="{C3380CC4-5D6E-409C-BE32-E72D297353CC}">
              <c16:uniqueId val="{00000001-D374-4634-A4CE-8F39F8DA559D}"/>
            </c:ext>
          </c:extLst>
        </c:ser>
        <c:dLbls>
          <c:showLegendKey val="0"/>
          <c:showVal val="0"/>
          <c:showCatName val="0"/>
          <c:showSerName val="0"/>
          <c:showPercent val="0"/>
          <c:showBubbleSize val="0"/>
        </c:dLbls>
        <c:marker val="1"/>
        <c:smooth val="0"/>
        <c:axId val="81794560"/>
        <c:axId val="81796480"/>
      </c:lineChart>
      <c:dateAx>
        <c:axId val="81794560"/>
        <c:scaling>
          <c:orientation val="minMax"/>
        </c:scaling>
        <c:delete val="1"/>
        <c:axPos val="b"/>
        <c:numFmt formatCode="ge" sourceLinked="1"/>
        <c:majorTickMark val="none"/>
        <c:minorTickMark val="none"/>
        <c:tickLblPos val="none"/>
        <c:crossAx val="81796480"/>
        <c:crosses val="autoZero"/>
        <c:auto val="1"/>
        <c:lblOffset val="100"/>
        <c:baseTimeUnit val="years"/>
      </c:dateAx>
      <c:valAx>
        <c:axId val="8179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79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79.45</c:v>
                </c:pt>
                <c:pt idx="1">
                  <c:v>81.47</c:v>
                </c:pt>
                <c:pt idx="2">
                  <c:v>82.78</c:v>
                </c:pt>
                <c:pt idx="3">
                  <c:v>82.26</c:v>
                </c:pt>
                <c:pt idx="4">
                  <c:v>82.52</c:v>
                </c:pt>
              </c:numCache>
            </c:numRef>
          </c:val>
          <c:extLst>
            <c:ext xmlns:c16="http://schemas.microsoft.com/office/drawing/2014/chart" uri="{C3380CC4-5D6E-409C-BE32-E72D297353CC}">
              <c16:uniqueId val="{00000000-5324-4F23-BB4E-F03BF54F93E5}"/>
            </c:ext>
          </c:extLst>
        </c:ser>
        <c:dLbls>
          <c:showLegendKey val="0"/>
          <c:showVal val="0"/>
          <c:showCatName val="0"/>
          <c:showSerName val="0"/>
          <c:showPercent val="0"/>
          <c:showBubbleSize val="0"/>
        </c:dLbls>
        <c:gapWidth val="150"/>
        <c:axId val="53577600"/>
        <c:axId val="5358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24-4F23-BB4E-F03BF54F93E5}"/>
            </c:ext>
          </c:extLst>
        </c:ser>
        <c:dLbls>
          <c:showLegendKey val="0"/>
          <c:showVal val="0"/>
          <c:showCatName val="0"/>
          <c:showSerName val="0"/>
          <c:showPercent val="0"/>
          <c:showBubbleSize val="0"/>
        </c:dLbls>
        <c:marker val="1"/>
        <c:smooth val="0"/>
        <c:axId val="53577600"/>
        <c:axId val="53587968"/>
      </c:lineChart>
      <c:dateAx>
        <c:axId val="53577600"/>
        <c:scaling>
          <c:orientation val="minMax"/>
        </c:scaling>
        <c:delete val="1"/>
        <c:axPos val="b"/>
        <c:numFmt formatCode="ge" sourceLinked="1"/>
        <c:majorTickMark val="none"/>
        <c:minorTickMark val="none"/>
        <c:tickLblPos val="none"/>
        <c:crossAx val="53587968"/>
        <c:crosses val="autoZero"/>
        <c:auto val="1"/>
        <c:lblOffset val="100"/>
        <c:baseTimeUnit val="years"/>
      </c:dateAx>
      <c:valAx>
        <c:axId val="5358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57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87-4BB6-ACEB-1093F725DF97}"/>
            </c:ext>
          </c:extLst>
        </c:ser>
        <c:dLbls>
          <c:showLegendKey val="0"/>
          <c:showVal val="0"/>
          <c:showCatName val="0"/>
          <c:showSerName val="0"/>
          <c:showPercent val="0"/>
          <c:showBubbleSize val="0"/>
        </c:dLbls>
        <c:gapWidth val="150"/>
        <c:axId val="81242368"/>
        <c:axId val="8310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87-4BB6-ACEB-1093F725DF97}"/>
            </c:ext>
          </c:extLst>
        </c:ser>
        <c:dLbls>
          <c:showLegendKey val="0"/>
          <c:showVal val="0"/>
          <c:showCatName val="0"/>
          <c:showSerName val="0"/>
          <c:showPercent val="0"/>
          <c:showBubbleSize val="0"/>
        </c:dLbls>
        <c:marker val="1"/>
        <c:smooth val="0"/>
        <c:axId val="81242368"/>
        <c:axId val="83100032"/>
      </c:lineChart>
      <c:dateAx>
        <c:axId val="81242368"/>
        <c:scaling>
          <c:orientation val="minMax"/>
        </c:scaling>
        <c:delete val="1"/>
        <c:axPos val="b"/>
        <c:numFmt formatCode="ge" sourceLinked="1"/>
        <c:majorTickMark val="none"/>
        <c:minorTickMark val="none"/>
        <c:tickLblPos val="none"/>
        <c:crossAx val="83100032"/>
        <c:crosses val="autoZero"/>
        <c:auto val="1"/>
        <c:lblOffset val="100"/>
        <c:baseTimeUnit val="years"/>
      </c:dateAx>
      <c:valAx>
        <c:axId val="8310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24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0F2-4659-A83E-0EA5F7046B17}"/>
            </c:ext>
          </c:extLst>
        </c:ser>
        <c:dLbls>
          <c:showLegendKey val="0"/>
          <c:showVal val="0"/>
          <c:showCatName val="0"/>
          <c:showSerName val="0"/>
          <c:showPercent val="0"/>
          <c:showBubbleSize val="0"/>
        </c:dLbls>
        <c:gapWidth val="150"/>
        <c:axId val="53054080"/>
        <c:axId val="5305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0F2-4659-A83E-0EA5F7046B17}"/>
            </c:ext>
          </c:extLst>
        </c:ser>
        <c:dLbls>
          <c:showLegendKey val="0"/>
          <c:showVal val="0"/>
          <c:showCatName val="0"/>
          <c:showSerName val="0"/>
          <c:showPercent val="0"/>
          <c:showBubbleSize val="0"/>
        </c:dLbls>
        <c:marker val="1"/>
        <c:smooth val="0"/>
        <c:axId val="53054080"/>
        <c:axId val="53056256"/>
      </c:lineChart>
      <c:dateAx>
        <c:axId val="53054080"/>
        <c:scaling>
          <c:orientation val="minMax"/>
        </c:scaling>
        <c:delete val="1"/>
        <c:axPos val="b"/>
        <c:numFmt formatCode="ge" sourceLinked="1"/>
        <c:majorTickMark val="none"/>
        <c:minorTickMark val="none"/>
        <c:tickLblPos val="none"/>
        <c:crossAx val="53056256"/>
        <c:crosses val="autoZero"/>
        <c:auto val="1"/>
        <c:lblOffset val="100"/>
        <c:baseTimeUnit val="years"/>
      </c:dateAx>
      <c:valAx>
        <c:axId val="5305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05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60-40BA-91E7-941C33C23BC4}"/>
            </c:ext>
          </c:extLst>
        </c:ser>
        <c:dLbls>
          <c:showLegendKey val="0"/>
          <c:showVal val="0"/>
          <c:showCatName val="0"/>
          <c:showSerName val="0"/>
          <c:showPercent val="0"/>
          <c:showBubbleSize val="0"/>
        </c:dLbls>
        <c:gapWidth val="150"/>
        <c:axId val="84881408"/>
        <c:axId val="8488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60-40BA-91E7-941C33C23BC4}"/>
            </c:ext>
          </c:extLst>
        </c:ser>
        <c:dLbls>
          <c:showLegendKey val="0"/>
          <c:showVal val="0"/>
          <c:showCatName val="0"/>
          <c:showSerName val="0"/>
          <c:showPercent val="0"/>
          <c:showBubbleSize val="0"/>
        </c:dLbls>
        <c:marker val="1"/>
        <c:smooth val="0"/>
        <c:axId val="84881408"/>
        <c:axId val="84883328"/>
      </c:lineChart>
      <c:dateAx>
        <c:axId val="84881408"/>
        <c:scaling>
          <c:orientation val="minMax"/>
        </c:scaling>
        <c:delete val="1"/>
        <c:axPos val="b"/>
        <c:numFmt formatCode="ge" sourceLinked="1"/>
        <c:majorTickMark val="none"/>
        <c:minorTickMark val="none"/>
        <c:tickLblPos val="none"/>
        <c:crossAx val="84883328"/>
        <c:crosses val="autoZero"/>
        <c:auto val="1"/>
        <c:lblOffset val="100"/>
        <c:baseTimeUnit val="years"/>
      </c:dateAx>
      <c:valAx>
        <c:axId val="8488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8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E9-4AF9-9B24-86800455A147}"/>
            </c:ext>
          </c:extLst>
        </c:ser>
        <c:dLbls>
          <c:showLegendKey val="0"/>
          <c:showVal val="0"/>
          <c:showCatName val="0"/>
          <c:showSerName val="0"/>
          <c:showPercent val="0"/>
          <c:showBubbleSize val="0"/>
        </c:dLbls>
        <c:gapWidth val="150"/>
        <c:axId val="84918272"/>
        <c:axId val="8492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E9-4AF9-9B24-86800455A147}"/>
            </c:ext>
          </c:extLst>
        </c:ser>
        <c:dLbls>
          <c:showLegendKey val="0"/>
          <c:showVal val="0"/>
          <c:showCatName val="0"/>
          <c:showSerName val="0"/>
          <c:showPercent val="0"/>
          <c:showBubbleSize val="0"/>
        </c:dLbls>
        <c:marker val="1"/>
        <c:smooth val="0"/>
        <c:axId val="84918272"/>
        <c:axId val="84920192"/>
      </c:lineChart>
      <c:dateAx>
        <c:axId val="84918272"/>
        <c:scaling>
          <c:orientation val="minMax"/>
        </c:scaling>
        <c:delete val="1"/>
        <c:axPos val="b"/>
        <c:numFmt formatCode="ge" sourceLinked="1"/>
        <c:majorTickMark val="none"/>
        <c:minorTickMark val="none"/>
        <c:tickLblPos val="none"/>
        <c:crossAx val="84920192"/>
        <c:crosses val="autoZero"/>
        <c:auto val="1"/>
        <c:lblOffset val="100"/>
        <c:baseTimeUnit val="years"/>
      </c:dateAx>
      <c:valAx>
        <c:axId val="8492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1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292.29000000000002</c:v>
                </c:pt>
                <c:pt idx="1">
                  <c:v>194.53</c:v>
                </c:pt>
                <c:pt idx="2">
                  <c:v>125.28</c:v>
                </c:pt>
                <c:pt idx="3">
                  <c:v>77.97</c:v>
                </c:pt>
                <c:pt idx="4">
                  <c:v>39.54</c:v>
                </c:pt>
              </c:numCache>
            </c:numRef>
          </c:val>
          <c:extLst>
            <c:ext xmlns:c16="http://schemas.microsoft.com/office/drawing/2014/chart" uri="{C3380CC4-5D6E-409C-BE32-E72D297353CC}">
              <c16:uniqueId val="{00000000-1CDD-4C61-9251-8DDFDE3C5490}"/>
            </c:ext>
          </c:extLst>
        </c:ser>
        <c:dLbls>
          <c:showLegendKey val="0"/>
          <c:showVal val="0"/>
          <c:showCatName val="0"/>
          <c:showSerName val="0"/>
          <c:showPercent val="0"/>
          <c:showBubbleSize val="0"/>
        </c:dLbls>
        <c:gapWidth val="150"/>
        <c:axId val="81768832"/>
        <c:axId val="8177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547.95000000000005</c:v>
                </c:pt>
                <c:pt idx="1">
                  <c:v>632.94000000000005</c:v>
                </c:pt>
                <c:pt idx="2">
                  <c:v>721.43</c:v>
                </c:pt>
                <c:pt idx="3">
                  <c:v>685.34</c:v>
                </c:pt>
                <c:pt idx="4">
                  <c:v>684.74</c:v>
                </c:pt>
              </c:numCache>
            </c:numRef>
          </c:val>
          <c:smooth val="0"/>
          <c:extLst>
            <c:ext xmlns:c16="http://schemas.microsoft.com/office/drawing/2014/chart" uri="{C3380CC4-5D6E-409C-BE32-E72D297353CC}">
              <c16:uniqueId val="{00000001-1CDD-4C61-9251-8DDFDE3C5490}"/>
            </c:ext>
          </c:extLst>
        </c:ser>
        <c:dLbls>
          <c:showLegendKey val="0"/>
          <c:showVal val="0"/>
          <c:showCatName val="0"/>
          <c:showSerName val="0"/>
          <c:showPercent val="0"/>
          <c:showBubbleSize val="0"/>
        </c:dLbls>
        <c:marker val="1"/>
        <c:smooth val="0"/>
        <c:axId val="81768832"/>
        <c:axId val="81770752"/>
      </c:lineChart>
      <c:dateAx>
        <c:axId val="81768832"/>
        <c:scaling>
          <c:orientation val="minMax"/>
        </c:scaling>
        <c:delete val="1"/>
        <c:axPos val="b"/>
        <c:numFmt formatCode="ge" sourceLinked="1"/>
        <c:majorTickMark val="none"/>
        <c:minorTickMark val="none"/>
        <c:tickLblPos val="none"/>
        <c:crossAx val="81770752"/>
        <c:crosses val="autoZero"/>
        <c:auto val="1"/>
        <c:lblOffset val="100"/>
        <c:baseTimeUnit val="years"/>
      </c:dateAx>
      <c:valAx>
        <c:axId val="8177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76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63.62</c:v>
                </c:pt>
                <c:pt idx="1">
                  <c:v>64.53</c:v>
                </c:pt>
                <c:pt idx="2">
                  <c:v>63.65</c:v>
                </c:pt>
                <c:pt idx="3">
                  <c:v>64.02</c:v>
                </c:pt>
                <c:pt idx="4">
                  <c:v>58.56</c:v>
                </c:pt>
              </c:numCache>
            </c:numRef>
          </c:val>
          <c:extLst>
            <c:ext xmlns:c16="http://schemas.microsoft.com/office/drawing/2014/chart" uri="{C3380CC4-5D6E-409C-BE32-E72D297353CC}">
              <c16:uniqueId val="{00000000-6730-4708-89C8-CE2B114C58FD}"/>
            </c:ext>
          </c:extLst>
        </c:ser>
        <c:dLbls>
          <c:showLegendKey val="0"/>
          <c:showVal val="0"/>
          <c:showCatName val="0"/>
          <c:showSerName val="0"/>
          <c:showPercent val="0"/>
          <c:showBubbleSize val="0"/>
        </c:dLbls>
        <c:gapWidth val="150"/>
        <c:axId val="81867520"/>
        <c:axId val="8186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64.86</c:v>
                </c:pt>
                <c:pt idx="1">
                  <c:v>62.3</c:v>
                </c:pt>
                <c:pt idx="2">
                  <c:v>59.3</c:v>
                </c:pt>
                <c:pt idx="3">
                  <c:v>59.83</c:v>
                </c:pt>
                <c:pt idx="4">
                  <c:v>65.33</c:v>
                </c:pt>
              </c:numCache>
            </c:numRef>
          </c:val>
          <c:smooth val="0"/>
          <c:extLst>
            <c:ext xmlns:c16="http://schemas.microsoft.com/office/drawing/2014/chart" uri="{C3380CC4-5D6E-409C-BE32-E72D297353CC}">
              <c16:uniqueId val="{00000001-6730-4708-89C8-CE2B114C58FD}"/>
            </c:ext>
          </c:extLst>
        </c:ser>
        <c:dLbls>
          <c:showLegendKey val="0"/>
          <c:showVal val="0"/>
          <c:showCatName val="0"/>
          <c:showSerName val="0"/>
          <c:showPercent val="0"/>
          <c:showBubbleSize val="0"/>
        </c:dLbls>
        <c:marker val="1"/>
        <c:smooth val="0"/>
        <c:axId val="81867520"/>
        <c:axId val="81869440"/>
      </c:lineChart>
      <c:dateAx>
        <c:axId val="81867520"/>
        <c:scaling>
          <c:orientation val="minMax"/>
        </c:scaling>
        <c:delete val="1"/>
        <c:axPos val="b"/>
        <c:numFmt formatCode="ge" sourceLinked="1"/>
        <c:majorTickMark val="none"/>
        <c:minorTickMark val="none"/>
        <c:tickLblPos val="none"/>
        <c:crossAx val="81869440"/>
        <c:crosses val="autoZero"/>
        <c:auto val="1"/>
        <c:lblOffset val="100"/>
        <c:baseTimeUnit val="years"/>
      </c:dateAx>
      <c:valAx>
        <c:axId val="8186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86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165.61</c:v>
                </c:pt>
                <c:pt idx="1">
                  <c:v>165.69</c:v>
                </c:pt>
                <c:pt idx="2">
                  <c:v>174.56</c:v>
                </c:pt>
                <c:pt idx="3">
                  <c:v>170.16</c:v>
                </c:pt>
                <c:pt idx="4">
                  <c:v>217.92</c:v>
                </c:pt>
              </c:numCache>
            </c:numRef>
          </c:val>
          <c:extLst>
            <c:ext xmlns:c16="http://schemas.microsoft.com/office/drawing/2014/chart" uri="{C3380CC4-5D6E-409C-BE32-E72D297353CC}">
              <c16:uniqueId val="{00000000-7D34-4866-8B9E-FC0EEB9A3AA0}"/>
            </c:ext>
          </c:extLst>
        </c:ser>
        <c:dLbls>
          <c:showLegendKey val="0"/>
          <c:showVal val="0"/>
          <c:showCatName val="0"/>
          <c:showSerName val="0"/>
          <c:showPercent val="0"/>
          <c:showBubbleSize val="0"/>
        </c:dLbls>
        <c:gapWidth val="150"/>
        <c:axId val="81900288"/>
        <c:axId val="81902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214.41</c:v>
                </c:pt>
                <c:pt idx="1">
                  <c:v>235.07</c:v>
                </c:pt>
                <c:pt idx="2">
                  <c:v>248.14</c:v>
                </c:pt>
                <c:pt idx="3">
                  <c:v>246.66</c:v>
                </c:pt>
                <c:pt idx="4">
                  <c:v>227.43</c:v>
                </c:pt>
              </c:numCache>
            </c:numRef>
          </c:val>
          <c:smooth val="0"/>
          <c:extLst>
            <c:ext xmlns:c16="http://schemas.microsoft.com/office/drawing/2014/chart" uri="{C3380CC4-5D6E-409C-BE32-E72D297353CC}">
              <c16:uniqueId val="{00000001-7D34-4866-8B9E-FC0EEB9A3AA0}"/>
            </c:ext>
          </c:extLst>
        </c:ser>
        <c:dLbls>
          <c:showLegendKey val="0"/>
          <c:showVal val="0"/>
          <c:showCatName val="0"/>
          <c:showSerName val="0"/>
          <c:showPercent val="0"/>
          <c:showBubbleSize val="0"/>
        </c:dLbls>
        <c:marker val="1"/>
        <c:smooth val="0"/>
        <c:axId val="81900288"/>
        <c:axId val="81902208"/>
      </c:lineChart>
      <c:dateAx>
        <c:axId val="81900288"/>
        <c:scaling>
          <c:orientation val="minMax"/>
        </c:scaling>
        <c:delete val="1"/>
        <c:axPos val="b"/>
        <c:numFmt formatCode="ge" sourceLinked="1"/>
        <c:majorTickMark val="none"/>
        <c:minorTickMark val="none"/>
        <c:tickLblPos val="none"/>
        <c:crossAx val="81902208"/>
        <c:crosses val="autoZero"/>
        <c:auto val="1"/>
        <c:lblOffset val="100"/>
        <c:baseTimeUnit val="years"/>
      </c:dateAx>
      <c:valAx>
        <c:axId val="8190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90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90" zoomScaleNormal="90" workbookViewId="0"/>
  </sheetViews>
  <sheetFormatPr defaultColWidth="2.61328125" defaultRowHeight="13.3" x14ac:dyDescent="0.25"/>
  <cols>
    <col min="1" max="1" width="2.61328125" customWidth="1"/>
    <col min="2" max="62" width="3.765625" customWidth="1"/>
    <col min="64" max="78" width="3.152343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74" t="str">
        <f>データ!H6</f>
        <v>滋賀県　東近江市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2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F1</v>
      </c>
      <c r="X8" s="71"/>
      <c r="Y8" s="71"/>
      <c r="Z8" s="71"/>
      <c r="AA8" s="71"/>
      <c r="AB8" s="71"/>
      <c r="AC8" s="71"/>
      <c r="AD8" s="72" t="str">
        <f>データ!$M$6</f>
        <v>非設置</v>
      </c>
      <c r="AE8" s="72"/>
      <c r="AF8" s="72"/>
      <c r="AG8" s="72"/>
      <c r="AH8" s="72"/>
      <c r="AI8" s="72"/>
      <c r="AJ8" s="72"/>
      <c r="AK8" s="3"/>
      <c r="AL8" s="66">
        <f>データ!S6</f>
        <v>114604</v>
      </c>
      <c r="AM8" s="66"/>
      <c r="AN8" s="66"/>
      <c r="AO8" s="66"/>
      <c r="AP8" s="66"/>
      <c r="AQ8" s="66"/>
      <c r="AR8" s="66"/>
      <c r="AS8" s="66"/>
      <c r="AT8" s="65">
        <f>データ!T6</f>
        <v>388.37</v>
      </c>
      <c r="AU8" s="65"/>
      <c r="AV8" s="65"/>
      <c r="AW8" s="65"/>
      <c r="AX8" s="65"/>
      <c r="AY8" s="65"/>
      <c r="AZ8" s="65"/>
      <c r="BA8" s="65"/>
      <c r="BB8" s="65">
        <f>データ!U6</f>
        <v>295.08999999999997</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2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25">
      <c r="A10" s="2"/>
      <c r="B10" s="65" t="str">
        <f>データ!N6</f>
        <v>-</v>
      </c>
      <c r="C10" s="65"/>
      <c r="D10" s="65"/>
      <c r="E10" s="65"/>
      <c r="F10" s="65"/>
      <c r="G10" s="65"/>
      <c r="H10" s="65"/>
      <c r="I10" s="65" t="str">
        <f>データ!O6</f>
        <v>該当数値なし</v>
      </c>
      <c r="J10" s="65"/>
      <c r="K10" s="65"/>
      <c r="L10" s="65"/>
      <c r="M10" s="65"/>
      <c r="N10" s="65"/>
      <c r="O10" s="65"/>
      <c r="P10" s="65">
        <f>データ!P6</f>
        <v>21.33</v>
      </c>
      <c r="Q10" s="65"/>
      <c r="R10" s="65"/>
      <c r="S10" s="65"/>
      <c r="T10" s="65"/>
      <c r="U10" s="65"/>
      <c r="V10" s="65"/>
      <c r="W10" s="65">
        <f>データ!Q6</f>
        <v>86.45</v>
      </c>
      <c r="X10" s="65"/>
      <c r="Y10" s="65"/>
      <c r="Z10" s="65"/>
      <c r="AA10" s="65"/>
      <c r="AB10" s="65"/>
      <c r="AC10" s="65"/>
      <c r="AD10" s="66">
        <f>データ!R6</f>
        <v>2050</v>
      </c>
      <c r="AE10" s="66"/>
      <c r="AF10" s="66"/>
      <c r="AG10" s="66"/>
      <c r="AH10" s="66"/>
      <c r="AI10" s="66"/>
      <c r="AJ10" s="66"/>
      <c r="AK10" s="2"/>
      <c r="AL10" s="66">
        <f>データ!V6</f>
        <v>24426</v>
      </c>
      <c r="AM10" s="66"/>
      <c r="AN10" s="66"/>
      <c r="AO10" s="66"/>
      <c r="AP10" s="66"/>
      <c r="AQ10" s="66"/>
      <c r="AR10" s="66"/>
      <c r="AS10" s="66"/>
      <c r="AT10" s="65">
        <f>データ!W6</f>
        <v>9.3800000000000008</v>
      </c>
      <c r="AU10" s="65"/>
      <c r="AV10" s="65"/>
      <c r="AW10" s="65"/>
      <c r="AX10" s="65"/>
      <c r="AY10" s="65"/>
      <c r="AZ10" s="65"/>
      <c r="BA10" s="65"/>
      <c r="BB10" s="65">
        <f>データ!X6</f>
        <v>2604.0500000000002</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2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2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2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2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2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2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2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2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2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2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2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2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2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2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2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2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2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2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2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2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2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2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2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2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2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2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2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2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2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2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2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2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2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2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2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2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2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2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2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2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2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2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2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2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2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2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2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2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2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2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2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2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2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2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2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2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2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2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2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2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2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2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2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2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2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2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2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2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25">
      <c r="C83" s="2" t="s">
        <v>41</v>
      </c>
    </row>
    <row r="84" spans="1:78" x14ac:dyDescent="0.25">
      <c r="C84" s="2" t="s">
        <v>42</v>
      </c>
    </row>
    <row r="85" spans="1:78" hidden="1" x14ac:dyDescent="0.2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uJ8r2TJUyg2g0vcluoV2WCR2ksjguHp8BVoWfF33WxWvh4LQzUtLlp8cAfYY70834RofsECb0rcj+Eixy7CjIA==" saltValue="+1xWN/SyY7sbqnMDvFshU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3" x14ac:dyDescent="0.25"/>
  <cols>
    <col min="2" max="144" width="11.84375" customWidth="1"/>
  </cols>
  <sheetData>
    <row r="1" spans="1:145" x14ac:dyDescent="0.2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2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25">
      <c r="A6" s="27" t="s">
        <v>109</v>
      </c>
      <c r="B6" s="32">
        <f>B7</f>
        <v>2017</v>
      </c>
      <c r="C6" s="32">
        <f t="shared" ref="C6:X6" si="3">C7</f>
        <v>252131</v>
      </c>
      <c r="D6" s="32">
        <f t="shared" si="3"/>
        <v>47</v>
      </c>
      <c r="E6" s="32">
        <f t="shared" si="3"/>
        <v>17</v>
      </c>
      <c r="F6" s="32">
        <f t="shared" si="3"/>
        <v>5</v>
      </c>
      <c r="G6" s="32">
        <f t="shared" si="3"/>
        <v>0</v>
      </c>
      <c r="H6" s="32" t="str">
        <f t="shared" si="3"/>
        <v>滋賀県　東近江市</v>
      </c>
      <c r="I6" s="32" t="str">
        <f t="shared" si="3"/>
        <v>法非適用</v>
      </c>
      <c r="J6" s="32" t="str">
        <f t="shared" si="3"/>
        <v>下水道事業</v>
      </c>
      <c r="K6" s="32" t="str">
        <f t="shared" si="3"/>
        <v>農業集落排水</v>
      </c>
      <c r="L6" s="32" t="str">
        <f t="shared" si="3"/>
        <v>F1</v>
      </c>
      <c r="M6" s="32" t="str">
        <f t="shared" si="3"/>
        <v>非設置</v>
      </c>
      <c r="N6" s="33" t="str">
        <f t="shared" si="3"/>
        <v>-</v>
      </c>
      <c r="O6" s="33" t="str">
        <f t="shared" si="3"/>
        <v>該当数値なし</v>
      </c>
      <c r="P6" s="33">
        <f t="shared" si="3"/>
        <v>21.33</v>
      </c>
      <c r="Q6" s="33">
        <f t="shared" si="3"/>
        <v>86.45</v>
      </c>
      <c r="R6" s="33">
        <f t="shared" si="3"/>
        <v>2050</v>
      </c>
      <c r="S6" s="33">
        <f t="shared" si="3"/>
        <v>114604</v>
      </c>
      <c r="T6" s="33">
        <f t="shared" si="3"/>
        <v>388.37</v>
      </c>
      <c r="U6" s="33">
        <f t="shared" si="3"/>
        <v>295.08999999999997</v>
      </c>
      <c r="V6" s="33">
        <f t="shared" si="3"/>
        <v>24426</v>
      </c>
      <c r="W6" s="33">
        <f t="shared" si="3"/>
        <v>9.3800000000000008</v>
      </c>
      <c r="X6" s="33">
        <f t="shared" si="3"/>
        <v>2604.0500000000002</v>
      </c>
      <c r="Y6" s="34">
        <f>IF(Y7="",NA(),Y7)</f>
        <v>79.45</v>
      </c>
      <c r="Z6" s="34">
        <f t="shared" ref="Z6:AH6" si="4">IF(Z7="",NA(),Z7)</f>
        <v>81.47</v>
      </c>
      <c r="AA6" s="34">
        <f t="shared" si="4"/>
        <v>82.78</v>
      </c>
      <c r="AB6" s="34">
        <f t="shared" si="4"/>
        <v>82.26</v>
      </c>
      <c r="AC6" s="34">
        <f t="shared" si="4"/>
        <v>82.52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292.29000000000002</v>
      </c>
      <c r="BG6" s="34">
        <f t="shared" ref="BG6:BO6" si="7">IF(BG7="",NA(),BG7)</f>
        <v>194.53</v>
      </c>
      <c r="BH6" s="34">
        <f t="shared" si="7"/>
        <v>125.28</v>
      </c>
      <c r="BI6" s="34">
        <f t="shared" si="7"/>
        <v>77.97</v>
      </c>
      <c r="BJ6" s="34">
        <f t="shared" si="7"/>
        <v>39.54</v>
      </c>
      <c r="BK6" s="34">
        <f t="shared" si="7"/>
        <v>547.95000000000005</v>
      </c>
      <c r="BL6" s="34">
        <f t="shared" si="7"/>
        <v>632.94000000000005</v>
      </c>
      <c r="BM6" s="34">
        <f t="shared" si="7"/>
        <v>721.43</v>
      </c>
      <c r="BN6" s="34">
        <f t="shared" si="7"/>
        <v>685.34</v>
      </c>
      <c r="BO6" s="34">
        <f t="shared" si="7"/>
        <v>684.74</v>
      </c>
      <c r="BP6" s="33" t="str">
        <f>IF(BP7="","",IF(BP7="-","【-】","【"&amp;SUBSTITUTE(TEXT(BP7,"#,##0.00"),"-","△")&amp;"】"))</f>
        <v>【814.89】</v>
      </c>
      <c r="BQ6" s="34">
        <f>IF(BQ7="",NA(),BQ7)</f>
        <v>63.62</v>
      </c>
      <c r="BR6" s="34">
        <f t="shared" ref="BR6:BZ6" si="8">IF(BR7="",NA(),BR7)</f>
        <v>64.53</v>
      </c>
      <c r="BS6" s="34">
        <f t="shared" si="8"/>
        <v>63.65</v>
      </c>
      <c r="BT6" s="34">
        <f t="shared" si="8"/>
        <v>64.02</v>
      </c>
      <c r="BU6" s="34">
        <f t="shared" si="8"/>
        <v>58.56</v>
      </c>
      <c r="BV6" s="34">
        <f t="shared" si="8"/>
        <v>64.86</v>
      </c>
      <c r="BW6" s="34">
        <f t="shared" si="8"/>
        <v>62.3</v>
      </c>
      <c r="BX6" s="34">
        <f t="shared" si="8"/>
        <v>59.3</v>
      </c>
      <c r="BY6" s="34">
        <f t="shared" si="8"/>
        <v>59.83</v>
      </c>
      <c r="BZ6" s="34">
        <f t="shared" si="8"/>
        <v>65.33</v>
      </c>
      <c r="CA6" s="33" t="str">
        <f>IF(CA7="","",IF(CA7="-","【-】","【"&amp;SUBSTITUTE(TEXT(CA7,"#,##0.00"),"-","△")&amp;"】"))</f>
        <v>【60.64】</v>
      </c>
      <c r="CB6" s="34">
        <f>IF(CB7="",NA(),CB7)</f>
        <v>165.61</v>
      </c>
      <c r="CC6" s="34">
        <f t="shared" ref="CC6:CK6" si="9">IF(CC7="",NA(),CC7)</f>
        <v>165.69</v>
      </c>
      <c r="CD6" s="34">
        <f t="shared" si="9"/>
        <v>174.56</v>
      </c>
      <c r="CE6" s="34">
        <f t="shared" si="9"/>
        <v>170.16</v>
      </c>
      <c r="CF6" s="34">
        <f t="shared" si="9"/>
        <v>217.92</v>
      </c>
      <c r="CG6" s="34">
        <f t="shared" si="9"/>
        <v>214.41</v>
      </c>
      <c r="CH6" s="34">
        <f t="shared" si="9"/>
        <v>235.07</v>
      </c>
      <c r="CI6" s="34">
        <f t="shared" si="9"/>
        <v>248.14</v>
      </c>
      <c r="CJ6" s="34">
        <f t="shared" si="9"/>
        <v>246.66</v>
      </c>
      <c r="CK6" s="34">
        <f t="shared" si="9"/>
        <v>227.43</v>
      </c>
      <c r="CL6" s="33" t="str">
        <f>IF(CL7="","",IF(CL7="-","【-】","【"&amp;SUBSTITUTE(TEXT(CL7,"#,##0.00"),"-","△")&amp;"】"))</f>
        <v>【255.52】</v>
      </c>
      <c r="CM6" s="34">
        <f>IF(CM7="",NA(),CM7)</f>
        <v>74.28</v>
      </c>
      <c r="CN6" s="34">
        <f t="shared" ref="CN6:CV6" si="10">IF(CN7="",NA(),CN7)</f>
        <v>73.069999999999993</v>
      </c>
      <c r="CO6" s="34">
        <f t="shared" si="10"/>
        <v>71.989999999999995</v>
      </c>
      <c r="CP6" s="34">
        <f t="shared" si="10"/>
        <v>66.33</v>
      </c>
      <c r="CQ6" s="34">
        <f t="shared" si="10"/>
        <v>63.22</v>
      </c>
      <c r="CR6" s="34">
        <f t="shared" si="10"/>
        <v>60.63</v>
      </c>
      <c r="CS6" s="34">
        <f t="shared" si="10"/>
        <v>58.47</v>
      </c>
      <c r="CT6" s="34">
        <f t="shared" si="10"/>
        <v>57.3</v>
      </c>
      <c r="CU6" s="34">
        <f t="shared" si="10"/>
        <v>56</v>
      </c>
      <c r="CV6" s="34">
        <f t="shared" si="10"/>
        <v>56.01</v>
      </c>
      <c r="CW6" s="33" t="str">
        <f>IF(CW7="","",IF(CW7="-","【-】","【"&amp;SUBSTITUTE(TEXT(CW7,"#,##0.00"),"-","△")&amp;"】"))</f>
        <v>【52.49】</v>
      </c>
      <c r="CX6" s="34">
        <f>IF(CX7="",NA(),CX7)</f>
        <v>98.99</v>
      </c>
      <c r="CY6" s="34">
        <f t="shared" ref="CY6:DG6" si="11">IF(CY7="",NA(),CY7)</f>
        <v>99.13</v>
      </c>
      <c r="CZ6" s="34">
        <f t="shared" si="11"/>
        <v>99.1</v>
      </c>
      <c r="DA6" s="34">
        <f t="shared" si="11"/>
        <v>99.14</v>
      </c>
      <c r="DB6" s="34">
        <f t="shared" si="11"/>
        <v>99.19</v>
      </c>
      <c r="DC6" s="34">
        <f t="shared" si="11"/>
        <v>88.66</v>
      </c>
      <c r="DD6" s="34">
        <f t="shared" si="11"/>
        <v>88.58</v>
      </c>
      <c r="DE6" s="34">
        <f t="shared" si="11"/>
        <v>89.43</v>
      </c>
      <c r="DF6" s="34">
        <f t="shared" si="11"/>
        <v>89.51</v>
      </c>
      <c r="DG6" s="34">
        <f t="shared" si="11"/>
        <v>89.77</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0.01</v>
      </c>
      <c r="EK6" s="34">
        <f t="shared" si="14"/>
        <v>0.03</v>
      </c>
      <c r="EL6" s="34">
        <f t="shared" si="14"/>
        <v>0.11</v>
      </c>
      <c r="EM6" s="34">
        <f t="shared" si="14"/>
        <v>0.05</v>
      </c>
      <c r="EN6" s="34">
        <f t="shared" si="14"/>
        <v>0.44</v>
      </c>
      <c r="EO6" s="33" t="str">
        <f>IF(EO7="","",IF(EO7="-","【-】","【"&amp;SUBSTITUTE(TEXT(EO7,"#,##0.00"),"-","△")&amp;"】"))</f>
        <v>【0.11】</v>
      </c>
    </row>
    <row r="7" spans="1:145" s="35" customFormat="1" x14ac:dyDescent="0.25">
      <c r="A7" s="27"/>
      <c r="B7" s="36">
        <v>2017</v>
      </c>
      <c r="C7" s="36">
        <v>252131</v>
      </c>
      <c r="D7" s="36">
        <v>47</v>
      </c>
      <c r="E7" s="36">
        <v>17</v>
      </c>
      <c r="F7" s="36">
        <v>5</v>
      </c>
      <c r="G7" s="36">
        <v>0</v>
      </c>
      <c r="H7" s="36" t="s">
        <v>110</v>
      </c>
      <c r="I7" s="36" t="s">
        <v>111</v>
      </c>
      <c r="J7" s="36" t="s">
        <v>112</v>
      </c>
      <c r="K7" s="36" t="s">
        <v>113</v>
      </c>
      <c r="L7" s="36" t="s">
        <v>114</v>
      </c>
      <c r="M7" s="36" t="s">
        <v>115</v>
      </c>
      <c r="N7" s="37" t="s">
        <v>116</v>
      </c>
      <c r="O7" s="37" t="s">
        <v>117</v>
      </c>
      <c r="P7" s="37">
        <v>21.33</v>
      </c>
      <c r="Q7" s="37">
        <v>86.45</v>
      </c>
      <c r="R7" s="37">
        <v>2050</v>
      </c>
      <c r="S7" s="37">
        <v>114604</v>
      </c>
      <c r="T7" s="37">
        <v>388.37</v>
      </c>
      <c r="U7" s="37">
        <v>295.08999999999997</v>
      </c>
      <c r="V7" s="37">
        <v>24426</v>
      </c>
      <c r="W7" s="37">
        <v>9.3800000000000008</v>
      </c>
      <c r="X7" s="37">
        <v>2604.0500000000002</v>
      </c>
      <c r="Y7" s="37">
        <v>79.45</v>
      </c>
      <c r="Z7" s="37">
        <v>81.47</v>
      </c>
      <c r="AA7" s="37">
        <v>82.78</v>
      </c>
      <c r="AB7" s="37">
        <v>82.26</v>
      </c>
      <c r="AC7" s="37">
        <v>82.52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292.29000000000002</v>
      </c>
      <c r="BG7" s="37">
        <v>194.53</v>
      </c>
      <c r="BH7" s="37">
        <v>125.28</v>
      </c>
      <c r="BI7" s="37">
        <v>77.97</v>
      </c>
      <c r="BJ7" s="37">
        <v>39.54</v>
      </c>
      <c r="BK7" s="37">
        <v>547.95000000000005</v>
      </c>
      <c r="BL7" s="37">
        <v>632.94000000000005</v>
      </c>
      <c r="BM7" s="37">
        <v>721.43</v>
      </c>
      <c r="BN7" s="37">
        <v>685.34</v>
      </c>
      <c r="BO7" s="37">
        <v>684.74</v>
      </c>
      <c r="BP7" s="37">
        <v>814.89</v>
      </c>
      <c r="BQ7" s="37">
        <v>63.62</v>
      </c>
      <c r="BR7" s="37">
        <v>64.53</v>
      </c>
      <c r="BS7" s="37">
        <v>63.65</v>
      </c>
      <c r="BT7" s="37">
        <v>64.02</v>
      </c>
      <c r="BU7" s="37">
        <v>58.56</v>
      </c>
      <c r="BV7" s="37">
        <v>64.86</v>
      </c>
      <c r="BW7" s="37">
        <v>62.3</v>
      </c>
      <c r="BX7" s="37">
        <v>59.3</v>
      </c>
      <c r="BY7" s="37">
        <v>59.83</v>
      </c>
      <c r="BZ7" s="37">
        <v>65.33</v>
      </c>
      <c r="CA7" s="37">
        <v>60.64</v>
      </c>
      <c r="CB7" s="37">
        <v>165.61</v>
      </c>
      <c r="CC7" s="37">
        <v>165.69</v>
      </c>
      <c r="CD7" s="37">
        <v>174.56</v>
      </c>
      <c r="CE7" s="37">
        <v>170.16</v>
      </c>
      <c r="CF7" s="37">
        <v>217.92</v>
      </c>
      <c r="CG7" s="37">
        <v>214.41</v>
      </c>
      <c r="CH7" s="37">
        <v>235.07</v>
      </c>
      <c r="CI7" s="37">
        <v>248.14</v>
      </c>
      <c r="CJ7" s="37">
        <v>246.66</v>
      </c>
      <c r="CK7" s="37">
        <v>227.43</v>
      </c>
      <c r="CL7" s="37">
        <v>255.52</v>
      </c>
      <c r="CM7" s="37">
        <v>74.28</v>
      </c>
      <c r="CN7" s="37">
        <v>73.069999999999993</v>
      </c>
      <c r="CO7" s="37">
        <v>71.989999999999995</v>
      </c>
      <c r="CP7" s="37">
        <v>66.33</v>
      </c>
      <c r="CQ7" s="37">
        <v>63.22</v>
      </c>
      <c r="CR7" s="37">
        <v>60.63</v>
      </c>
      <c r="CS7" s="37">
        <v>58.47</v>
      </c>
      <c r="CT7" s="37">
        <v>57.3</v>
      </c>
      <c r="CU7" s="37">
        <v>56</v>
      </c>
      <c r="CV7" s="37">
        <v>56.01</v>
      </c>
      <c r="CW7" s="37">
        <v>52.49</v>
      </c>
      <c r="CX7" s="37">
        <v>98.99</v>
      </c>
      <c r="CY7" s="37">
        <v>99.13</v>
      </c>
      <c r="CZ7" s="37">
        <v>99.1</v>
      </c>
      <c r="DA7" s="37">
        <v>99.14</v>
      </c>
      <c r="DB7" s="37">
        <v>99.19</v>
      </c>
      <c r="DC7" s="37">
        <v>88.66</v>
      </c>
      <c r="DD7" s="37">
        <v>88.58</v>
      </c>
      <c r="DE7" s="37">
        <v>89.43</v>
      </c>
      <c r="DF7" s="37">
        <v>89.51</v>
      </c>
      <c r="DG7" s="37">
        <v>89.77</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0.01</v>
      </c>
      <c r="EK7" s="37">
        <v>0.03</v>
      </c>
      <c r="EL7" s="37">
        <v>0.11</v>
      </c>
      <c r="EM7" s="37">
        <v>0.05</v>
      </c>
      <c r="EN7" s="37">
        <v>0.44</v>
      </c>
      <c r="EO7" s="37">
        <v>0.11</v>
      </c>
    </row>
    <row r="8" spans="1:145" x14ac:dyDescent="0.2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ｼﾞｮｳﾎｳｽｲｼﾝ ｶ</cp:lastModifiedBy>
  <cp:lastPrinted>2019-01-31T01:07:45Z</cp:lastPrinted>
  <dcterms:created xsi:type="dcterms:W3CDTF">2018-12-03T09:26:33Z</dcterms:created>
  <dcterms:modified xsi:type="dcterms:W3CDTF">2022-11-09T06:24:43Z</dcterms:modified>
</cp:coreProperties>
</file>