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0009_r04\Desktop\新しいフォルダー\"/>
    </mc:Choice>
  </mc:AlternateContent>
  <xr:revisionPtr revIDLastSave="0" documentId="13_ncr:1_{8187CF5C-7901-4D1E-B494-C13F02C572BC}" xr6:coauthVersionLast="36" xr6:coauthVersionMax="36" xr10:uidLastSave="{00000000-0000-0000-0000-000000000000}"/>
  <workbookProtection workbookAlgorithmName="SHA-512" workbookHashValue="B7KD3PClwb4kJGo0I6gIKEl6XejBRM5kUBeNEU5jCNtmX43Zn1KxRpXTczDiVLzLtFu7EYs0pnxbDcvEIu8wCA==" workbookSaltValue="Koz0ZeuAAvzzzn+ppRdYIg==" workbookSpinCount="100000" lockStructure="1"/>
  <bookViews>
    <workbookView xWindow="0" yWindow="0" windowWidth="15360" windowHeight="763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W8" i="4"/>
  <c r="I8" i="4"/>
  <c r="B6" i="4"/>
</calcChain>
</file>

<file path=xl/sharedStrings.xml><?xml version="1.0" encoding="utf-8"?>
<sst xmlns="http://schemas.openxmlformats.org/spreadsheetml/2006/main" count="277" uniqueCount="117">
  <si>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</si>
  <si>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</si>
  <si>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</si>
  <si>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</si>
  <si>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</si>
  <si>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</si>
  <si>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</si>
  <si>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</si>
  <si>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</si>
  <si>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</si>
  <si>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</si>
  <si>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</si>
  <si>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</si>
  <si>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</si>
  <si>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</si>
  <si>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</si>
  <si>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</si>
  <si>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</si>
  <si>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</si>
  <si>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</si>
  <si>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</si>
  <si>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</si>
  <si>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</si>
  <si>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</si>
  <si>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</si>
  <si>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</si>
  <si>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</si>
  <si>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</si>
  <si>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</si>
  <si>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</si>
  <si>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</si>
  <si>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</si>
  <si>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</si>
  <si>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</si>
  <si>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</si>
  <si>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</si>
  <si>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</si>
  <si>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</si>
  <si>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</si>
  <si>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</si>
  <si>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</si>
  <si>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</si>
  <si>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</si>
  <si>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</si>
  <si>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</si>
  <si>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</si>
  <si>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</si>
  <si>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</si>
  <si>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</si>
  <si>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</si>
  <si>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</si>
  <si>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</si>
  <si>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</si>
  <si>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</si>
  <si>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</si>
  <si>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</si>
  <si>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</si>
  <si>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</si>
  <si>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</si>
  <si>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</si>
  <si>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</si>
  <si>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</si>
  <si>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</si>
  <si>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</si>
  <si>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</si>
  <si>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</si>
  <si>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</si>
  <si>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</si>
  <si>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</si>
  <si>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</si>
  <si>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</si>
  <si>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</si>
  <si>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</si>
  <si>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</si>
  <si>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</si>
  <si>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</si>
  <si>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</si>
  <si>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</si>
  <si>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</si>
  <si>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</si>
  <si>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</si>
  <si>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</si>
  <si>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</si>
  <si>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</si>
  <si>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</si>
  <si>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</si>
  <si>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</si>
  <si>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</si>
  <si>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</si>
  <si>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</si>
  <si>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</si>
  <si>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</si>
  <si>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</si>
  <si>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</si>
  <si>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</si>
  <si>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</si>
  <si>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</si>
  <si>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</si>
  <si>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</si>
  <si>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</si>
  <si>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</si>
  <si>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</si>
  <si>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</si>
  <si>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</si>
  <si>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</si>
  <si>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</si>
  <si>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</si>
  <si>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</si>
  <si>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</si>
  <si>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</si>
  <si>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</si>
  <si>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</si>
  <si>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</si>
  <si>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</si>
  <si>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平成29年4月1日から、地方公営企業法の全部適用をしたことにより、平成29年度以降のグラフになっています。
  ①経常収支比率は、 100％を下回りましたが、特別利益の増加に伴う一般会計繰入金の減額による一時的なものと見込んでいます。
　③流動比率は、 100％を下回り、また、類似団体平均値をも下回っています。下水道整備のために借入れた企業債の償還が大きいことが影響しています。
　④企業債残高対事業規模比率は、使用料収入に対する企業債残高の割合であり、企業債残高の規模を表します。農業集落排水の接続工事を継続中であり、それにより、類似団体平均を上回っていますが、引き続き計画的な借入れに努めながら、指標の改善にも務めていきます。
　⑤経費回収率は、類似団体平均値は上回っているものの 100％を下回っています。100％を目指して使用料収入確保に努めていきます。
　⑥汚水処理原価は、有収水量 1立方メートルあたりの汚水処理にかかるコストを表します。類似団体平均値を下回っていますが、今後は、施設の老朽化に伴い、維持管理費用の増加が見込まれるため、水洗化を促進し、有収水量の増加に努めていきます。
　⑦施設利用率は、平成30年度から流域下水道の処理水量となったため、記載はありません。　
　⑧水洗化率は、100％を下回っています。100％を目指してより一層の水洗化を促進し、経営の安定に努めていきます。　　</t>
    <rPh sb="71" eb="72">
      <t>シタ</t>
    </rPh>
    <rPh sb="79" eb="81">
      <t>トクベツ</t>
    </rPh>
    <rPh sb="81" eb="83">
      <t>リエキ</t>
    </rPh>
    <rPh sb="87" eb="88">
      <t>トモナ</t>
    </rPh>
    <rPh sb="89" eb="91">
      <t>イッパン</t>
    </rPh>
    <rPh sb="91" eb="93">
      <t>カイケイ</t>
    </rPh>
    <rPh sb="93" eb="95">
      <t>クリイレ</t>
    </rPh>
    <rPh sb="95" eb="96">
      <t>キン</t>
    </rPh>
    <rPh sb="97" eb="99">
      <t>ゲンガク</t>
    </rPh>
    <rPh sb="102" eb="105">
      <t>イチジテキ</t>
    </rPh>
    <rPh sb="109" eb="111">
      <t>ミコ</t>
    </rPh>
    <rPh sb="207" eb="210">
      <t>シヨウリョウ</t>
    </rPh>
    <rPh sb="210" eb="212">
      <t>シュウニュウ</t>
    </rPh>
    <rPh sb="213" eb="214">
      <t>タイ</t>
    </rPh>
    <rPh sb="216" eb="218">
      <t>キギョウ</t>
    </rPh>
    <rPh sb="218" eb="219">
      <t>サイ</t>
    </rPh>
    <rPh sb="219" eb="221">
      <t>ザンダカ</t>
    </rPh>
    <rPh sb="222" eb="224">
      <t>ワリアイ</t>
    </rPh>
    <rPh sb="242" eb="244">
      <t>ノウギョウ</t>
    </rPh>
    <rPh sb="244" eb="246">
      <t>シュウラク</t>
    </rPh>
    <rPh sb="246" eb="248">
      <t>ハイスイ</t>
    </rPh>
    <rPh sb="249" eb="251">
      <t>セツゾク</t>
    </rPh>
    <rPh sb="251" eb="253">
      <t>コウジ</t>
    </rPh>
    <rPh sb="254" eb="256">
      <t>ケイゾク</t>
    </rPh>
    <rPh sb="256" eb="257">
      <t>チュウ</t>
    </rPh>
    <rPh sb="267" eb="269">
      <t>ルイジ</t>
    </rPh>
    <rPh sb="269" eb="271">
      <t>ダンタイ</t>
    </rPh>
    <rPh sb="271" eb="273">
      <t>ヘイキン</t>
    </rPh>
    <rPh sb="274" eb="276">
      <t>ウワマワ</t>
    </rPh>
    <rPh sb="283" eb="284">
      <t>ヒ</t>
    </rPh>
    <rPh sb="285" eb="286">
      <t>ツヅ</t>
    </rPh>
    <rPh sb="301" eb="303">
      <t>シヒョウ</t>
    </rPh>
    <rPh sb="304" eb="306">
      <t>カイゼン</t>
    </rPh>
    <rPh sb="308" eb="309">
      <t>ツト</t>
    </rPh>
    <rPh sb="362" eb="364">
      <t>メザ</t>
    </rPh>
    <rPh sb="366" eb="369">
      <t>シヨウリョウ</t>
    </rPh>
    <rPh sb="369" eb="371">
      <t>シュウニュウ</t>
    </rPh>
    <rPh sb="371" eb="373">
      <t>カクホ</t>
    </rPh>
    <rPh sb="374" eb="375">
      <t>ツト</t>
    </rPh>
    <phoneticPr fontId="4"/>
  </si>
  <si>
    <t>平成 6年の供用開始後25年が経過していますが、耐用年数の経過した管渠はありません。　
　①有形固定資産減価償却率は、類似団体平均値より下回っています。
　②管渠老朽化率、③管渠改善率は、耐用年数が経過した管渠がなく、現時点では取替更新の必要がないことから 0となっています。
　今後、急速に整備してきた管渠等の老朽化が懸念されることから、施設の機能維持に関する中長期的な方針であるストックマネジメントの計画に沿って、適正な修繕や改築を通じて、施設維持を図ります。</t>
    <rPh sb="109" eb="112">
      <t>ゲンジテン</t>
    </rPh>
    <rPh sb="114" eb="116">
      <t>トリカ</t>
    </rPh>
    <rPh sb="116" eb="118">
      <t>コウシン</t>
    </rPh>
    <rPh sb="119" eb="121">
      <t>ヒツヨウ</t>
    </rPh>
    <phoneticPr fontId="4"/>
  </si>
  <si>
    <t>使用料単価は、県内では高い水準にあり、使用料収入を確保していく必要があります。
　また、これまで整備のために借入れた企業債の償還は元利合わせて令和 2年度をピークに緩やかに減少していくものの、施設の維持管理や老朽化による更新、防災・減災対策などの費用増加が見込まれ、非常に厳しい経営状況を強いられることになります。
　平成29年度に公営企業会計を導入したことで、財政状態や経営成績が明らかになりました。下水道事業の状況を把握したうえで、これまでに策定した経営戦略やストックマネジメント計画に基づき、引続き水洗化率の向上や投資の平準化を図ることで持続的に安定したサービスの提供を行う必要があります。</t>
    <rPh sb="65" eb="67">
      <t>ガンリ</t>
    </rPh>
    <rPh sb="67" eb="68">
      <t>ア</t>
    </rPh>
    <rPh sb="139" eb="141">
      <t>ケイエイ</t>
    </rPh>
    <rPh sb="181" eb="183">
      <t>ザイセイ</t>
    </rPh>
    <rPh sb="183" eb="185">
      <t>ジョウタイ</t>
    </rPh>
    <rPh sb="186" eb="188">
      <t>ケイエイ</t>
    </rPh>
    <rPh sb="188" eb="190">
      <t>セイセキ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</si>
</sst>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34C-497E-92A8-F28E057DF5B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0.13</c:v>
                </c:pt>
                <c:pt idx="4">
                  <c:v>0.36</c:v>
                </c:pt>
              </c:numCache>
            </c:numRef>
          </c:val>
          <c:smooth val="0"/>
          <c:extLst>
            <c:ext xmlns:c16="http://schemas.microsoft.com/office/drawing/2014/chart" uri="{C3380CC4-5D6E-409C-BE32-E72D297353CC}">
              <c16:uniqueId val="{00000001-834C-497E-92A8-F28E057DF5B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91.44</c:v>
                </c:pt>
                <c:pt idx="3">
                  <c:v>0</c:v>
                </c:pt>
                <c:pt idx="4">
                  <c:v>0</c:v>
                </c:pt>
              </c:numCache>
            </c:numRef>
          </c:val>
          <c:extLst>
            <c:ext xmlns:c16="http://schemas.microsoft.com/office/drawing/2014/chart" uri="{C3380CC4-5D6E-409C-BE32-E72D297353CC}">
              <c16:uniqueId val="{00000000-9627-4080-8420-F47C3B7B00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43.36</c:v>
                </c:pt>
                <c:pt idx="3">
                  <c:v>42.56</c:v>
                </c:pt>
                <c:pt idx="4">
                  <c:v>42.47</c:v>
                </c:pt>
              </c:numCache>
            </c:numRef>
          </c:val>
          <c:smooth val="0"/>
          <c:extLst>
            <c:ext xmlns:c16="http://schemas.microsoft.com/office/drawing/2014/chart" uri="{C3380CC4-5D6E-409C-BE32-E72D297353CC}">
              <c16:uniqueId val="{00000001-9627-4080-8420-F47C3B7B00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78.239999999999995</c:v>
                </c:pt>
                <c:pt idx="3">
                  <c:v>79.42</c:v>
                </c:pt>
                <c:pt idx="4">
                  <c:v>82.11</c:v>
                </c:pt>
              </c:numCache>
            </c:numRef>
          </c:val>
          <c:extLst>
            <c:ext xmlns:c16="http://schemas.microsoft.com/office/drawing/2014/chart" uri="{C3380CC4-5D6E-409C-BE32-E72D297353CC}">
              <c16:uniqueId val="{00000000-C059-4761-A048-BD39C6BF17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83.06</c:v>
                </c:pt>
                <c:pt idx="3">
                  <c:v>83.32</c:v>
                </c:pt>
                <c:pt idx="4">
                  <c:v>83.75</c:v>
                </c:pt>
              </c:numCache>
            </c:numRef>
          </c:val>
          <c:smooth val="0"/>
          <c:extLst>
            <c:ext xmlns:c16="http://schemas.microsoft.com/office/drawing/2014/chart" uri="{C3380CC4-5D6E-409C-BE32-E72D297353CC}">
              <c16:uniqueId val="{00000001-C059-4761-A048-BD39C6BF17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114.7</c:v>
                </c:pt>
                <c:pt idx="3">
                  <c:v>102.26</c:v>
                </c:pt>
                <c:pt idx="4">
                  <c:v>98.84</c:v>
                </c:pt>
              </c:numCache>
            </c:numRef>
          </c:val>
          <c:extLst>
            <c:ext xmlns:c16="http://schemas.microsoft.com/office/drawing/2014/chart" uri="{C3380CC4-5D6E-409C-BE32-E72D297353CC}">
              <c16:uniqueId val="{00000000-4888-492D-BE30-5E08DB4214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102.13</c:v>
                </c:pt>
                <c:pt idx="3">
                  <c:v>101.72</c:v>
                </c:pt>
                <c:pt idx="4">
                  <c:v>102.73</c:v>
                </c:pt>
              </c:numCache>
            </c:numRef>
          </c:val>
          <c:smooth val="0"/>
          <c:extLst>
            <c:ext xmlns:c16="http://schemas.microsoft.com/office/drawing/2014/chart" uri="{C3380CC4-5D6E-409C-BE32-E72D297353CC}">
              <c16:uniqueId val="{00000001-4888-492D-BE30-5E08DB4214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2.88</c:v>
                </c:pt>
                <c:pt idx="3">
                  <c:v>5.72</c:v>
                </c:pt>
                <c:pt idx="4">
                  <c:v>8.41</c:v>
                </c:pt>
              </c:numCache>
            </c:numRef>
          </c:val>
          <c:extLst>
            <c:ext xmlns:c16="http://schemas.microsoft.com/office/drawing/2014/chart" uri="{C3380CC4-5D6E-409C-BE32-E72D297353CC}">
              <c16:uniqueId val="{00000000-6113-445C-BBC0-7E373F3A67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23.93</c:v>
                </c:pt>
                <c:pt idx="3">
                  <c:v>24.68</c:v>
                </c:pt>
                <c:pt idx="4">
                  <c:v>24.68</c:v>
                </c:pt>
              </c:numCache>
            </c:numRef>
          </c:val>
          <c:smooth val="0"/>
          <c:extLst>
            <c:ext xmlns:c16="http://schemas.microsoft.com/office/drawing/2014/chart" uri="{C3380CC4-5D6E-409C-BE32-E72D297353CC}">
              <c16:uniqueId val="{00000001-6113-445C-BBC0-7E373F3A67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AC-4E52-803A-F7F40FE3FA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0.01</c:v>
                </c:pt>
                <c:pt idx="4">
                  <c:v>8.6199999999999992</c:v>
                </c:pt>
              </c:numCache>
            </c:numRef>
          </c:val>
          <c:smooth val="0"/>
          <c:extLst>
            <c:ext xmlns:c16="http://schemas.microsoft.com/office/drawing/2014/chart" uri="{C3380CC4-5D6E-409C-BE32-E72D297353CC}">
              <c16:uniqueId val="{00000001-78AC-4E52-803A-F7F40FE3FA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190-443B-AC5A-A1BE29B79B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109.51</c:v>
                </c:pt>
                <c:pt idx="3">
                  <c:v>112.88</c:v>
                </c:pt>
                <c:pt idx="4">
                  <c:v>94.97</c:v>
                </c:pt>
              </c:numCache>
            </c:numRef>
          </c:val>
          <c:smooth val="0"/>
          <c:extLst>
            <c:ext xmlns:c16="http://schemas.microsoft.com/office/drawing/2014/chart" uri="{C3380CC4-5D6E-409C-BE32-E72D297353CC}">
              <c16:uniqueId val="{00000001-A190-443B-AC5A-A1BE29B79B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28.29</c:v>
                </c:pt>
                <c:pt idx="3">
                  <c:v>21.15</c:v>
                </c:pt>
                <c:pt idx="4">
                  <c:v>15.35</c:v>
                </c:pt>
              </c:numCache>
            </c:numRef>
          </c:val>
          <c:extLst>
            <c:ext xmlns:c16="http://schemas.microsoft.com/office/drawing/2014/chart" uri="{C3380CC4-5D6E-409C-BE32-E72D297353CC}">
              <c16:uniqueId val="{00000000-F929-47C3-802F-FEC26DAAD2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47.44</c:v>
                </c:pt>
                <c:pt idx="3">
                  <c:v>49.18</c:v>
                </c:pt>
                <c:pt idx="4">
                  <c:v>47.72</c:v>
                </c:pt>
              </c:numCache>
            </c:numRef>
          </c:val>
          <c:smooth val="0"/>
          <c:extLst>
            <c:ext xmlns:c16="http://schemas.microsoft.com/office/drawing/2014/chart" uri="{C3380CC4-5D6E-409C-BE32-E72D297353CC}">
              <c16:uniqueId val="{00000001-F929-47C3-802F-FEC26DAAD2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1006.45</c:v>
                </c:pt>
                <c:pt idx="3">
                  <c:v>1154.48</c:v>
                </c:pt>
                <c:pt idx="4">
                  <c:v>1573.86</c:v>
                </c:pt>
              </c:numCache>
            </c:numRef>
          </c:val>
          <c:extLst>
            <c:ext xmlns:c16="http://schemas.microsoft.com/office/drawing/2014/chart" uri="{C3380CC4-5D6E-409C-BE32-E72D297353CC}">
              <c16:uniqueId val="{00000000-9C07-4603-AFF5-E1D21683AF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1243.71</c:v>
                </c:pt>
                <c:pt idx="3">
                  <c:v>1194.1500000000001</c:v>
                </c:pt>
                <c:pt idx="4">
                  <c:v>1206.79</c:v>
                </c:pt>
              </c:numCache>
            </c:numRef>
          </c:val>
          <c:smooth val="0"/>
          <c:extLst>
            <c:ext xmlns:c16="http://schemas.microsoft.com/office/drawing/2014/chart" uri="{C3380CC4-5D6E-409C-BE32-E72D297353CC}">
              <c16:uniqueId val="{00000001-9C07-4603-AFF5-E1D21683AF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99.71</c:v>
                </c:pt>
                <c:pt idx="3">
                  <c:v>99.77</c:v>
                </c:pt>
                <c:pt idx="4">
                  <c:v>97.09</c:v>
                </c:pt>
              </c:numCache>
            </c:numRef>
          </c:val>
          <c:extLst>
            <c:ext xmlns:c16="http://schemas.microsoft.com/office/drawing/2014/chart" uri="{C3380CC4-5D6E-409C-BE32-E72D297353CC}">
              <c16:uniqueId val="{00000000-ADF8-4CFA-A585-A9464417E2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74.3</c:v>
                </c:pt>
                <c:pt idx="3">
                  <c:v>72.260000000000005</c:v>
                </c:pt>
                <c:pt idx="4">
                  <c:v>71.84</c:v>
                </c:pt>
              </c:numCache>
            </c:numRef>
          </c:val>
          <c:smooth val="0"/>
          <c:extLst>
            <c:ext xmlns:c16="http://schemas.microsoft.com/office/drawing/2014/chart" uri="{C3380CC4-5D6E-409C-BE32-E72D297353CC}">
              <c16:uniqueId val="{00000001-ADF8-4CFA-A585-A9464417E2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154.37</c:v>
                </c:pt>
                <c:pt idx="3">
                  <c:v>153.68</c:v>
                </c:pt>
                <c:pt idx="4">
                  <c:v>157.94</c:v>
                </c:pt>
              </c:numCache>
            </c:numRef>
          </c:val>
          <c:extLst>
            <c:ext xmlns:c16="http://schemas.microsoft.com/office/drawing/2014/chart" uri="{C3380CC4-5D6E-409C-BE32-E72D297353CC}">
              <c16:uniqueId val="{00000000-F055-493E-8578-CA94071854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221.81</c:v>
                </c:pt>
                <c:pt idx="3">
                  <c:v>230.02</c:v>
                </c:pt>
                <c:pt idx="4">
                  <c:v>228.47</c:v>
                </c:pt>
              </c:numCache>
            </c:numRef>
          </c:val>
          <c:smooth val="0"/>
          <c:extLst>
            <c:ext xmlns:c16="http://schemas.microsoft.com/office/drawing/2014/chart" uri="{C3380CC4-5D6E-409C-BE32-E72D297353CC}">
              <c16:uniqueId val="{00000001-F055-493E-8578-CA94071854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5" t="str">
        <f>データ!H6</f>
        <v>滋賀県　東近江市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114316</v>
      </c>
      <c r="AM8" s="69"/>
      <c r="AN8" s="69"/>
      <c r="AO8" s="69"/>
      <c r="AP8" s="69"/>
      <c r="AQ8" s="69"/>
      <c r="AR8" s="69"/>
      <c r="AS8" s="69"/>
      <c r="AT8" s="68">
        <f>データ!T6</f>
        <v>388.37</v>
      </c>
      <c r="AU8" s="68"/>
      <c r="AV8" s="68"/>
      <c r="AW8" s="68"/>
      <c r="AX8" s="68"/>
      <c r="AY8" s="68"/>
      <c r="AZ8" s="68"/>
      <c r="BA8" s="68"/>
      <c r="BB8" s="68">
        <f>データ!U6</f>
        <v>294.35000000000002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5">
      <c r="A10" s="2"/>
      <c r="B10" s="68" t="str">
        <f>データ!N6</f>
        <v>-</v>
      </c>
      <c r="C10" s="68"/>
      <c r="D10" s="68"/>
      <c r="E10" s="68"/>
      <c r="F10" s="68"/>
      <c r="G10" s="68"/>
      <c r="H10" s="68"/>
      <c r="I10" s="68">
        <f>データ!O6</f>
        <v>28.23</v>
      </c>
      <c r="J10" s="68"/>
      <c r="K10" s="68"/>
      <c r="L10" s="68"/>
      <c r="M10" s="68"/>
      <c r="N10" s="68"/>
      <c r="O10" s="68"/>
      <c r="P10" s="68">
        <f>データ!P6</f>
        <v>25.79</v>
      </c>
      <c r="Q10" s="68"/>
      <c r="R10" s="68"/>
      <c r="S10" s="68"/>
      <c r="T10" s="68"/>
      <c r="U10" s="68"/>
      <c r="V10" s="68"/>
      <c r="W10" s="68">
        <f>データ!Q6</f>
        <v>89.95</v>
      </c>
      <c r="X10" s="68"/>
      <c r="Y10" s="68"/>
      <c r="Z10" s="68"/>
      <c r="AA10" s="68"/>
      <c r="AB10" s="68"/>
      <c r="AC10" s="68"/>
      <c r="AD10" s="69">
        <f>データ!R6</f>
        <v>2910</v>
      </c>
      <c r="AE10" s="69"/>
      <c r="AF10" s="69"/>
      <c r="AG10" s="69"/>
      <c r="AH10" s="69"/>
      <c r="AI10" s="69"/>
      <c r="AJ10" s="69"/>
      <c r="AK10" s="2"/>
      <c r="AL10" s="69">
        <f>データ!V6</f>
        <v>29397</v>
      </c>
      <c r="AM10" s="69"/>
      <c r="AN10" s="69"/>
      <c r="AO10" s="69"/>
      <c r="AP10" s="69"/>
      <c r="AQ10" s="69"/>
      <c r="AR10" s="69"/>
      <c r="AS10" s="69"/>
      <c r="AT10" s="68">
        <f>データ!W6</f>
        <v>9.92</v>
      </c>
      <c r="AU10" s="68"/>
      <c r="AV10" s="68"/>
      <c r="AW10" s="68"/>
      <c r="AX10" s="68"/>
      <c r="AY10" s="68"/>
      <c r="AZ10" s="68"/>
      <c r="BA10" s="68"/>
      <c r="BB10" s="68">
        <f>データ!X6</f>
        <v>2963.41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5">
      <c r="C83" s="2" t="s">
        <v>30</v>
      </c>
    </row>
    <row r="84" spans="1:78" hidden="1" x14ac:dyDescent="0.2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mi5S+sk4793LZrxOmVCEv/JHX3Cs8dFSO6QdW6BprD4yLiy/STf1NOEIEyTuRbfO89574yVGQzsUNoPjRgoUOQ==" saltValue="TXTlzZ8wk2TZwFFAM6Zwx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5">
      <c r="A6" s="28" t="s">
        <v>95</v>
      </c>
      <c r="B6" s="33">
        <f>B7</f>
        <v>2019</v>
      </c>
      <c r="C6" s="33">
        <f t="shared" ref="C6:X6" si="3">C7</f>
        <v>252131</v>
      </c>
      <c r="D6" s="33">
        <f t="shared" si="3"/>
        <v>46</v>
      </c>
      <c r="E6" s="33">
        <f t="shared" si="3"/>
        <v>17</v>
      </c>
      <c r="F6" s="33">
        <f t="shared" si="3"/>
        <v>4</v>
      </c>
      <c r="G6" s="33">
        <f t="shared" si="3"/>
        <v>0</v>
      </c>
      <c r="H6" s="33" t="str">
        <f t="shared" si="3"/>
        <v>滋賀県　東近江市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28.23</v>
      </c>
      <c r="P6" s="34">
        <f t="shared" si="3"/>
        <v>25.79</v>
      </c>
      <c r="Q6" s="34">
        <f t="shared" si="3"/>
        <v>89.95</v>
      </c>
      <c r="R6" s="34">
        <f t="shared" si="3"/>
        <v>2910</v>
      </c>
      <c r="S6" s="34">
        <f t="shared" si="3"/>
        <v>114316</v>
      </c>
      <c r="T6" s="34">
        <f t="shared" si="3"/>
        <v>388.37</v>
      </c>
      <c r="U6" s="34">
        <f t="shared" si="3"/>
        <v>294.35000000000002</v>
      </c>
      <c r="V6" s="34">
        <f t="shared" si="3"/>
        <v>29397</v>
      </c>
      <c r="W6" s="34">
        <f t="shared" si="3"/>
        <v>9.92</v>
      </c>
      <c r="X6" s="34">
        <f t="shared" si="3"/>
        <v>2963.41</v>
      </c>
      <c r="Y6" s="35" t="str">
        <f>IF(Y7="",NA(),Y7)</f>
        <v>-</v>
      </c>
      <c r="Z6" s="35" t="str">
        <f t="shared" ref="Z6:AH6" si="4">IF(Z7="",NA(),Z7)</f>
        <v>-</v>
      </c>
      <c r="AA6" s="35">
        <f t="shared" si="4"/>
        <v>114.7</v>
      </c>
      <c r="AB6" s="35">
        <f t="shared" si="4"/>
        <v>102.26</v>
      </c>
      <c r="AC6" s="35">
        <f t="shared" si="4"/>
        <v>98.84</v>
      </c>
      <c r="AD6" s="35" t="str">
        <f t="shared" si="4"/>
        <v>-</v>
      </c>
      <c r="AE6" s="35" t="str">
        <f t="shared" si="4"/>
        <v>-</v>
      </c>
      <c r="AF6" s="35">
        <f t="shared" si="4"/>
        <v>102.13</v>
      </c>
      <c r="AG6" s="35">
        <f t="shared" si="4"/>
        <v>101.72</v>
      </c>
      <c r="AH6" s="35">
        <f t="shared" si="4"/>
        <v>102.73</v>
      </c>
      <c r="AI6" s="34" t="str">
        <f>IF(AI7="","",IF(AI7="-","【-】","【"&amp;SUBSTITUTE(TEXT(AI7,"#,##0.00"),"-","△")&amp;"】"))</f>
        <v>【102.87】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109.51</v>
      </c>
      <c r="AR6" s="35">
        <f t="shared" si="5"/>
        <v>112.88</v>
      </c>
      <c r="AS6" s="35">
        <f t="shared" si="5"/>
        <v>94.97</v>
      </c>
      <c r="AT6" s="34" t="str">
        <f>IF(AT7="","",IF(AT7="-","【-】","【"&amp;SUBSTITUTE(TEXT(AT7,"#,##0.00"),"-","△")&amp;"】"))</f>
        <v>【76.63】</v>
      </c>
      <c r="AU6" s="35" t="str">
        <f>IF(AU7="",NA(),AU7)</f>
        <v>-</v>
      </c>
      <c r="AV6" s="35" t="str">
        <f t="shared" ref="AV6:BD6" si="6">IF(AV7="",NA(),AV7)</f>
        <v>-</v>
      </c>
      <c r="AW6" s="35">
        <f t="shared" si="6"/>
        <v>28.29</v>
      </c>
      <c r="AX6" s="35">
        <f t="shared" si="6"/>
        <v>21.15</v>
      </c>
      <c r="AY6" s="35">
        <f t="shared" si="6"/>
        <v>15.35</v>
      </c>
      <c r="AZ6" s="35" t="str">
        <f t="shared" si="6"/>
        <v>-</v>
      </c>
      <c r="BA6" s="35" t="str">
        <f t="shared" si="6"/>
        <v>-</v>
      </c>
      <c r="BB6" s="35">
        <f t="shared" si="6"/>
        <v>47.44</v>
      </c>
      <c r="BC6" s="35">
        <f t="shared" si="6"/>
        <v>49.18</v>
      </c>
      <c r="BD6" s="35">
        <f t="shared" si="6"/>
        <v>47.72</v>
      </c>
      <c r="BE6" s="34" t="str">
        <f>IF(BE7="","",IF(BE7="-","【-】","【"&amp;SUBSTITUTE(TEXT(BE7,"#,##0.00"),"-","△")&amp;"】"))</f>
        <v>【49.61】</v>
      </c>
      <c r="BF6" s="35" t="str">
        <f>IF(BF7="",NA(),BF7)</f>
        <v>-</v>
      </c>
      <c r="BG6" s="35" t="str">
        <f t="shared" ref="BG6:BO6" si="7">IF(BG7="",NA(),BG7)</f>
        <v>-</v>
      </c>
      <c r="BH6" s="35">
        <f t="shared" si="7"/>
        <v>1006.45</v>
      </c>
      <c r="BI6" s="35">
        <f t="shared" si="7"/>
        <v>1154.48</v>
      </c>
      <c r="BJ6" s="35">
        <f t="shared" si="7"/>
        <v>1573.86</v>
      </c>
      <c r="BK6" s="35" t="str">
        <f t="shared" si="7"/>
        <v>-</v>
      </c>
      <c r="BL6" s="35" t="str">
        <f t="shared" si="7"/>
        <v>-</v>
      </c>
      <c r="BM6" s="35">
        <f t="shared" si="7"/>
        <v>1243.71</v>
      </c>
      <c r="BN6" s="35">
        <f t="shared" si="7"/>
        <v>1194.1500000000001</v>
      </c>
      <c r="BO6" s="35">
        <f t="shared" si="7"/>
        <v>1206.79</v>
      </c>
      <c r="BP6" s="34" t="str">
        <f>IF(BP7="","",IF(BP7="-","【-】","【"&amp;SUBSTITUTE(TEXT(BP7,"#,##0.00"),"-","△")&amp;"】"))</f>
        <v>【1,218.70】</v>
      </c>
      <c r="BQ6" s="35" t="str">
        <f>IF(BQ7="",NA(),BQ7)</f>
        <v>-</v>
      </c>
      <c r="BR6" s="35" t="str">
        <f t="shared" ref="BR6:BZ6" si="8">IF(BR7="",NA(),BR7)</f>
        <v>-</v>
      </c>
      <c r="BS6" s="35">
        <f t="shared" si="8"/>
        <v>99.71</v>
      </c>
      <c r="BT6" s="35">
        <f t="shared" si="8"/>
        <v>99.77</v>
      </c>
      <c r="BU6" s="35">
        <f t="shared" si="8"/>
        <v>97.09</v>
      </c>
      <c r="BV6" s="35" t="str">
        <f t="shared" si="8"/>
        <v>-</v>
      </c>
      <c r="BW6" s="35" t="str">
        <f t="shared" si="8"/>
        <v>-</v>
      </c>
      <c r="BX6" s="35">
        <f t="shared" si="8"/>
        <v>74.3</v>
      </c>
      <c r="BY6" s="35">
        <f t="shared" si="8"/>
        <v>72.260000000000005</v>
      </c>
      <c r="BZ6" s="35">
        <f t="shared" si="8"/>
        <v>71.84</v>
      </c>
      <c r="CA6" s="34" t="str">
        <f>IF(CA7="","",IF(CA7="-","【-】","【"&amp;SUBSTITUTE(TEXT(CA7,"#,##0.00"),"-","△")&amp;"】"))</f>
        <v>【74.17】</v>
      </c>
      <c r="CB6" s="35" t="str">
        <f>IF(CB7="",NA(),CB7)</f>
        <v>-</v>
      </c>
      <c r="CC6" s="35" t="str">
        <f t="shared" ref="CC6:CK6" si="9">IF(CC7="",NA(),CC7)</f>
        <v>-</v>
      </c>
      <c r="CD6" s="35">
        <f t="shared" si="9"/>
        <v>154.37</v>
      </c>
      <c r="CE6" s="35">
        <f t="shared" si="9"/>
        <v>153.68</v>
      </c>
      <c r="CF6" s="35">
        <f t="shared" si="9"/>
        <v>157.94</v>
      </c>
      <c r="CG6" s="35" t="str">
        <f t="shared" si="9"/>
        <v>-</v>
      </c>
      <c r="CH6" s="35" t="str">
        <f t="shared" si="9"/>
        <v>-</v>
      </c>
      <c r="CI6" s="35">
        <f t="shared" si="9"/>
        <v>221.81</v>
      </c>
      <c r="CJ6" s="35">
        <f t="shared" si="9"/>
        <v>230.02</v>
      </c>
      <c r="CK6" s="35">
        <f t="shared" si="9"/>
        <v>228.47</v>
      </c>
      <c r="CL6" s="34" t="str">
        <f>IF(CL7="","",IF(CL7="-","【-】","【"&amp;SUBSTITUTE(TEXT(CL7,"#,##0.00"),"-","△")&amp;"】"))</f>
        <v>【218.56】</v>
      </c>
      <c r="CM6" s="35" t="str">
        <f>IF(CM7="",NA(),CM7)</f>
        <v>-</v>
      </c>
      <c r="CN6" s="35" t="str">
        <f t="shared" ref="CN6:CV6" si="10">IF(CN7="",NA(),CN7)</f>
        <v>-</v>
      </c>
      <c r="CO6" s="35">
        <f t="shared" si="10"/>
        <v>91.44</v>
      </c>
      <c r="CP6" s="35" t="str">
        <f t="shared" si="10"/>
        <v>-</v>
      </c>
      <c r="CQ6" s="35" t="str">
        <f t="shared" si="10"/>
        <v>-</v>
      </c>
      <c r="CR6" s="35" t="str">
        <f t="shared" si="10"/>
        <v>-</v>
      </c>
      <c r="CS6" s="35" t="str">
        <f t="shared" si="10"/>
        <v>-</v>
      </c>
      <c r="CT6" s="35">
        <f t="shared" si="10"/>
        <v>43.36</v>
      </c>
      <c r="CU6" s="35">
        <f t="shared" si="10"/>
        <v>42.56</v>
      </c>
      <c r="CV6" s="35">
        <f t="shared" si="10"/>
        <v>42.47</v>
      </c>
      <c r="CW6" s="34" t="str">
        <f>IF(CW7="","",IF(CW7="-","【-】","【"&amp;SUBSTITUTE(TEXT(CW7,"#,##0.00"),"-","△")&amp;"】"))</f>
        <v>【42.86】</v>
      </c>
      <c r="CX6" s="35" t="str">
        <f>IF(CX7="",NA(),CX7)</f>
        <v>-</v>
      </c>
      <c r="CY6" s="35" t="str">
        <f t="shared" ref="CY6:DG6" si="11">IF(CY7="",NA(),CY7)</f>
        <v>-</v>
      </c>
      <c r="CZ6" s="35">
        <f t="shared" si="11"/>
        <v>78.239999999999995</v>
      </c>
      <c r="DA6" s="35">
        <f t="shared" si="11"/>
        <v>79.42</v>
      </c>
      <c r="DB6" s="35">
        <f t="shared" si="11"/>
        <v>82.11</v>
      </c>
      <c r="DC6" s="35" t="str">
        <f t="shared" si="11"/>
        <v>-</v>
      </c>
      <c r="DD6" s="35" t="str">
        <f t="shared" si="11"/>
        <v>-</v>
      </c>
      <c r="DE6" s="35">
        <f t="shared" si="11"/>
        <v>83.06</v>
      </c>
      <c r="DF6" s="35">
        <f t="shared" si="11"/>
        <v>83.32</v>
      </c>
      <c r="DG6" s="35">
        <f t="shared" si="11"/>
        <v>83.75</v>
      </c>
      <c r="DH6" s="34" t="str">
        <f>IF(DH7="","",IF(DH7="-","【-】","【"&amp;SUBSTITUTE(TEXT(DH7,"#,##0.00"),"-","△")&amp;"】"))</f>
        <v>【84.20】</v>
      </c>
      <c r="DI6" s="35" t="str">
        <f>IF(DI7="",NA(),DI7)</f>
        <v>-</v>
      </c>
      <c r="DJ6" s="35" t="str">
        <f t="shared" ref="DJ6:DR6" si="12">IF(DJ7="",NA(),DJ7)</f>
        <v>-</v>
      </c>
      <c r="DK6" s="35">
        <f t="shared" si="12"/>
        <v>2.88</v>
      </c>
      <c r="DL6" s="35">
        <f t="shared" si="12"/>
        <v>5.72</v>
      </c>
      <c r="DM6" s="35">
        <f t="shared" si="12"/>
        <v>8.41</v>
      </c>
      <c r="DN6" s="35" t="str">
        <f t="shared" si="12"/>
        <v>-</v>
      </c>
      <c r="DO6" s="35" t="str">
        <f t="shared" si="12"/>
        <v>-</v>
      </c>
      <c r="DP6" s="35">
        <f t="shared" si="12"/>
        <v>23.93</v>
      </c>
      <c r="DQ6" s="35">
        <f t="shared" si="12"/>
        <v>24.68</v>
      </c>
      <c r="DR6" s="35">
        <f t="shared" si="12"/>
        <v>24.68</v>
      </c>
      <c r="DS6" s="34" t="str">
        <f>IF(DS7="","",IF(DS7="-","【-】","【"&amp;SUBSTITUTE(TEXT(DS7,"#,##0.00"),"-","△")&amp;"】"))</f>
        <v>【25.37】</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5">
        <f t="shared" si="13"/>
        <v>0.01</v>
      </c>
      <c r="EC6" s="35">
        <f t="shared" si="13"/>
        <v>8.6199999999999992</v>
      </c>
      <c r="ED6" s="34" t="str">
        <f>IF(ED7="","",IF(ED7="-","【-】","【"&amp;SUBSTITUTE(TEXT(ED7,"#,##0.00"),"-","△")&amp;"】"))</f>
        <v>【6.20】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0.09</v>
      </c>
      <c r="EM6" s="35">
        <f t="shared" si="14"/>
        <v>0.13</v>
      </c>
      <c r="EN6" s="35">
        <f t="shared" si="14"/>
        <v>0.36</v>
      </c>
      <c r="EO6" s="34" t="str">
        <f>IF(EO7="","",IF(EO7="-","【-】","【"&amp;SUBSTITUTE(TEXT(EO7,"#,##0.00"),"-","△")&amp;"】"))</f>
        <v>【0.28】</v>
      </c>
    </row>
    <row r="7" spans="1:148" s="36" customFormat="1" x14ac:dyDescent="0.25">
      <c r="A7" s="28"/>
      <c r="B7" s="37">
        <v>2019</v>
      </c>
      <c r="C7" s="37">
        <v>252131</v>
      </c>
      <c r="D7" s="37">
        <v>46</v>
      </c>
      <c r="E7" s="37">
        <v>17</v>
      </c>
      <c r="F7" s="37">
        <v>4</v>
      </c>
      <c r="G7" s="37">
        <v>0</v>
      </c>
      <c r="H7" s="37" t="s">
        <v>96</v>
      </c>
      <c r="I7" s="37" t="s">
        <v>97</v>
      </c>
      <c r="J7" s="37" t="s">
        <v>98</v>
      </c>
      <c r="K7" s="37" t="s">
        <v>99</v>
      </c>
      <c r="L7" s="37" t="s">
        <v>100</v>
      </c>
      <c r="M7" s="37" t="s">
        <v>101</v>
      </c>
      <c r="N7" s="38" t="s">
        <v>102</v>
      </c>
      <c r="O7" s="38">
        <v>28.23</v>
      </c>
      <c r="P7" s="38">
        <v>25.79</v>
      </c>
      <c r="Q7" s="38">
        <v>89.95</v>
      </c>
      <c r="R7" s="38">
        <v>2910</v>
      </c>
      <c r="S7" s="38">
        <v>114316</v>
      </c>
      <c r="T7" s="38">
        <v>388.37</v>
      </c>
      <c r="U7" s="38">
        <v>294.35000000000002</v>
      </c>
      <c r="V7" s="38">
        <v>29397</v>
      </c>
      <c r="W7" s="38">
        <v>9.92</v>
      </c>
      <c r="X7" s="38">
        <v>2963.41</v>
      </c>
      <c r="Y7" s="38" t="s">
        <v>102</v>
      </c>
      <c r="Z7" s="38" t="s">
        <v>102</v>
      </c>
      <c r="AA7" s="38">
        <v>114.7</v>
      </c>
      <c r="AB7" s="38">
        <v>102.26</v>
      </c>
      <c r="AC7" s="38">
        <v>98.84</v>
      </c>
      <c r="AD7" s="38" t="s">
        <v>102</v>
      </c>
      <c r="AE7" s="38" t="s">
        <v>102</v>
      </c>
      <c r="AF7" s="38">
        <v>102.13</v>
      </c>
      <c r="AG7" s="38">
        <v>101.72</v>
      </c>
      <c r="AH7" s="38">
        <v>102.73</v>
      </c>
      <c r="AI7" s="38">
        <v>102.87</v>
      </c>
      <c r="AJ7" s="38" t="s">
        <v>102</v>
      </c>
      <c r="AK7" s="38" t="s">
        <v>102</v>
      </c>
      <c r="AL7" s="38">
        <v>0</v>
      </c>
      <c r="AM7" s="38">
        <v>0</v>
      </c>
      <c r="AN7" s="38">
        <v>0</v>
      </c>
      <c r="AO7" s="38" t="s">
        <v>102</v>
      </c>
      <c r="AP7" s="38" t="s">
        <v>102</v>
      </c>
      <c r="AQ7" s="38">
        <v>109.51</v>
      </c>
      <c r="AR7" s="38">
        <v>112.88</v>
      </c>
      <c r="AS7" s="38">
        <v>94.97</v>
      </c>
      <c r="AT7" s="38">
        <v>76.63</v>
      </c>
      <c r="AU7" s="38" t="s">
        <v>102</v>
      </c>
      <c r="AV7" s="38" t="s">
        <v>102</v>
      </c>
      <c r="AW7" s="38">
        <v>28.29</v>
      </c>
      <c r="AX7" s="38">
        <v>21.15</v>
      </c>
      <c r="AY7" s="38">
        <v>15.35</v>
      </c>
      <c r="AZ7" s="38" t="s">
        <v>102</v>
      </c>
      <c r="BA7" s="38" t="s">
        <v>102</v>
      </c>
      <c r="BB7" s="38">
        <v>47.44</v>
      </c>
      <c r="BC7" s="38">
        <v>49.18</v>
      </c>
      <c r="BD7" s="38">
        <v>47.72</v>
      </c>
      <c r="BE7" s="38">
        <v>49.61</v>
      </c>
      <c r="BF7" s="38" t="s">
        <v>102</v>
      </c>
      <c r="BG7" s="38" t="s">
        <v>102</v>
      </c>
      <c r="BH7" s="38">
        <v>1006.45</v>
      </c>
      <c r="BI7" s="38">
        <v>1154.48</v>
      </c>
      <c r="BJ7" s="38">
        <v>1573.86</v>
      </c>
      <c r="BK7" s="38" t="s">
        <v>102</v>
      </c>
      <c r="BL7" s="38" t="s">
        <v>102</v>
      </c>
      <c r="BM7" s="38">
        <v>1243.71</v>
      </c>
      <c r="BN7" s="38">
        <v>1194.1500000000001</v>
      </c>
      <c r="BO7" s="38">
        <v>1206.79</v>
      </c>
      <c r="BP7" s="38">
        <v>1218.7</v>
      </c>
      <c r="BQ7" s="38" t="s">
        <v>102</v>
      </c>
      <c r="BR7" s="38" t="s">
        <v>102</v>
      </c>
      <c r="BS7" s="38">
        <v>99.71</v>
      </c>
      <c r="BT7" s="38">
        <v>99.77</v>
      </c>
      <c r="BU7" s="38">
        <v>97.09</v>
      </c>
      <c r="BV7" s="38" t="s">
        <v>102</v>
      </c>
      <c r="BW7" s="38" t="s">
        <v>102</v>
      </c>
      <c r="BX7" s="38">
        <v>74.3</v>
      </c>
      <c r="BY7" s="38">
        <v>72.260000000000005</v>
      </c>
      <c r="BZ7" s="38">
        <v>71.84</v>
      </c>
      <c r="CA7" s="38">
        <v>74.17</v>
      </c>
      <c r="CB7" s="38" t="s">
        <v>102</v>
      </c>
      <c r="CC7" s="38" t="s">
        <v>102</v>
      </c>
      <c r="CD7" s="38">
        <v>154.37</v>
      </c>
      <c r="CE7" s="38">
        <v>153.68</v>
      </c>
      <c r="CF7" s="38">
        <v>157.94</v>
      </c>
      <c r="CG7" s="38" t="s">
        <v>102</v>
      </c>
      <c r="CH7" s="38" t="s">
        <v>102</v>
      </c>
      <c r="CI7" s="38">
        <v>221.81</v>
      </c>
      <c r="CJ7" s="38">
        <v>230.02</v>
      </c>
      <c r="CK7" s="38">
        <v>228.47</v>
      </c>
      <c r="CL7" s="38">
        <v>218.56</v>
      </c>
      <c r="CM7" s="38" t="s">
        <v>102</v>
      </c>
      <c r="CN7" s="38" t="s">
        <v>102</v>
      </c>
      <c r="CO7" s="38">
        <v>91.44</v>
      </c>
      <c r="CP7" s="38" t="s">
        <v>102</v>
      </c>
      <c r="CQ7" s="38" t="s">
        <v>102</v>
      </c>
      <c r="CR7" s="38" t="s">
        <v>102</v>
      </c>
      <c r="CS7" s="38" t="s">
        <v>102</v>
      </c>
      <c r="CT7" s="38">
        <v>43.36</v>
      </c>
      <c r="CU7" s="38">
        <v>42.56</v>
      </c>
      <c r="CV7" s="38">
        <v>42.47</v>
      </c>
      <c r="CW7" s="38">
        <v>42.86</v>
      </c>
      <c r="CX7" s="38" t="s">
        <v>102</v>
      </c>
      <c r="CY7" s="38" t="s">
        <v>102</v>
      </c>
      <c r="CZ7" s="38">
        <v>78.239999999999995</v>
      </c>
      <c r="DA7" s="38">
        <v>79.42</v>
      </c>
      <c r="DB7" s="38">
        <v>82.11</v>
      </c>
      <c r="DC7" s="38" t="s">
        <v>102</v>
      </c>
      <c r="DD7" s="38" t="s">
        <v>102</v>
      </c>
      <c r="DE7" s="38">
        <v>83.06</v>
      </c>
      <c r="DF7" s="38">
        <v>83.32</v>
      </c>
      <c r="DG7" s="38">
        <v>83.75</v>
      </c>
      <c r="DH7" s="38">
        <v>84.2</v>
      </c>
      <c r="DI7" s="38" t="s">
        <v>102</v>
      </c>
      <c r="DJ7" s="38" t="s">
        <v>102</v>
      </c>
      <c r="DK7" s="38">
        <v>2.88</v>
      </c>
      <c r="DL7" s="38">
        <v>5.72</v>
      </c>
      <c r="DM7" s="38">
        <v>8.41</v>
      </c>
      <c r="DN7" s="38" t="s">
        <v>102</v>
      </c>
      <c r="DO7" s="38" t="s">
        <v>102</v>
      </c>
      <c r="DP7" s="38">
        <v>23.93</v>
      </c>
      <c r="DQ7" s="38">
        <v>24.68</v>
      </c>
      <c r="DR7" s="38">
        <v>24.68</v>
      </c>
      <c r="DS7" s="38">
        <v>25.37</v>
      </c>
      <c r="DT7" s="38" t="s">
        <v>102</v>
      </c>
      <c r="DU7" s="38" t="s">
        <v>102</v>
      </c>
      <c r="DV7" s="38">
        <v>0</v>
      </c>
      <c r="DW7" s="38">
        <v>0</v>
      </c>
      <c r="DX7" s="38">
        <v>0</v>
      </c>
      <c r="DY7" s="38" t="s">
        <v>102</v>
      </c>
      <c r="DZ7" s="38" t="s">
        <v>102</v>
      </c>
      <c r="EA7" s="38">
        <v>0</v>
      </c>
      <c r="EB7" s="38">
        <v>0.01</v>
      </c>
      <c r="EC7" s="38">
        <v>8.6199999999999992</v>
      </c>
      <c r="ED7" s="38">
        <v>6.2</v>
      </c>
      <c r="EE7" s="38" t="s">
        <v>102</v>
      </c>
      <c r="EF7" s="38" t="s">
        <v>102</v>
      </c>
      <c r="EG7" s="38">
        <v>0</v>
      </c>
      <c r="EH7" s="38">
        <v>0</v>
      </c>
      <c r="EI7" s="38">
        <v>0</v>
      </c>
      <c r="EJ7" s="38" t="s">
        <v>102</v>
      </c>
      <c r="EK7" s="38" t="s">
        <v>102</v>
      </c>
      <c r="EL7" s="38">
        <v>0.09</v>
      </c>
      <c r="EM7" s="38">
        <v>0.13</v>
      </c>
      <c r="EN7" s="38">
        <v>0.36</v>
      </c>
      <c r="EO7" s="38">
        <v>0.28000000000000003</v>
      </c>
    </row>
    <row r="8" spans="1:148" x14ac:dyDescent="0.2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5">
      <c r="B11">
        <v>4</v>
      </c>
      <c r="C11">
        <v>3</v>
      </c>
      <c r="D11">
        <v>2</v>
      </c>
      <c r="E11">
        <v>1</v>
      </c>
      <c r="F11">
        <v>0</v>
      </c>
      <c r="G11" t="s">
        <v>108</v>
      </c>
    </row>
    <row r="12" spans="1:148" x14ac:dyDescent="0.25">
      <c r="B12">
        <v>1</v>
      </c>
      <c r="C12">
        <v>1</v>
      </c>
      <c r="D12">
        <v>1</v>
      </c>
      <c r="E12">
        <v>1</v>
      </c>
      <c r="F12">
        <v>1</v>
      </c>
      <c r="G12" t="s">
        <v>109</v>
      </c>
    </row>
    <row r="13" spans="1:148" x14ac:dyDescent="0.2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0009_r04</cp:lastModifiedBy>
  <cp:lastPrinted>2021-01-19T04:09:10Z</cp:lastPrinted>
  <dcterms:created xsi:type="dcterms:W3CDTF">2020-12-04T02:33:37Z</dcterms:created>
  <dcterms:modified xsi:type="dcterms:W3CDTF">2022-12-20T07:24:26Z</dcterms:modified>
  <cp:category/>
</cp:coreProperties>
</file>