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mc:AlternateContent xmlns:mc="http://schemas.openxmlformats.org/markup-compatibility/2006">
    <mc:Choice Requires="x15">
      <x15ac:absPath xmlns:x15ac="http://schemas.microsoft.com/office/spreadsheetml/2010/11/ac" url="\\172.21.9.51\fzra\xen010700_情報推進課\Upload\"/>
    </mc:Choice>
  </mc:AlternateContent>
  <xr:revisionPtr revIDLastSave="0" documentId="8_{4588D8CE-3EA5-4632-942A-6927D8E6E789}" xr6:coauthVersionLast="36" xr6:coauthVersionMax="36" xr10:uidLastSave="{00000000-0000-0000-0000-000000000000}"/>
  <workbookProtection workbookAlgorithmName="SHA-512" workbookHashValue="7wBuCM1G8Ce3DwEpuFFEvh9vyFyLWp3NGqPPcM9/wJR0QXr4XSSN1291vFpx2ZN9yIduwX52jG1/F+CF/ulEVA==" workbookSaltValue="mDEF6Cwd+BO+V9Sg4DdxKg==" workbookSpinCount="100000" lockStructure="1"/>
  <bookViews>
    <workbookView xWindow="0" yWindow="0" windowWidth="19337" windowHeight="8511"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P6" i="5"/>
  <c r="O6" i="5"/>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W10" i="4"/>
  <c r="P10" i="4"/>
  <c r="I10" i="4"/>
  <c r="AT8" i="4"/>
  <c r="W8" i="4"/>
  <c r="B6" i="4"/>
</calcChain>
</file>

<file path=xl/sharedStrings.xml><?xml version="1.0" encoding="utf-8"?>
<sst xmlns="http://schemas.openxmlformats.org/spreadsheetml/2006/main" count="235" uniqueCount="118">
  <si>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</si>
  <si>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</si>
  <si>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</si>
  <si>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</si>
  <si>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</si>
  <si>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</si>
  <si>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</si>
  <si>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</si>
  <si>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</si>
  <si>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</si>
  <si>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</si>
  <si>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</si>
  <si>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</si>
  <si>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</si>
  <si>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</si>
  <si>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</si>
  <si>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</si>
  <si>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</si>
  <si>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</si>
  <si>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</si>
  <si>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</si>
  <si>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</si>
  <si>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</si>
  <si>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</si>
  <si>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</si>
  <si>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</si>
  <si>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</si>
  <si>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</si>
  <si>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</si>
  <si>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</si>
  <si>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</si>
  <si>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</si>
  <si>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</si>
  <si>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</si>
  <si>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</si>
  <si>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</si>
  <si>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</si>
  <si>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</si>
  <si>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</si>
  <si>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</si>
  <si>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</si>
  <si>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</si>
  <si>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</si>
  <si>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</si>
  <si>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</si>
  <si>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</si>
  <si>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</si>
  <si>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</si>
  <si>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</si>
  <si>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</si>
  <si>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</si>
  <si>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</si>
  <si>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</si>
  <si>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</si>
  <si>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</si>
  <si>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</si>
  <si>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</si>
  <si>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</si>
  <si>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</si>
  <si>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</si>
  <si>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</si>
  <si>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</si>
  <si>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</si>
  <si>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</si>
  <si>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</si>
  <si>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</si>
  <si>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</si>
  <si>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</si>
  <si>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</si>
  <si>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</si>
  <si>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</si>
  <si>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</si>
  <si>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</si>
  <si>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</si>
  <si>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</si>
  <si>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</si>
  <si>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</si>
  <si>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</si>
  <si>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</si>
  <si>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</si>
  <si>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</si>
  <si>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</si>
  <si>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</si>
  <si>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</si>
  <si>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</si>
  <si>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</si>
  <si>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</si>
  <si>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</si>
  <si>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</si>
  <si>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</si>
  <si>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</si>
  <si>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</si>
  <si>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</si>
  <si>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</si>
  <si>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</si>
  <si>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</si>
  <si>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東近江市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</si>
  <si>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</si>
  <si>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</si>
  <si>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</si>
  <si>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</si>
  <si>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</si>
  <si>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</si>
  <si>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</si>
  <si>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</si>
  <si>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</si>
  <si>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</si>
  <si>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</si>
  <si>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</si>
  <si>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</si>
  <si>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</si>
  <si>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</si>
  <si>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</si>
  <si>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</si>
  <si>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</si>
  <si>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平成６年の供用開始から27年が経過していますが、耐用年数（50年）を経過した管渠はありません。
　①有形固定資産減価償却率は、類似団体平均を大きく下回っており、それほど老朽化が進んでいないことが分かります。
　②管渠老朽化率及び③管渠改善率は、耐用年数を経過した管渠がないことから、ゼロとなっています。
　管渠更新は、現時点では発生しておりませんが、今後、急速に整備した施設の老朽化が懸念されることから、施設の機能維持に関する中長期的な方針であるストックマネジメント計画に沿って、適切な修繕や改築を通じて、施設維持を図ります。</t>
    <rPh sb="1" eb="3">
      <t>ヘイセイ</t>
    </rPh>
    <rPh sb="6" eb="8">
      <t>キョウヨウ</t>
    </rPh>
    <rPh sb="8" eb="10">
      <t>カイシ</t>
    </rPh>
    <rPh sb="14" eb="15">
      <t>ネン</t>
    </rPh>
    <rPh sb="16" eb="18">
      <t>ケイカ</t>
    </rPh>
    <rPh sb="25" eb="27">
      <t>タイヨウ</t>
    </rPh>
    <rPh sb="27" eb="29">
      <t>ネンスウ</t>
    </rPh>
    <rPh sb="32" eb="33">
      <t>ネン</t>
    </rPh>
    <rPh sb="35" eb="37">
      <t>ケイカ</t>
    </rPh>
    <rPh sb="39" eb="41">
      <t>カンキョ</t>
    </rPh>
    <rPh sb="51" eb="53">
      <t>ユウケイ</t>
    </rPh>
    <rPh sb="53" eb="55">
      <t>コテイ</t>
    </rPh>
    <rPh sb="55" eb="57">
      <t>シサン</t>
    </rPh>
    <rPh sb="57" eb="59">
      <t>ゲンカ</t>
    </rPh>
    <rPh sb="59" eb="61">
      <t>ショウキャク</t>
    </rPh>
    <rPh sb="61" eb="62">
      <t>リツ</t>
    </rPh>
    <rPh sb="64" eb="66">
      <t>ルイジ</t>
    </rPh>
    <rPh sb="66" eb="68">
      <t>ダンタイ</t>
    </rPh>
    <rPh sb="71" eb="72">
      <t>オオ</t>
    </rPh>
    <rPh sb="74" eb="76">
      <t>シタマワ</t>
    </rPh>
    <rPh sb="85" eb="88">
      <t>ロウキュウカ</t>
    </rPh>
    <rPh sb="89" eb="90">
      <t>スス</t>
    </rPh>
    <rPh sb="98" eb="99">
      <t>ワ</t>
    </rPh>
    <rPh sb="107" eb="109">
      <t>カンキョ</t>
    </rPh>
    <rPh sb="109" eb="112">
      <t>ロウキュウカ</t>
    </rPh>
    <rPh sb="112" eb="113">
      <t>リツ</t>
    </rPh>
    <rPh sb="113" eb="114">
      <t>オヨ</t>
    </rPh>
    <rPh sb="116" eb="118">
      <t>カンキョ</t>
    </rPh>
    <rPh sb="118" eb="120">
      <t>カイゼン</t>
    </rPh>
    <rPh sb="120" eb="121">
      <t>リツ</t>
    </rPh>
    <rPh sb="123" eb="125">
      <t>タイヨウ</t>
    </rPh>
    <rPh sb="125" eb="127">
      <t>ネンスウ</t>
    </rPh>
    <rPh sb="128" eb="130">
      <t>ケイカ</t>
    </rPh>
    <rPh sb="132" eb="134">
      <t>カンキョ</t>
    </rPh>
    <rPh sb="154" eb="156">
      <t>カンキョ</t>
    </rPh>
    <rPh sb="156" eb="158">
      <t>コウシン</t>
    </rPh>
    <rPh sb="160" eb="163">
      <t>ゲンジテン</t>
    </rPh>
    <rPh sb="165" eb="167">
      <t>ハッセイ</t>
    </rPh>
    <rPh sb="176" eb="178">
      <t>コンゴ</t>
    </rPh>
    <rPh sb="179" eb="181">
      <t>キュウソク</t>
    </rPh>
    <rPh sb="182" eb="184">
      <t>セイビ</t>
    </rPh>
    <rPh sb="186" eb="188">
      <t>シセツ</t>
    </rPh>
    <rPh sb="189" eb="192">
      <t>ロウキュウカ</t>
    </rPh>
    <rPh sb="193" eb="195">
      <t>ケネン</t>
    </rPh>
    <rPh sb="203" eb="205">
      <t>シセツ</t>
    </rPh>
    <rPh sb="206" eb="208">
      <t>キノウ</t>
    </rPh>
    <rPh sb="208" eb="210">
      <t>イジ</t>
    </rPh>
    <rPh sb="211" eb="212">
      <t>カン</t>
    </rPh>
    <rPh sb="214" eb="218">
      <t>チュウチョウキテキ</t>
    </rPh>
    <rPh sb="219" eb="221">
      <t>ホウシン</t>
    </rPh>
    <rPh sb="234" eb="236">
      <t>ケイカク</t>
    </rPh>
    <rPh sb="237" eb="238">
      <t>ソ</t>
    </rPh>
    <rPh sb="241" eb="243">
      <t>テキセツ</t>
    </rPh>
    <rPh sb="244" eb="246">
      <t>シュウゼン</t>
    </rPh>
    <rPh sb="247" eb="249">
      <t>カイチク</t>
    </rPh>
    <rPh sb="250" eb="251">
      <t>ツウ</t>
    </rPh>
    <rPh sb="254" eb="256">
      <t>シセツ</t>
    </rPh>
    <rPh sb="256" eb="258">
      <t>イジ</t>
    </rPh>
    <rPh sb="259" eb="260">
      <t>ハカ</t>
    </rPh>
    <phoneticPr fontId="4"/>
  </si>
  <si>
    <t>　①経常収支比率は、汚水処理経費を下水道使用料収入及び一般会計からの繰入金で賄い、100％を超え、②累積欠損も生じていません。
　③流動比率は、下水道整備のために借入れをした企業債残高が高水準にあるため、翌年度償還予定の企業債が比率を大幅に引き下げています。
　④企業債残高対事業規模比率は、使用料収入に対する企業債残高の割合であり、企業債残高の規模を表します。農業集落排水事業からの接続工事に伴う企業債の継承により残高が増加し、令和元年度から類似団体平均を上回り、指標が悪化しています。今後も接続工事は続くため、悪化傾向を短期的に改善することは難しいですが、引き続き計画的な借入れに努めながら、指標の改善も図っていきます。
　⑤経費回収率は、100％を上回り、良好な状況にありますが、今後もより一層の経費削減と水洗化促進による使用料収入の増加に努めます。
　⑥汚水処理原価は、有収水量１立方メートル当たりの汚水処理に要するコストを表します。類似団体平均を下回っていますが、今後は施設の老朽化に伴い、維持管理費用の増加が見込まれるため、水洗化を促進し、有収水量の増加に努めます。
　⑦施設利用率は、平成30年度から流域下水道の処理水量となったため、記載はありません。
　⑧水洗化率は、農業集落排水事業からの接続等により、令和３年度で類似団体平均を上回りましたが、100％を目指して、より一層の水洗化を促進し、経営の安定に努めていきます。</t>
    <rPh sb="2" eb="4">
      <t>ケイジョウ</t>
    </rPh>
    <rPh sb="4" eb="6">
      <t>シュウシ</t>
    </rPh>
    <rPh sb="6" eb="8">
      <t>ヒリツ</t>
    </rPh>
    <rPh sb="10" eb="12">
      <t>オスイ</t>
    </rPh>
    <rPh sb="12" eb="14">
      <t>ショリ</t>
    </rPh>
    <rPh sb="14" eb="16">
      <t>ケイヒ</t>
    </rPh>
    <rPh sb="17" eb="20">
      <t>ゲスイドウ</t>
    </rPh>
    <rPh sb="20" eb="23">
      <t>シヨウリョウ</t>
    </rPh>
    <rPh sb="23" eb="25">
      <t>シュウニュウ</t>
    </rPh>
    <rPh sb="25" eb="26">
      <t>オヨ</t>
    </rPh>
    <rPh sb="27" eb="29">
      <t>イッパン</t>
    </rPh>
    <rPh sb="29" eb="31">
      <t>カイケイ</t>
    </rPh>
    <rPh sb="34" eb="36">
      <t>クリイレ</t>
    </rPh>
    <rPh sb="36" eb="37">
      <t>キン</t>
    </rPh>
    <rPh sb="38" eb="39">
      <t>マカナ</t>
    </rPh>
    <rPh sb="46" eb="47">
      <t>コ</t>
    </rPh>
    <rPh sb="50" eb="52">
      <t>ルイセキ</t>
    </rPh>
    <rPh sb="52" eb="54">
      <t>ケッソン</t>
    </rPh>
    <rPh sb="55" eb="56">
      <t>ショウ</t>
    </rPh>
    <rPh sb="66" eb="68">
      <t>リュウドウ</t>
    </rPh>
    <rPh sb="68" eb="70">
      <t>ヒリツ</t>
    </rPh>
    <rPh sb="72" eb="75">
      <t>ゲスイドウ</t>
    </rPh>
    <rPh sb="75" eb="77">
      <t>セイビ</t>
    </rPh>
    <rPh sb="81" eb="83">
      <t>カリイレ</t>
    </rPh>
    <rPh sb="87" eb="89">
      <t>キギョウ</t>
    </rPh>
    <rPh sb="89" eb="90">
      <t>サイ</t>
    </rPh>
    <rPh sb="90" eb="92">
      <t>ザンダカ</t>
    </rPh>
    <rPh sb="93" eb="96">
      <t>コウスイジュン</t>
    </rPh>
    <rPh sb="102" eb="105">
      <t>ヨクネンド</t>
    </rPh>
    <rPh sb="105" eb="107">
      <t>ショウカン</t>
    </rPh>
    <rPh sb="107" eb="109">
      <t>ヨテイ</t>
    </rPh>
    <rPh sb="110" eb="112">
      <t>キギョウ</t>
    </rPh>
    <rPh sb="112" eb="113">
      <t>サイ</t>
    </rPh>
    <rPh sb="114" eb="116">
      <t>ヒリツ</t>
    </rPh>
    <rPh sb="117" eb="119">
      <t>オオハバ</t>
    </rPh>
    <rPh sb="120" eb="121">
      <t>ヒ</t>
    </rPh>
    <rPh sb="122" eb="123">
      <t>サ</t>
    </rPh>
    <rPh sb="132" eb="134">
      <t>キギョウ</t>
    </rPh>
    <rPh sb="134" eb="135">
      <t>サイ</t>
    </rPh>
    <rPh sb="135" eb="137">
      <t>ザンダカ</t>
    </rPh>
    <rPh sb="137" eb="138">
      <t>タイ</t>
    </rPh>
    <rPh sb="138" eb="140">
      <t>ジギョウ</t>
    </rPh>
    <rPh sb="140" eb="142">
      <t>キボ</t>
    </rPh>
    <rPh sb="142" eb="144">
      <t>ヒリツ</t>
    </rPh>
    <rPh sb="146" eb="149">
      <t>シヨウリョウ</t>
    </rPh>
    <rPh sb="149" eb="151">
      <t>シュウニュウ</t>
    </rPh>
    <rPh sb="152" eb="153">
      <t>タイ</t>
    </rPh>
    <rPh sb="155" eb="157">
      <t>キギョウ</t>
    </rPh>
    <rPh sb="157" eb="158">
      <t>サイ</t>
    </rPh>
    <rPh sb="158" eb="160">
      <t>ザンダカ</t>
    </rPh>
    <rPh sb="161" eb="163">
      <t>ワリアイ</t>
    </rPh>
    <rPh sb="167" eb="169">
      <t>キギョウ</t>
    </rPh>
    <rPh sb="169" eb="170">
      <t>サイ</t>
    </rPh>
    <rPh sb="170" eb="172">
      <t>ザンダカ</t>
    </rPh>
    <rPh sb="173" eb="175">
      <t>キボ</t>
    </rPh>
    <rPh sb="176" eb="177">
      <t>アラワ</t>
    </rPh>
    <rPh sb="181" eb="183">
      <t>ノウギョウ</t>
    </rPh>
    <rPh sb="183" eb="185">
      <t>シュウラク</t>
    </rPh>
    <rPh sb="185" eb="187">
      <t>ハイスイ</t>
    </rPh>
    <rPh sb="187" eb="189">
      <t>ジギョウ</t>
    </rPh>
    <rPh sb="192" eb="194">
      <t>セツゾク</t>
    </rPh>
    <rPh sb="194" eb="196">
      <t>コウジ</t>
    </rPh>
    <rPh sb="197" eb="198">
      <t>トモナ</t>
    </rPh>
    <rPh sb="199" eb="201">
      <t>キギョウ</t>
    </rPh>
    <rPh sb="201" eb="202">
      <t>サイ</t>
    </rPh>
    <rPh sb="203" eb="205">
      <t>ケイショウ</t>
    </rPh>
    <rPh sb="208" eb="210">
      <t>ザンダカ</t>
    </rPh>
    <rPh sb="211" eb="213">
      <t>ゾウカ</t>
    </rPh>
    <rPh sb="215" eb="217">
      <t>レイワ</t>
    </rPh>
    <rPh sb="217" eb="219">
      <t>ガンネン</t>
    </rPh>
    <rPh sb="219" eb="220">
      <t>ド</t>
    </rPh>
    <rPh sb="222" eb="224">
      <t>ルイジ</t>
    </rPh>
    <rPh sb="224" eb="226">
      <t>ダンタイ</t>
    </rPh>
    <rPh sb="226" eb="228">
      <t>ヘイキン</t>
    </rPh>
    <rPh sb="229" eb="231">
      <t>ウワマワ</t>
    </rPh>
    <rPh sb="233" eb="235">
      <t>シヒョウ</t>
    </rPh>
    <rPh sb="236" eb="238">
      <t>アッカ</t>
    </rPh>
    <rPh sb="244" eb="246">
      <t>コンゴ</t>
    </rPh>
    <rPh sb="247" eb="249">
      <t>セツゾク</t>
    </rPh>
    <rPh sb="249" eb="251">
      <t>コウジ</t>
    </rPh>
    <rPh sb="252" eb="253">
      <t>ツヅ</t>
    </rPh>
    <rPh sb="257" eb="259">
      <t>アッカ</t>
    </rPh>
    <rPh sb="259" eb="261">
      <t>ケイコウ</t>
    </rPh>
    <rPh sb="262" eb="265">
      <t>タンキテキ</t>
    </rPh>
    <rPh sb="266" eb="268">
      <t>カイゼン</t>
    </rPh>
    <rPh sb="273" eb="274">
      <t>ムズカ</t>
    </rPh>
    <rPh sb="280" eb="281">
      <t>ヒ</t>
    </rPh>
    <rPh sb="282" eb="283">
      <t>ツヅ</t>
    </rPh>
    <rPh sb="284" eb="287">
      <t>ケイカクテキ</t>
    </rPh>
    <rPh sb="288" eb="290">
      <t>カリイレ</t>
    </rPh>
    <rPh sb="292" eb="293">
      <t>ツト</t>
    </rPh>
    <rPh sb="298" eb="300">
      <t>シヒョウ</t>
    </rPh>
    <rPh sb="301" eb="303">
      <t>カイゼン</t>
    </rPh>
    <rPh sb="304" eb="305">
      <t>ハカ</t>
    </rPh>
    <rPh sb="315" eb="317">
      <t>ケイヒ</t>
    </rPh>
    <rPh sb="317" eb="319">
      <t>カイシュウ</t>
    </rPh>
    <rPh sb="319" eb="320">
      <t>リツ</t>
    </rPh>
    <rPh sb="327" eb="329">
      <t>ウワマワ</t>
    </rPh>
    <rPh sb="331" eb="333">
      <t>リョウコウ</t>
    </rPh>
    <rPh sb="334" eb="336">
      <t>ジョウキョウ</t>
    </rPh>
    <rPh sb="343" eb="345">
      <t>コンゴ</t>
    </rPh>
    <rPh sb="348" eb="350">
      <t>イッソウ</t>
    </rPh>
    <rPh sb="351" eb="353">
      <t>ケイヒ</t>
    </rPh>
    <rPh sb="353" eb="355">
      <t>サクゲン</t>
    </rPh>
    <rPh sb="356" eb="359">
      <t>スイセンカ</t>
    </rPh>
    <rPh sb="359" eb="361">
      <t>ソクシン</t>
    </rPh>
    <rPh sb="364" eb="367">
      <t>シヨウリョウ</t>
    </rPh>
    <rPh sb="367" eb="369">
      <t>シュウニュウ</t>
    </rPh>
    <rPh sb="370" eb="372">
      <t>ゾウカ</t>
    </rPh>
    <rPh sb="373" eb="374">
      <t>ツト</t>
    </rPh>
    <rPh sb="381" eb="383">
      <t>オスイ</t>
    </rPh>
    <rPh sb="383" eb="385">
      <t>ショリ</t>
    </rPh>
    <rPh sb="385" eb="387">
      <t>ゲンカ</t>
    </rPh>
    <rPh sb="389" eb="391">
      <t>ユウシュウ</t>
    </rPh>
    <rPh sb="391" eb="393">
      <t>スイリョウ</t>
    </rPh>
    <rPh sb="394" eb="396">
      <t>リッポウ</t>
    </rPh>
    <rPh sb="400" eb="401">
      <t>ア</t>
    </rPh>
    <rPh sb="404" eb="406">
      <t>オスイ</t>
    </rPh>
    <rPh sb="406" eb="408">
      <t>ショリ</t>
    </rPh>
    <rPh sb="409" eb="410">
      <t>ヨウ</t>
    </rPh>
    <rPh sb="416" eb="417">
      <t>アラワ</t>
    </rPh>
    <rPh sb="421" eb="423">
      <t>ルイジ</t>
    </rPh>
    <rPh sb="423" eb="425">
      <t>ダンタイ</t>
    </rPh>
    <rPh sb="428" eb="430">
      <t>シタマワ</t>
    </rPh>
    <rPh sb="437" eb="439">
      <t>コンゴ</t>
    </rPh>
    <rPh sb="440" eb="442">
      <t>シセツ</t>
    </rPh>
    <rPh sb="443" eb="446">
      <t>ロウキュウカ</t>
    </rPh>
    <rPh sb="447" eb="448">
      <t>トモナ</t>
    </rPh>
    <rPh sb="450" eb="452">
      <t>イジ</t>
    </rPh>
    <rPh sb="452" eb="454">
      <t>カンリ</t>
    </rPh>
    <rPh sb="454" eb="456">
      <t>ヒヨウ</t>
    </rPh>
    <rPh sb="457" eb="459">
      <t>ゾウカ</t>
    </rPh>
    <rPh sb="460" eb="462">
      <t>ミコ</t>
    </rPh>
    <rPh sb="468" eb="471">
      <t>スイセンカ</t>
    </rPh>
    <rPh sb="472" eb="474">
      <t>ソクシン</t>
    </rPh>
    <rPh sb="476" eb="478">
      <t>ユウシュウ</t>
    </rPh>
    <rPh sb="478" eb="480">
      <t>スイリョウ</t>
    </rPh>
    <rPh sb="481" eb="483">
      <t>ゾウカ</t>
    </rPh>
    <rPh sb="484" eb="485">
      <t>ツト</t>
    </rPh>
    <rPh sb="492" eb="494">
      <t>シセツ</t>
    </rPh>
    <rPh sb="494" eb="496">
      <t>リヨウ</t>
    </rPh>
    <rPh sb="496" eb="497">
      <t>リツ</t>
    </rPh>
    <rPh sb="499" eb="501">
      <t>ヘイセイ</t>
    </rPh>
    <rPh sb="503" eb="505">
      <t>ネンド</t>
    </rPh>
    <rPh sb="507" eb="509">
      <t>リュウイキ</t>
    </rPh>
    <rPh sb="509" eb="512">
      <t>ゲスイドウ</t>
    </rPh>
    <rPh sb="513" eb="515">
      <t>ショリ</t>
    </rPh>
    <rPh sb="515" eb="517">
      <t>スイリョウ</t>
    </rPh>
    <rPh sb="524" eb="526">
      <t>キサイ</t>
    </rPh>
    <rPh sb="536" eb="539">
      <t>スイセンカ</t>
    </rPh>
    <rPh sb="539" eb="540">
      <t>リツ</t>
    </rPh>
    <rPh sb="542" eb="544">
      <t>ノウギョウ</t>
    </rPh>
    <rPh sb="544" eb="546">
      <t>シュウラク</t>
    </rPh>
    <rPh sb="546" eb="548">
      <t>ハイスイ</t>
    </rPh>
    <rPh sb="548" eb="550">
      <t>ジギョウ</t>
    </rPh>
    <rPh sb="553" eb="555">
      <t>セツゾク</t>
    </rPh>
    <rPh sb="555" eb="556">
      <t>トウ</t>
    </rPh>
    <rPh sb="560" eb="562">
      <t>レイワ</t>
    </rPh>
    <rPh sb="563" eb="565">
      <t>ネンド</t>
    </rPh>
    <rPh sb="566" eb="568">
      <t>ルイジ</t>
    </rPh>
    <rPh sb="568" eb="570">
      <t>ダンタイ</t>
    </rPh>
    <rPh sb="570" eb="572">
      <t>ヘイキン</t>
    </rPh>
    <rPh sb="573" eb="575">
      <t>ウワマワ</t>
    </rPh>
    <rPh sb="586" eb="588">
      <t>メザ</t>
    </rPh>
    <rPh sb="593" eb="595">
      <t>イッソウ</t>
    </rPh>
    <rPh sb="596" eb="599">
      <t>スイセンカ</t>
    </rPh>
    <rPh sb="600" eb="602">
      <t>ソクシン</t>
    </rPh>
    <rPh sb="604" eb="606">
      <t>ケイエイ</t>
    </rPh>
    <rPh sb="607" eb="609">
      <t>アンテイ</t>
    </rPh>
    <rPh sb="610" eb="611">
      <t>ツト</t>
    </rPh>
    <phoneticPr fontId="4"/>
  </si>
  <si>
    <t>　人口減少にある中、より一層の水洗化促進により使用料収入を確保していく必要があります。
　一方、これまで整備のために借入れをした企業債の元利償還金は、いまだ経営上の大きな負担となっており、今後は更に、施設の維持管理や老朽化による更新費用、また防災・減災対策などの費用増加が見込まれ、引き続き厳しい経営状況を強いられると考えています。
　今後とも経営戦略やストックマネジメント計画に基づき、持続的・安定的な下水道サービスの提供に努める必要があります。</t>
    <rPh sb="1" eb="3">
      <t>ジンコウ</t>
    </rPh>
    <rPh sb="3" eb="5">
      <t>ゲンショウ</t>
    </rPh>
    <rPh sb="8" eb="9">
      <t>ナカ</t>
    </rPh>
    <rPh sb="12" eb="14">
      <t>イッソウ</t>
    </rPh>
    <rPh sb="15" eb="18">
      <t>スイセンカ</t>
    </rPh>
    <rPh sb="18" eb="20">
      <t>ソクシン</t>
    </rPh>
    <rPh sb="23" eb="26">
      <t>シヨウリョウ</t>
    </rPh>
    <rPh sb="26" eb="28">
      <t>シュウニュウ</t>
    </rPh>
    <rPh sb="29" eb="31">
      <t>カクホ</t>
    </rPh>
    <rPh sb="35" eb="37">
      <t>ヒツヨウ</t>
    </rPh>
    <rPh sb="45" eb="47">
      <t>イッポウ</t>
    </rPh>
    <rPh sb="97" eb="98">
      <t>サラ</t>
    </rPh>
    <rPh sb="100" eb="102">
      <t>シセツ</t>
    </rPh>
    <rPh sb="103" eb="105">
      <t>イジ</t>
    </rPh>
    <rPh sb="105" eb="107">
      <t>カンリ</t>
    </rPh>
    <rPh sb="108" eb="111">
      <t>ロウキュウカ</t>
    </rPh>
    <rPh sb="114" eb="116">
      <t>コウシン</t>
    </rPh>
    <rPh sb="116" eb="118">
      <t>ヒヨウ</t>
    </rPh>
    <rPh sb="121" eb="123">
      <t>ボウサイ</t>
    </rPh>
    <rPh sb="124" eb="126">
      <t>ゲンサイ</t>
    </rPh>
    <rPh sb="126" eb="128">
      <t>タイサク</t>
    </rPh>
    <rPh sb="131" eb="133">
      <t>ヒヨウ</t>
    </rPh>
    <rPh sb="133" eb="135">
      <t>ゾウカ</t>
    </rPh>
    <rPh sb="136" eb="138">
      <t>ミコ</t>
    </rPh>
    <rPh sb="141" eb="142">
      <t>ヒ</t>
    </rPh>
    <rPh sb="143" eb="144">
      <t>ツヅ</t>
    </rPh>
    <rPh sb="145" eb="146">
      <t>キビ</t>
    </rPh>
    <rPh sb="148" eb="150">
      <t>ケイエイ</t>
    </rPh>
    <rPh sb="150" eb="152">
      <t>ジョウキョウ</t>
    </rPh>
    <rPh sb="153" eb="154">
      <t>シ</t>
    </rPh>
    <rPh sb="159" eb="160">
      <t>カンガ</t>
    </rPh>
    <rPh sb="170" eb="172">
      <t>コンゴ</t>
    </rPh>
    <rPh sb="174" eb="176">
      <t>ケイエイ</t>
    </rPh>
    <rPh sb="176" eb="178">
      <t>センリャク</t>
    </rPh>
    <rPh sb="189" eb="191">
      <t>ケイカク</t>
    </rPh>
    <rPh sb="192" eb="193">
      <t>モト</t>
    </rPh>
    <rPh sb="196" eb="199">
      <t>ジゾクテキ</t>
    </rPh>
    <rPh sb="200" eb="202">
      <t>アンテイ</t>
    </rPh>
    <rPh sb="202" eb="203">
      <t>テキ</t>
    </rPh>
    <rPh sb="204" eb="207">
      <t>ゲスイドウ</t>
    </rPh>
    <rPh sb="212" eb="214">
      <t>テイキョウ</t>
    </rPh>
    <rPh sb="215" eb="216">
      <t>ツト</t>
    </rPh>
    <rPh sb="218" eb="22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</si>
</sst>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B7-43B1-9A4A-4C15481C713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B9B7-43B1-9A4A-4C15481C713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91.44</c:v>
                </c:pt>
                <c:pt idx="1">
                  <c:v>0</c:v>
                </c:pt>
                <c:pt idx="2">
                  <c:v>0</c:v>
                </c:pt>
                <c:pt idx="3">
                  <c:v>0</c:v>
                </c:pt>
                <c:pt idx="4">
                  <c:v>0</c:v>
                </c:pt>
              </c:numCache>
            </c:numRef>
          </c:val>
          <c:extLst>
            <c:ext xmlns:c16="http://schemas.microsoft.com/office/drawing/2014/chart" uri="{C3380CC4-5D6E-409C-BE32-E72D297353CC}">
              <c16:uniqueId val="{00000000-0BD5-4BF0-8011-39F45C6335C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0BD5-4BF0-8011-39F45C6335C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78.239999999999995</c:v>
                </c:pt>
                <c:pt idx="1">
                  <c:v>79.42</c:v>
                </c:pt>
                <c:pt idx="2">
                  <c:v>82.11</c:v>
                </c:pt>
                <c:pt idx="3">
                  <c:v>83.44</c:v>
                </c:pt>
                <c:pt idx="4">
                  <c:v>84.54</c:v>
                </c:pt>
              </c:numCache>
            </c:numRef>
          </c:val>
          <c:extLst>
            <c:ext xmlns:c16="http://schemas.microsoft.com/office/drawing/2014/chart" uri="{C3380CC4-5D6E-409C-BE32-E72D297353CC}">
              <c16:uniqueId val="{00000000-6294-4839-ABFA-097452DA2CB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6294-4839-ABFA-097452DA2CB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114.7</c:v>
                </c:pt>
                <c:pt idx="1">
                  <c:v>102.26</c:v>
                </c:pt>
                <c:pt idx="2">
                  <c:v>98.84</c:v>
                </c:pt>
                <c:pt idx="3">
                  <c:v>100.52</c:v>
                </c:pt>
                <c:pt idx="4">
                  <c:v>100.94</c:v>
                </c:pt>
              </c:numCache>
            </c:numRef>
          </c:val>
          <c:extLst>
            <c:ext xmlns:c16="http://schemas.microsoft.com/office/drawing/2014/chart" uri="{C3380CC4-5D6E-409C-BE32-E72D297353CC}">
              <c16:uniqueId val="{00000000-52BD-4E77-A5EE-2DE2E6B80B3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102.13</c:v>
                </c:pt>
                <c:pt idx="1">
                  <c:v>101.72</c:v>
                </c:pt>
                <c:pt idx="2">
                  <c:v>102.73</c:v>
                </c:pt>
                <c:pt idx="3">
                  <c:v>105.78</c:v>
                </c:pt>
                <c:pt idx="4">
                  <c:v>106.09</c:v>
                </c:pt>
              </c:numCache>
            </c:numRef>
          </c:val>
          <c:smooth val="0"/>
          <c:extLst>
            <c:ext xmlns:c16="http://schemas.microsoft.com/office/drawing/2014/chart" uri="{C3380CC4-5D6E-409C-BE32-E72D297353CC}">
              <c16:uniqueId val="{00000001-52BD-4E77-A5EE-2DE2E6B80B3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2.88</c:v>
                </c:pt>
                <c:pt idx="1">
                  <c:v>5.72</c:v>
                </c:pt>
                <c:pt idx="2">
                  <c:v>8.41</c:v>
                </c:pt>
                <c:pt idx="3">
                  <c:v>13.29</c:v>
                </c:pt>
                <c:pt idx="4">
                  <c:v>16.5</c:v>
                </c:pt>
              </c:numCache>
            </c:numRef>
          </c:val>
          <c:extLst>
            <c:ext xmlns:c16="http://schemas.microsoft.com/office/drawing/2014/chart" uri="{C3380CC4-5D6E-409C-BE32-E72D297353CC}">
              <c16:uniqueId val="{00000000-504A-49A4-97A4-206B3B950F9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23.93</c:v>
                </c:pt>
                <c:pt idx="1">
                  <c:v>24.68</c:v>
                </c:pt>
                <c:pt idx="2">
                  <c:v>24.68</c:v>
                </c:pt>
                <c:pt idx="3">
                  <c:v>21.36</c:v>
                </c:pt>
                <c:pt idx="4">
                  <c:v>22.79</c:v>
                </c:pt>
              </c:numCache>
            </c:numRef>
          </c:val>
          <c:smooth val="0"/>
          <c:extLst>
            <c:ext xmlns:c16="http://schemas.microsoft.com/office/drawing/2014/chart" uri="{C3380CC4-5D6E-409C-BE32-E72D297353CC}">
              <c16:uniqueId val="{00000001-504A-49A4-97A4-206B3B950F9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E6-4AA6-8D99-74ACCC7D532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8.6199999999999992</c:v>
                </c:pt>
                <c:pt idx="3">
                  <c:v>0.01</c:v>
                </c:pt>
                <c:pt idx="4">
                  <c:v>0.01</c:v>
                </c:pt>
              </c:numCache>
            </c:numRef>
          </c:val>
          <c:smooth val="0"/>
          <c:extLst>
            <c:ext xmlns:c16="http://schemas.microsoft.com/office/drawing/2014/chart" uri="{C3380CC4-5D6E-409C-BE32-E72D297353CC}">
              <c16:uniqueId val="{00000001-1FE6-4AA6-8D99-74ACCC7D532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48-4023-8BCC-7E160878A4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109.51</c:v>
                </c:pt>
                <c:pt idx="1">
                  <c:v>112.88</c:v>
                </c:pt>
                <c:pt idx="2">
                  <c:v>94.97</c:v>
                </c:pt>
                <c:pt idx="3">
                  <c:v>63.96</c:v>
                </c:pt>
                <c:pt idx="4">
                  <c:v>69.42</c:v>
                </c:pt>
              </c:numCache>
            </c:numRef>
          </c:val>
          <c:smooth val="0"/>
          <c:extLst>
            <c:ext xmlns:c16="http://schemas.microsoft.com/office/drawing/2014/chart" uri="{C3380CC4-5D6E-409C-BE32-E72D297353CC}">
              <c16:uniqueId val="{00000001-6D48-4023-8BCC-7E160878A4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28.29</c:v>
                </c:pt>
                <c:pt idx="1">
                  <c:v>21.15</c:v>
                </c:pt>
                <c:pt idx="2">
                  <c:v>15.35</c:v>
                </c:pt>
                <c:pt idx="3">
                  <c:v>18.170000000000002</c:v>
                </c:pt>
                <c:pt idx="4">
                  <c:v>39.869999999999997</c:v>
                </c:pt>
              </c:numCache>
            </c:numRef>
          </c:val>
          <c:extLst>
            <c:ext xmlns:c16="http://schemas.microsoft.com/office/drawing/2014/chart" uri="{C3380CC4-5D6E-409C-BE32-E72D297353CC}">
              <c16:uniqueId val="{00000000-B3A2-41C0-BC1B-B6038D58BF0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47.44</c:v>
                </c:pt>
                <c:pt idx="1">
                  <c:v>49.18</c:v>
                </c:pt>
                <c:pt idx="2">
                  <c:v>47.72</c:v>
                </c:pt>
                <c:pt idx="3">
                  <c:v>44.24</c:v>
                </c:pt>
                <c:pt idx="4">
                  <c:v>43.07</c:v>
                </c:pt>
              </c:numCache>
            </c:numRef>
          </c:val>
          <c:smooth val="0"/>
          <c:extLst>
            <c:ext xmlns:c16="http://schemas.microsoft.com/office/drawing/2014/chart" uri="{C3380CC4-5D6E-409C-BE32-E72D297353CC}">
              <c16:uniqueId val="{00000001-B3A2-41C0-BC1B-B6038D58BF0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1006.45</c:v>
                </c:pt>
                <c:pt idx="1">
                  <c:v>1154.48</c:v>
                </c:pt>
                <c:pt idx="2">
                  <c:v>1573.86</c:v>
                </c:pt>
                <c:pt idx="3">
                  <c:v>1886.73</c:v>
                </c:pt>
                <c:pt idx="4">
                  <c:v>1795.62</c:v>
                </c:pt>
              </c:numCache>
            </c:numRef>
          </c:val>
          <c:extLst>
            <c:ext xmlns:c16="http://schemas.microsoft.com/office/drawing/2014/chart" uri="{C3380CC4-5D6E-409C-BE32-E72D297353CC}">
              <c16:uniqueId val="{00000000-5B08-45DC-9C68-897B5AB573A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5B08-45DC-9C68-897B5AB573A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99.71</c:v>
                </c:pt>
                <c:pt idx="1">
                  <c:v>99.77</c:v>
                </c:pt>
                <c:pt idx="2">
                  <c:v>97.09</c:v>
                </c:pt>
                <c:pt idx="3">
                  <c:v>110.69</c:v>
                </c:pt>
                <c:pt idx="4">
                  <c:v>102.12</c:v>
                </c:pt>
              </c:numCache>
            </c:numRef>
          </c:val>
          <c:extLst>
            <c:ext xmlns:c16="http://schemas.microsoft.com/office/drawing/2014/chart" uri="{C3380CC4-5D6E-409C-BE32-E72D297353CC}">
              <c16:uniqueId val="{00000000-476D-40AE-BFED-A0C9A534F8A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476D-40AE-BFED-A0C9A534F8A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154.37</c:v>
                </c:pt>
                <c:pt idx="1">
                  <c:v>153.68</c:v>
                </c:pt>
                <c:pt idx="2">
                  <c:v>157.94</c:v>
                </c:pt>
                <c:pt idx="3">
                  <c:v>138.91999999999999</c:v>
                </c:pt>
                <c:pt idx="4">
                  <c:v>151.12</c:v>
                </c:pt>
              </c:numCache>
            </c:numRef>
          </c:val>
          <c:extLst>
            <c:ext xmlns:c16="http://schemas.microsoft.com/office/drawing/2014/chart" uri="{C3380CC4-5D6E-409C-BE32-E72D297353CC}">
              <c16:uniqueId val="{00000000-C290-40C9-A523-313A20DD165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C290-40C9-A523-313A20DD165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46" zoomScaleNormal="100" workbookViewId="0">
      <selection activeCell="BL66" sqref="BL66:BZ82"/>
    </sheetView>
  </sheetViews>
  <sheetFormatPr defaultColWidth="2.61328125" defaultRowHeight="13.3" x14ac:dyDescent="0.25"/>
  <cols>
    <col min="1" max="1" width="2.61328125" customWidth="1"/>
    <col min="2" max="62" width="3.765625" customWidth="1"/>
    <col min="64" max="78" width="3.152343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68" t="str">
        <f>データ!H6</f>
        <v>滋賀県　東近江市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2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6">
        <f>データ!S6</f>
        <v>113012</v>
      </c>
      <c r="AM8" s="46"/>
      <c r="AN8" s="46"/>
      <c r="AO8" s="46"/>
      <c r="AP8" s="46"/>
      <c r="AQ8" s="46"/>
      <c r="AR8" s="46"/>
      <c r="AS8" s="46"/>
      <c r="AT8" s="45">
        <f>データ!T6</f>
        <v>388.37</v>
      </c>
      <c r="AU8" s="45"/>
      <c r="AV8" s="45"/>
      <c r="AW8" s="45"/>
      <c r="AX8" s="45"/>
      <c r="AY8" s="45"/>
      <c r="AZ8" s="45"/>
      <c r="BA8" s="45"/>
      <c r="BB8" s="45">
        <f>データ!U6</f>
        <v>290.99</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5">
      <c r="A10" s="2"/>
      <c r="B10" s="45" t="str">
        <f>データ!N6</f>
        <v>-</v>
      </c>
      <c r="C10" s="45"/>
      <c r="D10" s="45"/>
      <c r="E10" s="45"/>
      <c r="F10" s="45"/>
      <c r="G10" s="45"/>
      <c r="H10" s="45"/>
      <c r="I10" s="45">
        <f>データ!O6</f>
        <v>41.01</v>
      </c>
      <c r="J10" s="45"/>
      <c r="K10" s="45"/>
      <c r="L10" s="45"/>
      <c r="M10" s="45"/>
      <c r="N10" s="45"/>
      <c r="O10" s="45"/>
      <c r="P10" s="45">
        <f>データ!P6</f>
        <v>28.31</v>
      </c>
      <c r="Q10" s="45"/>
      <c r="R10" s="45"/>
      <c r="S10" s="45"/>
      <c r="T10" s="45"/>
      <c r="U10" s="45"/>
      <c r="V10" s="45"/>
      <c r="W10" s="45">
        <f>データ!Q6</f>
        <v>87.39</v>
      </c>
      <c r="X10" s="45"/>
      <c r="Y10" s="45"/>
      <c r="Z10" s="45"/>
      <c r="AA10" s="45"/>
      <c r="AB10" s="45"/>
      <c r="AC10" s="45"/>
      <c r="AD10" s="46">
        <f>データ!R6</f>
        <v>2910</v>
      </c>
      <c r="AE10" s="46"/>
      <c r="AF10" s="46"/>
      <c r="AG10" s="46"/>
      <c r="AH10" s="46"/>
      <c r="AI10" s="46"/>
      <c r="AJ10" s="46"/>
      <c r="AK10" s="2"/>
      <c r="AL10" s="46">
        <f>データ!V6</f>
        <v>31886</v>
      </c>
      <c r="AM10" s="46"/>
      <c r="AN10" s="46"/>
      <c r="AO10" s="46"/>
      <c r="AP10" s="46"/>
      <c r="AQ10" s="46"/>
      <c r="AR10" s="46"/>
      <c r="AS10" s="46"/>
      <c r="AT10" s="45">
        <f>データ!W6</f>
        <v>11.1</v>
      </c>
      <c r="AU10" s="45"/>
      <c r="AV10" s="45"/>
      <c r="AW10" s="45"/>
      <c r="AX10" s="45"/>
      <c r="AY10" s="45"/>
      <c r="AZ10" s="45"/>
      <c r="BA10" s="45"/>
      <c r="BB10" s="45">
        <f>データ!X6</f>
        <v>2872.61</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L0bw0sYdtDJI4A0uCiltZWziF5dEnUdRK0q4GjFLK4fhm63FED23wzYvyC9zyIOScyjZRaPGwKDFHyGWsNtb9A==" saltValue="kbbRJd4C5y09wQ+aRmrE+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3" x14ac:dyDescent="0.25"/>
  <cols>
    <col min="2" max="144" width="11.8437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5">
      <c r="A6" s="14" t="s">
        <v>95</v>
      </c>
      <c r="B6" s="19">
        <f>B7</f>
        <v>2021</v>
      </c>
      <c r="C6" s="19">
        <f t="shared" ref="C6:X6" si="3">C7</f>
        <v>252131</v>
      </c>
      <c r="D6" s="19">
        <f t="shared" si="3"/>
        <v>46</v>
      </c>
      <c r="E6" s="19">
        <f t="shared" si="3"/>
        <v>17</v>
      </c>
      <c r="F6" s="19">
        <f t="shared" si="3"/>
        <v>4</v>
      </c>
      <c r="G6" s="19">
        <f t="shared" si="3"/>
        <v>0</v>
      </c>
      <c r="H6" s="19" t="str">
        <f t="shared" si="3"/>
        <v>滋賀県　東近江市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41.01</v>
      </c>
      <c r="P6" s="20">
        <f t="shared" si="3"/>
        <v>28.31</v>
      </c>
      <c r="Q6" s="20">
        <f t="shared" si="3"/>
        <v>87.39</v>
      </c>
      <c r="R6" s="20">
        <f t="shared" si="3"/>
        <v>2910</v>
      </c>
      <c r="S6" s="20">
        <f t="shared" si="3"/>
        <v>113012</v>
      </c>
      <c r="T6" s="20">
        <f t="shared" si="3"/>
        <v>388.37</v>
      </c>
      <c r="U6" s="20">
        <f t="shared" si="3"/>
        <v>290.99</v>
      </c>
      <c r="V6" s="20">
        <f t="shared" si="3"/>
        <v>31886</v>
      </c>
      <c r="W6" s="20">
        <f t="shared" si="3"/>
        <v>11.1</v>
      </c>
      <c r="X6" s="20">
        <f t="shared" si="3"/>
        <v>2872.61</v>
      </c>
      <c r="Y6" s="21">
        <f>IF(Y7="",NA(),Y7)</f>
        <v>114.7</v>
      </c>
      <c r="Z6" s="21">
        <f t="shared" ref="Z6:AH6" si="4">IF(Z7="",NA(),Z7)</f>
        <v>102.26</v>
      </c>
      <c r="AA6" s="21">
        <f t="shared" si="4"/>
        <v>98.84</v>
      </c>
      <c r="AB6" s="21">
        <f t="shared" si="4"/>
        <v>100.52</v>
      </c>
      <c r="AC6" s="21">
        <f t="shared" si="4"/>
        <v>100.94</v>
      </c>
      <c r="AD6" s="21">
        <f t="shared" si="4"/>
        <v>102.13</v>
      </c>
      <c r="AE6" s="21">
        <f t="shared" si="4"/>
        <v>101.72</v>
      </c>
      <c r="AF6" s="21">
        <f t="shared" si="4"/>
        <v>102.73</v>
      </c>
      <c r="AG6" s="21">
        <f t="shared" si="4"/>
        <v>105.78</v>
      </c>
      <c r="AH6" s="21">
        <f t="shared" si="4"/>
        <v>106.09</v>
      </c>
      <c r="AI6" s="20" t="str">
        <f>IF(AI7="","",IF(AI7="-","【-】","【"&amp;SUBSTITUTE(TEXT(AI7,"#,##0.00"),"-","△")&amp;"】"))</f>
        <v>【105.35】</v>
      </c>
      <c r="AJ6" s="20">
        <f>IF(AJ7="",NA(),AJ7)</f>
        <v>0</v>
      </c>
      <c r="AK6" s="20">
        <f t="shared" ref="AK6:AS6" si="5">IF(AK7="",NA(),AK7)</f>
        <v>0</v>
      </c>
      <c r="AL6" s="20">
        <f t="shared" si="5"/>
        <v>0</v>
      </c>
      <c r="AM6" s="20">
        <f t="shared" si="5"/>
        <v>0</v>
      </c>
      <c r="AN6" s="20">
        <f t="shared" si="5"/>
        <v>0</v>
      </c>
      <c r="AO6" s="21">
        <f t="shared" si="5"/>
        <v>109.51</v>
      </c>
      <c r="AP6" s="21">
        <f t="shared" si="5"/>
        <v>112.88</v>
      </c>
      <c r="AQ6" s="21">
        <f t="shared" si="5"/>
        <v>94.97</v>
      </c>
      <c r="AR6" s="21">
        <f t="shared" si="5"/>
        <v>63.96</v>
      </c>
      <c r="AS6" s="21">
        <f t="shared" si="5"/>
        <v>69.42</v>
      </c>
      <c r="AT6" s="20" t="str">
        <f>IF(AT7="","",IF(AT7="-","【-】","【"&amp;SUBSTITUTE(TEXT(AT7,"#,##0.00"),"-","△")&amp;"】"))</f>
        <v>【63.89】</v>
      </c>
      <c r="AU6" s="21">
        <f>IF(AU7="",NA(),AU7)</f>
        <v>28.29</v>
      </c>
      <c r="AV6" s="21">
        <f t="shared" ref="AV6:BD6" si="6">IF(AV7="",NA(),AV7)</f>
        <v>21.15</v>
      </c>
      <c r="AW6" s="21">
        <f t="shared" si="6"/>
        <v>15.35</v>
      </c>
      <c r="AX6" s="21">
        <f t="shared" si="6"/>
        <v>18.170000000000002</v>
      </c>
      <c r="AY6" s="21">
        <f t="shared" si="6"/>
        <v>39.869999999999997</v>
      </c>
      <c r="AZ6" s="21">
        <f t="shared" si="6"/>
        <v>47.44</v>
      </c>
      <c r="BA6" s="21">
        <f t="shared" si="6"/>
        <v>49.18</v>
      </c>
      <c r="BB6" s="21">
        <f t="shared" si="6"/>
        <v>47.72</v>
      </c>
      <c r="BC6" s="21">
        <f t="shared" si="6"/>
        <v>44.24</v>
      </c>
      <c r="BD6" s="21">
        <f t="shared" si="6"/>
        <v>43.07</v>
      </c>
      <c r="BE6" s="20" t="str">
        <f>IF(BE7="","",IF(BE7="-","【-】","【"&amp;SUBSTITUTE(TEXT(BE7,"#,##0.00"),"-","△")&amp;"】"))</f>
        <v>【44.07】</v>
      </c>
      <c r="BF6" s="21">
        <f>IF(BF7="",NA(),BF7)</f>
        <v>1006.45</v>
      </c>
      <c r="BG6" s="21">
        <f t="shared" ref="BG6:BO6" si="7">IF(BG7="",NA(),BG7)</f>
        <v>1154.48</v>
      </c>
      <c r="BH6" s="21">
        <f t="shared" si="7"/>
        <v>1573.86</v>
      </c>
      <c r="BI6" s="21">
        <f t="shared" si="7"/>
        <v>1886.73</v>
      </c>
      <c r="BJ6" s="21">
        <f t="shared" si="7"/>
        <v>1795.62</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99.71</v>
      </c>
      <c r="BR6" s="21">
        <f t="shared" ref="BR6:BZ6" si="8">IF(BR7="",NA(),BR7)</f>
        <v>99.77</v>
      </c>
      <c r="BS6" s="21">
        <f t="shared" si="8"/>
        <v>97.09</v>
      </c>
      <c r="BT6" s="21">
        <f t="shared" si="8"/>
        <v>110.69</v>
      </c>
      <c r="BU6" s="21">
        <f t="shared" si="8"/>
        <v>102.12</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154.37</v>
      </c>
      <c r="CC6" s="21">
        <f t="shared" ref="CC6:CK6" si="9">IF(CC7="",NA(),CC7)</f>
        <v>153.68</v>
      </c>
      <c r="CD6" s="21">
        <f t="shared" si="9"/>
        <v>157.94</v>
      </c>
      <c r="CE6" s="21">
        <f t="shared" si="9"/>
        <v>138.91999999999999</v>
      </c>
      <c r="CF6" s="21">
        <f t="shared" si="9"/>
        <v>151.12</v>
      </c>
      <c r="CG6" s="21">
        <f t="shared" si="9"/>
        <v>221.81</v>
      </c>
      <c r="CH6" s="21">
        <f t="shared" si="9"/>
        <v>230.02</v>
      </c>
      <c r="CI6" s="21">
        <f t="shared" si="9"/>
        <v>228.47</v>
      </c>
      <c r="CJ6" s="21">
        <f t="shared" si="9"/>
        <v>224.88</v>
      </c>
      <c r="CK6" s="21">
        <f t="shared" si="9"/>
        <v>228.64</v>
      </c>
      <c r="CL6" s="20" t="str">
        <f>IF(CL7="","",IF(CL7="-","【-】","【"&amp;SUBSTITUTE(TEXT(CL7,"#,##0.00"),"-","△")&amp;"】"))</f>
        <v>【216.39】</v>
      </c>
      <c r="CM6" s="21">
        <f>IF(CM7="",NA(),CM7)</f>
        <v>91.44</v>
      </c>
      <c r="CN6" s="21" t="str">
        <f t="shared" ref="CN6:CV6" si="10">IF(CN7="",NA(),CN7)</f>
        <v>-</v>
      </c>
      <c r="CO6" s="21" t="str">
        <f t="shared" si="10"/>
        <v>-</v>
      </c>
      <c r="CP6" s="21" t="str">
        <f t="shared" si="10"/>
        <v>-</v>
      </c>
      <c r="CQ6" s="21" t="str">
        <f t="shared" si="10"/>
        <v>-</v>
      </c>
      <c r="CR6" s="21">
        <f t="shared" si="10"/>
        <v>43.36</v>
      </c>
      <c r="CS6" s="21">
        <f t="shared" si="10"/>
        <v>42.56</v>
      </c>
      <c r="CT6" s="21">
        <f t="shared" si="10"/>
        <v>42.47</v>
      </c>
      <c r="CU6" s="21">
        <f t="shared" si="10"/>
        <v>42.4</v>
      </c>
      <c r="CV6" s="21">
        <f t="shared" si="10"/>
        <v>42.28</v>
      </c>
      <c r="CW6" s="20" t="str">
        <f>IF(CW7="","",IF(CW7="-","【-】","【"&amp;SUBSTITUTE(TEXT(CW7,"#,##0.00"),"-","△")&amp;"】"))</f>
        <v>【42.57】</v>
      </c>
      <c r="CX6" s="21">
        <f>IF(CX7="",NA(),CX7)</f>
        <v>78.239999999999995</v>
      </c>
      <c r="CY6" s="21">
        <f t="shared" ref="CY6:DG6" si="11">IF(CY7="",NA(),CY7)</f>
        <v>79.42</v>
      </c>
      <c r="CZ6" s="21">
        <f t="shared" si="11"/>
        <v>82.11</v>
      </c>
      <c r="DA6" s="21">
        <f t="shared" si="11"/>
        <v>83.44</v>
      </c>
      <c r="DB6" s="21">
        <f t="shared" si="11"/>
        <v>84.54</v>
      </c>
      <c r="DC6" s="21">
        <f t="shared" si="11"/>
        <v>83.06</v>
      </c>
      <c r="DD6" s="21">
        <f t="shared" si="11"/>
        <v>83.32</v>
      </c>
      <c r="DE6" s="21">
        <f t="shared" si="11"/>
        <v>83.75</v>
      </c>
      <c r="DF6" s="21">
        <f t="shared" si="11"/>
        <v>84.19</v>
      </c>
      <c r="DG6" s="21">
        <f t="shared" si="11"/>
        <v>84.34</v>
      </c>
      <c r="DH6" s="20" t="str">
        <f>IF(DH7="","",IF(DH7="-","【-】","【"&amp;SUBSTITUTE(TEXT(DH7,"#,##0.00"),"-","△")&amp;"】"))</f>
        <v>【85.24】</v>
      </c>
      <c r="DI6" s="21">
        <f>IF(DI7="",NA(),DI7)</f>
        <v>2.88</v>
      </c>
      <c r="DJ6" s="21">
        <f t="shared" ref="DJ6:DR6" si="12">IF(DJ7="",NA(),DJ7)</f>
        <v>5.72</v>
      </c>
      <c r="DK6" s="21">
        <f t="shared" si="12"/>
        <v>8.41</v>
      </c>
      <c r="DL6" s="21">
        <f t="shared" si="12"/>
        <v>13.29</v>
      </c>
      <c r="DM6" s="21">
        <f t="shared" si="12"/>
        <v>16.5</v>
      </c>
      <c r="DN6" s="21">
        <f t="shared" si="12"/>
        <v>23.93</v>
      </c>
      <c r="DO6" s="21">
        <f t="shared" si="12"/>
        <v>24.68</v>
      </c>
      <c r="DP6" s="21">
        <f t="shared" si="12"/>
        <v>24.68</v>
      </c>
      <c r="DQ6" s="21">
        <f t="shared" si="12"/>
        <v>21.36</v>
      </c>
      <c r="DR6" s="21">
        <f t="shared" si="12"/>
        <v>22.79</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1">
        <f t="shared" si="13"/>
        <v>0.01</v>
      </c>
      <c r="EA6" s="21">
        <f t="shared" si="13"/>
        <v>8.6199999999999992</v>
      </c>
      <c r="EB6" s="21">
        <f t="shared" si="13"/>
        <v>0.01</v>
      </c>
      <c r="EC6" s="21">
        <f t="shared" si="13"/>
        <v>0.01</v>
      </c>
      <c r="ED6" s="20" t="str">
        <f>IF(ED7="","",IF(ED7="-","【-】","【"&amp;SUBSTITUTE(TEXT(ED7,"#,##0.00"),"-","△")&amp;"】"))</f>
        <v>【0.01】</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8" s="22" customFormat="1" x14ac:dyDescent="0.25">
      <c r="A7" s="14"/>
      <c r="B7" s="23">
        <v>2021</v>
      </c>
      <c r="C7" s="23">
        <v>252131</v>
      </c>
      <c r="D7" s="23">
        <v>46</v>
      </c>
      <c r="E7" s="23">
        <v>17</v>
      </c>
      <c r="F7" s="23">
        <v>4</v>
      </c>
      <c r="G7" s="23">
        <v>0</v>
      </c>
      <c r="H7" s="23" t="s">
        <v>96</v>
      </c>
      <c r="I7" s="23" t="s">
        <v>97</v>
      </c>
      <c r="J7" s="23" t="s">
        <v>98</v>
      </c>
      <c r="K7" s="23" t="s">
        <v>99</v>
      </c>
      <c r="L7" s="23" t="s">
        <v>100</v>
      </c>
      <c r="M7" s="23" t="s">
        <v>101</v>
      </c>
      <c r="N7" s="24" t="s">
        <v>102</v>
      </c>
      <c r="O7" s="24">
        <v>41.01</v>
      </c>
      <c r="P7" s="24">
        <v>28.31</v>
      </c>
      <c r="Q7" s="24">
        <v>87.39</v>
      </c>
      <c r="R7" s="24">
        <v>2910</v>
      </c>
      <c r="S7" s="24">
        <v>113012</v>
      </c>
      <c r="T7" s="24">
        <v>388.37</v>
      </c>
      <c r="U7" s="24">
        <v>290.99</v>
      </c>
      <c r="V7" s="24">
        <v>31886</v>
      </c>
      <c r="W7" s="24">
        <v>11.1</v>
      </c>
      <c r="X7" s="24">
        <v>2872.61</v>
      </c>
      <c r="Y7" s="24">
        <v>114.7</v>
      </c>
      <c r="Z7" s="24">
        <v>102.26</v>
      </c>
      <c r="AA7" s="24">
        <v>98.84</v>
      </c>
      <c r="AB7" s="24">
        <v>100.52</v>
      </c>
      <c r="AC7" s="24">
        <v>100.94</v>
      </c>
      <c r="AD7" s="24">
        <v>102.13</v>
      </c>
      <c r="AE7" s="24">
        <v>101.72</v>
      </c>
      <c r="AF7" s="24">
        <v>102.73</v>
      </c>
      <c r="AG7" s="24">
        <v>105.78</v>
      </c>
      <c r="AH7" s="24">
        <v>106.09</v>
      </c>
      <c r="AI7" s="24">
        <v>105.35</v>
      </c>
      <c r="AJ7" s="24">
        <v>0</v>
      </c>
      <c r="AK7" s="24">
        <v>0</v>
      </c>
      <c r="AL7" s="24">
        <v>0</v>
      </c>
      <c r="AM7" s="24">
        <v>0</v>
      </c>
      <c r="AN7" s="24">
        <v>0</v>
      </c>
      <c r="AO7" s="24">
        <v>109.51</v>
      </c>
      <c r="AP7" s="24">
        <v>112.88</v>
      </c>
      <c r="AQ7" s="24">
        <v>94.97</v>
      </c>
      <c r="AR7" s="24">
        <v>63.96</v>
      </c>
      <c r="AS7" s="24">
        <v>69.42</v>
      </c>
      <c r="AT7" s="24">
        <v>63.89</v>
      </c>
      <c r="AU7" s="24">
        <v>28.29</v>
      </c>
      <c r="AV7" s="24">
        <v>21.15</v>
      </c>
      <c r="AW7" s="24">
        <v>15.35</v>
      </c>
      <c r="AX7" s="24">
        <v>18.170000000000002</v>
      </c>
      <c r="AY7" s="24">
        <v>39.869999999999997</v>
      </c>
      <c r="AZ7" s="24">
        <v>47.44</v>
      </c>
      <c r="BA7" s="24">
        <v>49.18</v>
      </c>
      <c r="BB7" s="24">
        <v>47.72</v>
      </c>
      <c r="BC7" s="24">
        <v>44.24</v>
      </c>
      <c r="BD7" s="24">
        <v>43.07</v>
      </c>
      <c r="BE7" s="24">
        <v>44.07</v>
      </c>
      <c r="BF7" s="24">
        <v>1006.45</v>
      </c>
      <c r="BG7" s="24">
        <v>1154.48</v>
      </c>
      <c r="BH7" s="24">
        <v>1573.86</v>
      </c>
      <c r="BI7" s="24">
        <v>1886.73</v>
      </c>
      <c r="BJ7" s="24">
        <v>1795.62</v>
      </c>
      <c r="BK7" s="24">
        <v>1243.71</v>
      </c>
      <c r="BL7" s="24">
        <v>1194.1500000000001</v>
      </c>
      <c r="BM7" s="24">
        <v>1206.79</v>
      </c>
      <c r="BN7" s="24">
        <v>1258.43</v>
      </c>
      <c r="BO7" s="24">
        <v>1163.75</v>
      </c>
      <c r="BP7" s="24">
        <v>1201.79</v>
      </c>
      <c r="BQ7" s="24">
        <v>99.71</v>
      </c>
      <c r="BR7" s="24">
        <v>99.77</v>
      </c>
      <c r="BS7" s="24">
        <v>97.09</v>
      </c>
      <c r="BT7" s="24">
        <v>110.69</v>
      </c>
      <c r="BU7" s="24">
        <v>102.12</v>
      </c>
      <c r="BV7" s="24">
        <v>74.3</v>
      </c>
      <c r="BW7" s="24">
        <v>72.260000000000005</v>
      </c>
      <c r="BX7" s="24">
        <v>71.84</v>
      </c>
      <c r="BY7" s="24">
        <v>73.36</v>
      </c>
      <c r="BZ7" s="24">
        <v>72.599999999999994</v>
      </c>
      <c r="CA7" s="24">
        <v>75.31</v>
      </c>
      <c r="CB7" s="24">
        <v>154.37</v>
      </c>
      <c r="CC7" s="24">
        <v>153.68</v>
      </c>
      <c r="CD7" s="24">
        <v>157.94</v>
      </c>
      <c r="CE7" s="24">
        <v>138.91999999999999</v>
      </c>
      <c r="CF7" s="24">
        <v>151.12</v>
      </c>
      <c r="CG7" s="24">
        <v>221.81</v>
      </c>
      <c r="CH7" s="24">
        <v>230.02</v>
      </c>
      <c r="CI7" s="24">
        <v>228.47</v>
      </c>
      <c r="CJ7" s="24">
        <v>224.88</v>
      </c>
      <c r="CK7" s="24">
        <v>228.64</v>
      </c>
      <c r="CL7" s="24">
        <v>216.39</v>
      </c>
      <c r="CM7" s="24">
        <v>91.44</v>
      </c>
      <c r="CN7" s="24" t="s">
        <v>102</v>
      </c>
      <c r="CO7" s="24" t="s">
        <v>102</v>
      </c>
      <c r="CP7" s="24" t="s">
        <v>102</v>
      </c>
      <c r="CQ7" s="24" t="s">
        <v>102</v>
      </c>
      <c r="CR7" s="24">
        <v>43.36</v>
      </c>
      <c r="CS7" s="24">
        <v>42.56</v>
      </c>
      <c r="CT7" s="24">
        <v>42.47</v>
      </c>
      <c r="CU7" s="24">
        <v>42.4</v>
      </c>
      <c r="CV7" s="24">
        <v>42.28</v>
      </c>
      <c r="CW7" s="24">
        <v>42.57</v>
      </c>
      <c r="CX7" s="24">
        <v>78.239999999999995</v>
      </c>
      <c r="CY7" s="24">
        <v>79.42</v>
      </c>
      <c r="CZ7" s="24">
        <v>82.11</v>
      </c>
      <c r="DA7" s="24">
        <v>83.44</v>
      </c>
      <c r="DB7" s="24">
        <v>84.54</v>
      </c>
      <c r="DC7" s="24">
        <v>83.06</v>
      </c>
      <c r="DD7" s="24">
        <v>83.32</v>
      </c>
      <c r="DE7" s="24">
        <v>83.75</v>
      </c>
      <c r="DF7" s="24">
        <v>84.19</v>
      </c>
      <c r="DG7" s="24">
        <v>84.34</v>
      </c>
      <c r="DH7" s="24">
        <v>85.24</v>
      </c>
      <c r="DI7" s="24">
        <v>2.88</v>
      </c>
      <c r="DJ7" s="24">
        <v>5.72</v>
      </c>
      <c r="DK7" s="24">
        <v>8.41</v>
      </c>
      <c r="DL7" s="24">
        <v>13.29</v>
      </c>
      <c r="DM7" s="24">
        <v>16.5</v>
      </c>
      <c r="DN7" s="24">
        <v>23.93</v>
      </c>
      <c r="DO7" s="24">
        <v>24.68</v>
      </c>
      <c r="DP7" s="24">
        <v>24.68</v>
      </c>
      <c r="DQ7" s="24">
        <v>21.36</v>
      </c>
      <c r="DR7" s="24">
        <v>22.79</v>
      </c>
      <c r="DS7" s="24">
        <v>25.87</v>
      </c>
      <c r="DT7" s="24">
        <v>0</v>
      </c>
      <c r="DU7" s="24">
        <v>0</v>
      </c>
      <c r="DV7" s="24">
        <v>0</v>
      </c>
      <c r="DW7" s="24">
        <v>0</v>
      </c>
      <c r="DX7" s="24">
        <v>0</v>
      </c>
      <c r="DY7" s="24">
        <v>0</v>
      </c>
      <c r="DZ7" s="24">
        <v>0.01</v>
      </c>
      <c r="EA7" s="24">
        <v>8.6199999999999992</v>
      </c>
      <c r="EB7" s="24">
        <v>0.01</v>
      </c>
      <c r="EC7" s="24">
        <v>0.01</v>
      </c>
      <c r="ED7" s="24">
        <v>0.01</v>
      </c>
      <c r="EE7" s="24">
        <v>0</v>
      </c>
      <c r="EF7" s="24">
        <v>0</v>
      </c>
      <c r="EG7" s="24">
        <v>0</v>
      </c>
      <c r="EH7" s="24">
        <v>0</v>
      </c>
      <c r="EI7" s="24">
        <v>0</v>
      </c>
      <c r="EJ7" s="24">
        <v>0.09</v>
      </c>
      <c r="EK7" s="24">
        <v>0.13</v>
      </c>
      <c r="EL7" s="24">
        <v>0.36</v>
      </c>
      <c r="EM7" s="24">
        <v>0.39</v>
      </c>
      <c r="EN7" s="24">
        <v>0.1</v>
      </c>
      <c r="EO7" s="24">
        <v>0.15</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5">
      <c r="B11">
        <v>4</v>
      </c>
      <c r="C11">
        <v>3</v>
      </c>
      <c r="D11">
        <v>2</v>
      </c>
      <c r="E11">
        <v>1</v>
      </c>
      <c r="F11">
        <v>0</v>
      </c>
      <c r="G11" t="s">
        <v>108</v>
      </c>
    </row>
    <row r="12" spans="1:148" x14ac:dyDescent="0.25">
      <c r="B12">
        <v>1</v>
      </c>
      <c r="C12">
        <v>1</v>
      </c>
      <c r="D12">
        <v>1</v>
      </c>
      <c r="E12">
        <v>2</v>
      </c>
      <c r="F12">
        <v>3</v>
      </c>
      <c r="G12" t="s">
        <v>109</v>
      </c>
    </row>
    <row r="13" spans="1:148" x14ac:dyDescent="0.2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0009_r04</cp:lastModifiedBy>
  <cp:lastPrinted>2023-01-13T00:54:50Z</cp:lastPrinted>
  <dcterms:created xsi:type="dcterms:W3CDTF">2022-12-01T01:29:12Z</dcterms:created>
  <dcterms:modified xsi:type="dcterms:W3CDTF">2023-03-13T06:46:15Z</dcterms:modified>
  <cp:category/>
</cp:coreProperties>
</file>