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925" windowHeight="9990" tabRatio="484" firstSheet="5" activeTab="6"/>
  </bookViews>
  <sheets>
    <sheet name="年度別取扱高推移" sheetId="1" r:id="rId1"/>
    <sheet name="年度別取扱高推移(グラフ)" sheetId="2" r:id="rId2"/>
    <sheet name="総取扱高と宮崎市人口の推移" sheetId="3" r:id="rId3"/>
    <sheet name="年度別取扱高推移(青果部)" sheetId="4" r:id="rId4"/>
    <sheet name="年度別取扱高(水産物部)1" sheetId="5" r:id="rId5"/>
    <sheet name="年度別取扱高推移(水産物部)2" sheetId="6" r:id="rId6"/>
    <sheet name="年度別取扱高推移(花き部)" sheetId="7" r:id="rId7"/>
  </sheets>
  <definedNames>
    <definedName name="_xlnm.Print_Area" localSheetId="2">'総取扱高と宮崎市人口の推移'!$K$1:$T$23</definedName>
    <definedName name="_xlnm.Print_Area" localSheetId="4">'年度別取扱高(水産物部)1'!$A$1:$V$52</definedName>
    <definedName name="_xlnm.Print_Area" localSheetId="0">'年度別取扱高推移'!$A$1:$U$51</definedName>
    <definedName name="_xlnm.Print_Area" localSheetId="1">'年度別取扱高推移(グラフ)'!$A$1:$R$35</definedName>
    <definedName name="_xlnm.Print_Area" localSheetId="6">'年度別取扱高推移(花き部)'!$A$1:$V$82</definedName>
    <definedName name="_xlnm.Print_Area" localSheetId="5">'年度別取扱高推移(水産物部)2'!$A$1:$Y$31</definedName>
    <definedName name="_xlnm.Print_Area" localSheetId="3">'年度別取扱高推移(青果部)'!$A$1:$V$51</definedName>
    <definedName name="_xlnm.Print_Titles" localSheetId="4">'年度別取扱高(水産物部)1'!$2:$5</definedName>
    <definedName name="_xlnm.Print_Titles" localSheetId="0">'年度別取扱高推移'!$2:$4</definedName>
    <definedName name="_xlnm.Print_Titles" localSheetId="5">'年度別取扱高推移(水産物部)2'!$2:$5</definedName>
    <definedName name="_xlnm.Print_Titles" localSheetId="3">'年度別取扱高推移(青果部)'!$2:$5</definedName>
  </definedNames>
  <calcPr fullCalcOnLoad="1"/>
</workbook>
</file>

<file path=xl/sharedStrings.xml><?xml version="1.0" encoding="utf-8"?>
<sst xmlns="http://schemas.openxmlformats.org/spreadsheetml/2006/main" count="564" uniqueCount="137">
  <si>
    <t>１９</t>
  </si>
  <si>
    <t>５４</t>
  </si>
  <si>
    <t>※　指数は、５３年度を１００とする。</t>
  </si>
  <si>
    <t>数量</t>
  </si>
  <si>
    <t>３</t>
  </si>
  <si>
    <t>指数</t>
  </si>
  <si>
    <t>宮崎市人口</t>
  </si>
  <si>
    <t>H23</t>
  </si>
  <si>
    <t>８</t>
  </si>
  <si>
    <t>(円)</t>
  </si>
  <si>
    <t>平均単価</t>
  </si>
  <si>
    <t>合計</t>
  </si>
  <si>
    <t>※　指数は、各最高値を１００</t>
  </si>
  <si>
    <t>※　総合計数量は、花き部を除く。</t>
  </si>
  <si>
    <t>（千本）</t>
  </si>
  <si>
    <t>※　指数は、８年度を１００とする。（その他の数量及び平均単価については、１４年度以降は１４年度を１００とする。）</t>
  </si>
  <si>
    <t>※　その他については、平成１４年度から取扱数量の単位を変更した。</t>
  </si>
  <si>
    <r>
      <t>　</t>
    </r>
    <r>
      <rPr>
        <sz val="12"/>
        <rFont val="ＭＳ 明朝"/>
        <family val="1"/>
      </rPr>
      <t>１日平均　</t>
    </r>
    <r>
      <rPr>
        <sz val="10"/>
        <rFont val="ＭＳ 明朝"/>
        <family val="1"/>
      </rPr>
      <t>（ｔ･千円）</t>
    </r>
  </si>
  <si>
    <t>２４</t>
  </si>
  <si>
    <t>１３</t>
  </si>
  <si>
    <t>人口</t>
  </si>
  <si>
    <t>２５</t>
  </si>
  <si>
    <t>１６</t>
  </si>
  <si>
    <t>５９</t>
  </si>
  <si>
    <t>（千鉢）</t>
  </si>
  <si>
    <t>年度別取扱高推移（青果部）</t>
  </si>
  <si>
    <t>（千個）</t>
  </si>
  <si>
    <t>そ　　　　の　　　　他</t>
  </si>
  <si>
    <t>－</t>
  </si>
  <si>
    <t>加   工   水   産   物</t>
  </si>
  <si>
    <t>年度</t>
  </si>
  <si>
    <t>冷凍</t>
  </si>
  <si>
    <t>５</t>
  </si>
  <si>
    <t>加工</t>
  </si>
  <si>
    <t>総   合   計</t>
  </si>
  <si>
    <t>鉢　　　　も　　　　の</t>
  </si>
  <si>
    <t>開市日数</t>
  </si>
  <si>
    <t>数量</t>
  </si>
  <si>
    <t>金額</t>
  </si>
  <si>
    <t>元</t>
  </si>
  <si>
    <t>生   鮮   水   産   物</t>
  </si>
  <si>
    <t>野菜</t>
  </si>
  <si>
    <t>（千円）</t>
  </si>
  <si>
    <t>数量</t>
  </si>
  <si>
    <t>水産物部</t>
  </si>
  <si>
    <t>１０</t>
  </si>
  <si>
    <t>５３</t>
  </si>
  <si>
    <t>６２</t>
  </si>
  <si>
    <t>１７</t>
  </si>
  <si>
    <t>鉢もの</t>
  </si>
  <si>
    <t>２２</t>
  </si>
  <si>
    <t>１１</t>
  </si>
  <si>
    <t>冷   凍   水   産   物</t>
  </si>
  <si>
    <t>金   額</t>
  </si>
  <si>
    <t>５７</t>
  </si>
  <si>
    <t>（千束）</t>
  </si>
  <si>
    <r>
      <t>　</t>
    </r>
    <r>
      <rPr>
        <sz val="12"/>
        <rFont val="ＭＳ 明朝"/>
        <family val="1"/>
      </rPr>
      <t>１日平均　</t>
    </r>
    <r>
      <rPr>
        <sz val="10"/>
        <rFont val="ＭＳ 明朝"/>
        <family val="1"/>
      </rPr>
      <t>（千束･千円）</t>
    </r>
  </si>
  <si>
    <t>果                   実</t>
  </si>
  <si>
    <t>２</t>
  </si>
  <si>
    <t>青文字の部分に入力する！！！</t>
  </si>
  <si>
    <t>枝　　　　も　　　　の</t>
  </si>
  <si>
    <t>２９</t>
  </si>
  <si>
    <t>金 額</t>
  </si>
  <si>
    <t>７</t>
  </si>
  <si>
    <t>野菜</t>
  </si>
  <si>
    <t>販売重量</t>
  </si>
  <si>
    <t>生鮮</t>
  </si>
  <si>
    <t>野                菜</t>
  </si>
  <si>
    <t>切　　　　　花</t>
  </si>
  <si>
    <t>（円）</t>
  </si>
  <si>
    <r>
      <t>　</t>
    </r>
    <r>
      <rPr>
        <sz val="11"/>
        <rFont val="ＭＳ 明朝"/>
        <family val="1"/>
      </rPr>
      <t>１日平均　</t>
    </r>
    <r>
      <rPr>
        <sz val="10"/>
        <rFont val="ＭＳ 明朝"/>
        <family val="1"/>
      </rPr>
      <t>（ｔ･千円）</t>
    </r>
  </si>
  <si>
    <t>数   量</t>
  </si>
  <si>
    <t>６０</t>
  </si>
  <si>
    <t>グラフ元データ</t>
  </si>
  <si>
    <t>２６</t>
  </si>
  <si>
    <t>１５</t>
  </si>
  <si>
    <t>年度</t>
  </si>
  <si>
    <t>５８</t>
  </si>
  <si>
    <r>
      <t>　</t>
    </r>
    <r>
      <rPr>
        <sz val="12"/>
        <rFont val="ＭＳ 明朝"/>
        <family val="1"/>
      </rPr>
      <t>１日平均　</t>
    </r>
    <r>
      <rPr>
        <sz val="10"/>
        <rFont val="ＭＳ 明朝"/>
        <family val="1"/>
      </rPr>
      <t>（千本･千円）</t>
    </r>
  </si>
  <si>
    <t>２７</t>
  </si>
  <si>
    <t>金額</t>
  </si>
  <si>
    <t>５５</t>
  </si>
  <si>
    <t>年度別取扱高推移（花き部）</t>
  </si>
  <si>
    <t>４</t>
  </si>
  <si>
    <r>
      <t>　</t>
    </r>
    <r>
      <rPr>
        <sz val="12"/>
        <rFont val="ＭＳ 明朝"/>
        <family val="1"/>
      </rPr>
      <t>１日平均　</t>
    </r>
    <r>
      <rPr>
        <sz val="10"/>
        <rFont val="ＭＳ 明朝"/>
        <family val="1"/>
      </rPr>
      <t>（千鉢･千円）</t>
    </r>
  </si>
  <si>
    <t>切花</t>
  </si>
  <si>
    <t>９</t>
  </si>
  <si>
    <t>開市日数</t>
  </si>
  <si>
    <t>生鮮</t>
  </si>
  <si>
    <t>２０</t>
  </si>
  <si>
    <t>６３</t>
  </si>
  <si>
    <t>青果水産計</t>
  </si>
  <si>
    <t>果実</t>
  </si>
  <si>
    <t>（ｔ）</t>
  </si>
  <si>
    <t>種別名</t>
  </si>
  <si>
    <t>青果部</t>
  </si>
  <si>
    <t>２８</t>
  </si>
  <si>
    <t>水  産  物  部</t>
  </si>
  <si>
    <t>２３</t>
  </si>
  <si>
    <t>１４</t>
  </si>
  <si>
    <t>加工</t>
  </si>
  <si>
    <t>花  き  部</t>
  </si>
  <si>
    <t>５６</t>
  </si>
  <si>
    <r>
      <t>　</t>
    </r>
    <r>
      <rPr>
        <sz val="12"/>
        <rFont val="ＭＳ 明朝"/>
        <family val="1"/>
      </rPr>
      <t>１日平均　</t>
    </r>
    <r>
      <rPr>
        <sz val="10"/>
        <rFont val="ＭＳ 明朝"/>
        <family val="1"/>
      </rPr>
      <t>（千個･千円）</t>
    </r>
  </si>
  <si>
    <t>その他</t>
  </si>
  <si>
    <t>販売金額</t>
  </si>
  <si>
    <t>数量＝t  金額＝千円　単価＝円</t>
  </si>
  <si>
    <t>金額</t>
  </si>
  <si>
    <t>冷凍</t>
  </si>
  <si>
    <t>年度別取扱高推移（水産物部）</t>
  </si>
  <si>
    <t>青     果     部</t>
  </si>
  <si>
    <t>６</t>
  </si>
  <si>
    <t>枝もの</t>
  </si>
  <si>
    <t>(10月1日現在)</t>
  </si>
  <si>
    <t>果実</t>
  </si>
  <si>
    <t>数  量</t>
  </si>
  <si>
    <t>６１</t>
  </si>
  <si>
    <t>金    額</t>
  </si>
  <si>
    <t>１８</t>
  </si>
  <si>
    <t>※指数について：H29年作成時より全体→最高値を１００、部門別→５３年度を１００とすることにした</t>
  </si>
  <si>
    <t>※H29年より全体推移の指数は、各最高値を１００とした。個別の推移はこれまで通り。</t>
  </si>
  <si>
    <t>２１</t>
  </si>
  <si>
    <t>１２</t>
  </si>
  <si>
    <t>単価</t>
  </si>
  <si>
    <t>３０</t>
  </si>
  <si>
    <t>３０</t>
  </si>
  <si>
    <t>３０</t>
  </si>
  <si>
    <t>元</t>
  </si>
  <si>
    <t>元</t>
  </si>
  <si>
    <t>元</t>
  </si>
  <si>
    <t>２</t>
  </si>
  <si>
    <t>3</t>
  </si>
  <si>
    <t>３</t>
  </si>
  <si>
    <t>４</t>
  </si>
  <si>
    <t>年度別取扱高推移（昭和５３年度～令和４年度）</t>
  </si>
  <si>
    <t>年度別取扱高推移（昭和５３年度～令和４年度）</t>
  </si>
  <si>
    <t>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</si>
</sst>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;[Red]\-#,##0\ "/>
    <numFmt numFmtId="178" formatCode="0;_"/>
    <numFmt numFmtId="179" formatCode="#,##0_);[Red]\(#,##0\)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14"/>
      <name val="ＭＳ ゴシック"/>
      <family val="3"/>
    </font>
    <font>
      <sz val="24"/>
      <color indexed="12"/>
      <name val="ＭＳ Ｐゴシック"/>
      <family val="3"/>
    </font>
    <font>
      <sz val="11"/>
      <color indexed="12"/>
      <name val="ＭＳ 明朝"/>
      <family val="1"/>
    </font>
    <font>
      <b/>
      <sz val="11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8.25"/>
      <color indexed="8"/>
      <name val="ＭＳ Ｐゴシック"/>
      <family val="3"/>
    </font>
    <font>
      <sz val="7.25"/>
      <color indexed="8"/>
      <name val="ＭＳ Ｐゴシック"/>
      <family val="3"/>
    </font>
    <font>
      <sz val="7.5"/>
      <color indexed="8"/>
      <name val="ＭＳ Ｐゴシック"/>
      <family val="3"/>
    </font>
    <font>
      <sz val="7"/>
      <name val="ＭＳ Ｐ明朝"/>
      <family val="1"/>
    </font>
    <font>
      <sz val="6.9"/>
      <color indexed="8"/>
      <name val="ＭＳ Ｐゴシック"/>
      <family val="3"/>
    </font>
    <font>
      <sz val="7.15"/>
      <color indexed="8"/>
      <name val="ＭＳ Ｐゴシック"/>
      <family val="3"/>
    </font>
    <font>
      <sz val="5.05"/>
      <color indexed="8"/>
      <name val="ＭＳ Ｐゴシック"/>
      <family val="3"/>
    </font>
    <font>
      <b/>
      <sz val="18"/>
      <name val="ＭＳ 明朝"/>
      <family val="1"/>
    </font>
    <font>
      <sz val="8.5"/>
      <color indexed="8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Calibri"/>
      <family val="2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4D6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medium"/>
      <top style="dotted"/>
      <bottom style="thin"/>
    </border>
    <border>
      <left style="dotted"/>
      <right style="thin"/>
      <top>
        <color indexed="63"/>
      </top>
      <bottom style="thin"/>
    </border>
    <border>
      <left style="dashed"/>
      <right>
        <color indexed="63"/>
      </right>
      <top style="dashed"/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otted"/>
      <right>
        <color indexed="63"/>
      </right>
      <top style="dotted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ashed"/>
      <right style="thin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6" borderId="1" applyNumberFormat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9" fillId="2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10" borderId="4" applyNumberFormat="0" applyAlignment="0" applyProtection="0"/>
    <xf numFmtId="0" fontId="15" fillId="0" borderId="0" applyNumberFormat="0" applyFill="0" applyBorder="0" applyAlignment="0" applyProtection="0"/>
    <xf numFmtId="0" fontId="14" fillId="18" borderId="0" applyNumberFormat="0" applyBorder="0" applyAlignment="0" applyProtection="0"/>
  </cellStyleXfs>
  <cellXfs count="475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1" fillId="0" borderId="0" xfId="49" applyFont="1" applyBorder="1" applyAlignment="1">
      <alignment vertical="center"/>
    </xf>
    <xf numFmtId="38" fontId="23" fillId="0" borderId="0" xfId="49" applyFont="1" applyAlignment="1">
      <alignment/>
    </xf>
    <xf numFmtId="38" fontId="24" fillId="0" borderId="0" xfId="49" applyFont="1" applyAlignment="1" applyProtection="1">
      <alignment/>
      <protection/>
    </xf>
    <xf numFmtId="38" fontId="24" fillId="0" borderId="11" xfId="49" applyFont="1" applyBorder="1" applyAlignment="1" applyProtection="1">
      <alignment/>
      <protection/>
    </xf>
    <xf numFmtId="38" fontId="23" fillId="0" borderId="11" xfId="49" applyFont="1" applyBorder="1" applyAlignment="1">
      <alignment/>
    </xf>
    <xf numFmtId="38" fontId="23" fillId="0" borderId="11" xfId="49" applyFont="1" applyBorder="1" applyAlignment="1" applyProtection="1">
      <alignment horizontal="right"/>
      <protection/>
    </xf>
    <xf numFmtId="38" fontId="25" fillId="0" borderId="12" xfId="49" applyFont="1" applyBorder="1" applyAlignment="1" applyProtection="1">
      <alignment horizontal="center" vertical="center" shrinkToFit="1"/>
      <protection/>
    </xf>
    <xf numFmtId="38" fontId="23" fillId="0" borderId="13" xfId="49" applyFont="1" applyBorder="1" applyAlignment="1" applyProtection="1">
      <alignment horizontal="center" vertical="center"/>
      <protection/>
    </xf>
    <xf numFmtId="38" fontId="23" fillId="0" borderId="12" xfId="49" applyFont="1" applyBorder="1" applyAlignment="1" applyProtection="1">
      <alignment horizontal="center" vertical="center"/>
      <protection/>
    </xf>
    <xf numFmtId="38" fontId="23" fillId="0" borderId="14" xfId="49" applyFont="1" applyBorder="1" applyAlignment="1" applyProtection="1">
      <alignment horizontal="center" vertical="center"/>
      <protection/>
    </xf>
    <xf numFmtId="38" fontId="23" fillId="19" borderId="0" xfId="49" applyFont="1" applyFill="1" applyAlignment="1">
      <alignment vertical="center"/>
    </xf>
    <xf numFmtId="38" fontId="0" fillId="19" borderId="0" xfId="49" applyFont="1" applyFill="1" applyAlignment="1">
      <alignment vertical="center"/>
    </xf>
    <xf numFmtId="38" fontId="23" fillId="0" borderId="0" xfId="49" applyFont="1" applyAlignment="1" quotePrefix="1">
      <alignment horizontal="left" vertical="center"/>
    </xf>
    <xf numFmtId="38" fontId="27" fillId="0" borderId="0" xfId="49" applyFont="1" applyAlignment="1">
      <alignment/>
    </xf>
    <xf numFmtId="0" fontId="0" fillId="0" borderId="0" xfId="0" applyAlignment="1">
      <alignment/>
    </xf>
    <xf numFmtId="38" fontId="0" fillId="0" borderId="0" xfId="49" applyFont="1" applyAlignment="1">
      <alignment/>
    </xf>
    <xf numFmtId="176" fontId="0" fillId="0" borderId="0" xfId="0" applyNumberFormat="1" applyAlignment="1">
      <alignment/>
    </xf>
    <xf numFmtId="0" fontId="28" fillId="0" borderId="0" xfId="0" applyFont="1" applyAlignment="1">
      <alignment/>
    </xf>
    <xf numFmtId="0" fontId="23" fillId="0" borderId="0" xfId="0" applyFont="1" applyBorder="1" applyAlignment="1" applyProtection="1" quotePrefix="1">
      <alignment horizontal="center" vertical="center"/>
      <protection/>
    </xf>
    <xf numFmtId="38" fontId="23" fillId="0" borderId="0" xfId="49" applyFont="1" applyBorder="1" applyAlignment="1">
      <alignment/>
    </xf>
    <xf numFmtId="0" fontId="23" fillId="0" borderId="13" xfId="0" applyFont="1" applyBorder="1" applyAlignment="1" applyProtection="1" quotePrefix="1">
      <alignment horizontal="center" vertical="center"/>
      <protection/>
    </xf>
    <xf numFmtId="38" fontId="23" fillId="0" borderId="13" xfId="49" applyFont="1" applyBorder="1" applyAlignment="1" applyProtection="1">
      <alignment horizontal="center"/>
      <protection/>
    </xf>
    <xf numFmtId="38" fontId="23" fillId="0" borderId="15" xfId="49" applyFont="1" applyBorder="1" applyAlignment="1" applyProtection="1">
      <alignment horizontal="center"/>
      <protection/>
    </xf>
    <xf numFmtId="38" fontId="23" fillId="0" borderId="16" xfId="49" applyFont="1" applyBorder="1" applyAlignment="1" applyProtection="1">
      <alignment horizontal="center"/>
      <protection/>
    </xf>
    <xf numFmtId="0" fontId="23" fillId="0" borderId="17" xfId="0" applyFont="1" applyBorder="1" applyAlignment="1" applyProtection="1" quotePrefix="1">
      <alignment horizontal="center" vertical="center"/>
      <protection/>
    </xf>
    <xf numFmtId="38" fontId="23" fillId="0" borderId="13" xfId="49" applyFont="1" applyBorder="1" applyAlignment="1" applyProtection="1">
      <alignment/>
      <protection/>
    </xf>
    <xf numFmtId="176" fontId="23" fillId="0" borderId="13" xfId="49" applyNumberFormat="1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center"/>
      <protection/>
    </xf>
    <xf numFmtId="38" fontId="30" fillId="0" borderId="13" xfId="49" applyFont="1" applyBorder="1" applyAlignment="1" applyProtection="1">
      <alignment/>
      <protection/>
    </xf>
    <xf numFmtId="38" fontId="0" fillId="0" borderId="13" xfId="49" applyFont="1" applyBorder="1" applyAlignment="1">
      <alignment/>
    </xf>
    <xf numFmtId="176" fontId="0" fillId="0" borderId="13" xfId="0" applyNumberFormat="1" applyBorder="1" applyAlignment="1">
      <alignment/>
    </xf>
    <xf numFmtId="0" fontId="26" fillId="0" borderId="13" xfId="0" applyFont="1" applyBorder="1" applyAlignment="1" applyProtection="1">
      <alignment horizontal="center"/>
      <protection/>
    </xf>
    <xf numFmtId="38" fontId="30" fillId="0" borderId="13" xfId="49" applyFont="1" applyBorder="1" applyAlignment="1" applyProtection="1">
      <alignment/>
      <protection locked="0"/>
    </xf>
    <xf numFmtId="38" fontId="30" fillId="0" borderId="18" xfId="49" applyFont="1" applyBorder="1" applyAlignment="1" applyProtection="1">
      <alignment/>
      <protection/>
    </xf>
    <xf numFmtId="0" fontId="23" fillId="19" borderId="13" xfId="0" applyFont="1" applyFill="1" applyBorder="1" applyAlignment="1" applyProtection="1">
      <alignment horizontal="center"/>
      <protection/>
    </xf>
    <xf numFmtId="38" fontId="30" fillId="19" borderId="13" xfId="49" applyFont="1" applyFill="1" applyBorder="1" applyAlignment="1" applyProtection="1">
      <alignment/>
      <protection/>
    </xf>
    <xf numFmtId="38" fontId="30" fillId="19" borderId="13" xfId="49" applyFont="1" applyFill="1" applyBorder="1" applyAlignment="1" applyProtection="1">
      <alignment/>
      <protection/>
    </xf>
    <xf numFmtId="38" fontId="30" fillId="0" borderId="13" xfId="49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38" fontId="23" fillId="0" borderId="0" xfId="49" applyFont="1" applyBorder="1" applyAlignment="1" applyProtection="1">
      <alignment horizontal="center"/>
      <protection/>
    </xf>
    <xf numFmtId="38" fontId="23" fillId="0" borderId="0" xfId="49" applyFont="1" applyBorder="1" applyAlignment="1" applyProtection="1" quotePrefix="1">
      <alignment horizontal="center"/>
      <protection/>
    </xf>
    <xf numFmtId="0" fontId="23" fillId="0" borderId="0" xfId="0" applyFont="1" applyBorder="1" applyAlignment="1">
      <alignment horizontal="center"/>
    </xf>
    <xf numFmtId="177" fontId="23" fillId="0" borderId="13" xfId="49" applyNumberFormat="1" applyFont="1" applyBorder="1" applyAlignment="1" applyProtection="1" quotePrefix="1">
      <alignment vertical="center"/>
      <protection/>
    </xf>
    <xf numFmtId="38" fontId="23" fillId="0" borderId="13" xfId="49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38" fontId="23" fillId="0" borderId="0" xfId="49" applyFont="1" applyBorder="1" applyAlignment="1" applyProtection="1">
      <alignment/>
      <protection/>
    </xf>
    <xf numFmtId="38" fontId="31" fillId="0" borderId="0" xfId="49" applyFont="1" applyBorder="1" applyAlignment="1" applyProtection="1">
      <alignment/>
      <protection/>
    </xf>
    <xf numFmtId="38" fontId="26" fillId="0" borderId="13" xfId="49" applyFont="1" applyBorder="1" applyAlignment="1" applyProtection="1">
      <alignment horizontal="center"/>
      <protection/>
    </xf>
    <xf numFmtId="38" fontId="26" fillId="0" borderId="0" xfId="49" applyFont="1" applyBorder="1" applyAlignment="1" applyProtection="1">
      <alignment/>
      <protection/>
    </xf>
    <xf numFmtId="38" fontId="26" fillId="0" borderId="0" xfId="49" applyFont="1" applyBorder="1" applyAlignment="1" applyProtection="1">
      <alignment/>
      <protection locked="0"/>
    </xf>
    <xf numFmtId="38" fontId="23" fillId="0" borderId="13" xfId="49" applyFont="1" applyBorder="1" applyAlignment="1" applyProtection="1">
      <alignment/>
      <protection/>
    </xf>
    <xf numFmtId="3" fontId="23" fillId="0" borderId="13" xfId="0" applyNumberFormat="1" applyFont="1" applyBorder="1" applyAlignment="1">
      <alignment/>
    </xf>
    <xf numFmtId="38" fontId="23" fillId="0" borderId="13" xfId="49" applyFont="1" applyBorder="1" applyAlignment="1">
      <alignment/>
    </xf>
    <xf numFmtId="178" fontId="23" fillId="0" borderId="13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19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2" fillId="0" borderId="0" xfId="0" applyFont="1" applyAlignment="1" applyProtection="1">
      <alignment horizontal="left"/>
      <protection/>
    </xf>
    <xf numFmtId="0" fontId="23" fillId="0" borderId="11" xfId="0" applyFont="1" applyBorder="1" applyAlignment="1">
      <alignment/>
    </xf>
    <xf numFmtId="38" fontId="23" fillId="0" borderId="11" xfId="49" applyFont="1" applyBorder="1" applyAlignment="1" applyProtection="1">
      <alignment horizontal="left"/>
      <protection/>
    </xf>
    <xf numFmtId="38" fontId="23" fillId="0" borderId="0" xfId="49" applyFont="1" applyAlignment="1">
      <alignment vertical="center"/>
    </xf>
    <xf numFmtId="0" fontId="33" fillId="0" borderId="12" xfId="0" applyFont="1" applyBorder="1" applyAlignment="1">
      <alignment horizontal="right" vertical="center"/>
    </xf>
    <xf numFmtId="0" fontId="23" fillId="0" borderId="19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right" vertical="center"/>
    </xf>
    <xf numFmtId="38" fontId="23" fillId="0" borderId="12" xfId="49" applyFont="1" applyBorder="1" applyAlignment="1" applyProtection="1" quotePrefix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38" fontId="23" fillId="0" borderId="0" xfId="0" applyNumberFormat="1" applyFont="1" applyBorder="1" applyAlignment="1">
      <alignment vertical="center"/>
    </xf>
    <xf numFmtId="38" fontId="23" fillId="0" borderId="0" xfId="0" applyNumberFormat="1" applyFont="1" applyAlignment="1">
      <alignment vertical="center"/>
    </xf>
    <xf numFmtId="38" fontId="23" fillId="0" borderId="0" xfId="49" applyFont="1" applyBorder="1" applyAlignment="1">
      <alignment vertical="center"/>
    </xf>
    <xf numFmtId="38" fontId="23" fillId="19" borderId="0" xfId="0" applyNumberFormat="1" applyFont="1" applyFill="1" applyBorder="1" applyAlignment="1">
      <alignment vertical="center"/>
    </xf>
    <xf numFmtId="38" fontId="23" fillId="19" borderId="0" xfId="0" applyNumberFormat="1" applyFont="1" applyFill="1" applyAlignment="1">
      <alignment vertical="center"/>
    </xf>
    <xf numFmtId="38" fontId="23" fillId="19" borderId="0" xfId="49" applyFont="1" applyFill="1" applyBorder="1" applyAlignment="1">
      <alignment vertical="center"/>
    </xf>
    <xf numFmtId="38" fontId="23" fillId="0" borderId="0" xfId="0" applyNumberFormat="1" applyFont="1" applyFill="1" applyBorder="1" applyAlignment="1">
      <alignment vertical="center"/>
    </xf>
    <xf numFmtId="38" fontId="23" fillId="0" borderId="0" xfId="0" applyNumberFormat="1" applyFont="1" applyFill="1" applyAlignment="1">
      <alignment vertical="center"/>
    </xf>
    <xf numFmtId="38" fontId="23" fillId="0" borderId="0" xfId="49" applyFont="1" applyFill="1" applyBorder="1" applyAlignment="1">
      <alignment vertical="center"/>
    </xf>
    <xf numFmtId="0" fontId="23" fillId="0" borderId="0" xfId="0" applyFont="1" applyAlignment="1" quotePrefix="1">
      <alignment horizontal="left" vertical="center"/>
    </xf>
    <xf numFmtId="38" fontId="23" fillId="0" borderId="0" xfId="49" applyFont="1" applyBorder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19" borderId="0" xfId="0" applyFont="1" applyFill="1" applyBorder="1" applyAlignment="1">
      <alignment vertical="center"/>
    </xf>
    <xf numFmtId="0" fontId="3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2" fillId="0" borderId="0" xfId="0" applyFont="1" applyFill="1" applyAlignment="1" applyProtection="1">
      <alignment horizontal="left"/>
      <protection/>
    </xf>
    <xf numFmtId="38" fontId="23" fillId="0" borderId="0" xfId="49" applyFont="1" applyFill="1" applyAlignment="1">
      <alignment/>
    </xf>
    <xf numFmtId="0" fontId="23" fillId="0" borderId="11" xfId="0" applyFont="1" applyFill="1" applyBorder="1" applyAlignment="1">
      <alignment/>
    </xf>
    <xf numFmtId="38" fontId="23" fillId="0" borderId="11" xfId="49" applyFont="1" applyFill="1" applyBorder="1" applyAlignment="1">
      <alignment/>
    </xf>
    <xf numFmtId="38" fontId="23" fillId="0" borderId="11" xfId="49" applyFont="1" applyFill="1" applyBorder="1" applyAlignment="1" applyProtection="1">
      <alignment horizontal="right"/>
      <protection/>
    </xf>
    <xf numFmtId="0" fontId="36" fillId="0" borderId="19" xfId="0" applyFont="1" applyFill="1" applyBorder="1" applyAlignment="1" applyProtection="1">
      <alignment horizontal="center" vertical="center"/>
      <protection/>
    </xf>
    <xf numFmtId="38" fontId="36" fillId="0" borderId="12" xfId="49" applyFont="1" applyFill="1" applyBorder="1" applyAlignment="1" applyProtection="1">
      <alignment horizontal="center" vertical="center"/>
      <protection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36" fillId="0" borderId="22" xfId="0" applyFont="1" applyFill="1" applyBorder="1" applyAlignment="1" applyProtection="1">
      <alignment horizontal="center" vertical="center"/>
      <protection/>
    </xf>
    <xf numFmtId="0" fontId="36" fillId="0" borderId="23" xfId="0" applyFont="1" applyFill="1" applyBorder="1" applyAlignment="1" applyProtection="1">
      <alignment horizontal="center" vertical="center"/>
      <protection/>
    </xf>
    <xf numFmtId="0" fontId="35" fillId="0" borderId="24" xfId="0" applyFont="1" applyFill="1" applyBorder="1" applyAlignment="1" applyProtection="1">
      <alignment horizontal="center" vertical="center"/>
      <protection/>
    </xf>
    <xf numFmtId="37" fontId="35" fillId="0" borderId="12" xfId="0" applyNumberFormat="1" applyFont="1" applyFill="1" applyBorder="1" applyAlignment="1" applyProtection="1">
      <alignment vertical="center"/>
      <protection/>
    </xf>
    <xf numFmtId="38" fontId="35" fillId="0" borderId="12" xfId="49" applyFont="1" applyFill="1" applyBorder="1" applyAlignment="1" applyProtection="1">
      <alignment vertical="center"/>
      <protection/>
    </xf>
    <xf numFmtId="0" fontId="35" fillId="0" borderId="21" xfId="0" applyFont="1" applyFill="1" applyBorder="1" applyAlignment="1" applyProtection="1">
      <alignment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23" xfId="0" applyFont="1" applyFill="1" applyBorder="1" applyAlignment="1" applyProtection="1">
      <alignment vertical="center"/>
      <protection/>
    </xf>
    <xf numFmtId="1" fontId="35" fillId="0" borderId="21" xfId="0" applyNumberFormat="1" applyFont="1" applyFill="1" applyBorder="1" applyAlignment="1" applyProtection="1">
      <alignment vertical="center"/>
      <protection/>
    </xf>
    <xf numFmtId="1" fontId="35" fillId="0" borderId="25" xfId="0" applyNumberFormat="1" applyFont="1" applyFill="1" applyBorder="1" applyAlignment="1" applyProtection="1">
      <alignment vertical="center"/>
      <protection/>
    </xf>
    <xf numFmtId="1" fontId="35" fillId="0" borderId="23" xfId="0" applyNumberFormat="1" applyFont="1" applyFill="1" applyBorder="1" applyAlignment="1" applyProtection="1">
      <alignment vertical="center"/>
      <protection/>
    </xf>
    <xf numFmtId="0" fontId="35" fillId="0" borderId="12" xfId="0" applyFont="1" applyFill="1" applyBorder="1" applyAlignment="1" applyProtection="1">
      <alignment vertical="center"/>
      <protection/>
    </xf>
    <xf numFmtId="0" fontId="35" fillId="0" borderId="12" xfId="0" applyFont="1" applyFill="1" applyBorder="1" applyAlignment="1" applyProtection="1">
      <alignment vertical="center"/>
      <protection locked="0"/>
    </xf>
    <xf numFmtId="38" fontId="35" fillId="0" borderId="12" xfId="49" applyFont="1" applyFill="1" applyBorder="1" applyAlignment="1" applyProtection="1">
      <alignment vertical="center"/>
      <protection locked="0"/>
    </xf>
    <xf numFmtId="0" fontId="35" fillId="0" borderId="26" xfId="0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vertical="center"/>
      <protection/>
    </xf>
    <xf numFmtId="38" fontId="35" fillId="0" borderId="15" xfId="49" applyFont="1" applyFill="1" applyBorder="1" applyAlignment="1" applyProtection="1">
      <alignment vertical="center"/>
      <protection/>
    </xf>
    <xf numFmtId="0" fontId="35" fillId="0" borderId="13" xfId="0" applyFont="1" applyFill="1" applyBorder="1" applyAlignment="1" applyProtection="1">
      <alignment vertical="center"/>
      <protection/>
    </xf>
    <xf numFmtId="1" fontId="35" fillId="0" borderId="27" xfId="0" applyNumberFormat="1" applyFont="1" applyFill="1" applyBorder="1" applyAlignment="1" applyProtection="1">
      <alignment vertical="center"/>
      <protection/>
    </xf>
    <xf numFmtId="0" fontId="35" fillId="0" borderId="28" xfId="0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vertical="center"/>
      <protection/>
    </xf>
    <xf numFmtId="38" fontId="35" fillId="0" borderId="29" xfId="49" applyFont="1" applyFill="1" applyBorder="1" applyAlignment="1" applyProtection="1">
      <alignment vertical="center"/>
      <protection/>
    </xf>
    <xf numFmtId="1" fontId="35" fillId="0" borderId="30" xfId="0" applyNumberFormat="1" applyFont="1" applyFill="1" applyBorder="1" applyAlignment="1" applyProtection="1">
      <alignment vertical="center"/>
      <protection/>
    </xf>
    <xf numFmtId="38" fontId="35" fillId="0" borderId="31" xfId="49" applyFont="1" applyFill="1" applyBorder="1" applyAlignment="1" applyProtection="1">
      <alignment vertical="center"/>
      <protection/>
    </xf>
    <xf numFmtId="1" fontId="35" fillId="0" borderId="32" xfId="0" applyNumberFormat="1" applyFont="1" applyFill="1" applyBorder="1" applyAlignment="1" applyProtection="1">
      <alignment vertical="center"/>
      <protection/>
    </xf>
    <xf numFmtId="1" fontId="35" fillId="0" borderId="33" xfId="0" applyNumberFormat="1" applyFont="1" applyFill="1" applyBorder="1" applyAlignment="1" applyProtection="1">
      <alignment vertical="center"/>
      <protection/>
    </xf>
    <xf numFmtId="38" fontId="35" fillId="0" borderId="34" xfId="49" applyFont="1" applyFill="1" applyBorder="1" applyAlignment="1" applyProtection="1">
      <alignment vertical="center"/>
      <protection/>
    </xf>
    <xf numFmtId="1" fontId="35" fillId="0" borderId="35" xfId="0" applyNumberFormat="1" applyFont="1" applyFill="1" applyBorder="1" applyAlignment="1" applyProtection="1">
      <alignment vertical="center"/>
      <protection/>
    </xf>
    <xf numFmtId="1" fontId="35" fillId="0" borderId="36" xfId="0" applyNumberFormat="1" applyFont="1" applyFill="1" applyBorder="1" applyAlignment="1" applyProtection="1">
      <alignment vertical="center"/>
      <protection/>
    </xf>
    <xf numFmtId="1" fontId="35" fillId="0" borderId="37" xfId="0" applyNumberFormat="1" applyFont="1" applyFill="1" applyBorder="1" applyAlignment="1" applyProtection="1">
      <alignment vertical="center"/>
      <protection/>
    </xf>
    <xf numFmtId="38" fontId="35" fillId="0" borderId="38" xfId="49" applyFont="1" applyFill="1" applyBorder="1" applyAlignment="1" applyProtection="1">
      <alignment vertical="center"/>
      <protection/>
    </xf>
    <xf numFmtId="1" fontId="35" fillId="0" borderId="39" xfId="0" applyNumberFormat="1" applyFont="1" applyFill="1" applyBorder="1" applyAlignment="1" applyProtection="1">
      <alignment vertical="center"/>
      <protection/>
    </xf>
    <xf numFmtId="1" fontId="35" fillId="0" borderId="40" xfId="0" applyNumberFormat="1" applyFont="1" applyFill="1" applyBorder="1" applyAlignment="1" applyProtection="1">
      <alignment vertical="center"/>
      <protection/>
    </xf>
    <xf numFmtId="0" fontId="35" fillId="0" borderId="41" xfId="0" applyFont="1" applyFill="1" applyBorder="1" applyAlignment="1" applyProtection="1">
      <alignment vertical="center"/>
      <protection/>
    </xf>
    <xf numFmtId="38" fontId="35" fillId="0" borderId="10" xfId="49" applyFont="1" applyFill="1" applyBorder="1" applyAlignment="1" applyProtection="1">
      <alignment vertical="center"/>
      <protection/>
    </xf>
    <xf numFmtId="0" fontId="35" fillId="0" borderId="42" xfId="0" applyFont="1" applyFill="1" applyBorder="1" applyAlignment="1" applyProtection="1">
      <alignment horizontal="center" vertical="center"/>
      <protection/>
    </xf>
    <xf numFmtId="0" fontId="35" fillId="0" borderId="43" xfId="0" applyFont="1" applyFill="1" applyBorder="1" applyAlignment="1" applyProtection="1">
      <alignment horizontal="center" vertical="center"/>
      <protection/>
    </xf>
    <xf numFmtId="0" fontId="35" fillId="0" borderId="16" xfId="0" applyFont="1" applyFill="1" applyBorder="1" applyAlignment="1" applyProtection="1">
      <alignment vertical="center"/>
      <protection/>
    </xf>
    <xf numFmtId="49" fontId="35" fillId="0" borderId="42" xfId="0" applyNumberFormat="1" applyFont="1" applyFill="1" applyBorder="1" applyAlignment="1" applyProtection="1">
      <alignment horizontal="center" vertical="center"/>
      <protection/>
    </xf>
    <xf numFmtId="38" fontId="35" fillId="0" borderId="44" xfId="49" applyFont="1" applyFill="1" applyBorder="1" applyAlignment="1" applyProtection="1">
      <alignment vertical="center"/>
      <protection/>
    </xf>
    <xf numFmtId="0" fontId="36" fillId="0" borderId="0" xfId="0" applyFont="1" applyFill="1" applyAlignment="1" quotePrefix="1">
      <alignment horizontal="left" vertical="center"/>
    </xf>
    <xf numFmtId="38" fontId="23" fillId="0" borderId="11" xfId="49" applyFont="1" applyFill="1" applyBorder="1" applyAlignment="1" applyProtection="1">
      <alignment horizontal="left"/>
      <protection/>
    </xf>
    <xf numFmtId="0" fontId="36" fillId="0" borderId="45" xfId="0" applyFont="1" applyFill="1" applyBorder="1" applyAlignment="1" applyProtection="1">
      <alignment horizontal="center" vertical="center"/>
      <protection/>
    </xf>
    <xf numFmtId="38" fontId="35" fillId="0" borderId="46" xfId="49" applyFont="1" applyFill="1" applyBorder="1" applyAlignment="1" applyProtection="1">
      <alignment vertical="center"/>
      <protection/>
    </xf>
    <xf numFmtId="38" fontId="35" fillId="0" borderId="47" xfId="49" applyFont="1" applyFill="1" applyBorder="1" applyAlignment="1" applyProtection="1">
      <alignment vertical="center"/>
      <protection/>
    </xf>
    <xf numFmtId="38" fontId="35" fillId="0" borderId="48" xfId="49" applyFont="1" applyFill="1" applyBorder="1" applyAlignment="1" applyProtection="1">
      <alignment vertical="center"/>
      <protection/>
    </xf>
    <xf numFmtId="1" fontId="35" fillId="0" borderId="46" xfId="0" applyNumberFormat="1" applyFont="1" applyFill="1" applyBorder="1" applyAlignment="1" applyProtection="1">
      <alignment vertical="center"/>
      <protection/>
    </xf>
    <xf numFmtId="38" fontId="35" fillId="0" borderId="49" xfId="49" applyFont="1" applyFill="1" applyBorder="1" applyAlignment="1" applyProtection="1">
      <alignment vertical="center"/>
      <protection/>
    </xf>
    <xf numFmtId="38" fontId="35" fillId="0" borderId="50" xfId="49" applyFont="1" applyFill="1" applyBorder="1" applyAlignment="1" applyProtection="1">
      <alignment vertical="center"/>
      <protection/>
    </xf>
    <xf numFmtId="1" fontId="35" fillId="0" borderId="50" xfId="0" applyNumberFormat="1" applyFont="1" applyFill="1" applyBorder="1" applyAlignment="1" applyProtection="1">
      <alignment vertical="center"/>
      <protection/>
    </xf>
    <xf numFmtId="38" fontId="35" fillId="0" borderId="51" xfId="49" applyFont="1" applyFill="1" applyBorder="1" applyAlignment="1" applyProtection="1">
      <alignment vertical="center"/>
      <protection/>
    </xf>
    <xf numFmtId="38" fontId="35" fillId="0" borderId="52" xfId="49" applyFont="1" applyFill="1" applyBorder="1" applyAlignment="1" applyProtection="1">
      <alignment vertical="center"/>
      <protection/>
    </xf>
    <xf numFmtId="1" fontId="35" fillId="0" borderId="52" xfId="0" applyNumberFormat="1" applyFont="1" applyFill="1" applyBorder="1" applyAlignment="1" applyProtection="1">
      <alignment vertical="center"/>
      <protection/>
    </xf>
    <xf numFmtId="38" fontId="35" fillId="0" borderId="53" xfId="49" applyFont="1" applyFill="1" applyBorder="1" applyAlignment="1" applyProtection="1">
      <alignment vertical="center"/>
      <protection/>
    </xf>
    <xf numFmtId="38" fontId="35" fillId="0" borderId="15" xfId="49" applyFont="1" applyFill="1" applyBorder="1" applyAlignment="1" applyProtection="1">
      <alignment vertical="center"/>
      <protection locked="0"/>
    </xf>
    <xf numFmtId="0" fontId="35" fillId="0" borderId="54" xfId="0" applyFont="1" applyFill="1" applyBorder="1" applyAlignment="1" applyProtection="1">
      <alignment horizontal="center" vertical="center"/>
      <protection/>
    </xf>
    <xf numFmtId="0" fontId="35" fillId="0" borderId="55" xfId="0" applyFont="1" applyFill="1" applyBorder="1" applyAlignment="1" applyProtection="1">
      <alignment vertical="center"/>
      <protection/>
    </xf>
    <xf numFmtId="38" fontId="35" fillId="0" borderId="56" xfId="49" applyFont="1" applyFill="1" applyBorder="1" applyAlignment="1" applyProtection="1">
      <alignment vertical="center"/>
      <protection/>
    </xf>
    <xf numFmtId="38" fontId="35" fillId="0" borderId="57" xfId="49" applyFont="1" applyFill="1" applyBorder="1" applyAlignment="1" applyProtection="1">
      <alignment vertical="center"/>
      <protection/>
    </xf>
    <xf numFmtId="1" fontId="35" fillId="0" borderId="57" xfId="0" applyNumberFormat="1" applyFont="1" applyFill="1" applyBorder="1" applyAlignment="1" applyProtection="1">
      <alignment vertical="center"/>
      <protection/>
    </xf>
    <xf numFmtId="38" fontId="35" fillId="0" borderId="58" xfId="49" applyFont="1" applyFill="1" applyBorder="1" applyAlignment="1" applyProtection="1">
      <alignment vertical="center"/>
      <protection/>
    </xf>
    <xf numFmtId="38" fontId="35" fillId="0" borderId="59" xfId="49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32" fillId="0" borderId="0" xfId="0" applyFont="1" applyAlignment="1" applyProtection="1" quotePrefix="1">
      <alignment horizontal="left"/>
      <protection/>
    </xf>
    <xf numFmtId="0" fontId="24" fillId="0" borderId="0" xfId="0" applyFont="1" applyAlignment="1" applyProtection="1">
      <alignment/>
      <protection/>
    </xf>
    <xf numFmtId="0" fontId="40" fillId="0" borderId="11" xfId="0" applyFont="1" applyBorder="1" applyAlignment="1">
      <alignment/>
    </xf>
    <xf numFmtId="38" fontId="40" fillId="0" borderId="11" xfId="49" applyFont="1" applyBorder="1" applyAlignment="1">
      <alignment/>
    </xf>
    <xf numFmtId="38" fontId="39" fillId="0" borderId="11" xfId="49" applyFont="1" applyBorder="1" applyAlignment="1" applyProtection="1">
      <alignment horizontal="right"/>
      <protection/>
    </xf>
    <xf numFmtId="0" fontId="36" fillId="0" borderId="19" xfId="0" applyFont="1" applyBorder="1" applyAlignment="1" applyProtection="1">
      <alignment horizontal="center" vertical="center"/>
      <protection/>
    </xf>
    <xf numFmtId="0" fontId="36" fillId="0" borderId="60" xfId="0" applyFont="1" applyFill="1" applyBorder="1" applyAlignment="1" applyProtection="1">
      <alignment horizontal="center" vertical="center"/>
      <protection/>
    </xf>
    <xf numFmtId="0" fontId="38" fillId="0" borderId="61" xfId="0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vertical="center"/>
      <protection/>
    </xf>
    <xf numFmtId="38" fontId="38" fillId="0" borderId="12" xfId="49" applyFont="1" applyBorder="1" applyAlignment="1" applyProtection="1">
      <alignment vertical="center"/>
      <protection/>
    </xf>
    <xf numFmtId="1" fontId="38" fillId="0" borderId="46" xfId="0" applyNumberFormat="1" applyFont="1" applyBorder="1" applyAlignment="1" applyProtection="1">
      <alignment horizontal="center" vertical="center"/>
      <protection/>
    </xf>
    <xf numFmtId="38" fontId="38" fillId="0" borderId="48" xfId="49" applyFont="1" applyBorder="1" applyAlignment="1" applyProtection="1">
      <alignment vertical="center"/>
      <protection/>
    </xf>
    <xf numFmtId="1" fontId="38" fillId="0" borderId="47" xfId="0" applyNumberFormat="1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vertical="center"/>
      <protection locked="0"/>
    </xf>
    <xf numFmtId="38" fontId="38" fillId="0" borderId="12" xfId="49" applyFont="1" applyBorder="1" applyAlignment="1" applyProtection="1">
      <alignment vertical="center"/>
      <protection locked="0"/>
    </xf>
    <xf numFmtId="1" fontId="38" fillId="0" borderId="46" xfId="0" applyNumberFormat="1" applyFont="1" applyBorder="1" applyAlignment="1" applyProtection="1">
      <alignment vertical="center"/>
      <protection/>
    </xf>
    <xf numFmtId="38" fontId="38" fillId="0" borderId="62" xfId="49" applyFont="1" applyBorder="1" applyAlignment="1" applyProtection="1">
      <alignment vertical="center"/>
      <protection/>
    </xf>
    <xf numFmtId="1" fontId="38" fillId="0" borderId="47" xfId="0" applyNumberFormat="1" applyFont="1" applyBorder="1" applyAlignment="1" applyProtection="1">
      <alignment vertical="center"/>
      <protection/>
    </xf>
    <xf numFmtId="0" fontId="38" fillId="0" borderId="42" xfId="0" applyFont="1" applyBorder="1" applyAlignment="1" applyProtection="1">
      <alignment horizontal="center" vertical="center"/>
      <protection/>
    </xf>
    <xf numFmtId="0" fontId="38" fillId="0" borderId="15" xfId="0" applyFont="1" applyBorder="1" applyAlignment="1" applyProtection="1">
      <alignment vertical="center"/>
      <protection/>
    </xf>
    <xf numFmtId="38" fontId="38" fillId="0" borderId="15" xfId="49" applyFont="1" applyBorder="1" applyAlignment="1" applyProtection="1">
      <alignment vertical="center"/>
      <protection/>
    </xf>
    <xf numFmtId="0" fontId="38" fillId="0" borderId="13" xfId="0" applyFont="1" applyBorder="1" applyAlignment="1" applyProtection="1">
      <alignment vertical="center"/>
      <protection/>
    </xf>
    <xf numFmtId="1" fontId="38" fillId="0" borderId="52" xfId="0" applyNumberFormat="1" applyFont="1" applyBorder="1" applyAlignment="1" applyProtection="1">
      <alignment vertical="center"/>
      <protection/>
    </xf>
    <xf numFmtId="1" fontId="38" fillId="0" borderId="53" xfId="0" applyNumberFormat="1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/>
    </xf>
    <xf numFmtId="1" fontId="38" fillId="0" borderId="0" xfId="0" applyNumberFormat="1" applyFont="1" applyBorder="1" applyAlignment="1" applyProtection="1">
      <alignment vertical="center"/>
      <protection/>
    </xf>
    <xf numFmtId="38" fontId="38" fillId="0" borderId="0" xfId="49" applyFont="1" applyBorder="1" applyAlignment="1" applyProtection="1">
      <alignment vertical="center"/>
      <protection/>
    </xf>
    <xf numFmtId="0" fontId="38" fillId="0" borderId="43" xfId="0" applyFont="1" applyBorder="1" applyAlignment="1" applyProtection="1">
      <alignment horizontal="center" vertical="center"/>
      <protection/>
    </xf>
    <xf numFmtId="0" fontId="38" fillId="0" borderId="16" xfId="0" applyFont="1" applyBorder="1" applyAlignment="1" applyProtection="1">
      <alignment vertical="center"/>
      <protection/>
    </xf>
    <xf numFmtId="38" fontId="38" fillId="0" borderId="31" xfId="49" applyFont="1" applyBorder="1" applyAlignment="1" applyProtection="1">
      <alignment vertical="center"/>
      <protection/>
    </xf>
    <xf numFmtId="38" fontId="38" fillId="0" borderId="49" xfId="49" applyFont="1" applyBorder="1" applyAlignment="1" applyProtection="1">
      <alignment vertical="center"/>
      <protection/>
    </xf>
    <xf numFmtId="38" fontId="38" fillId="0" borderId="38" xfId="49" applyFont="1" applyBorder="1" applyAlignment="1" applyProtection="1">
      <alignment vertical="center"/>
      <protection/>
    </xf>
    <xf numFmtId="1" fontId="38" fillId="0" borderId="63" xfId="0" applyNumberFormat="1" applyFont="1" applyBorder="1" applyAlignment="1" applyProtection="1">
      <alignment vertical="center"/>
      <protection/>
    </xf>
    <xf numFmtId="0" fontId="38" fillId="0" borderId="42" xfId="0" applyFont="1" applyFill="1" applyBorder="1" applyAlignment="1" applyProtection="1">
      <alignment horizontal="center" vertical="center"/>
      <protection/>
    </xf>
    <xf numFmtId="0" fontId="38" fillId="0" borderId="13" xfId="0" applyFont="1" applyFill="1" applyBorder="1" applyAlignment="1" applyProtection="1">
      <alignment vertical="center"/>
      <protection/>
    </xf>
    <xf numFmtId="38" fontId="38" fillId="0" borderId="38" xfId="49" applyFont="1" applyFill="1" applyBorder="1" applyAlignment="1" applyProtection="1">
      <alignment vertical="center"/>
      <protection/>
    </xf>
    <xf numFmtId="1" fontId="38" fillId="0" borderId="63" xfId="0" applyNumberFormat="1" applyFont="1" applyFill="1" applyBorder="1" applyAlignment="1" applyProtection="1">
      <alignment vertical="center"/>
      <protection/>
    </xf>
    <xf numFmtId="38" fontId="38" fillId="0" borderId="48" xfId="49" applyFont="1" applyFill="1" applyBorder="1" applyAlignment="1" applyProtection="1">
      <alignment vertical="center"/>
      <protection/>
    </xf>
    <xf numFmtId="38" fontId="38" fillId="0" borderId="15" xfId="49" applyFont="1" applyFill="1" applyBorder="1" applyAlignment="1" applyProtection="1">
      <alignment vertical="center"/>
      <protection/>
    </xf>
    <xf numFmtId="1" fontId="38" fillId="0" borderId="52" xfId="0" applyNumberFormat="1" applyFont="1" applyFill="1" applyBorder="1" applyAlignment="1" applyProtection="1">
      <alignment vertical="center"/>
      <protection/>
    </xf>
    <xf numFmtId="1" fontId="38" fillId="0" borderId="53" xfId="0" applyNumberFormat="1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1" fontId="38" fillId="0" borderId="0" xfId="0" applyNumberFormat="1" applyFont="1" applyFill="1" applyBorder="1" applyAlignment="1" applyProtection="1">
      <alignment vertical="center"/>
      <protection/>
    </xf>
    <xf numFmtId="38" fontId="38" fillId="0" borderId="0" xfId="49" applyFont="1" applyFill="1" applyBorder="1" applyAlignment="1" applyProtection="1">
      <alignment vertical="center"/>
      <protection/>
    </xf>
    <xf numFmtId="0" fontId="38" fillId="0" borderId="61" xfId="0" applyFont="1" applyFill="1" applyBorder="1" applyAlignment="1" applyProtection="1">
      <alignment horizontal="center" vertical="center"/>
      <protection/>
    </xf>
    <xf numFmtId="0" fontId="38" fillId="0" borderId="64" xfId="0" applyFont="1" applyFill="1" applyBorder="1" applyAlignment="1" applyProtection="1">
      <alignment vertical="center"/>
      <protection/>
    </xf>
    <xf numFmtId="38" fontId="38" fillId="0" borderId="65" xfId="49" applyFont="1" applyFill="1" applyBorder="1" applyAlignment="1" applyProtection="1">
      <alignment vertical="center"/>
      <protection/>
    </xf>
    <xf numFmtId="1" fontId="38" fillId="0" borderId="66" xfId="0" applyNumberFormat="1" applyFont="1" applyFill="1" applyBorder="1" applyAlignment="1" applyProtection="1">
      <alignment vertical="center"/>
      <protection/>
    </xf>
    <xf numFmtId="38" fontId="38" fillId="0" borderId="62" xfId="49" applyFont="1" applyFill="1" applyBorder="1" applyAlignment="1" applyProtection="1">
      <alignment vertical="center"/>
      <protection/>
    </xf>
    <xf numFmtId="1" fontId="38" fillId="0" borderId="46" xfId="0" applyNumberFormat="1" applyFont="1" applyFill="1" applyBorder="1" applyAlignment="1" applyProtection="1">
      <alignment vertical="center"/>
      <protection/>
    </xf>
    <xf numFmtId="1" fontId="38" fillId="0" borderId="47" xfId="0" applyNumberFormat="1" applyFont="1" applyFill="1" applyBorder="1" applyAlignment="1" applyProtection="1">
      <alignment vertical="center"/>
      <protection/>
    </xf>
    <xf numFmtId="0" fontId="38" fillId="0" borderId="17" xfId="0" applyFont="1" applyFill="1" applyBorder="1" applyAlignment="1" applyProtection="1">
      <alignment vertical="center"/>
      <protection/>
    </xf>
    <xf numFmtId="38" fontId="38" fillId="0" borderId="67" xfId="49" applyFont="1" applyFill="1" applyBorder="1" applyAlignment="1" applyProtection="1">
      <alignment vertical="center"/>
      <protection/>
    </xf>
    <xf numFmtId="0" fontId="38" fillId="0" borderId="68" xfId="0" applyFont="1" applyFill="1" applyBorder="1" applyAlignment="1" applyProtection="1">
      <alignment horizontal="center" vertical="center"/>
      <protection/>
    </xf>
    <xf numFmtId="0" fontId="38" fillId="0" borderId="69" xfId="0" applyFont="1" applyFill="1" applyBorder="1" applyAlignment="1" applyProtection="1">
      <alignment vertical="center"/>
      <protection/>
    </xf>
    <xf numFmtId="38" fontId="38" fillId="0" borderId="70" xfId="49" applyFont="1" applyFill="1" applyBorder="1" applyAlignment="1" applyProtection="1">
      <alignment vertical="center"/>
      <protection/>
    </xf>
    <xf numFmtId="1" fontId="38" fillId="0" borderId="71" xfId="0" applyNumberFormat="1" applyFont="1" applyFill="1" applyBorder="1" applyAlignment="1" applyProtection="1">
      <alignment vertical="center"/>
      <protection/>
    </xf>
    <xf numFmtId="38" fontId="38" fillId="0" borderId="49" xfId="49" applyFont="1" applyFill="1" applyBorder="1" applyAlignment="1" applyProtection="1">
      <alignment vertical="center"/>
      <protection/>
    </xf>
    <xf numFmtId="1" fontId="38" fillId="0" borderId="50" xfId="0" applyNumberFormat="1" applyFont="1" applyFill="1" applyBorder="1" applyAlignment="1" applyProtection="1">
      <alignment vertical="center"/>
      <protection/>
    </xf>
    <xf numFmtId="1" fontId="38" fillId="0" borderId="51" xfId="0" applyNumberFormat="1" applyFont="1" applyFill="1" applyBorder="1" applyAlignment="1" applyProtection="1">
      <alignment vertical="center"/>
      <protection/>
    </xf>
    <xf numFmtId="49" fontId="38" fillId="0" borderId="42" xfId="0" applyNumberFormat="1" applyFont="1" applyFill="1" applyBorder="1" applyAlignment="1" applyProtection="1">
      <alignment horizontal="center" vertical="center"/>
      <protection/>
    </xf>
    <xf numFmtId="49" fontId="38" fillId="0" borderId="72" xfId="0" applyNumberFormat="1" applyFont="1" applyFill="1" applyBorder="1" applyAlignment="1" applyProtection="1">
      <alignment horizontal="center" vertical="center"/>
      <protection/>
    </xf>
    <xf numFmtId="1" fontId="38" fillId="0" borderId="73" xfId="0" applyNumberFormat="1" applyFont="1" applyFill="1" applyBorder="1" applyAlignment="1" applyProtection="1">
      <alignment vertical="center"/>
      <protection/>
    </xf>
    <xf numFmtId="38" fontId="38" fillId="0" borderId="56" xfId="49" applyFont="1" applyFill="1" applyBorder="1" applyAlignment="1" applyProtection="1">
      <alignment vertical="center"/>
      <protection/>
    </xf>
    <xf numFmtId="1" fontId="38" fillId="0" borderId="59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 quotePrefix="1">
      <alignment horizontal="left"/>
    </xf>
    <xf numFmtId="0" fontId="36" fillId="0" borderId="19" xfId="0" applyFont="1" applyBorder="1" applyAlignment="1" applyProtection="1">
      <alignment horizontal="center" vertical="center" shrinkToFit="1"/>
      <protection/>
    </xf>
    <xf numFmtId="1" fontId="38" fillId="0" borderId="66" xfId="0" applyNumberFormat="1" applyFont="1" applyBorder="1" applyAlignment="1" applyProtection="1">
      <alignment horizontal="center" vertical="center"/>
      <protection/>
    </xf>
    <xf numFmtId="38" fontId="38" fillId="0" borderId="48" xfId="49" applyNumberFormat="1" applyFont="1" applyBorder="1" applyAlignment="1" applyProtection="1">
      <alignment vertical="center"/>
      <protection/>
    </xf>
    <xf numFmtId="38" fontId="38" fillId="0" borderId="15" xfId="49" applyFont="1" applyBorder="1" applyAlignment="1" applyProtection="1">
      <alignment vertical="center"/>
      <protection locked="0"/>
    </xf>
    <xf numFmtId="1" fontId="38" fillId="0" borderId="66" xfId="0" applyNumberFormat="1" applyFont="1" applyBorder="1" applyAlignment="1" applyProtection="1">
      <alignment vertical="center"/>
      <protection/>
    </xf>
    <xf numFmtId="38" fontId="38" fillId="0" borderId="48" xfId="49" applyFont="1" applyBorder="1" applyAlignment="1" applyProtection="1">
      <alignment vertical="center"/>
      <protection locked="0"/>
    </xf>
    <xf numFmtId="38" fontId="38" fillId="0" borderId="62" xfId="49" applyNumberFormat="1" applyFont="1" applyBorder="1" applyAlignment="1" applyProtection="1">
      <alignment vertical="center"/>
      <protection/>
    </xf>
    <xf numFmtId="0" fontId="38" fillId="0" borderId="68" xfId="0" applyFont="1" applyBorder="1" applyAlignment="1" applyProtection="1">
      <alignment horizontal="center" vertical="center"/>
      <protection/>
    </xf>
    <xf numFmtId="0" fontId="38" fillId="0" borderId="18" xfId="0" applyFont="1" applyBorder="1" applyAlignment="1" applyProtection="1">
      <alignment vertical="center"/>
      <protection/>
    </xf>
    <xf numFmtId="38" fontId="38" fillId="0" borderId="29" xfId="49" applyFont="1" applyBorder="1" applyAlignment="1" applyProtection="1">
      <alignment vertical="center"/>
      <protection/>
    </xf>
    <xf numFmtId="38" fontId="38" fillId="0" borderId="74" xfId="49" applyFont="1" applyBorder="1" applyAlignment="1" applyProtection="1">
      <alignment vertical="center"/>
      <protection/>
    </xf>
    <xf numFmtId="0" fontId="38" fillId="0" borderId="41" xfId="0" applyFont="1" applyFill="1" applyBorder="1" applyAlignment="1" applyProtection="1">
      <alignment vertical="center"/>
      <protection/>
    </xf>
    <xf numFmtId="38" fontId="38" fillId="0" borderId="63" xfId="49" applyFont="1" applyFill="1" applyBorder="1" applyAlignment="1" applyProtection="1">
      <alignment vertical="center"/>
      <protection/>
    </xf>
    <xf numFmtId="38" fontId="38" fillId="0" borderId="0" xfId="0" applyNumberFormat="1" applyFont="1" applyFill="1" applyBorder="1" applyAlignment="1" applyProtection="1">
      <alignment vertical="center"/>
      <protection/>
    </xf>
    <xf numFmtId="0" fontId="38" fillId="0" borderId="43" xfId="0" applyFont="1" applyFill="1" applyBorder="1" applyAlignment="1" applyProtection="1">
      <alignment horizontal="center" vertical="center"/>
      <protection/>
    </xf>
    <xf numFmtId="1" fontId="38" fillId="0" borderId="50" xfId="0" applyNumberFormat="1" applyFont="1" applyBorder="1" applyAlignment="1" applyProtection="1">
      <alignment vertical="center"/>
      <protection/>
    </xf>
    <xf numFmtId="1" fontId="38" fillId="0" borderId="71" xfId="0" applyNumberFormat="1" applyFont="1" applyBorder="1" applyAlignment="1" applyProtection="1">
      <alignment vertical="center"/>
      <protection/>
    </xf>
    <xf numFmtId="38" fontId="38" fillId="0" borderId="71" xfId="49" applyFont="1" applyFill="1" applyBorder="1" applyAlignment="1" applyProtection="1">
      <alignment vertical="center"/>
      <protection/>
    </xf>
    <xf numFmtId="38" fontId="1" fillId="20" borderId="0" xfId="49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21" borderId="13" xfId="0" applyFont="1" applyFill="1" applyBorder="1" applyAlignment="1">
      <alignment horizontal="center"/>
    </xf>
    <xf numFmtId="177" fontId="23" fillId="21" borderId="13" xfId="49" applyNumberFormat="1" applyFont="1" applyFill="1" applyBorder="1" applyAlignment="1" applyProtection="1" quotePrefix="1">
      <alignment vertical="center"/>
      <protection/>
    </xf>
    <xf numFmtId="38" fontId="23" fillId="21" borderId="13" xfId="49" applyFont="1" applyFill="1" applyBorder="1" applyAlignment="1">
      <alignment/>
    </xf>
    <xf numFmtId="178" fontId="23" fillId="21" borderId="13" xfId="0" applyNumberFormat="1" applyFont="1" applyFill="1" applyBorder="1" applyAlignment="1">
      <alignment horizontal="right"/>
    </xf>
    <xf numFmtId="49" fontId="35" fillId="0" borderId="43" xfId="0" applyNumberFormat="1" applyFont="1" applyFill="1" applyBorder="1" applyAlignment="1" applyProtection="1">
      <alignment horizontal="center" vertical="center"/>
      <protection/>
    </xf>
    <xf numFmtId="38" fontId="35" fillId="0" borderId="75" xfId="49" applyFont="1" applyFill="1" applyBorder="1" applyAlignment="1" applyProtection="1">
      <alignment vertical="center"/>
      <protection/>
    </xf>
    <xf numFmtId="1" fontId="38" fillId="0" borderId="73" xfId="0" applyNumberFormat="1" applyFont="1" applyBorder="1" applyAlignment="1" applyProtection="1">
      <alignment vertical="center"/>
      <protection/>
    </xf>
    <xf numFmtId="38" fontId="38" fillId="0" borderId="73" xfId="49" applyFont="1" applyFill="1" applyBorder="1" applyAlignment="1" applyProtection="1">
      <alignment vertical="center"/>
      <protection/>
    </xf>
    <xf numFmtId="38" fontId="23" fillId="0" borderId="42" xfId="49" applyFont="1" applyBorder="1" applyAlignment="1" applyProtection="1">
      <alignment horizontal="center" vertical="center" shrinkToFit="1"/>
      <protection/>
    </xf>
    <xf numFmtId="38" fontId="23" fillId="0" borderId="13" xfId="49" applyFont="1" applyBorder="1" applyAlignment="1" applyProtection="1">
      <alignment vertical="center" shrinkToFit="1"/>
      <protection/>
    </xf>
    <xf numFmtId="38" fontId="23" fillId="0" borderId="13" xfId="49" applyNumberFormat="1" applyFont="1" applyBorder="1" applyAlignment="1" applyProtection="1">
      <alignment vertical="center" shrinkToFit="1"/>
      <protection/>
    </xf>
    <xf numFmtId="38" fontId="23" fillId="0" borderId="13" xfId="49" applyFont="1" applyFill="1" applyBorder="1" applyAlignment="1" applyProtection="1">
      <alignment vertical="center" shrinkToFit="1"/>
      <protection/>
    </xf>
    <xf numFmtId="38" fontId="24" fillId="0" borderId="13" xfId="49" applyFont="1" applyBorder="1" applyAlignment="1" applyProtection="1">
      <alignment vertical="center" shrinkToFit="1"/>
      <protection/>
    </xf>
    <xf numFmtId="38" fontId="23" fillId="0" borderId="14" xfId="49" applyFont="1" applyBorder="1" applyAlignment="1">
      <alignment vertical="center" shrinkToFit="1"/>
    </xf>
    <xf numFmtId="38" fontId="23" fillId="0" borderId="13" xfId="49" applyFont="1" applyBorder="1" applyAlignment="1">
      <alignment vertical="center" shrinkToFit="1"/>
    </xf>
    <xf numFmtId="38" fontId="23" fillId="19" borderId="13" xfId="49" applyNumberFormat="1" applyFont="1" applyFill="1" applyBorder="1" applyAlignment="1" applyProtection="1">
      <alignment vertical="center" shrinkToFit="1"/>
      <protection/>
    </xf>
    <xf numFmtId="38" fontId="23" fillId="22" borderId="13" xfId="49" applyFont="1" applyFill="1" applyBorder="1" applyAlignment="1" applyProtection="1">
      <alignment vertical="center" shrinkToFit="1"/>
      <protection/>
    </xf>
    <xf numFmtId="38" fontId="23" fillId="0" borderId="14" xfId="49" applyFont="1" applyBorder="1" applyAlignment="1" applyProtection="1">
      <alignment vertical="center" shrinkToFit="1"/>
      <protection/>
    </xf>
    <xf numFmtId="38" fontId="26" fillId="0" borderId="13" xfId="49" applyFont="1" applyBorder="1" applyAlignment="1" applyProtection="1">
      <alignment vertical="center" shrinkToFit="1"/>
      <protection locked="0"/>
    </xf>
    <xf numFmtId="38" fontId="26" fillId="0" borderId="14" xfId="49" applyFont="1" applyBorder="1" applyAlignment="1" applyProtection="1">
      <alignment vertical="center" shrinkToFit="1"/>
      <protection/>
    </xf>
    <xf numFmtId="38" fontId="26" fillId="22" borderId="14" xfId="49" applyFont="1" applyFill="1" applyBorder="1" applyAlignment="1" applyProtection="1">
      <alignment vertical="center" shrinkToFit="1"/>
      <protection/>
    </xf>
    <xf numFmtId="38" fontId="23" fillId="0" borderId="68" xfId="49" applyFont="1" applyBorder="1" applyAlignment="1" applyProtection="1">
      <alignment horizontal="center" vertical="center" shrinkToFit="1"/>
      <protection/>
    </xf>
    <xf numFmtId="38" fontId="23" fillId="0" borderId="18" xfId="49" applyFont="1" applyBorder="1" applyAlignment="1" applyProtection="1">
      <alignment vertical="center" shrinkToFit="1"/>
      <protection/>
    </xf>
    <xf numFmtId="38" fontId="26" fillId="0" borderId="76" xfId="49" applyFont="1" applyBorder="1" applyAlignment="1" applyProtection="1">
      <alignment vertical="center" shrinkToFit="1"/>
      <protection/>
    </xf>
    <xf numFmtId="38" fontId="23" fillId="0" borderId="61" xfId="49" applyFont="1" applyBorder="1" applyAlignment="1" applyProtection="1">
      <alignment horizontal="center" vertical="center" shrinkToFit="1"/>
      <protection/>
    </xf>
    <xf numFmtId="38" fontId="23" fillId="0" borderId="41" xfId="49" applyFont="1" applyBorder="1" applyAlignment="1" applyProtection="1">
      <alignment vertical="center" shrinkToFit="1"/>
      <protection/>
    </xf>
    <xf numFmtId="38" fontId="23" fillId="0" borderId="41" xfId="49" applyNumberFormat="1" applyFont="1" applyBorder="1" applyAlignment="1" applyProtection="1">
      <alignment vertical="center" shrinkToFit="1"/>
      <protection/>
    </xf>
    <xf numFmtId="38" fontId="23" fillId="0" borderId="77" xfId="49" applyFont="1" applyBorder="1" applyAlignment="1" applyProtection="1">
      <alignment vertical="center" shrinkToFit="1"/>
      <protection/>
    </xf>
    <xf numFmtId="49" fontId="23" fillId="0" borderId="42" xfId="49" applyNumberFormat="1" applyFont="1" applyBorder="1" applyAlignment="1" applyProtection="1">
      <alignment horizontal="center" vertical="center" shrinkToFit="1"/>
      <protection/>
    </xf>
    <xf numFmtId="49" fontId="23" fillId="0" borderId="42" xfId="49" applyNumberFormat="1" applyFont="1" applyFill="1" applyBorder="1" applyAlignment="1" applyProtection="1">
      <alignment horizontal="center" vertical="center" shrinkToFit="1"/>
      <protection/>
    </xf>
    <xf numFmtId="38" fontId="23" fillId="0" borderId="13" xfId="49" applyNumberFormat="1" applyFont="1" applyFill="1" applyBorder="1" applyAlignment="1" applyProtection="1">
      <alignment vertical="center" shrinkToFit="1"/>
      <protection/>
    </xf>
    <xf numFmtId="38" fontId="23" fillId="0" borderId="14" xfId="49" applyFont="1" applyFill="1" applyBorder="1" applyAlignment="1" applyProtection="1">
      <alignment vertical="center" shrinkToFit="1"/>
      <protection/>
    </xf>
    <xf numFmtId="0" fontId="23" fillId="0" borderId="13" xfId="0" applyFont="1" applyFill="1" applyBorder="1" applyAlignment="1">
      <alignment horizontal="center"/>
    </xf>
    <xf numFmtId="177" fontId="23" fillId="0" borderId="13" xfId="49" applyNumberFormat="1" applyFont="1" applyFill="1" applyBorder="1" applyAlignment="1" applyProtection="1" quotePrefix="1">
      <alignment vertical="center"/>
      <protection/>
    </xf>
    <xf numFmtId="38" fontId="23" fillId="0" borderId="13" xfId="49" applyFont="1" applyFill="1" applyBorder="1" applyAlignment="1">
      <alignment/>
    </xf>
    <xf numFmtId="178" fontId="23" fillId="0" borderId="13" xfId="0" applyNumberFormat="1" applyFont="1" applyFill="1" applyBorder="1" applyAlignment="1">
      <alignment horizontal="right"/>
    </xf>
    <xf numFmtId="38" fontId="23" fillId="23" borderId="13" xfId="49" applyFont="1" applyFill="1" applyBorder="1" applyAlignment="1">
      <alignment/>
    </xf>
    <xf numFmtId="0" fontId="23" fillId="23" borderId="13" xfId="0" applyFont="1" applyFill="1" applyBorder="1" applyAlignment="1">
      <alignment horizontal="center"/>
    </xf>
    <xf numFmtId="1" fontId="34" fillId="0" borderId="0" xfId="0" applyNumberFormat="1" applyFont="1" applyFill="1" applyAlignment="1">
      <alignment vertical="center"/>
    </xf>
    <xf numFmtId="1" fontId="35" fillId="0" borderId="78" xfId="0" applyNumberFormat="1" applyFont="1" applyFill="1" applyBorder="1" applyAlignment="1" applyProtection="1">
      <alignment vertical="center"/>
      <protection/>
    </xf>
    <xf numFmtId="0" fontId="35" fillId="0" borderId="68" xfId="0" applyFont="1" applyFill="1" applyBorder="1" applyAlignment="1" applyProtection="1">
      <alignment horizontal="center" vertical="center"/>
      <protection/>
    </xf>
    <xf numFmtId="1" fontId="35" fillId="0" borderId="79" xfId="49" applyNumberFormat="1" applyFont="1" applyFill="1" applyBorder="1" applyAlignment="1" applyProtection="1">
      <alignment vertical="center"/>
      <protection/>
    </xf>
    <xf numFmtId="38" fontId="35" fillId="0" borderId="48" xfId="49" applyFont="1" applyFill="1" applyBorder="1" applyAlignment="1" applyProtection="1">
      <alignment horizontal="right" vertical="center"/>
      <protection/>
    </xf>
    <xf numFmtId="38" fontId="35" fillId="0" borderId="49" xfId="49" applyFont="1" applyFill="1" applyBorder="1" applyAlignment="1" applyProtection="1">
      <alignment horizontal="right" vertical="center"/>
      <protection/>
    </xf>
    <xf numFmtId="3" fontId="35" fillId="0" borderId="74" xfId="49" applyNumberFormat="1" applyFont="1" applyFill="1" applyBorder="1" applyAlignment="1" applyProtection="1">
      <alignment horizontal="right" vertical="center"/>
      <protection/>
    </xf>
    <xf numFmtId="3" fontId="35" fillId="0" borderId="74" xfId="49" applyNumberFormat="1" applyFont="1" applyFill="1" applyBorder="1" applyAlignment="1" applyProtection="1">
      <alignment vertical="center"/>
      <protection/>
    </xf>
    <xf numFmtId="1" fontId="35" fillId="0" borderId="34" xfId="49" applyNumberFormat="1" applyFont="1" applyFill="1" applyBorder="1" applyAlignment="1" applyProtection="1">
      <alignment vertical="center"/>
      <protection/>
    </xf>
    <xf numFmtId="1" fontId="35" fillId="0" borderId="34" xfId="0" applyNumberFormat="1" applyFont="1" applyFill="1" applyBorder="1" applyAlignment="1" applyProtection="1">
      <alignment vertical="center"/>
      <protection/>
    </xf>
    <xf numFmtId="1" fontId="35" fillId="0" borderId="80" xfId="49" applyNumberFormat="1" applyFont="1" applyFill="1" applyBorder="1" applyAlignment="1" applyProtection="1">
      <alignment vertical="center"/>
      <protection/>
    </xf>
    <xf numFmtId="3" fontId="35" fillId="0" borderId="56" xfId="0" applyNumberFormat="1" applyFont="1" applyFill="1" applyBorder="1" applyAlignment="1">
      <alignment horizontal="right" vertical="center"/>
    </xf>
    <xf numFmtId="1" fontId="35" fillId="0" borderId="80" xfId="0" applyNumberFormat="1" applyFont="1" applyFill="1" applyBorder="1" applyAlignment="1" applyProtection="1">
      <alignment vertical="center"/>
      <protection/>
    </xf>
    <xf numFmtId="3" fontId="35" fillId="0" borderId="49" xfId="49" applyNumberFormat="1" applyFont="1" applyFill="1" applyBorder="1" applyAlignment="1" applyProtection="1">
      <alignment vertical="center"/>
      <protection/>
    </xf>
    <xf numFmtId="0" fontId="38" fillId="0" borderId="15" xfId="0" applyFont="1" applyFill="1" applyBorder="1" applyAlignment="1" applyProtection="1">
      <alignment vertical="center"/>
      <protection/>
    </xf>
    <xf numFmtId="0" fontId="38" fillId="0" borderId="58" xfId="0" applyFont="1" applyFill="1" applyBorder="1" applyAlignment="1" applyProtection="1">
      <alignment vertical="center"/>
      <protection/>
    </xf>
    <xf numFmtId="49" fontId="38" fillId="0" borderId="68" xfId="0" applyNumberFormat="1" applyFont="1" applyFill="1" applyBorder="1" applyAlignment="1" applyProtection="1">
      <alignment horizontal="center" vertical="center"/>
      <protection/>
    </xf>
    <xf numFmtId="0" fontId="38" fillId="0" borderId="81" xfId="0" applyFont="1" applyFill="1" applyBorder="1" applyAlignment="1" applyProtection="1">
      <alignment vertical="center"/>
      <protection/>
    </xf>
    <xf numFmtId="38" fontId="38" fillId="0" borderId="82" xfId="49" applyFont="1" applyFill="1" applyBorder="1" applyAlignment="1" applyProtection="1">
      <alignment vertical="center"/>
      <protection/>
    </xf>
    <xf numFmtId="1" fontId="38" fillId="0" borderId="80" xfId="0" applyNumberFormat="1" applyFont="1" applyFill="1" applyBorder="1" applyAlignment="1" applyProtection="1">
      <alignment vertical="center"/>
      <protection/>
    </xf>
    <xf numFmtId="38" fontId="38" fillId="0" borderId="74" xfId="49" applyFont="1" applyFill="1" applyBorder="1" applyAlignment="1" applyProtection="1">
      <alignment vertical="center"/>
      <protection/>
    </xf>
    <xf numFmtId="1" fontId="38" fillId="0" borderId="83" xfId="0" applyNumberFormat="1" applyFont="1" applyFill="1" applyBorder="1" applyAlignment="1" applyProtection="1">
      <alignment vertical="center"/>
      <protection/>
    </xf>
    <xf numFmtId="1" fontId="38" fillId="0" borderId="79" xfId="0" applyNumberFormat="1" applyFont="1" applyFill="1" applyBorder="1" applyAlignment="1" applyProtection="1">
      <alignment vertical="center"/>
      <protection/>
    </xf>
    <xf numFmtId="49" fontId="23" fillId="0" borderId="68" xfId="49" applyNumberFormat="1" applyFont="1" applyFill="1" applyBorder="1" applyAlignment="1" applyProtection="1">
      <alignment horizontal="center" vertical="center" shrinkToFit="1"/>
      <protection/>
    </xf>
    <xf numFmtId="38" fontId="23" fillId="0" borderId="18" xfId="49" applyFont="1" applyFill="1" applyBorder="1" applyAlignment="1" applyProtection="1">
      <alignment vertical="center" shrinkToFit="1"/>
      <protection/>
    </xf>
    <xf numFmtId="38" fontId="23" fillId="22" borderId="18" xfId="49" applyFont="1" applyFill="1" applyBorder="1" applyAlignment="1" applyProtection="1">
      <alignment vertical="center" shrinkToFit="1"/>
      <protection/>
    </xf>
    <xf numFmtId="38" fontId="23" fillId="0" borderId="18" xfId="49" applyNumberFormat="1" applyFont="1" applyFill="1" applyBorder="1" applyAlignment="1" applyProtection="1">
      <alignment vertical="center" shrinkToFit="1"/>
      <protection/>
    </xf>
    <xf numFmtId="38" fontId="23" fillId="0" borderId="76" xfId="49" applyFont="1" applyFill="1" applyBorder="1" applyAlignment="1" applyProtection="1">
      <alignment vertical="center" shrinkToFit="1"/>
      <protection/>
    </xf>
    <xf numFmtId="38" fontId="23" fillId="0" borderId="13" xfId="0" applyNumberFormat="1" applyFont="1" applyBorder="1" applyAlignment="1">
      <alignment horizontal="right"/>
    </xf>
    <xf numFmtId="1" fontId="35" fillId="0" borderId="84" xfId="0" applyNumberFormat="1" applyFont="1" applyFill="1" applyBorder="1" applyAlignment="1" applyProtection="1">
      <alignment vertical="center"/>
      <protection/>
    </xf>
    <xf numFmtId="38" fontId="38" fillId="0" borderId="58" xfId="49" applyFont="1" applyBorder="1" applyAlignment="1" applyProtection="1">
      <alignment vertical="center"/>
      <protection/>
    </xf>
    <xf numFmtId="38" fontId="38" fillId="0" borderId="85" xfId="49" applyFont="1" applyFill="1" applyBorder="1" applyAlignment="1" applyProtection="1">
      <alignment vertical="center"/>
      <protection/>
    </xf>
    <xf numFmtId="1" fontId="38" fillId="0" borderId="57" xfId="0" applyNumberFormat="1" applyFont="1" applyFill="1" applyBorder="1" applyAlignment="1" applyProtection="1">
      <alignment vertical="center"/>
      <protection/>
    </xf>
    <xf numFmtId="38" fontId="38" fillId="0" borderId="56" xfId="49" applyFont="1" applyBorder="1" applyAlignment="1" applyProtection="1">
      <alignment vertical="center"/>
      <protection/>
    </xf>
    <xf numFmtId="0" fontId="38" fillId="0" borderId="72" xfId="0" applyFont="1" applyBorder="1" applyAlignment="1" applyProtection="1">
      <alignment horizontal="center" vertical="center"/>
      <protection/>
    </xf>
    <xf numFmtId="0" fontId="38" fillId="0" borderId="55" xfId="0" applyFont="1" applyBorder="1" applyAlignment="1" applyProtection="1">
      <alignment vertical="center"/>
      <protection/>
    </xf>
    <xf numFmtId="3" fontId="35" fillId="0" borderId="74" xfId="0" applyNumberFormat="1" applyFont="1" applyFill="1" applyBorder="1" applyAlignment="1">
      <alignment horizontal="right" vertical="center"/>
    </xf>
    <xf numFmtId="0" fontId="38" fillId="0" borderId="29" xfId="0" applyFont="1" applyFill="1" applyBorder="1" applyAlignment="1" applyProtection="1">
      <alignment vertical="center"/>
      <protection/>
    </xf>
    <xf numFmtId="1" fontId="38" fillId="0" borderId="80" xfId="0" applyNumberFormat="1" applyFont="1" applyBorder="1" applyAlignment="1" applyProtection="1">
      <alignment vertical="center"/>
      <protection/>
    </xf>
    <xf numFmtId="38" fontId="38" fillId="0" borderId="80" xfId="49" applyFont="1" applyFill="1" applyBorder="1" applyAlignment="1" applyProtection="1">
      <alignment vertical="center"/>
      <protection/>
    </xf>
    <xf numFmtId="0" fontId="35" fillId="0" borderId="6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vertical="center"/>
    </xf>
    <xf numFmtId="3" fontId="35" fillId="0" borderId="74" xfId="0" applyNumberFormat="1" applyFont="1" applyFill="1" applyBorder="1" applyAlignment="1">
      <alignment vertical="center"/>
    </xf>
    <xf numFmtId="1" fontId="35" fillId="0" borderId="81" xfId="0" applyNumberFormat="1" applyFont="1" applyFill="1" applyBorder="1" applyAlignment="1">
      <alignment vertical="center"/>
    </xf>
    <xf numFmtId="1" fontId="35" fillId="0" borderId="80" xfId="0" applyNumberFormat="1" applyFont="1" applyFill="1" applyBorder="1" applyAlignment="1">
      <alignment vertical="center"/>
    </xf>
    <xf numFmtId="1" fontId="35" fillId="0" borderId="79" xfId="0" applyNumberFormat="1" applyFont="1" applyFill="1" applyBorder="1" applyAlignment="1">
      <alignment vertical="center"/>
    </xf>
    <xf numFmtId="0" fontId="35" fillId="0" borderId="72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vertical="center"/>
    </xf>
    <xf numFmtId="3" fontId="35" fillId="0" borderId="56" xfId="0" applyNumberFormat="1" applyFont="1" applyFill="1" applyBorder="1" applyAlignment="1">
      <alignment vertical="center"/>
    </xf>
    <xf numFmtId="1" fontId="35" fillId="0" borderId="86" xfId="0" applyNumberFormat="1" applyFont="1" applyFill="1" applyBorder="1" applyAlignment="1">
      <alignment vertical="center"/>
    </xf>
    <xf numFmtId="1" fontId="35" fillId="0" borderId="73" xfId="0" applyNumberFormat="1" applyFont="1" applyFill="1" applyBorder="1" applyAlignment="1">
      <alignment vertical="center"/>
    </xf>
    <xf numFmtId="1" fontId="35" fillId="0" borderId="59" xfId="0" applyNumberFormat="1" applyFont="1" applyFill="1" applyBorder="1" applyAlignment="1">
      <alignment vertical="center"/>
    </xf>
    <xf numFmtId="1" fontId="35" fillId="0" borderId="68" xfId="0" applyNumberFormat="1" applyFont="1" applyFill="1" applyBorder="1" applyAlignment="1" quotePrefix="1">
      <alignment horizontal="center" vertical="center"/>
    </xf>
    <xf numFmtId="1" fontId="35" fillId="0" borderId="18" xfId="0" applyNumberFormat="1" applyFont="1" applyFill="1" applyBorder="1" applyAlignment="1">
      <alignment vertical="center"/>
    </xf>
    <xf numFmtId="3" fontId="35" fillId="0" borderId="87" xfId="0" applyNumberFormat="1" applyFont="1" applyFill="1" applyBorder="1" applyAlignment="1">
      <alignment vertical="center"/>
    </xf>
    <xf numFmtId="1" fontId="35" fillId="0" borderId="35" xfId="0" applyNumberFormat="1" applyFont="1" applyFill="1" applyBorder="1" applyAlignment="1">
      <alignment vertical="center"/>
    </xf>
    <xf numFmtId="1" fontId="35" fillId="0" borderId="87" xfId="0" applyNumberFormat="1" applyFont="1" applyFill="1" applyBorder="1" applyAlignment="1">
      <alignment vertical="center"/>
    </xf>
    <xf numFmtId="1" fontId="35" fillId="0" borderId="37" xfId="0" applyNumberFormat="1" applyFont="1" applyFill="1" applyBorder="1" applyAlignment="1">
      <alignment vertical="center"/>
    </xf>
    <xf numFmtId="1" fontId="35" fillId="0" borderId="72" xfId="0" applyNumberFormat="1" applyFont="1" applyFill="1" applyBorder="1" applyAlignment="1" quotePrefix="1">
      <alignment horizontal="center" vertical="center"/>
    </xf>
    <xf numFmtId="1" fontId="35" fillId="0" borderId="55" xfId="0" applyNumberFormat="1" applyFont="1" applyFill="1" applyBorder="1" applyAlignment="1">
      <alignment vertical="center"/>
    </xf>
    <xf numFmtId="3" fontId="35" fillId="0" borderId="88" xfId="0" applyNumberFormat="1" applyFont="1" applyFill="1" applyBorder="1" applyAlignment="1">
      <alignment vertical="center"/>
    </xf>
    <xf numFmtId="1" fontId="35" fillId="0" borderId="89" xfId="0" applyNumberFormat="1" applyFont="1" applyFill="1" applyBorder="1" applyAlignment="1">
      <alignment vertical="center"/>
    </xf>
    <xf numFmtId="1" fontId="35" fillId="0" borderId="88" xfId="0" applyNumberFormat="1" applyFont="1" applyFill="1" applyBorder="1" applyAlignment="1">
      <alignment vertical="center"/>
    </xf>
    <xf numFmtId="1" fontId="35" fillId="0" borderId="90" xfId="0" applyNumberFormat="1" applyFont="1" applyFill="1" applyBorder="1" applyAlignment="1">
      <alignment vertical="center"/>
    </xf>
    <xf numFmtId="0" fontId="39" fillId="0" borderId="42" xfId="0" applyFont="1" applyBorder="1" applyAlignment="1" applyProtection="1">
      <alignment horizontal="center" vertical="center"/>
      <protection/>
    </xf>
    <xf numFmtId="37" fontId="39" fillId="0" borderId="13" xfId="0" applyNumberFormat="1" applyFont="1" applyBorder="1" applyAlignment="1" applyProtection="1">
      <alignment vertical="center"/>
      <protection/>
    </xf>
    <xf numFmtId="38" fontId="39" fillId="0" borderId="15" xfId="49" applyFont="1" applyBorder="1" applyAlignment="1" applyProtection="1">
      <alignment vertical="center"/>
      <protection/>
    </xf>
    <xf numFmtId="0" fontId="39" fillId="0" borderId="27" xfId="0" applyFont="1" applyBorder="1" applyAlignment="1" applyProtection="1">
      <alignment vertical="center"/>
      <protection/>
    </xf>
    <xf numFmtId="38" fontId="39" fillId="0" borderId="27" xfId="49" applyFont="1" applyBorder="1" applyAlignment="1" applyProtection="1">
      <alignment vertical="center"/>
      <protection/>
    </xf>
    <xf numFmtId="37" fontId="39" fillId="0" borderId="15" xfId="0" applyNumberFormat="1" applyFont="1" applyBorder="1" applyAlignment="1" applyProtection="1">
      <alignment vertical="center"/>
      <protection/>
    </xf>
    <xf numFmtId="1" fontId="39" fillId="0" borderId="15" xfId="0" applyNumberFormat="1" applyFont="1" applyBorder="1" applyAlignment="1" applyProtection="1">
      <alignment vertical="center"/>
      <protection/>
    </xf>
    <xf numFmtId="0" fontId="39" fillId="0" borderId="40" xfId="0" applyFont="1" applyBorder="1" applyAlignment="1" applyProtection="1">
      <alignment vertical="center"/>
      <protection/>
    </xf>
    <xf numFmtId="1" fontId="39" fillId="0" borderId="27" xfId="0" applyNumberFormat="1" applyFont="1" applyBorder="1" applyAlignment="1" applyProtection="1">
      <alignment vertical="center"/>
      <protection/>
    </xf>
    <xf numFmtId="1" fontId="39" fillId="0" borderId="40" xfId="0" applyNumberFormat="1" applyFont="1" applyBorder="1" applyAlignment="1" applyProtection="1">
      <alignment vertical="center"/>
      <protection/>
    </xf>
    <xf numFmtId="0" fontId="39" fillId="0" borderId="13" xfId="0" applyFont="1" applyBorder="1" applyAlignment="1" applyProtection="1">
      <alignment vertical="center"/>
      <protection/>
    </xf>
    <xf numFmtId="0" fontId="39" fillId="0" borderId="13" xfId="0" applyFont="1" applyBorder="1" applyAlignment="1" applyProtection="1">
      <alignment vertical="center"/>
      <protection locked="0"/>
    </xf>
    <xf numFmtId="38" fontId="39" fillId="0" borderId="15" xfId="49" applyFont="1" applyBorder="1" applyAlignment="1" applyProtection="1">
      <alignment vertical="center"/>
      <protection locked="0"/>
    </xf>
    <xf numFmtId="0" fontId="39" fillId="0" borderId="13" xfId="0" applyFont="1" applyFill="1" applyBorder="1" applyAlignment="1" applyProtection="1">
      <alignment vertical="center"/>
      <protection/>
    </xf>
    <xf numFmtId="38" fontId="39" fillId="0" borderId="15" xfId="49" applyFont="1" applyFill="1" applyBorder="1" applyAlignment="1" applyProtection="1">
      <alignment vertical="center"/>
      <protection/>
    </xf>
    <xf numFmtId="1" fontId="39" fillId="0" borderId="27" xfId="0" applyNumberFormat="1" applyFont="1" applyFill="1" applyBorder="1" applyAlignment="1" applyProtection="1">
      <alignment vertical="center"/>
      <protection/>
    </xf>
    <xf numFmtId="38" fontId="39" fillId="0" borderId="27" xfId="49" applyFont="1" applyFill="1" applyBorder="1" applyAlignment="1" applyProtection="1">
      <alignment vertical="center"/>
      <protection/>
    </xf>
    <xf numFmtId="37" fontId="39" fillId="0" borderId="15" xfId="0" applyNumberFormat="1" applyFont="1" applyFill="1" applyBorder="1" applyAlignment="1" applyProtection="1">
      <alignment vertical="center"/>
      <protection/>
    </xf>
    <xf numFmtId="1" fontId="39" fillId="0" borderId="15" xfId="0" applyNumberFormat="1" applyFont="1" applyFill="1" applyBorder="1" applyAlignment="1" applyProtection="1">
      <alignment vertical="center"/>
      <protection/>
    </xf>
    <xf numFmtId="1" fontId="39" fillId="0" borderId="40" xfId="0" applyNumberFormat="1" applyFont="1" applyFill="1" applyBorder="1" applyAlignment="1" applyProtection="1">
      <alignment vertical="center"/>
      <protection/>
    </xf>
    <xf numFmtId="0" fontId="39" fillId="0" borderId="43" xfId="0" applyFont="1" applyBorder="1" applyAlignment="1" applyProtection="1">
      <alignment horizontal="center" vertical="center"/>
      <protection/>
    </xf>
    <xf numFmtId="0" fontId="39" fillId="0" borderId="16" xfId="0" applyFont="1" applyFill="1" applyBorder="1" applyAlignment="1" applyProtection="1">
      <alignment vertical="center"/>
      <protection/>
    </xf>
    <xf numFmtId="38" fontId="39" fillId="0" borderId="31" xfId="49" applyFont="1" applyFill="1" applyBorder="1" applyAlignment="1" applyProtection="1">
      <alignment vertical="center"/>
      <protection/>
    </xf>
    <xf numFmtId="1" fontId="39" fillId="0" borderId="30" xfId="0" applyNumberFormat="1" applyFont="1" applyFill="1" applyBorder="1" applyAlignment="1" applyProtection="1">
      <alignment vertical="center"/>
      <protection/>
    </xf>
    <xf numFmtId="38" fontId="39" fillId="0" borderId="30" xfId="49" applyFont="1" applyFill="1" applyBorder="1" applyAlignment="1" applyProtection="1">
      <alignment vertical="center"/>
      <protection/>
    </xf>
    <xf numFmtId="37" fontId="39" fillId="0" borderId="31" xfId="0" applyNumberFormat="1" applyFont="1" applyFill="1" applyBorder="1" applyAlignment="1" applyProtection="1">
      <alignment vertical="center"/>
      <protection/>
    </xf>
    <xf numFmtId="1" fontId="39" fillId="0" borderId="31" xfId="0" applyNumberFormat="1" applyFont="1" applyFill="1" applyBorder="1" applyAlignment="1" applyProtection="1">
      <alignment vertical="center"/>
      <protection/>
    </xf>
    <xf numFmtId="1" fontId="39" fillId="0" borderId="33" xfId="0" applyNumberFormat="1" applyFont="1" applyFill="1" applyBorder="1" applyAlignment="1" applyProtection="1">
      <alignment vertical="center"/>
      <protection/>
    </xf>
    <xf numFmtId="49" fontId="39" fillId="0" borderId="42" xfId="0" applyNumberFormat="1" applyFont="1" applyBorder="1" applyAlignment="1" applyProtection="1">
      <alignment horizontal="center" vertical="center"/>
      <protection/>
    </xf>
    <xf numFmtId="49" fontId="39" fillId="0" borderId="68" xfId="0" applyNumberFormat="1" applyFont="1" applyBorder="1" applyAlignment="1" applyProtection="1">
      <alignment horizontal="center" vertical="center"/>
      <protection/>
    </xf>
    <xf numFmtId="0" fontId="39" fillId="0" borderId="18" xfId="0" applyFont="1" applyFill="1" applyBorder="1" applyAlignment="1" applyProtection="1">
      <alignment vertical="center"/>
      <protection/>
    </xf>
    <xf numFmtId="38" fontId="39" fillId="0" borderId="87" xfId="49" applyFont="1" applyFill="1" applyBorder="1" applyAlignment="1" applyProtection="1">
      <alignment vertical="center"/>
      <protection/>
    </xf>
    <xf numFmtId="1" fontId="39" fillId="0" borderId="35" xfId="0" applyNumberFormat="1" applyFont="1" applyFill="1" applyBorder="1" applyAlignment="1" applyProtection="1">
      <alignment vertical="center"/>
      <protection/>
    </xf>
    <xf numFmtId="38" fontId="39" fillId="0" borderId="35" xfId="49" applyFont="1" applyFill="1" applyBorder="1" applyAlignment="1" applyProtection="1">
      <alignment vertical="center"/>
      <protection/>
    </xf>
    <xf numFmtId="37" fontId="39" fillId="0" borderId="87" xfId="0" applyNumberFormat="1" applyFont="1" applyFill="1" applyBorder="1" applyAlignment="1" applyProtection="1">
      <alignment vertical="center"/>
      <protection/>
    </xf>
    <xf numFmtId="1" fontId="39" fillId="0" borderId="87" xfId="0" applyNumberFormat="1" applyFont="1" applyFill="1" applyBorder="1" applyAlignment="1" applyProtection="1">
      <alignment vertical="center"/>
      <protection/>
    </xf>
    <xf numFmtId="1" fontId="39" fillId="0" borderId="37" xfId="0" applyNumberFormat="1" applyFont="1" applyFill="1" applyBorder="1" applyAlignment="1" applyProtection="1">
      <alignment vertical="center"/>
      <protection/>
    </xf>
    <xf numFmtId="49" fontId="39" fillId="0" borderId="72" xfId="0" applyNumberFormat="1" applyFont="1" applyBorder="1" applyAlignment="1" applyProtection="1">
      <alignment horizontal="center" vertical="center"/>
      <protection/>
    </xf>
    <xf numFmtId="0" fontId="39" fillId="0" borderId="55" xfId="0" applyFont="1" applyFill="1" applyBorder="1" applyAlignment="1" applyProtection="1">
      <alignment vertical="center"/>
      <protection/>
    </xf>
    <xf numFmtId="38" fontId="39" fillId="0" borderId="55" xfId="49" applyFont="1" applyFill="1" applyBorder="1" applyAlignment="1" applyProtection="1">
      <alignment vertical="center"/>
      <protection/>
    </xf>
    <xf numFmtId="1" fontId="39" fillId="0" borderId="55" xfId="0" applyNumberFormat="1" applyFont="1" applyFill="1" applyBorder="1" applyAlignment="1" applyProtection="1">
      <alignment vertical="center"/>
      <protection/>
    </xf>
    <xf numFmtId="37" fontId="39" fillId="0" borderId="55" xfId="0" applyNumberFormat="1" applyFont="1" applyFill="1" applyBorder="1" applyAlignment="1" applyProtection="1">
      <alignment vertical="center"/>
      <protection/>
    </xf>
    <xf numFmtId="1" fontId="39" fillId="0" borderId="91" xfId="0" applyNumberFormat="1" applyFont="1" applyFill="1" applyBorder="1" applyAlignment="1" applyProtection="1">
      <alignment vertical="center"/>
      <protection/>
    </xf>
    <xf numFmtId="38" fontId="58" fillId="0" borderId="0" xfId="49" applyFont="1" applyAlignment="1">
      <alignment/>
    </xf>
    <xf numFmtId="38" fontId="39" fillId="0" borderId="18" xfId="49" applyFont="1" applyFill="1" applyBorder="1" applyAlignment="1" applyProtection="1">
      <alignment vertical="center"/>
      <protection/>
    </xf>
    <xf numFmtId="1" fontId="39" fillId="0" borderId="18" xfId="0" applyNumberFormat="1" applyFont="1" applyFill="1" applyBorder="1" applyAlignment="1" applyProtection="1">
      <alignment vertical="center"/>
      <protection/>
    </xf>
    <xf numFmtId="37" fontId="39" fillId="0" borderId="18" xfId="0" applyNumberFormat="1" applyFont="1" applyFill="1" applyBorder="1" applyAlignment="1" applyProtection="1">
      <alignment vertical="center"/>
      <protection/>
    </xf>
    <xf numFmtId="1" fontId="39" fillId="0" borderId="76" xfId="0" applyNumberFormat="1" applyFont="1" applyFill="1" applyBorder="1" applyAlignment="1" applyProtection="1">
      <alignment vertical="center"/>
      <protection/>
    </xf>
    <xf numFmtId="49" fontId="23" fillId="0" borderId="72" xfId="49" applyNumberFormat="1" applyFont="1" applyFill="1" applyBorder="1" applyAlignment="1" applyProtection="1">
      <alignment horizontal="center" vertical="center" shrinkToFit="1"/>
      <protection/>
    </xf>
    <xf numFmtId="38" fontId="23" fillId="0" borderId="55" xfId="49" applyFont="1" applyFill="1" applyBorder="1" applyAlignment="1" applyProtection="1">
      <alignment vertical="center" shrinkToFit="1"/>
      <protection/>
    </xf>
    <xf numFmtId="38" fontId="23" fillId="0" borderId="55" xfId="49" applyFont="1" applyBorder="1" applyAlignment="1" applyProtection="1">
      <alignment vertical="center" shrinkToFit="1"/>
      <protection/>
    </xf>
    <xf numFmtId="38" fontId="23" fillId="0" borderId="55" xfId="49" applyNumberFormat="1" applyFont="1" applyFill="1" applyBorder="1" applyAlignment="1" applyProtection="1">
      <alignment vertical="center" shrinkToFit="1"/>
      <protection/>
    </xf>
    <xf numFmtId="38" fontId="23" fillId="0" borderId="91" xfId="49" applyFont="1" applyFill="1" applyBorder="1" applyAlignment="1" applyProtection="1">
      <alignment vertical="center" shrinkToFit="1"/>
      <protection/>
    </xf>
    <xf numFmtId="38" fontId="52" fillId="0" borderId="0" xfId="49" applyFont="1" applyAlignment="1" applyProtection="1" quotePrefix="1">
      <alignment horizontal="left"/>
      <protection/>
    </xf>
    <xf numFmtId="0" fontId="28" fillId="0" borderId="0" xfId="0" applyFont="1" applyAlignment="1" quotePrefix="1">
      <alignment horizontal="left"/>
    </xf>
    <xf numFmtId="38" fontId="23" fillId="22" borderId="55" xfId="49" applyFont="1" applyFill="1" applyBorder="1" applyAlignment="1" applyProtection="1">
      <alignment vertical="center" shrinkToFit="1"/>
      <protection/>
    </xf>
    <xf numFmtId="38" fontId="23" fillId="22" borderId="92" xfId="49" applyFont="1" applyFill="1" applyBorder="1" applyAlignment="1" applyProtection="1">
      <alignment vertical="center" shrinkToFit="1"/>
      <protection/>
    </xf>
    <xf numFmtId="38" fontId="0" fillId="0" borderId="15" xfId="49" applyFont="1" applyBorder="1" applyAlignment="1">
      <alignment/>
    </xf>
    <xf numFmtId="0" fontId="23" fillId="0" borderId="17" xfId="0" applyFont="1" applyFill="1" applyBorder="1" applyAlignment="1" applyProtection="1">
      <alignment horizontal="center"/>
      <protection/>
    </xf>
    <xf numFmtId="38" fontId="0" fillId="0" borderId="16" xfId="49" applyFont="1" applyBorder="1" applyAlignment="1">
      <alignment/>
    </xf>
    <xf numFmtId="38" fontId="23" fillId="0" borderId="93" xfId="49" applyFont="1" applyBorder="1" applyAlignment="1" applyProtection="1" quotePrefix="1">
      <alignment horizontal="center" vertical="center"/>
      <protection/>
    </xf>
    <xf numFmtId="38" fontId="23" fillId="0" borderId="61" xfId="49" applyFont="1" applyBorder="1" applyAlignment="1" applyProtection="1" quotePrefix="1">
      <alignment horizontal="center" vertical="center"/>
      <protection/>
    </xf>
    <xf numFmtId="38" fontId="23" fillId="0" borderId="94" xfId="49" applyFont="1" applyBorder="1" applyAlignment="1" applyProtection="1" quotePrefix="1">
      <alignment horizontal="center" vertical="center"/>
      <protection/>
    </xf>
    <xf numFmtId="38" fontId="23" fillId="0" borderId="95" xfId="49" applyFont="1" applyBorder="1" applyAlignment="1" applyProtection="1" quotePrefix="1">
      <alignment horizontal="center" vertical="center"/>
      <protection/>
    </xf>
    <xf numFmtId="38" fontId="23" fillId="0" borderId="96" xfId="49" applyFont="1" applyBorder="1" applyAlignment="1" applyProtection="1">
      <alignment horizontal="center" vertical="center"/>
      <protection/>
    </xf>
    <xf numFmtId="38" fontId="23" fillId="0" borderId="97" xfId="49" applyFont="1" applyBorder="1" applyAlignment="1" applyProtection="1">
      <alignment horizontal="center" vertical="center"/>
      <protection/>
    </xf>
    <xf numFmtId="38" fontId="23" fillId="0" borderId="98" xfId="49" applyFont="1" applyBorder="1" applyAlignment="1" applyProtection="1">
      <alignment horizontal="center" vertical="center"/>
      <protection/>
    </xf>
    <xf numFmtId="38" fontId="23" fillId="0" borderId="96" xfId="49" applyFont="1" applyBorder="1" applyAlignment="1" applyProtection="1" quotePrefix="1">
      <alignment horizontal="center" vertical="center"/>
      <protection/>
    </xf>
    <xf numFmtId="38" fontId="23" fillId="0" borderId="99" xfId="49" applyFont="1" applyBorder="1" applyAlignment="1" applyProtection="1">
      <alignment horizontal="center" vertical="center"/>
      <protection/>
    </xf>
    <xf numFmtId="0" fontId="29" fillId="0" borderId="0" xfId="0" applyFont="1" applyAlignment="1">
      <alignment horizontal="center"/>
    </xf>
    <xf numFmtId="0" fontId="23" fillId="0" borderId="93" xfId="0" applyFont="1" applyBorder="1" applyAlignment="1" applyProtection="1" quotePrefix="1">
      <alignment horizontal="center" vertical="center"/>
      <protection/>
    </xf>
    <xf numFmtId="0" fontId="23" fillId="0" borderId="43" xfId="0" applyFont="1" applyBorder="1" applyAlignment="1" applyProtection="1" quotePrefix="1">
      <alignment horizontal="center" vertical="center"/>
      <protection/>
    </xf>
    <xf numFmtId="0" fontId="23" fillId="0" borderId="61" xfId="0" applyFont="1" applyBorder="1" applyAlignment="1" applyProtection="1" quotePrefix="1">
      <alignment horizontal="center" vertical="center"/>
      <protection/>
    </xf>
    <xf numFmtId="0" fontId="23" fillId="0" borderId="100" xfId="0" applyFont="1" applyBorder="1" applyAlignment="1" applyProtection="1" quotePrefix="1">
      <alignment horizontal="center" vertical="center" wrapText="1"/>
      <protection/>
    </xf>
    <xf numFmtId="0" fontId="23" fillId="0" borderId="16" xfId="0" applyFont="1" applyBorder="1" applyAlignment="1" applyProtection="1" quotePrefix="1">
      <alignment horizontal="center" vertical="center" wrapText="1"/>
      <protection/>
    </xf>
    <xf numFmtId="0" fontId="23" fillId="0" borderId="41" xfId="0" applyFont="1" applyBorder="1" applyAlignment="1" applyProtection="1" quotePrefix="1">
      <alignment horizontal="center" vertical="center" wrapText="1"/>
      <protection/>
    </xf>
    <xf numFmtId="38" fontId="23" fillId="0" borderId="29" xfId="49" applyFont="1" applyBorder="1" applyAlignment="1" applyProtection="1">
      <alignment horizontal="center" vertical="center"/>
      <protection/>
    </xf>
    <xf numFmtId="38" fontId="23" fillId="0" borderId="81" xfId="49" applyFont="1" applyBorder="1" applyAlignment="1" applyProtection="1">
      <alignment horizontal="center" vertical="center"/>
      <protection/>
    </xf>
    <xf numFmtId="38" fontId="23" fillId="0" borderId="101" xfId="49" applyFont="1" applyBorder="1" applyAlignment="1" applyProtection="1">
      <alignment horizontal="right" vertical="center"/>
      <protection/>
    </xf>
    <xf numFmtId="38" fontId="23" fillId="0" borderId="102" xfId="49" applyFont="1" applyBorder="1" applyAlignment="1" applyProtection="1">
      <alignment horizontal="right" vertical="center"/>
      <protection/>
    </xf>
    <xf numFmtId="38" fontId="23" fillId="0" borderId="103" xfId="49" applyFont="1" applyBorder="1" applyAlignment="1" applyProtection="1">
      <alignment horizontal="right" vertical="center"/>
      <protection/>
    </xf>
    <xf numFmtId="38" fontId="23" fillId="0" borderId="104" xfId="49" applyFont="1" applyBorder="1" applyAlignment="1" applyProtection="1">
      <alignment horizontal="right" vertical="center"/>
      <protection/>
    </xf>
    <xf numFmtId="0" fontId="36" fillId="0" borderId="93" xfId="0" applyFont="1" applyFill="1" applyBorder="1" applyAlignment="1" applyProtection="1" quotePrefix="1">
      <alignment horizontal="center" vertical="center"/>
      <protection/>
    </xf>
    <xf numFmtId="0" fontId="36" fillId="0" borderId="43" xfId="0" applyFont="1" applyFill="1" applyBorder="1" applyAlignment="1" applyProtection="1" quotePrefix="1">
      <alignment horizontal="center" vertical="center"/>
      <protection/>
    </xf>
    <xf numFmtId="0" fontId="36" fillId="0" borderId="61" xfId="0" applyFont="1" applyFill="1" applyBorder="1" applyAlignment="1" applyProtection="1" quotePrefix="1">
      <alignment horizontal="center" vertical="center"/>
      <protection/>
    </xf>
    <xf numFmtId="0" fontId="36" fillId="0" borderId="100" xfId="0" applyFont="1" applyFill="1" applyBorder="1" applyAlignment="1" applyProtection="1" quotePrefix="1">
      <alignment horizontal="center" vertical="center" wrapText="1"/>
      <protection/>
    </xf>
    <xf numFmtId="0" fontId="36" fillId="0" borderId="16" xfId="0" applyFont="1" applyFill="1" applyBorder="1" applyAlignment="1" applyProtection="1" quotePrefix="1">
      <alignment horizontal="center" vertical="center" wrapText="1"/>
      <protection/>
    </xf>
    <xf numFmtId="0" fontId="36" fillId="0" borderId="41" xfId="0" applyFont="1" applyFill="1" applyBorder="1" applyAlignment="1" applyProtection="1" quotePrefix="1">
      <alignment horizontal="center" vertical="center" wrapText="1"/>
      <protection/>
    </xf>
    <xf numFmtId="38" fontId="36" fillId="0" borderId="96" xfId="49" applyFont="1" applyFill="1" applyBorder="1" applyAlignment="1" applyProtection="1">
      <alignment horizontal="center" vertical="center"/>
      <protection/>
    </xf>
    <xf numFmtId="38" fontId="36" fillId="0" borderId="97" xfId="49" applyFont="1" applyFill="1" applyBorder="1" applyAlignment="1" applyProtection="1">
      <alignment horizontal="center" vertical="center"/>
      <protection/>
    </xf>
    <xf numFmtId="38" fontId="36" fillId="0" borderId="98" xfId="49" applyFont="1" applyFill="1" applyBorder="1" applyAlignment="1" applyProtection="1">
      <alignment horizontal="center" vertical="center"/>
      <protection/>
    </xf>
    <xf numFmtId="38" fontId="36" fillId="0" borderId="99" xfId="49" applyFont="1" applyFill="1" applyBorder="1" applyAlignment="1" applyProtection="1">
      <alignment horizontal="center" vertical="center"/>
      <protection/>
    </xf>
    <xf numFmtId="38" fontId="36" fillId="0" borderId="29" xfId="49" applyFont="1" applyFill="1" applyBorder="1" applyAlignment="1">
      <alignment horizontal="center" vertical="center"/>
    </xf>
    <xf numFmtId="38" fontId="36" fillId="0" borderId="81" xfId="49" applyFont="1" applyFill="1" applyBorder="1" applyAlignment="1">
      <alignment horizontal="center" vertical="center"/>
    </xf>
    <xf numFmtId="38" fontId="36" fillId="0" borderId="29" xfId="49" applyFont="1" applyFill="1" applyBorder="1" applyAlignment="1" applyProtection="1">
      <alignment horizontal="center" vertical="center"/>
      <protection/>
    </xf>
    <xf numFmtId="38" fontId="36" fillId="0" borderId="81" xfId="49" applyFont="1" applyFill="1" applyBorder="1" applyAlignment="1" applyProtection="1">
      <alignment horizontal="center" vertical="center"/>
      <protection/>
    </xf>
    <xf numFmtId="38" fontId="36" fillId="0" borderId="101" xfId="49" applyFont="1" applyFill="1" applyBorder="1" applyAlignment="1" applyProtection="1" quotePrefix="1">
      <alignment horizontal="center" vertical="center"/>
      <protection/>
    </xf>
    <xf numFmtId="38" fontId="36" fillId="0" borderId="102" xfId="49" applyFont="1" applyFill="1" applyBorder="1" applyAlignment="1" applyProtection="1" quotePrefix="1">
      <alignment horizontal="center" vertical="center"/>
      <protection/>
    </xf>
    <xf numFmtId="38" fontId="36" fillId="0" borderId="103" xfId="49" applyFont="1" applyFill="1" applyBorder="1" applyAlignment="1" applyProtection="1" quotePrefix="1">
      <alignment horizontal="center" vertical="center"/>
      <protection/>
    </xf>
    <xf numFmtId="38" fontId="36" fillId="0" borderId="34" xfId="49" applyFont="1" applyFill="1" applyBorder="1" applyAlignment="1" applyProtection="1">
      <alignment horizontal="center" vertical="center"/>
      <protection/>
    </xf>
    <xf numFmtId="38" fontId="36" fillId="0" borderId="104" xfId="49" applyFont="1" applyFill="1" applyBorder="1" applyAlignment="1" applyProtection="1" quotePrefix="1">
      <alignment horizontal="center" vertical="center"/>
      <protection/>
    </xf>
    <xf numFmtId="0" fontId="38" fillId="0" borderId="93" xfId="0" applyFont="1" applyBorder="1" applyAlignment="1" applyProtection="1" quotePrefix="1">
      <alignment horizontal="center" vertical="center"/>
      <protection/>
    </xf>
    <xf numFmtId="0" fontId="38" fillId="0" borderId="43" xfId="0" applyFont="1" applyBorder="1" applyAlignment="1" applyProtection="1" quotePrefix="1">
      <alignment horizontal="center" vertical="center"/>
      <protection/>
    </xf>
    <xf numFmtId="0" fontId="38" fillId="0" borderId="61" xfId="0" applyFont="1" applyBorder="1" applyAlignment="1" applyProtection="1" quotePrefix="1">
      <alignment horizontal="center" vertical="center"/>
      <protection/>
    </xf>
    <xf numFmtId="0" fontId="38" fillId="0" borderId="100" xfId="0" applyFont="1" applyBorder="1" applyAlignment="1" applyProtection="1" quotePrefix="1">
      <alignment horizontal="center" vertical="center" wrapText="1"/>
      <protection/>
    </xf>
    <xf numFmtId="0" fontId="38" fillId="0" borderId="16" xfId="0" applyFont="1" applyBorder="1" applyAlignment="1" applyProtection="1" quotePrefix="1">
      <alignment horizontal="center" vertical="center" wrapText="1"/>
      <protection/>
    </xf>
    <xf numFmtId="0" fontId="38" fillId="0" borderId="41" xfId="0" applyFont="1" applyBorder="1" applyAlignment="1" applyProtection="1" quotePrefix="1">
      <alignment horizontal="center" vertical="center" wrapText="1"/>
      <protection/>
    </xf>
    <xf numFmtId="38" fontId="38" fillId="0" borderId="96" xfId="49" applyFont="1" applyBorder="1" applyAlignment="1" applyProtection="1" quotePrefix="1">
      <alignment horizontal="center" vertical="center"/>
      <protection/>
    </xf>
    <xf numFmtId="38" fontId="38" fillId="0" borderId="97" xfId="49" applyFont="1" applyBorder="1" applyAlignment="1" applyProtection="1" quotePrefix="1">
      <alignment horizontal="center" vertical="center"/>
      <protection/>
    </xf>
    <xf numFmtId="38" fontId="38" fillId="0" borderId="98" xfId="49" applyFont="1" applyBorder="1" applyAlignment="1" applyProtection="1" quotePrefix="1">
      <alignment horizontal="center" vertical="center"/>
      <protection/>
    </xf>
    <xf numFmtId="38" fontId="38" fillId="0" borderId="99" xfId="49" applyFont="1" applyBorder="1" applyAlignment="1" applyProtection="1" quotePrefix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EFE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青果・数量</a:t>
            </a:r>
          </a:p>
        </c:rich>
      </c:tx>
      <c:layout>
        <c:manualLayout>
          <c:xMode val="factor"/>
          <c:yMode val="factor"/>
          <c:x val="0.002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9125"/>
          <c:w val="0.941"/>
          <c:h val="0.861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'年度別取扱高推移(グラフ)'!$H$40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'年度別取扱高推移(グラフ)'!$G$41:$G$85</c:f>
              <c:strCache/>
            </c:strRef>
          </c:cat>
          <c:val>
            <c:numRef>
              <c:f>'年度別取扱高推移(グラフ)'!$H$41:$H$85</c:f>
              <c:numCache/>
            </c:numRef>
          </c:val>
        </c:ser>
        <c:ser>
          <c:idx val="2"/>
          <c:order val="1"/>
          <c:tx>
            <c:strRef>
              <c:f>'年度別取扱高推移(グラフ)'!$I$40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'年度別取扱高推移(グラフ)'!$G$41:$G$85</c:f>
              <c:strCache/>
            </c:strRef>
          </c:cat>
          <c:val>
            <c:numRef>
              <c:f>'年度別取扱高推移(グラフ)'!$I$41:$I$85</c:f>
              <c:numCache/>
            </c:numRef>
          </c:val>
        </c:ser>
        <c:overlap val="100"/>
        <c:gapWidth val="70"/>
        <c:axId val="61546331"/>
        <c:axId val="17046068"/>
      </c:barChart>
      <c:catAx>
        <c:axId val="61546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46068"/>
        <c:crosses val="autoZero"/>
        <c:auto val="1"/>
        <c:lblOffset val="100"/>
        <c:tickLblSkip val="5"/>
        <c:noMultiLvlLbl val="0"/>
      </c:catAx>
      <c:valAx>
        <c:axId val="170460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数量・万トン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4633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0215"/>
          <c:w val="0.0827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青果・金額</a:t>
            </a:r>
          </a:p>
        </c:rich>
      </c:tx>
      <c:layout>
        <c:manualLayout>
          <c:xMode val="factor"/>
          <c:yMode val="factor"/>
          <c:x val="0.032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9175"/>
          <c:w val="0.91875"/>
          <c:h val="0.8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'年度別取扱高推移(グラフ)'!$J$40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'年度別取扱高推移(グラフ)'!$G$41:$G$85</c:f>
              <c:strCache/>
            </c:strRef>
          </c:cat>
          <c:val>
            <c:numRef>
              <c:f>'年度別取扱高推移(グラフ)'!$J$41:$J$85</c:f>
              <c:numCache/>
            </c:numRef>
          </c:val>
        </c:ser>
        <c:ser>
          <c:idx val="1"/>
          <c:order val="1"/>
          <c:tx>
            <c:strRef>
              <c:f>'年度別取扱高推移(グラフ)'!$K$40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'年度別取扱高推移(グラフ)'!$G$41:$G$85</c:f>
              <c:strCache/>
            </c:strRef>
          </c:cat>
          <c:val>
            <c:numRef>
              <c:f>'年度別取扱高推移(グラフ)'!$K$41:$K$85</c:f>
              <c:numCache/>
            </c:numRef>
          </c:val>
        </c:ser>
        <c:overlap val="100"/>
        <c:gapWidth val="70"/>
        <c:axId val="19196885"/>
        <c:axId val="38554238"/>
      </c:barChart>
      <c:catAx>
        <c:axId val="19196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54238"/>
        <c:crosses val="autoZero"/>
        <c:auto val="1"/>
        <c:lblOffset val="100"/>
        <c:tickLblSkip val="5"/>
        <c:noMultiLvlLbl val="0"/>
      </c:catAx>
      <c:valAx>
        <c:axId val="385542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金額・億円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9688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5"/>
          <c:y val="0.0215"/>
          <c:w val="0.0832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水産物・数量</a:t>
            </a:r>
          </a:p>
        </c:rich>
      </c:tx>
      <c:layout>
        <c:manualLayout>
          <c:xMode val="factor"/>
          <c:yMode val="factor"/>
          <c:x val="-0.002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45"/>
          <c:w val="0.9005"/>
          <c:h val="0.83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'年度別取扱高推移(グラフ)'!$V$40</c:f>
              <c:strCache>
                <c:ptCount val="1"/>
                <c:pt idx="0">
                  <c:v>生鮮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'年度別取扱高推移(グラフ)'!$U$41:$U$85</c:f>
              <c:strCache/>
            </c:strRef>
          </c:cat>
          <c:val>
            <c:numRef>
              <c:f>'年度別取扱高推移(グラフ)'!$V$41:$V$85</c:f>
              <c:numCache/>
            </c:numRef>
          </c:val>
        </c:ser>
        <c:ser>
          <c:idx val="1"/>
          <c:order val="1"/>
          <c:tx>
            <c:strRef>
              <c:f>'年度別取扱高推移(グラフ)'!$W$40</c:f>
              <c:strCache>
                <c:ptCount val="1"/>
                <c:pt idx="0">
                  <c:v>冷凍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'年度別取扱高推移(グラフ)'!$U$41:$U$85</c:f>
              <c:strCache/>
            </c:strRef>
          </c:cat>
          <c:val>
            <c:numRef>
              <c:f>'年度別取扱高推移(グラフ)'!$W$41:$W$85</c:f>
              <c:numCache/>
            </c:numRef>
          </c:val>
        </c:ser>
        <c:ser>
          <c:idx val="2"/>
          <c:order val="2"/>
          <c:tx>
            <c:strRef>
              <c:f>'年度別取扱高推移(グラフ)'!$X$40</c:f>
              <c:strCache>
                <c:ptCount val="1"/>
                <c:pt idx="0">
                  <c:v>加工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'年度別取扱高推移(グラフ)'!$U$41:$U$85</c:f>
              <c:strCache/>
            </c:strRef>
          </c:cat>
          <c:val>
            <c:numRef>
              <c:f>'年度別取扱高推移(グラフ)'!$X$41:$X$85</c:f>
              <c:numCache/>
            </c:numRef>
          </c:val>
        </c:ser>
        <c:overlap val="100"/>
        <c:gapWidth val="70"/>
        <c:axId val="11443823"/>
        <c:axId val="35885544"/>
      </c:barChart>
      <c:catAx>
        <c:axId val="1144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85544"/>
        <c:crosses val="autoZero"/>
        <c:auto val="1"/>
        <c:lblOffset val="100"/>
        <c:tickLblSkip val="5"/>
        <c:noMultiLvlLbl val="0"/>
      </c:catAx>
      <c:valAx>
        <c:axId val="358855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数量・万トン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4382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"/>
          <c:w val="0.0827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水産物・金額</a:t>
            </a:r>
          </a:p>
        </c:rich>
      </c:tx>
      <c:layout>
        <c:manualLayout>
          <c:xMode val="factor"/>
          <c:yMode val="factor"/>
          <c:x val="0.0492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1125"/>
          <c:w val="0.90325"/>
          <c:h val="0.8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'年度別取扱高推移(グラフ)'!$Y$40</c:f>
              <c:strCache>
                <c:ptCount val="1"/>
                <c:pt idx="0">
                  <c:v>生鮮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'年度別取扱高推移(グラフ)'!$U$41:$U$85</c:f>
              <c:strCache/>
            </c:strRef>
          </c:cat>
          <c:val>
            <c:numRef>
              <c:f>'年度別取扱高推移(グラフ)'!$Y$41:$Y$85</c:f>
              <c:numCache/>
            </c:numRef>
          </c:val>
        </c:ser>
        <c:ser>
          <c:idx val="1"/>
          <c:order val="1"/>
          <c:tx>
            <c:strRef>
              <c:f>'年度別取扱高推移(グラフ)'!$Z$40</c:f>
              <c:strCache>
                <c:ptCount val="1"/>
                <c:pt idx="0">
                  <c:v>冷凍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'年度別取扱高推移(グラフ)'!$U$41:$U$85</c:f>
              <c:strCache/>
            </c:strRef>
          </c:cat>
          <c:val>
            <c:numRef>
              <c:f>'年度別取扱高推移(グラフ)'!$Z$41:$Z$85</c:f>
              <c:numCache/>
            </c:numRef>
          </c:val>
        </c:ser>
        <c:ser>
          <c:idx val="2"/>
          <c:order val="2"/>
          <c:tx>
            <c:strRef>
              <c:f>'年度別取扱高推移(グラフ)'!$AA$40</c:f>
              <c:strCache>
                <c:ptCount val="1"/>
                <c:pt idx="0">
                  <c:v>加工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'年度別取扱高推移(グラフ)'!$U$41:$U$85</c:f>
              <c:strCache/>
            </c:strRef>
          </c:cat>
          <c:val>
            <c:numRef>
              <c:f>'年度別取扱高推移(グラフ)'!$AA$41:$AA$85</c:f>
              <c:numCache/>
            </c:numRef>
          </c:val>
        </c:ser>
        <c:overlap val="100"/>
        <c:gapWidth val="70"/>
        <c:axId val="54534441"/>
        <c:axId val="21047922"/>
      </c:barChart>
      <c:catAx>
        <c:axId val="54534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47922"/>
        <c:crosses val="autoZero"/>
        <c:auto val="1"/>
        <c:lblOffset val="100"/>
        <c:tickLblSkip val="5"/>
        <c:noMultiLvlLbl val="0"/>
      </c:catAx>
      <c:valAx>
        <c:axId val="210479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金額・億円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444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"/>
          <c:w val="0.08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総取扱高と宮崎市人口の推移</a:t>
            </a:r>
          </a:p>
        </c:rich>
      </c:tx>
      <c:layout>
        <c:manualLayout>
          <c:xMode val="factor"/>
          <c:yMode val="factor"/>
          <c:x val="-0.0107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0475"/>
          <c:w val="0.9845"/>
          <c:h val="0.84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'総取扱高と宮崎市人口の推移'!$H$1</c:f>
              <c:strCache>
                <c:ptCount val="1"/>
                <c:pt idx="0">
                  <c:v>数量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'総取扱高と宮崎市人口の推移'!$F$2:$F$46</c:f>
              <c:strCache/>
            </c:strRef>
          </c:cat>
          <c:val>
            <c:numRef>
              <c:f>'総取扱高と宮崎市人口の推移'!$H$2:$H$46</c:f>
              <c:numCache/>
            </c:numRef>
          </c:val>
        </c:ser>
        <c:ser>
          <c:idx val="0"/>
          <c:order val="1"/>
          <c:tx>
            <c:strRef>
              <c:f>'総取扱高と宮崎市人口の推移'!$I$1</c:f>
              <c:strCache>
                <c:ptCount val="1"/>
                <c:pt idx="0">
                  <c:v>金額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'総取扱高と宮崎市人口の推移'!$F$2:$F$46</c:f>
              <c:strCache/>
            </c:strRef>
          </c:cat>
          <c:val>
            <c:numRef>
              <c:f>'総取扱高と宮崎市人口の推移'!$I$2:$I$46</c:f>
              <c:numCache/>
            </c:numRef>
          </c:val>
        </c:ser>
        <c:axId val="55213571"/>
        <c:axId val="27160092"/>
      </c:barChart>
      <c:lineChart>
        <c:grouping val="standard"/>
        <c:varyColors val="0"/>
        <c:ser>
          <c:idx val="2"/>
          <c:order val="2"/>
          <c:tx>
            <c:strRef>
              <c:f>'総取扱高と宮崎市人口の推移'!$G$1</c:f>
              <c:strCache>
                <c:ptCount val="1"/>
                <c:pt idx="0">
                  <c:v>人口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'総取扱高と宮崎市人口の推移'!$F$2:$F$46</c:f>
              <c:strCache/>
            </c:strRef>
          </c:cat>
          <c:val>
            <c:numRef>
              <c:f>'総取扱高と宮崎市人口の推移'!$G$2:$G$46</c:f>
              <c:numCache/>
            </c:numRef>
          </c:val>
          <c:smooth val="0"/>
        </c:ser>
        <c:axId val="43114237"/>
        <c:axId val="52483814"/>
      </c:lineChart>
      <c:catAx>
        <c:axId val="55213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60092"/>
        <c:crosses val="autoZero"/>
        <c:auto val="0"/>
        <c:lblOffset val="100"/>
        <c:tickLblSkip val="1"/>
        <c:noMultiLvlLbl val="0"/>
      </c:catAx>
      <c:valAx>
        <c:axId val="271600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13571"/>
        <c:crossesAt val="1"/>
        <c:crossBetween val="between"/>
        <c:dispUnits/>
      </c:valAx>
      <c:catAx>
        <c:axId val="43114237"/>
        <c:scaling>
          <c:orientation val="minMax"/>
        </c:scaling>
        <c:axPos val="b"/>
        <c:delete val="1"/>
        <c:majorTickMark val="out"/>
        <c:minorTickMark val="none"/>
        <c:tickLblPos val="nextTo"/>
        <c:crossAx val="52483814"/>
        <c:crosses val="autoZero"/>
        <c:auto val="0"/>
        <c:lblOffset val="100"/>
        <c:tickLblSkip val="1"/>
        <c:noMultiLvlLbl val="0"/>
      </c:catAx>
      <c:valAx>
        <c:axId val="524838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1423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0375"/>
          <c:y val="0.00275"/>
          <c:w val="0.29175"/>
          <c:h val="0.05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0</xdr:rowOff>
    </xdr:from>
    <xdr:to>
      <xdr:col>9</xdr:col>
      <xdr:colOff>95250</xdr:colOff>
      <xdr:row>18</xdr:row>
      <xdr:rowOff>0</xdr:rowOff>
    </xdr:to>
    <xdr:graphicFrame>
      <xdr:nvGraphicFramePr>
        <xdr:cNvPr id="1" name="グラフ 2"/>
        <xdr:cNvGraphicFramePr/>
      </xdr:nvGraphicFramePr>
      <xdr:xfrm>
        <a:off x="276225" y="438150"/>
        <a:ext cx="5029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2</xdr:row>
      <xdr:rowOff>0</xdr:rowOff>
    </xdr:from>
    <xdr:to>
      <xdr:col>17</xdr:col>
      <xdr:colOff>800100</xdr:colOff>
      <xdr:row>18</xdr:row>
      <xdr:rowOff>0</xdr:rowOff>
    </xdr:to>
    <xdr:graphicFrame>
      <xdr:nvGraphicFramePr>
        <xdr:cNvPr id="2" name="グラフ 3"/>
        <xdr:cNvGraphicFramePr/>
      </xdr:nvGraphicFramePr>
      <xdr:xfrm>
        <a:off x="5695950" y="438150"/>
        <a:ext cx="4543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18</xdr:row>
      <xdr:rowOff>95250</xdr:rowOff>
    </xdr:from>
    <xdr:to>
      <xdr:col>9</xdr:col>
      <xdr:colOff>85725</xdr:colOff>
      <xdr:row>34</xdr:row>
      <xdr:rowOff>85725</xdr:rowOff>
    </xdr:to>
    <xdr:graphicFrame>
      <xdr:nvGraphicFramePr>
        <xdr:cNvPr id="3" name="グラフ 4"/>
        <xdr:cNvGraphicFramePr/>
      </xdr:nvGraphicFramePr>
      <xdr:xfrm>
        <a:off x="266700" y="3276600"/>
        <a:ext cx="50292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104775</xdr:colOff>
      <xdr:row>18</xdr:row>
      <xdr:rowOff>104775</xdr:rowOff>
    </xdr:from>
    <xdr:to>
      <xdr:col>17</xdr:col>
      <xdr:colOff>800100</xdr:colOff>
      <xdr:row>34</xdr:row>
      <xdr:rowOff>104775</xdr:rowOff>
    </xdr:to>
    <xdr:graphicFrame>
      <xdr:nvGraphicFramePr>
        <xdr:cNvPr id="4" name="グラフ 5"/>
        <xdr:cNvGraphicFramePr/>
      </xdr:nvGraphicFramePr>
      <xdr:xfrm>
        <a:off x="5695950" y="3286125"/>
        <a:ext cx="45434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200025</xdr:colOff>
      <xdr:row>15</xdr:row>
      <xdr:rowOff>95250</xdr:rowOff>
    </xdr:from>
    <xdr:to>
      <xdr:col>9</xdr:col>
      <xdr:colOff>57150</xdr:colOff>
      <xdr:row>16</xdr:row>
      <xdr:rowOff>133350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5029200" y="276225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8</xdr:col>
      <xdr:colOff>76200</xdr:colOff>
      <xdr:row>31</xdr:row>
      <xdr:rowOff>123825</xdr:rowOff>
    </xdr:from>
    <xdr:to>
      <xdr:col>8</xdr:col>
      <xdr:colOff>314325</xdr:colOff>
      <xdr:row>32</xdr:row>
      <xdr:rowOff>161925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4905375" y="55340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17</xdr:col>
      <xdr:colOff>495300</xdr:colOff>
      <xdr:row>31</xdr:row>
      <xdr:rowOff>133350</xdr:rowOff>
    </xdr:from>
    <xdr:to>
      <xdr:col>17</xdr:col>
      <xdr:colOff>733425</xdr:colOff>
      <xdr:row>33</xdr:row>
      <xdr:rowOff>0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9934575" y="554355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17</xdr:col>
      <xdr:colOff>504825</xdr:colOff>
      <xdr:row>15</xdr:row>
      <xdr:rowOff>114300</xdr:rowOff>
    </xdr:from>
    <xdr:to>
      <xdr:col>17</xdr:col>
      <xdr:colOff>742950</xdr:colOff>
      <xdr:row>16</xdr:row>
      <xdr:rowOff>152400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9944100" y="27813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</cdr:x>
      <cdr:y>-0.001</cdr:y>
    </cdr:from>
    <cdr:to>
      <cdr:x>0.283</cdr:x>
      <cdr:y>0.10275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857250" y="0"/>
          <a:ext cx="9429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金額：億円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数量：千トン</a:t>
          </a:r>
        </a:p>
      </cdr:txBody>
    </cdr:sp>
  </cdr:relSizeAnchor>
  <cdr:relSizeAnchor xmlns:cdr="http://schemas.openxmlformats.org/drawingml/2006/chartDrawing">
    <cdr:from>
      <cdr:x>0.8655</cdr:x>
      <cdr:y>0.0665</cdr:y>
    </cdr:from>
    <cdr:to>
      <cdr:x>0.986</cdr:x>
      <cdr:y>0.12575</cdr:y>
    </cdr:to>
    <cdr:sp>
      <cdr:nvSpPr>
        <cdr:cNvPr id="2" name="Text Box 1027"/>
        <cdr:cNvSpPr txBox="1">
          <a:spLocks noChangeArrowheads="1"/>
        </cdr:cNvSpPr>
      </cdr:nvSpPr>
      <cdr:spPr>
        <a:xfrm>
          <a:off x="5495925" y="238125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人口：万人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</xdr:row>
      <xdr:rowOff>9525</xdr:rowOff>
    </xdr:from>
    <xdr:to>
      <xdr:col>20</xdr:col>
      <xdr:colOff>19050</xdr:colOff>
      <xdr:row>22</xdr:row>
      <xdr:rowOff>0</xdr:rowOff>
    </xdr:to>
    <xdr:graphicFrame>
      <xdr:nvGraphicFramePr>
        <xdr:cNvPr id="1" name="グラフ 10"/>
        <xdr:cNvGraphicFramePr/>
      </xdr:nvGraphicFramePr>
      <xdr:xfrm>
        <a:off x="5819775" y="180975"/>
        <a:ext cx="63531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20</xdr:row>
      <xdr:rowOff>85725</xdr:rowOff>
    </xdr:from>
    <xdr:to>
      <xdr:col>11</xdr:col>
      <xdr:colOff>57150</xdr:colOff>
      <xdr:row>21</xdr:row>
      <xdr:rowOff>66675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6191250" y="35147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度</a:t>
          </a:r>
        </a:p>
      </xdr:txBody>
    </xdr:sp>
    <xdr:clientData/>
  </xdr:twoCellAnchor>
  <xdr:twoCellAnchor>
    <xdr:from>
      <xdr:col>14</xdr:col>
      <xdr:colOff>76200</xdr:colOff>
      <xdr:row>20</xdr:row>
      <xdr:rowOff>161925</xdr:rowOff>
    </xdr:from>
    <xdr:to>
      <xdr:col>19</xdr:col>
      <xdr:colOff>133350</xdr:colOff>
      <xdr:row>21</xdr:row>
      <xdr:rowOff>133350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8620125" y="3590925"/>
          <a:ext cx="3248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年度の人口の増加は編入合併によるものです。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SheetLayoutView="100" zoomScalePageLayoutView="0" workbookViewId="0" topLeftCell="A1">
      <pane xSplit="1" ySplit="4" topLeftCell="B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8" sqref="F48"/>
    </sheetView>
  </sheetViews>
  <sheetFormatPr defaultColWidth="9.00390625" defaultRowHeight="13.5"/>
  <cols>
    <col min="1" max="1" width="6.50390625" style="1" customWidth="1"/>
    <col min="2" max="2" width="9.25390625" style="1" customWidth="1"/>
    <col min="3" max="3" width="5.00390625" style="1" bestFit="1" customWidth="1"/>
    <col min="4" max="4" width="9.125" style="1" customWidth="1"/>
    <col min="5" max="5" width="5.00390625" style="1" bestFit="1" customWidth="1"/>
    <col min="6" max="6" width="12.125" style="1" customWidth="1"/>
    <col min="7" max="7" width="5.75390625" style="1" customWidth="1"/>
    <col min="8" max="8" width="9.125" style="1" customWidth="1"/>
    <col min="9" max="9" width="5.50390625" style="1" customWidth="1"/>
    <col min="10" max="10" width="12.125" style="1" customWidth="1"/>
    <col min="11" max="11" width="5.50390625" style="1" bestFit="1" customWidth="1"/>
    <col min="12" max="12" width="5.125" style="1" customWidth="1"/>
    <col min="13" max="13" width="5.50390625" style="1" bestFit="1" customWidth="1"/>
    <col min="14" max="14" width="9.125" style="1" customWidth="1"/>
    <col min="15" max="15" width="5.00390625" style="1" bestFit="1" customWidth="1"/>
    <col min="16" max="16" width="10.875" style="1" customWidth="1"/>
    <col min="17" max="18" width="5.50390625" style="1" customWidth="1"/>
    <col min="19" max="19" width="6.25390625" style="1" customWidth="1"/>
    <col min="20" max="20" width="10.875" style="1" customWidth="1"/>
    <col min="21" max="21" width="6.25390625" style="1" customWidth="1"/>
    <col min="22" max="22" width="9.00390625" style="1" bestFit="1" customWidth="1"/>
    <col min="23" max="16384" width="9.00390625" style="1" customWidth="1"/>
  </cols>
  <sheetData>
    <row r="1" spans="1:21" ht="21">
      <c r="A1" s="407"/>
      <c r="B1" s="417" t="s">
        <v>134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6"/>
      <c r="Q1" s="6"/>
      <c r="R1" s="6"/>
      <c r="S1" s="6"/>
      <c r="T1" s="6"/>
      <c r="U1" s="6"/>
    </row>
    <row r="2" spans="1:21" ht="17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8"/>
      <c r="P2" s="9"/>
      <c r="Q2" s="9"/>
      <c r="R2" s="9"/>
      <c r="T2" s="9"/>
      <c r="U2" s="10" t="s">
        <v>106</v>
      </c>
    </row>
    <row r="3" spans="1:21" s="2" customFormat="1" ht="21" customHeight="1">
      <c r="A3" s="424" t="s">
        <v>76</v>
      </c>
      <c r="B3" s="426" t="s">
        <v>6</v>
      </c>
      <c r="C3" s="427"/>
      <c r="D3" s="428" t="s">
        <v>34</v>
      </c>
      <c r="E3" s="429"/>
      <c r="F3" s="429"/>
      <c r="G3" s="430"/>
      <c r="H3" s="431" t="s">
        <v>110</v>
      </c>
      <c r="I3" s="429"/>
      <c r="J3" s="429"/>
      <c r="K3" s="429"/>
      <c r="L3" s="429"/>
      <c r="M3" s="430"/>
      <c r="N3" s="431" t="s">
        <v>97</v>
      </c>
      <c r="O3" s="429"/>
      <c r="P3" s="429"/>
      <c r="Q3" s="429"/>
      <c r="R3" s="429"/>
      <c r="S3" s="430"/>
      <c r="T3" s="431" t="s">
        <v>101</v>
      </c>
      <c r="U3" s="432"/>
    </row>
    <row r="4" spans="1:21" s="2" customFormat="1" ht="21" customHeight="1">
      <c r="A4" s="425"/>
      <c r="B4" s="11" t="s">
        <v>113</v>
      </c>
      <c r="C4" s="12" t="s">
        <v>5</v>
      </c>
      <c r="D4" s="13" t="s">
        <v>115</v>
      </c>
      <c r="E4" s="12" t="s">
        <v>5</v>
      </c>
      <c r="F4" s="13" t="s">
        <v>53</v>
      </c>
      <c r="G4" s="12" t="s">
        <v>5</v>
      </c>
      <c r="H4" s="13" t="s">
        <v>115</v>
      </c>
      <c r="I4" s="12" t="s">
        <v>5</v>
      </c>
      <c r="J4" s="13" t="s">
        <v>53</v>
      </c>
      <c r="K4" s="12" t="s">
        <v>5</v>
      </c>
      <c r="L4" s="13" t="s">
        <v>123</v>
      </c>
      <c r="M4" s="12" t="s">
        <v>5</v>
      </c>
      <c r="N4" s="13" t="s">
        <v>115</v>
      </c>
      <c r="O4" s="12" t="s">
        <v>5</v>
      </c>
      <c r="P4" s="13" t="s">
        <v>53</v>
      </c>
      <c r="Q4" s="12" t="s">
        <v>5</v>
      </c>
      <c r="R4" s="13" t="s">
        <v>123</v>
      </c>
      <c r="S4" s="12" t="s">
        <v>5</v>
      </c>
      <c r="T4" s="13" t="s">
        <v>53</v>
      </c>
      <c r="U4" s="14" t="s">
        <v>5</v>
      </c>
    </row>
    <row r="5" spans="1:21" s="2" customFormat="1" ht="21.75" customHeight="1">
      <c r="A5" s="270" t="s">
        <v>46</v>
      </c>
      <c r="B5" s="271">
        <v>252578</v>
      </c>
      <c r="C5" s="271">
        <f aca="true" t="shared" si="0" ref="C5:C14">ROUNDDOWN(B5/$B$40*100,0)</f>
        <v>62</v>
      </c>
      <c r="D5" s="271">
        <v>141645</v>
      </c>
      <c r="E5" s="271">
        <f aca="true" t="shared" si="1" ref="E5:E14">ROUNDDOWN(D5/$D$19*100,0)</f>
        <v>69</v>
      </c>
      <c r="F5" s="271">
        <v>25924700</v>
      </c>
      <c r="G5" s="271">
        <f aca="true" t="shared" si="2" ref="G5:G14">ROUNDDOWN(F5/$F$18*100,0)</f>
        <v>45</v>
      </c>
      <c r="H5" s="271">
        <v>122813</v>
      </c>
      <c r="I5" s="271">
        <f aca="true" t="shared" si="3" ref="I5:I14">ROUNDDOWN(H5/$H$22*100,0)</f>
        <v>67</v>
      </c>
      <c r="J5" s="271">
        <v>17582244</v>
      </c>
      <c r="K5" s="271">
        <f aca="true" t="shared" si="4" ref="K5:K14">ROUNDDOWN(J5/J$18*100,0)</f>
        <v>39</v>
      </c>
      <c r="L5" s="271">
        <v>143.1627270728669</v>
      </c>
      <c r="M5" s="273">
        <f aca="true" t="shared" si="5" ref="M5:M48">ROUNDDOWN(L5/L$49*100,0)</f>
        <v>49</v>
      </c>
      <c r="N5" s="272">
        <v>18832</v>
      </c>
      <c r="O5" s="271">
        <f aca="true" t="shared" si="6" ref="O5:O14">ROUNDDOWN(N5/N$16*100,0)</f>
        <v>86</v>
      </c>
      <c r="P5" s="271">
        <v>8342456</v>
      </c>
      <c r="Q5" s="271">
        <f aca="true" t="shared" si="7" ref="Q5:Q14">ROUNDDOWN(P5/P$19*100,0)</f>
        <v>67</v>
      </c>
      <c r="R5" s="271">
        <v>442.9936278674596</v>
      </c>
      <c r="S5" s="273">
        <f aca="true" t="shared" si="8" ref="S5:S45">ROUNDDOWN(R5/R$46*100,0)</f>
        <v>63</v>
      </c>
      <c r="T5" s="274"/>
      <c r="U5" s="275"/>
    </row>
    <row r="6" spans="1:21" s="2" customFormat="1" ht="21.75" customHeight="1">
      <c r="A6" s="270" t="s">
        <v>1</v>
      </c>
      <c r="B6" s="271">
        <v>259159</v>
      </c>
      <c r="C6" s="271">
        <f t="shared" si="0"/>
        <v>64</v>
      </c>
      <c r="D6" s="271">
        <v>144395</v>
      </c>
      <c r="E6" s="271">
        <f t="shared" si="1"/>
        <v>70</v>
      </c>
      <c r="F6" s="271">
        <v>29556638</v>
      </c>
      <c r="G6" s="271">
        <f t="shared" si="2"/>
        <v>52</v>
      </c>
      <c r="H6" s="271">
        <v>127360</v>
      </c>
      <c r="I6" s="271">
        <f t="shared" si="3"/>
        <v>69</v>
      </c>
      <c r="J6" s="271">
        <v>20915013</v>
      </c>
      <c r="K6" s="271">
        <f t="shared" si="4"/>
        <v>47</v>
      </c>
      <c r="L6" s="271">
        <v>164.2196372487437</v>
      </c>
      <c r="M6" s="273">
        <f t="shared" si="5"/>
        <v>56</v>
      </c>
      <c r="N6" s="272">
        <v>17035</v>
      </c>
      <c r="O6" s="271">
        <f t="shared" si="6"/>
        <v>78</v>
      </c>
      <c r="P6" s="271">
        <v>8641625</v>
      </c>
      <c r="Q6" s="271">
        <f t="shared" si="7"/>
        <v>70</v>
      </c>
      <c r="R6" s="271">
        <v>507.28646903434105</v>
      </c>
      <c r="S6" s="273">
        <f t="shared" si="8"/>
        <v>72</v>
      </c>
      <c r="T6" s="274"/>
      <c r="U6" s="275"/>
    </row>
    <row r="7" spans="1:21" s="2" customFormat="1" ht="21.75" customHeight="1">
      <c r="A7" s="270" t="s">
        <v>81</v>
      </c>
      <c r="B7" s="271">
        <v>264855</v>
      </c>
      <c r="C7" s="271">
        <f t="shared" si="0"/>
        <v>65</v>
      </c>
      <c r="D7" s="271">
        <v>144558</v>
      </c>
      <c r="E7" s="271">
        <f t="shared" si="1"/>
        <v>70</v>
      </c>
      <c r="F7" s="271">
        <v>30591976</v>
      </c>
      <c r="G7" s="271">
        <f t="shared" si="2"/>
        <v>54</v>
      </c>
      <c r="H7" s="271">
        <v>128343</v>
      </c>
      <c r="I7" s="271">
        <f t="shared" si="3"/>
        <v>70</v>
      </c>
      <c r="J7" s="271">
        <v>21667608</v>
      </c>
      <c r="K7" s="271">
        <f t="shared" si="4"/>
        <v>48</v>
      </c>
      <c r="L7" s="271">
        <v>168.8257871485005</v>
      </c>
      <c r="M7" s="273">
        <f t="shared" si="5"/>
        <v>58</v>
      </c>
      <c r="N7" s="272">
        <v>16215</v>
      </c>
      <c r="O7" s="271">
        <f t="shared" si="6"/>
        <v>74</v>
      </c>
      <c r="P7" s="271">
        <v>8924368</v>
      </c>
      <c r="Q7" s="271">
        <f t="shared" si="7"/>
        <v>72</v>
      </c>
      <c r="R7" s="271">
        <v>550.377304964539</v>
      </c>
      <c r="S7" s="273">
        <f t="shared" si="8"/>
        <v>78</v>
      </c>
      <c r="T7" s="276"/>
      <c r="U7" s="275"/>
    </row>
    <row r="8" spans="1:21" s="2" customFormat="1" ht="21.75" customHeight="1">
      <c r="A8" s="270" t="s">
        <v>102</v>
      </c>
      <c r="B8" s="271">
        <v>268783</v>
      </c>
      <c r="C8" s="271">
        <f t="shared" si="0"/>
        <v>66</v>
      </c>
      <c r="D8" s="271">
        <v>154176</v>
      </c>
      <c r="E8" s="271">
        <f t="shared" si="1"/>
        <v>75</v>
      </c>
      <c r="F8" s="271">
        <v>33022176</v>
      </c>
      <c r="G8" s="271">
        <f t="shared" si="2"/>
        <v>58</v>
      </c>
      <c r="H8" s="271">
        <v>136352</v>
      </c>
      <c r="I8" s="271">
        <f t="shared" si="3"/>
        <v>74</v>
      </c>
      <c r="J8" s="271">
        <v>23307897</v>
      </c>
      <c r="K8" s="271">
        <f t="shared" si="4"/>
        <v>52</v>
      </c>
      <c r="L8" s="271">
        <v>170.93916480873034</v>
      </c>
      <c r="M8" s="273">
        <f t="shared" si="5"/>
        <v>59</v>
      </c>
      <c r="N8" s="272">
        <v>17824</v>
      </c>
      <c r="O8" s="271">
        <f t="shared" si="6"/>
        <v>82</v>
      </c>
      <c r="P8" s="271">
        <v>9714279</v>
      </c>
      <c r="Q8" s="271">
        <f t="shared" si="7"/>
        <v>78</v>
      </c>
      <c r="R8" s="271">
        <v>545.0111647217235</v>
      </c>
      <c r="S8" s="273">
        <f t="shared" si="8"/>
        <v>78</v>
      </c>
      <c r="T8" s="276"/>
      <c r="U8" s="275"/>
    </row>
    <row r="9" spans="1:21" s="2" customFormat="1" ht="21.75" customHeight="1">
      <c r="A9" s="270" t="s">
        <v>54</v>
      </c>
      <c r="B9" s="271">
        <v>272316</v>
      </c>
      <c r="C9" s="271">
        <f t="shared" si="0"/>
        <v>67</v>
      </c>
      <c r="D9" s="271">
        <v>161099</v>
      </c>
      <c r="E9" s="271">
        <f t="shared" si="1"/>
        <v>79</v>
      </c>
      <c r="F9" s="271">
        <v>33757640</v>
      </c>
      <c r="G9" s="271">
        <f t="shared" si="2"/>
        <v>59</v>
      </c>
      <c r="H9" s="271">
        <v>143710</v>
      </c>
      <c r="I9" s="271">
        <f t="shared" si="3"/>
        <v>78</v>
      </c>
      <c r="J9" s="271">
        <v>24038124</v>
      </c>
      <c r="K9" s="271">
        <f t="shared" si="4"/>
        <v>54</v>
      </c>
      <c r="L9" s="271">
        <v>167.26827638995198</v>
      </c>
      <c r="M9" s="273">
        <f t="shared" si="5"/>
        <v>57</v>
      </c>
      <c r="N9" s="272">
        <v>17389</v>
      </c>
      <c r="O9" s="271">
        <f t="shared" si="6"/>
        <v>80</v>
      </c>
      <c r="P9" s="271">
        <v>9719516</v>
      </c>
      <c r="Q9" s="271">
        <f t="shared" si="7"/>
        <v>78</v>
      </c>
      <c r="R9" s="271">
        <v>558.9462303755248</v>
      </c>
      <c r="S9" s="273">
        <f t="shared" si="8"/>
        <v>80</v>
      </c>
      <c r="T9" s="276"/>
      <c r="U9" s="275"/>
    </row>
    <row r="10" spans="1:21" s="2" customFormat="1" ht="21.75" customHeight="1">
      <c r="A10" s="270" t="s">
        <v>77</v>
      </c>
      <c r="B10" s="271">
        <v>274918</v>
      </c>
      <c r="C10" s="271">
        <f t="shared" si="0"/>
        <v>68</v>
      </c>
      <c r="D10" s="271">
        <v>160011</v>
      </c>
      <c r="E10" s="271">
        <f t="shared" si="1"/>
        <v>78</v>
      </c>
      <c r="F10" s="271">
        <v>35690537</v>
      </c>
      <c r="G10" s="271">
        <f t="shared" si="2"/>
        <v>63</v>
      </c>
      <c r="H10" s="271">
        <v>142517</v>
      </c>
      <c r="I10" s="271">
        <f t="shared" si="3"/>
        <v>77</v>
      </c>
      <c r="J10" s="271">
        <v>26725240</v>
      </c>
      <c r="K10" s="271">
        <f t="shared" si="4"/>
        <v>60</v>
      </c>
      <c r="L10" s="271">
        <v>187.52317267413713</v>
      </c>
      <c r="M10" s="273">
        <f t="shared" si="5"/>
        <v>64</v>
      </c>
      <c r="N10" s="272">
        <v>17494</v>
      </c>
      <c r="O10" s="271">
        <f t="shared" si="6"/>
        <v>80</v>
      </c>
      <c r="P10" s="271">
        <v>8965297</v>
      </c>
      <c r="Q10" s="271">
        <f t="shared" si="7"/>
        <v>72</v>
      </c>
      <c r="R10" s="271">
        <v>512.4783925917458</v>
      </c>
      <c r="S10" s="273">
        <f t="shared" si="8"/>
        <v>73</v>
      </c>
      <c r="T10" s="276"/>
      <c r="U10" s="275"/>
    </row>
    <row r="11" spans="1:21" s="2" customFormat="1" ht="21.75" customHeight="1">
      <c r="A11" s="270" t="s">
        <v>23</v>
      </c>
      <c r="B11" s="271">
        <v>277840</v>
      </c>
      <c r="C11" s="271">
        <f t="shared" si="0"/>
        <v>69</v>
      </c>
      <c r="D11" s="271">
        <v>163958</v>
      </c>
      <c r="E11" s="271">
        <f t="shared" si="1"/>
        <v>80</v>
      </c>
      <c r="F11" s="271">
        <v>34962830</v>
      </c>
      <c r="G11" s="271">
        <f t="shared" si="2"/>
        <v>61</v>
      </c>
      <c r="H11" s="271">
        <v>147016</v>
      </c>
      <c r="I11" s="271">
        <f t="shared" si="3"/>
        <v>80</v>
      </c>
      <c r="J11" s="271">
        <v>26108144</v>
      </c>
      <c r="K11" s="271">
        <f t="shared" si="4"/>
        <v>58</v>
      </c>
      <c r="L11" s="271">
        <v>177.58709256135387</v>
      </c>
      <c r="M11" s="273">
        <f t="shared" si="5"/>
        <v>61</v>
      </c>
      <c r="N11" s="272">
        <v>16942</v>
      </c>
      <c r="O11" s="271">
        <f t="shared" si="6"/>
        <v>78</v>
      </c>
      <c r="P11" s="271">
        <v>8854686</v>
      </c>
      <c r="Q11" s="271">
        <f t="shared" si="7"/>
        <v>71</v>
      </c>
      <c r="R11" s="271">
        <v>522.6470310471019</v>
      </c>
      <c r="S11" s="273">
        <f t="shared" si="8"/>
        <v>74</v>
      </c>
      <c r="T11" s="276"/>
      <c r="U11" s="275"/>
    </row>
    <row r="12" spans="1:21" s="2" customFormat="1" ht="21.75" customHeight="1">
      <c r="A12" s="270" t="s">
        <v>72</v>
      </c>
      <c r="B12" s="271">
        <v>279114</v>
      </c>
      <c r="C12" s="271">
        <f t="shared" si="0"/>
        <v>69</v>
      </c>
      <c r="D12" s="271">
        <v>171659</v>
      </c>
      <c r="E12" s="271">
        <f t="shared" si="1"/>
        <v>84</v>
      </c>
      <c r="F12" s="271">
        <v>36813388</v>
      </c>
      <c r="G12" s="271">
        <f t="shared" si="2"/>
        <v>65</v>
      </c>
      <c r="H12" s="271">
        <v>154346</v>
      </c>
      <c r="I12" s="271">
        <f t="shared" si="3"/>
        <v>84</v>
      </c>
      <c r="J12" s="271">
        <v>27719809</v>
      </c>
      <c r="K12" s="271">
        <f t="shared" si="4"/>
        <v>62</v>
      </c>
      <c r="L12" s="271">
        <v>179.59525352130927</v>
      </c>
      <c r="M12" s="273">
        <f t="shared" si="5"/>
        <v>62</v>
      </c>
      <c r="N12" s="272">
        <v>17313</v>
      </c>
      <c r="O12" s="271">
        <f t="shared" si="6"/>
        <v>79</v>
      </c>
      <c r="P12" s="271">
        <v>9093579</v>
      </c>
      <c r="Q12" s="271">
        <f t="shared" si="7"/>
        <v>73</v>
      </c>
      <c r="R12" s="271">
        <v>525.2457113151967</v>
      </c>
      <c r="S12" s="273">
        <f t="shared" si="8"/>
        <v>75</v>
      </c>
      <c r="T12" s="276"/>
      <c r="U12" s="275"/>
    </row>
    <row r="13" spans="1:21" s="2" customFormat="1" ht="21.75" customHeight="1">
      <c r="A13" s="270" t="s">
        <v>116</v>
      </c>
      <c r="B13" s="271">
        <v>281526</v>
      </c>
      <c r="C13" s="271">
        <f t="shared" si="0"/>
        <v>69</v>
      </c>
      <c r="D13" s="271">
        <v>179947</v>
      </c>
      <c r="E13" s="271">
        <f t="shared" si="1"/>
        <v>88</v>
      </c>
      <c r="F13" s="271">
        <v>36331955</v>
      </c>
      <c r="G13" s="271">
        <f t="shared" si="2"/>
        <v>64</v>
      </c>
      <c r="H13" s="271">
        <v>160940</v>
      </c>
      <c r="I13" s="271">
        <f t="shared" si="3"/>
        <v>87</v>
      </c>
      <c r="J13" s="271">
        <v>26692799</v>
      </c>
      <c r="K13" s="271">
        <f t="shared" si="4"/>
        <v>60</v>
      </c>
      <c r="L13" s="271">
        <v>165.85559214614142</v>
      </c>
      <c r="M13" s="273">
        <f t="shared" si="5"/>
        <v>57</v>
      </c>
      <c r="N13" s="272">
        <v>19007</v>
      </c>
      <c r="O13" s="271">
        <f t="shared" si="6"/>
        <v>87</v>
      </c>
      <c r="P13" s="271">
        <v>9639156</v>
      </c>
      <c r="Q13" s="271">
        <f t="shared" si="7"/>
        <v>78</v>
      </c>
      <c r="R13" s="271">
        <v>507.1371599936865</v>
      </c>
      <c r="S13" s="273">
        <f t="shared" si="8"/>
        <v>72</v>
      </c>
      <c r="T13" s="276"/>
      <c r="U13" s="275"/>
    </row>
    <row r="14" spans="1:21" s="2" customFormat="1" ht="21.75" customHeight="1">
      <c r="A14" s="270" t="s">
        <v>47</v>
      </c>
      <c r="B14" s="271">
        <v>283541</v>
      </c>
      <c r="C14" s="271">
        <f t="shared" si="0"/>
        <v>70</v>
      </c>
      <c r="D14" s="271">
        <v>185890</v>
      </c>
      <c r="E14" s="271">
        <f t="shared" si="1"/>
        <v>91</v>
      </c>
      <c r="F14" s="271">
        <v>40411925</v>
      </c>
      <c r="G14" s="271">
        <f t="shared" si="2"/>
        <v>71</v>
      </c>
      <c r="H14" s="271">
        <v>166153</v>
      </c>
      <c r="I14" s="271">
        <f t="shared" si="3"/>
        <v>90</v>
      </c>
      <c r="J14" s="271">
        <v>30384273</v>
      </c>
      <c r="K14" s="271">
        <f t="shared" si="4"/>
        <v>68</v>
      </c>
      <c r="L14" s="271">
        <v>182.86924100076436</v>
      </c>
      <c r="M14" s="273">
        <f t="shared" si="5"/>
        <v>63</v>
      </c>
      <c r="N14" s="272">
        <v>19737</v>
      </c>
      <c r="O14" s="271">
        <f t="shared" si="6"/>
        <v>90</v>
      </c>
      <c r="P14" s="271">
        <v>10027652</v>
      </c>
      <c r="Q14" s="271">
        <f t="shared" si="7"/>
        <v>81</v>
      </c>
      <c r="R14" s="271">
        <v>508.06363682423876</v>
      </c>
      <c r="S14" s="273">
        <f t="shared" si="8"/>
        <v>72</v>
      </c>
      <c r="T14" s="276"/>
      <c r="U14" s="275"/>
    </row>
    <row r="15" spans="1:21" s="2" customFormat="1" ht="21.75" customHeight="1">
      <c r="A15" s="270" t="s">
        <v>90</v>
      </c>
      <c r="B15" s="271">
        <v>285427</v>
      </c>
      <c r="C15" s="271">
        <f aca="true" t="shared" si="9" ref="C15:C24">ROUNDDOWN(B15/$B$40*100,0)</f>
        <v>70</v>
      </c>
      <c r="D15" s="271">
        <v>194733</v>
      </c>
      <c r="E15" s="271">
        <f aca="true" t="shared" si="10" ref="E15:E24">ROUNDDOWN(D15/$D$19*100,0)</f>
        <v>95</v>
      </c>
      <c r="F15" s="271">
        <v>42524525</v>
      </c>
      <c r="G15" s="271">
        <f aca="true" t="shared" si="11" ref="G15:G24">ROUNDDOWN(F15/$F$18*100,0)</f>
        <v>75</v>
      </c>
      <c r="H15" s="271">
        <v>173784</v>
      </c>
      <c r="I15" s="271">
        <f aca="true" t="shared" si="12" ref="I15:I24">ROUNDDOWN(H15/$H$22*100,0)</f>
        <v>94</v>
      </c>
      <c r="J15" s="271">
        <v>32122082</v>
      </c>
      <c r="K15" s="271">
        <f aca="true" t="shared" si="13" ref="K15:K24">ROUNDDOWN(J15/J$18*100,0)</f>
        <v>72</v>
      </c>
      <c r="L15" s="271">
        <v>184.83912212861944</v>
      </c>
      <c r="M15" s="273">
        <f t="shared" si="5"/>
        <v>63</v>
      </c>
      <c r="N15" s="272">
        <v>20949</v>
      </c>
      <c r="O15" s="271">
        <f aca="true" t="shared" si="14" ref="O15:O24">ROUNDDOWN(N15/N$16*100,0)</f>
        <v>96</v>
      </c>
      <c r="P15" s="271">
        <v>10402443</v>
      </c>
      <c r="Q15" s="271">
        <f aca="true" t="shared" si="15" ref="Q15:Q24">ROUNDDOWN(P15/P$19*100,0)</f>
        <v>84</v>
      </c>
      <c r="R15" s="271">
        <v>496.56036087641417</v>
      </c>
      <c r="S15" s="273">
        <f t="shared" si="8"/>
        <v>71</v>
      </c>
      <c r="T15" s="276"/>
      <c r="U15" s="275"/>
    </row>
    <row r="16" spans="1:21" s="2" customFormat="1" ht="21.75" customHeight="1">
      <c r="A16" s="270" t="s">
        <v>39</v>
      </c>
      <c r="B16" s="271">
        <v>286857</v>
      </c>
      <c r="C16" s="271">
        <f t="shared" si="9"/>
        <v>71</v>
      </c>
      <c r="D16" s="271">
        <v>196928</v>
      </c>
      <c r="E16" s="271">
        <f t="shared" si="10"/>
        <v>96</v>
      </c>
      <c r="F16" s="271">
        <v>47150375</v>
      </c>
      <c r="G16" s="271">
        <f t="shared" si="11"/>
        <v>83</v>
      </c>
      <c r="H16" s="271">
        <v>175223</v>
      </c>
      <c r="I16" s="271">
        <f t="shared" si="12"/>
        <v>95</v>
      </c>
      <c r="J16" s="271">
        <v>35885579</v>
      </c>
      <c r="K16" s="271">
        <f t="shared" si="13"/>
        <v>80</v>
      </c>
      <c r="L16" s="271">
        <v>204.79947837897993</v>
      </c>
      <c r="M16" s="273">
        <f t="shared" si="5"/>
        <v>70</v>
      </c>
      <c r="N16" s="277">
        <v>21705</v>
      </c>
      <c r="O16" s="278">
        <f t="shared" si="14"/>
        <v>100</v>
      </c>
      <c r="P16" s="271">
        <v>11264796</v>
      </c>
      <c r="Q16" s="271">
        <f t="shared" si="15"/>
        <v>91</v>
      </c>
      <c r="R16" s="271">
        <v>518.9954388389772</v>
      </c>
      <c r="S16" s="273">
        <f t="shared" si="8"/>
        <v>74</v>
      </c>
      <c r="T16" s="276"/>
      <c r="U16" s="275"/>
    </row>
    <row r="17" spans="1:21" s="2" customFormat="1" ht="21.75" customHeight="1">
      <c r="A17" s="270" t="s">
        <v>58</v>
      </c>
      <c r="B17" s="271">
        <v>287352</v>
      </c>
      <c r="C17" s="271">
        <f t="shared" si="9"/>
        <v>71</v>
      </c>
      <c r="D17" s="271">
        <v>196042</v>
      </c>
      <c r="E17" s="271">
        <f t="shared" si="10"/>
        <v>96</v>
      </c>
      <c r="F17" s="271">
        <v>53003761</v>
      </c>
      <c r="G17" s="271">
        <f t="shared" si="11"/>
        <v>93</v>
      </c>
      <c r="H17" s="271">
        <v>175067</v>
      </c>
      <c r="I17" s="271">
        <f t="shared" si="12"/>
        <v>95</v>
      </c>
      <c r="J17" s="271">
        <v>41110110</v>
      </c>
      <c r="K17" s="271">
        <f t="shared" si="13"/>
        <v>92</v>
      </c>
      <c r="L17" s="271">
        <v>234.82500985337043</v>
      </c>
      <c r="M17" s="273">
        <f t="shared" si="5"/>
        <v>81</v>
      </c>
      <c r="N17" s="272">
        <v>20975</v>
      </c>
      <c r="O17" s="271">
        <f t="shared" si="14"/>
        <v>96</v>
      </c>
      <c r="P17" s="271">
        <v>11893651</v>
      </c>
      <c r="Q17" s="271">
        <f t="shared" si="15"/>
        <v>96</v>
      </c>
      <c r="R17" s="271">
        <v>567.0393802145411</v>
      </c>
      <c r="S17" s="273">
        <f t="shared" si="8"/>
        <v>81</v>
      </c>
      <c r="T17" s="276"/>
      <c r="U17" s="275"/>
    </row>
    <row r="18" spans="1:21" s="2" customFormat="1" ht="21.75" customHeight="1">
      <c r="A18" s="270" t="s">
        <v>4</v>
      </c>
      <c r="B18" s="271">
        <v>289080</v>
      </c>
      <c r="C18" s="271">
        <f t="shared" si="9"/>
        <v>71</v>
      </c>
      <c r="D18" s="271">
        <v>192488</v>
      </c>
      <c r="E18" s="271">
        <f t="shared" si="10"/>
        <v>94</v>
      </c>
      <c r="F18" s="278">
        <v>56405550</v>
      </c>
      <c r="G18" s="278">
        <f t="shared" si="11"/>
        <v>100</v>
      </c>
      <c r="H18" s="271">
        <v>171944</v>
      </c>
      <c r="I18" s="271">
        <f t="shared" si="12"/>
        <v>93</v>
      </c>
      <c r="J18" s="278">
        <v>44429147</v>
      </c>
      <c r="K18" s="278">
        <f t="shared" si="13"/>
        <v>100</v>
      </c>
      <c r="L18" s="271">
        <v>258.3931221793142</v>
      </c>
      <c r="M18" s="273">
        <f t="shared" si="5"/>
        <v>89</v>
      </c>
      <c r="N18" s="272">
        <v>20544</v>
      </c>
      <c r="O18" s="271">
        <f t="shared" si="14"/>
        <v>94</v>
      </c>
      <c r="P18" s="271">
        <v>11976403</v>
      </c>
      <c r="Q18" s="271">
        <f t="shared" si="15"/>
        <v>97</v>
      </c>
      <c r="R18" s="271">
        <v>582.9635416666666</v>
      </c>
      <c r="S18" s="273">
        <f t="shared" si="8"/>
        <v>83</v>
      </c>
      <c r="T18" s="276"/>
      <c r="U18" s="275"/>
    </row>
    <row r="19" spans="1:21" s="2" customFormat="1" ht="21.75" customHeight="1">
      <c r="A19" s="270" t="s">
        <v>83</v>
      </c>
      <c r="B19" s="271">
        <v>291036</v>
      </c>
      <c r="C19" s="271">
        <f t="shared" si="9"/>
        <v>72</v>
      </c>
      <c r="D19" s="278">
        <v>203795.061</v>
      </c>
      <c r="E19" s="278">
        <f t="shared" si="10"/>
        <v>100</v>
      </c>
      <c r="F19" s="271">
        <v>51231239</v>
      </c>
      <c r="G19" s="271">
        <f t="shared" si="11"/>
        <v>90</v>
      </c>
      <c r="H19" s="271">
        <v>182969.061</v>
      </c>
      <c r="I19" s="271">
        <f t="shared" si="12"/>
        <v>99</v>
      </c>
      <c r="J19" s="271">
        <v>38924711</v>
      </c>
      <c r="K19" s="271">
        <f t="shared" si="13"/>
        <v>87</v>
      </c>
      <c r="L19" s="271">
        <v>212.73930569059434</v>
      </c>
      <c r="M19" s="273">
        <f t="shared" si="5"/>
        <v>73</v>
      </c>
      <c r="N19" s="272">
        <v>20826</v>
      </c>
      <c r="O19" s="271">
        <f t="shared" si="14"/>
        <v>95</v>
      </c>
      <c r="P19" s="278">
        <v>12306528</v>
      </c>
      <c r="Q19" s="278">
        <f t="shared" si="15"/>
        <v>100</v>
      </c>
      <c r="R19" s="271">
        <v>590.9213483146067</v>
      </c>
      <c r="S19" s="273">
        <f t="shared" si="8"/>
        <v>84</v>
      </c>
      <c r="T19" s="276"/>
      <c r="U19" s="275"/>
    </row>
    <row r="20" spans="1:21" s="2" customFormat="1" ht="21.75" customHeight="1">
      <c r="A20" s="270" t="s">
        <v>32</v>
      </c>
      <c r="B20" s="271">
        <v>293590</v>
      </c>
      <c r="C20" s="271">
        <f t="shared" si="9"/>
        <v>72</v>
      </c>
      <c r="D20" s="271">
        <v>190144</v>
      </c>
      <c r="E20" s="271">
        <f t="shared" si="10"/>
        <v>93</v>
      </c>
      <c r="F20" s="271">
        <v>52140316</v>
      </c>
      <c r="G20" s="271">
        <f t="shared" si="11"/>
        <v>92</v>
      </c>
      <c r="H20" s="271">
        <v>169710</v>
      </c>
      <c r="I20" s="271">
        <f t="shared" si="12"/>
        <v>92</v>
      </c>
      <c r="J20" s="271">
        <v>40504364</v>
      </c>
      <c r="K20" s="271">
        <f t="shared" si="13"/>
        <v>91</v>
      </c>
      <c r="L20" s="271">
        <v>238.6681044134111</v>
      </c>
      <c r="M20" s="273">
        <f t="shared" si="5"/>
        <v>82</v>
      </c>
      <c r="N20" s="272">
        <v>20434</v>
      </c>
      <c r="O20" s="271">
        <f t="shared" si="14"/>
        <v>94</v>
      </c>
      <c r="P20" s="271">
        <v>11635952</v>
      </c>
      <c r="Q20" s="271">
        <f t="shared" si="15"/>
        <v>94</v>
      </c>
      <c r="R20" s="271">
        <v>569.4407360281883</v>
      </c>
      <c r="S20" s="273">
        <f t="shared" si="8"/>
        <v>81</v>
      </c>
      <c r="T20" s="276"/>
      <c r="U20" s="275"/>
    </row>
    <row r="21" spans="1:21" s="2" customFormat="1" ht="21.75" customHeight="1">
      <c r="A21" s="270" t="s">
        <v>111</v>
      </c>
      <c r="B21" s="271">
        <v>296201</v>
      </c>
      <c r="C21" s="271">
        <f t="shared" si="9"/>
        <v>73</v>
      </c>
      <c r="D21" s="271">
        <v>201643</v>
      </c>
      <c r="E21" s="271">
        <f t="shared" si="10"/>
        <v>98</v>
      </c>
      <c r="F21" s="271">
        <v>50412423</v>
      </c>
      <c r="G21" s="271">
        <f t="shared" si="11"/>
        <v>89</v>
      </c>
      <c r="H21" s="271">
        <v>182393</v>
      </c>
      <c r="I21" s="271">
        <f t="shared" si="12"/>
        <v>99</v>
      </c>
      <c r="J21" s="271">
        <v>39487557</v>
      </c>
      <c r="K21" s="271">
        <f t="shared" si="13"/>
        <v>88</v>
      </c>
      <c r="L21" s="271">
        <v>216.49710789339503</v>
      </c>
      <c r="M21" s="273">
        <f t="shared" si="5"/>
        <v>74</v>
      </c>
      <c r="N21" s="272">
        <v>19250</v>
      </c>
      <c r="O21" s="271">
        <f t="shared" si="14"/>
        <v>88</v>
      </c>
      <c r="P21" s="271">
        <v>10924866</v>
      </c>
      <c r="Q21" s="271">
        <f t="shared" si="15"/>
        <v>88</v>
      </c>
      <c r="R21" s="271">
        <v>567.5255064935064</v>
      </c>
      <c r="S21" s="273">
        <f t="shared" si="8"/>
        <v>81</v>
      </c>
      <c r="T21" s="276"/>
      <c r="U21" s="275"/>
    </row>
    <row r="22" spans="1:21" s="2" customFormat="1" ht="21.75" customHeight="1">
      <c r="A22" s="270" t="s">
        <v>63</v>
      </c>
      <c r="B22" s="271">
        <v>300054</v>
      </c>
      <c r="C22" s="271">
        <f t="shared" si="9"/>
        <v>74</v>
      </c>
      <c r="D22" s="271">
        <v>202456</v>
      </c>
      <c r="E22" s="271">
        <f t="shared" si="10"/>
        <v>99</v>
      </c>
      <c r="F22" s="271">
        <v>51615635</v>
      </c>
      <c r="G22" s="271">
        <f t="shared" si="11"/>
        <v>91</v>
      </c>
      <c r="H22" s="278">
        <v>183161</v>
      </c>
      <c r="I22" s="278">
        <f t="shared" si="12"/>
        <v>100</v>
      </c>
      <c r="J22" s="271">
        <v>38115508</v>
      </c>
      <c r="K22" s="271">
        <f t="shared" si="13"/>
        <v>85</v>
      </c>
      <c r="L22" s="271">
        <v>208.09838338947702</v>
      </c>
      <c r="M22" s="273">
        <f t="shared" si="5"/>
        <v>72</v>
      </c>
      <c r="N22" s="272">
        <v>19295</v>
      </c>
      <c r="O22" s="271">
        <f t="shared" si="14"/>
        <v>88</v>
      </c>
      <c r="P22" s="271">
        <v>11538890</v>
      </c>
      <c r="Q22" s="271">
        <f t="shared" si="15"/>
        <v>93</v>
      </c>
      <c r="R22" s="271">
        <v>598.0248769111168</v>
      </c>
      <c r="S22" s="273">
        <f t="shared" si="8"/>
        <v>85</v>
      </c>
      <c r="T22" s="272">
        <v>1961237</v>
      </c>
      <c r="U22" s="279">
        <f aca="true" t="shared" si="16" ref="U22:U32">ROUNDDOWN(T22/T$25*100,0)</f>
        <v>70</v>
      </c>
    </row>
    <row r="23" spans="1:21" s="2" customFormat="1" ht="21.75" customHeight="1">
      <c r="A23" s="270" t="s">
        <v>8</v>
      </c>
      <c r="B23" s="280">
        <v>302731</v>
      </c>
      <c r="C23" s="271">
        <f t="shared" si="9"/>
        <v>75</v>
      </c>
      <c r="D23" s="271">
        <v>199588</v>
      </c>
      <c r="E23" s="271">
        <f t="shared" si="10"/>
        <v>97</v>
      </c>
      <c r="F23" s="271">
        <v>52945844</v>
      </c>
      <c r="G23" s="271">
        <f t="shared" si="11"/>
        <v>93</v>
      </c>
      <c r="H23" s="271">
        <v>179275</v>
      </c>
      <c r="I23" s="271">
        <f t="shared" si="12"/>
        <v>97</v>
      </c>
      <c r="J23" s="271">
        <v>38111135</v>
      </c>
      <c r="K23" s="271">
        <f t="shared" si="13"/>
        <v>85</v>
      </c>
      <c r="L23" s="271">
        <v>212.5847719983266</v>
      </c>
      <c r="M23" s="273">
        <f t="shared" si="5"/>
        <v>73</v>
      </c>
      <c r="N23" s="272">
        <v>20313</v>
      </c>
      <c r="O23" s="271">
        <f t="shared" si="14"/>
        <v>93</v>
      </c>
      <c r="P23" s="271">
        <v>12258982</v>
      </c>
      <c r="Q23" s="271">
        <f t="shared" si="15"/>
        <v>99</v>
      </c>
      <c r="R23" s="271">
        <v>603.5042583567174</v>
      </c>
      <c r="S23" s="273">
        <f t="shared" si="8"/>
        <v>86</v>
      </c>
      <c r="T23" s="272">
        <v>2575727</v>
      </c>
      <c r="U23" s="281">
        <f t="shared" si="16"/>
        <v>93</v>
      </c>
    </row>
    <row r="24" spans="1:21" s="2" customFormat="1" ht="21.75" customHeight="1">
      <c r="A24" s="270" t="s">
        <v>86</v>
      </c>
      <c r="B24" s="271">
        <v>303784</v>
      </c>
      <c r="C24" s="271">
        <f t="shared" si="9"/>
        <v>75</v>
      </c>
      <c r="D24" s="271">
        <v>196451</v>
      </c>
      <c r="E24" s="271">
        <f t="shared" si="10"/>
        <v>96</v>
      </c>
      <c r="F24" s="271">
        <v>51305811</v>
      </c>
      <c r="G24" s="271">
        <f t="shared" si="11"/>
        <v>90</v>
      </c>
      <c r="H24" s="271">
        <v>178062</v>
      </c>
      <c r="I24" s="271">
        <f t="shared" si="12"/>
        <v>97</v>
      </c>
      <c r="J24" s="271">
        <v>37706950</v>
      </c>
      <c r="K24" s="271">
        <f t="shared" si="13"/>
        <v>84</v>
      </c>
      <c r="L24" s="271">
        <v>211.76303759364717</v>
      </c>
      <c r="M24" s="273">
        <f t="shared" si="5"/>
        <v>73</v>
      </c>
      <c r="N24" s="272">
        <v>18389</v>
      </c>
      <c r="O24" s="271">
        <f t="shared" si="14"/>
        <v>84</v>
      </c>
      <c r="P24" s="271">
        <v>11006002</v>
      </c>
      <c r="Q24" s="271">
        <f t="shared" si="15"/>
        <v>89</v>
      </c>
      <c r="R24" s="271">
        <v>598.510087552341</v>
      </c>
      <c r="S24" s="273">
        <f t="shared" si="8"/>
        <v>85</v>
      </c>
      <c r="T24" s="272">
        <v>2592859</v>
      </c>
      <c r="U24" s="281">
        <f t="shared" si="16"/>
        <v>93</v>
      </c>
    </row>
    <row r="25" spans="1:21" s="2" customFormat="1" ht="21.75" customHeight="1">
      <c r="A25" s="270" t="s">
        <v>45</v>
      </c>
      <c r="B25" s="271">
        <v>305004</v>
      </c>
      <c r="C25" s="271">
        <f aca="true" t="shared" si="17" ref="C25:C32">ROUNDDOWN(B25/$B$40*100,0)</f>
        <v>75</v>
      </c>
      <c r="D25" s="271">
        <v>192306</v>
      </c>
      <c r="E25" s="271">
        <f aca="true" t="shared" si="18" ref="E25:E32">ROUNDDOWN(D25/$D$19*100,0)</f>
        <v>94</v>
      </c>
      <c r="F25" s="271">
        <v>51716446</v>
      </c>
      <c r="G25" s="271">
        <f aca="true" t="shared" si="19" ref="G25:G32">ROUNDDOWN(F25/$F$18*100,0)</f>
        <v>91</v>
      </c>
      <c r="H25" s="271">
        <v>174589</v>
      </c>
      <c r="I25" s="271">
        <f aca="true" t="shared" si="20" ref="I25:I32">ROUNDDOWN(H25/$H$22*100,0)</f>
        <v>95</v>
      </c>
      <c r="J25" s="271">
        <v>38437492</v>
      </c>
      <c r="K25" s="271">
        <f aca="true" t="shared" si="21" ref="K25:K32">ROUNDDOWN(J25/J$18*100,0)</f>
        <v>86</v>
      </c>
      <c r="L25" s="271">
        <v>220.15987261511322</v>
      </c>
      <c r="M25" s="273">
        <f t="shared" si="5"/>
        <v>76</v>
      </c>
      <c r="N25" s="272">
        <v>17717</v>
      </c>
      <c r="O25" s="271">
        <f aca="true" t="shared" si="22" ref="O25:O32">ROUNDDOWN(N25/N$16*100,0)</f>
        <v>81</v>
      </c>
      <c r="P25" s="271">
        <v>10511447</v>
      </c>
      <c r="Q25" s="271">
        <f aca="true" t="shared" si="23" ref="Q25:Q32">ROUNDDOWN(P25/P$19*100,0)</f>
        <v>85</v>
      </c>
      <c r="R25" s="271">
        <v>593.2972286504487</v>
      </c>
      <c r="S25" s="273">
        <f t="shared" si="8"/>
        <v>85</v>
      </c>
      <c r="T25" s="277">
        <v>2767507</v>
      </c>
      <c r="U25" s="282">
        <f t="shared" si="16"/>
        <v>100</v>
      </c>
    </row>
    <row r="26" spans="1:256" s="3" customFormat="1" ht="21.75" customHeight="1">
      <c r="A26" s="270" t="s">
        <v>51</v>
      </c>
      <c r="B26" s="271">
        <v>306321</v>
      </c>
      <c r="C26" s="271">
        <f t="shared" si="17"/>
        <v>76</v>
      </c>
      <c r="D26" s="271">
        <v>191643.806</v>
      </c>
      <c r="E26" s="271">
        <f t="shared" si="18"/>
        <v>94</v>
      </c>
      <c r="F26" s="271">
        <v>48446908.877</v>
      </c>
      <c r="G26" s="271">
        <f t="shared" si="19"/>
        <v>85</v>
      </c>
      <c r="H26" s="271">
        <v>172577.869</v>
      </c>
      <c r="I26" s="271">
        <f t="shared" si="20"/>
        <v>94</v>
      </c>
      <c r="J26" s="271">
        <v>34542759.965</v>
      </c>
      <c r="K26" s="271">
        <f t="shared" si="21"/>
        <v>77</v>
      </c>
      <c r="L26" s="271">
        <v>200.15752984526657</v>
      </c>
      <c r="M26" s="273">
        <f t="shared" si="5"/>
        <v>69</v>
      </c>
      <c r="N26" s="272">
        <v>19065.937</v>
      </c>
      <c r="O26" s="271">
        <f t="shared" si="22"/>
        <v>87</v>
      </c>
      <c r="P26" s="271">
        <v>11321325.131</v>
      </c>
      <c r="Q26" s="271">
        <f t="shared" si="23"/>
        <v>91</v>
      </c>
      <c r="R26" s="271">
        <v>593.798517796424</v>
      </c>
      <c r="S26" s="273">
        <f t="shared" si="8"/>
        <v>85</v>
      </c>
      <c r="T26" s="272">
        <v>2582823.781</v>
      </c>
      <c r="U26" s="281">
        <f t="shared" si="16"/>
        <v>93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1" s="4" customFormat="1" ht="21.75" customHeight="1">
      <c r="A27" s="270" t="s">
        <v>122</v>
      </c>
      <c r="B27" s="271">
        <v>305777</v>
      </c>
      <c r="C27" s="271">
        <f t="shared" si="17"/>
        <v>75</v>
      </c>
      <c r="D27" s="271">
        <v>187616.969</v>
      </c>
      <c r="E27" s="271">
        <f t="shared" si="18"/>
        <v>92</v>
      </c>
      <c r="F27" s="271">
        <v>45705995.932</v>
      </c>
      <c r="G27" s="271">
        <f t="shared" si="19"/>
        <v>81</v>
      </c>
      <c r="H27" s="271">
        <v>168491.905</v>
      </c>
      <c r="I27" s="271">
        <f t="shared" si="20"/>
        <v>91</v>
      </c>
      <c r="J27" s="271">
        <v>33197671.941</v>
      </c>
      <c r="K27" s="271">
        <f t="shared" si="21"/>
        <v>74</v>
      </c>
      <c r="L27" s="271">
        <v>197.02829011874488</v>
      </c>
      <c r="M27" s="273">
        <f t="shared" si="5"/>
        <v>68</v>
      </c>
      <c r="N27" s="272">
        <v>19125.065</v>
      </c>
      <c r="O27" s="271">
        <f t="shared" si="22"/>
        <v>88</v>
      </c>
      <c r="P27" s="271">
        <v>10107005.677</v>
      </c>
      <c r="Q27" s="271">
        <f t="shared" si="23"/>
        <v>82</v>
      </c>
      <c r="R27" s="271">
        <v>528.4690889678022</v>
      </c>
      <c r="S27" s="273">
        <f t="shared" si="8"/>
        <v>75</v>
      </c>
      <c r="T27" s="272">
        <v>2401318.314</v>
      </c>
      <c r="U27" s="281">
        <f t="shared" si="16"/>
        <v>86</v>
      </c>
    </row>
    <row r="28" spans="1:21" s="4" customFormat="1" ht="21.75" customHeight="1">
      <c r="A28" s="270" t="s">
        <v>19</v>
      </c>
      <c r="B28" s="271">
        <v>306527</v>
      </c>
      <c r="C28" s="271">
        <f t="shared" si="17"/>
        <v>76</v>
      </c>
      <c r="D28" s="271">
        <v>181079</v>
      </c>
      <c r="E28" s="271">
        <f t="shared" si="18"/>
        <v>88</v>
      </c>
      <c r="F28" s="271">
        <v>41168500</v>
      </c>
      <c r="G28" s="271">
        <f t="shared" si="19"/>
        <v>72</v>
      </c>
      <c r="H28" s="271">
        <v>163087</v>
      </c>
      <c r="I28" s="271">
        <f t="shared" si="20"/>
        <v>89</v>
      </c>
      <c r="J28" s="271">
        <v>28689018</v>
      </c>
      <c r="K28" s="271">
        <f t="shared" si="21"/>
        <v>64</v>
      </c>
      <c r="L28" s="271">
        <v>175.91235352909797</v>
      </c>
      <c r="M28" s="273">
        <f t="shared" si="5"/>
        <v>60</v>
      </c>
      <c r="N28" s="272">
        <v>17992</v>
      </c>
      <c r="O28" s="271">
        <f t="shared" si="22"/>
        <v>82</v>
      </c>
      <c r="P28" s="271">
        <v>10039895</v>
      </c>
      <c r="Q28" s="271">
        <f t="shared" si="23"/>
        <v>81</v>
      </c>
      <c r="R28" s="271">
        <v>558.0199533125834</v>
      </c>
      <c r="S28" s="273">
        <f t="shared" si="8"/>
        <v>80</v>
      </c>
      <c r="T28" s="272">
        <v>2439587</v>
      </c>
      <c r="U28" s="281">
        <f t="shared" si="16"/>
        <v>88</v>
      </c>
    </row>
    <row r="29" spans="1:21" s="4" customFormat="1" ht="21.75" customHeight="1">
      <c r="A29" s="270" t="s">
        <v>99</v>
      </c>
      <c r="B29" s="271">
        <v>307553</v>
      </c>
      <c r="C29" s="271">
        <f t="shared" si="17"/>
        <v>76</v>
      </c>
      <c r="D29" s="271">
        <v>174114</v>
      </c>
      <c r="E29" s="271">
        <f t="shared" si="18"/>
        <v>85</v>
      </c>
      <c r="F29" s="271">
        <v>44959114</v>
      </c>
      <c r="G29" s="271">
        <f t="shared" si="19"/>
        <v>79</v>
      </c>
      <c r="H29" s="271">
        <v>156383</v>
      </c>
      <c r="I29" s="271">
        <f t="shared" si="20"/>
        <v>85</v>
      </c>
      <c r="J29" s="271">
        <v>32762101</v>
      </c>
      <c r="K29" s="271">
        <f t="shared" si="21"/>
        <v>73</v>
      </c>
      <c r="L29" s="271">
        <v>209.49912074841893</v>
      </c>
      <c r="M29" s="273">
        <f t="shared" si="5"/>
        <v>72</v>
      </c>
      <c r="N29" s="272">
        <v>17731</v>
      </c>
      <c r="O29" s="271">
        <f t="shared" si="22"/>
        <v>81</v>
      </c>
      <c r="P29" s="271">
        <v>9744376</v>
      </c>
      <c r="Q29" s="271">
        <f t="shared" si="23"/>
        <v>79</v>
      </c>
      <c r="R29" s="271">
        <v>549.5671986915571</v>
      </c>
      <c r="S29" s="273">
        <f t="shared" si="8"/>
        <v>78</v>
      </c>
      <c r="T29" s="272">
        <v>2452636</v>
      </c>
      <c r="U29" s="281">
        <f t="shared" si="16"/>
        <v>88</v>
      </c>
    </row>
    <row r="30" spans="1:21" s="4" customFormat="1" ht="21.75" customHeight="1">
      <c r="A30" s="270" t="s">
        <v>75</v>
      </c>
      <c r="B30" s="271">
        <v>308852</v>
      </c>
      <c r="C30" s="271">
        <f t="shared" si="17"/>
        <v>76</v>
      </c>
      <c r="D30" s="271">
        <v>173918</v>
      </c>
      <c r="E30" s="271">
        <f t="shared" si="18"/>
        <v>85</v>
      </c>
      <c r="F30" s="271">
        <v>42253595</v>
      </c>
      <c r="G30" s="271">
        <f t="shared" si="19"/>
        <v>74</v>
      </c>
      <c r="H30" s="271">
        <v>157153</v>
      </c>
      <c r="I30" s="271">
        <f t="shared" si="20"/>
        <v>85</v>
      </c>
      <c r="J30" s="271">
        <v>30987560</v>
      </c>
      <c r="K30" s="271">
        <f t="shared" si="21"/>
        <v>69</v>
      </c>
      <c r="L30" s="271">
        <v>197.18083650964346</v>
      </c>
      <c r="M30" s="273">
        <f t="shared" si="5"/>
        <v>68</v>
      </c>
      <c r="N30" s="272">
        <v>16765</v>
      </c>
      <c r="O30" s="271">
        <f t="shared" si="22"/>
        <v>77</v>
      </c>
      <c r="P30" s="271">
        <v>8873597</v>
      </c>
      <c r="Q30" s="271">
        <f t="shared" si="23"/>
        <v>72</v>
      </c>
      <c r="R30" s="271">
        <v>529.292991351029</v>
      </c>
      <c r="S30" s="273">
        <f t="shared" si="8"/>
        <v>75</v>
      </c>
      <c r="T30" s="272">
        <v>2392438</v>
      </c>
      <c r="U30" s="281">
        <f t="shared" si="16"/>
        <v>86</v>
      </c>
    </row>
    <row r="31" spans="1:21" s="5" customFormat="1" ht="21.75" customHeight="1">
      <c r="A31" s="270" t="s">
        <v>22</v>
      </c>
      <c r="B31" s="271">
        <v>310621</v>
      </c>
      <c r="C31" s="271">
        <f t="shared" si="17"/>
        <v>77</v>
      </c>
      <c r="D31" s="271">
        <v>168987</v>
      </c>
      <c r="E31" s="271">
        <f t="shared" si="18"/>
        <v>82</v>
      </c>
      <c r="F31" s="271">
        <v>41653682</v>
      </c>
      <c r="G31" s="271">
        <f t="shared" si="19"/>
        <v>73</v>
      </c>
      <c r="H31" s="271">
        <v>152735</v>
      </c>
      <c r="I31" s="271">
        <f t="shared" si="20"/>
        <v>83</v>
      </c>
      <c r="J31" s="271">
        <v>30637567</v>
      </c>
      <c r="K31" s="271">
        <f t="shared" si="21"/>
        <v>68</v>
      </c>
      <c r="L31" s="271">
        <v>200.5929682129178</v>
      </c>
      <c r="M31" s="273">
        <f t="shared" si="5"/>
        <v>69</v>
      </c>
      <c r="N31" s="272">
        <v>16252</v>
      </c>
      <c r="O31" s="271">
        <f t="shared" si="22"/>
        <v>74</v>
      </c>
      <c r="P31" s="271">
        <v>8539600</v>
      </c>
      <c r="Q31" s="271">
        <f t="shared" si="23"/>
        <v>69</v>
      </c>
      <c r="R31" s="271">
        <v>525.449175486094</v>
      </c>
      <c r="S31" s="273">
        <f t="shared" si="8"/>
        <v>75</v>
      </c>
      <c r="T31" s="272">
        <v>2476515</v>
      </c>
      <c r="U31" s="281">
        <f t="shared" si="16"/>
        <v>89</v>
      </c>
    </row>
    <row r="32" spans="1:21" s="4" customFormat="1" ht="21.75" customHeight="1">
      <c r="A32" s="270" t="s">
        <v>48</v>
      </c>
      <c r="B32" s="271">
        <v>311377</v>
      </c>
      <c r="C32" s="271">
        <f t="shared" si="17"/>
        <v>77</v>
      </c>
      <c r="D32" s="271">
        <v>172343</v>
      </c>
      <c r="E32" s="271">
        <f t="shared" si="18"/>
        <v>84</v>
      </c>
      <c r="F32" s="271">
        <v>40942997</v>
      </c>
      <c r="G32" s="271">
        <f t="shared" si="19"/>
        <v>72</v>
      </c>
      <c r="H32" s="271">
        <v>156351</v>
      </c>
      <c r="I32" s="271">
        <f t="shared" si="20"/>
        <v>85</v>
      </c>
      <c r="J32" s="271">
        <v>30107794</v>
      </c>
      <c r="K32" s="271">
        <f t="shared" si="21"/>
        <v>67</v>
      </c>
      <c r="L32" s="271">
        <v>192.5654073207079</v>
      </c>
      <c r="M32" s="273">
        <f t="shared" si="5"/>
        <v>66</v>
      </c>
      <c r="N32" s="272">
        <v>15992</v>
      </c>
      <c r="O32" s="271">
        <f t="shared" si="22"/>
        <v>73</v>
      </c>
      <c r="P32" s="271">
        <v>8438741</v>
      </c>
      <c r="Q32" s="271">
        <f t="shared" si="23"/>
        <v>68</v>
      </c>
      <c r="R32" s="271">
        <v>527.6851550775388</v>
      </c>
      <c r="S32" s="273">
        <f t="shared" si="8"/>
        <v>75</v>
      </c>
      <c r="T32" s="272">
        <v>2396462</v>
      </c>
      <c r="U32" s="281">
        <f t="shared" si="16"/>
        <v>86</v>
      </c>
    </row>
    <row r="33" spans="1:21" s="4" customFormat="1" ht="21.75" customHeight="1">
      <c r="A33" s="270" t="s">
        <v>118</v>
      </c>
      <c r="B33" s="271">
        <v>367829</v>
      </c>
      <c r="C33" s="271">
        <f aca="true" t="shared" si="24" ref="C33:C44">ROUNDDOWN(B33/$B$40*100,0)</f>
        <v>91</v>
      </c>
      <c r="D33" s="271">
        <v>169735</v>
      </c>
      <c r="E33" s="271">
        <f aca="true" t="shared" si="25" ref="E33:E48">ROUNDDOWN(D33/$D$19*100,0)</f>
        <v>83</v>
      </c>
      <c r="F33" s="271">
        <v>42978906</v>
      </c>
      <c r="G33" s="271">
        <f aca="true" t="shared" si="26" ref="G33:G48">ROUNDDOWN(F33/$F$18*100,0)</f>
        <v>76</v>
      </c>
      <c r="H33" s="271">
        <v>154313</v>
      </c>
      <c r="I33" s="271">
        <f aca="true" t="shared" si="27" ref="I33:I48">ROUNDDOWN(H33/$H$22*100,0)</f>
        <v>84</v>
      </c>
      <c r="J33" s="271">
        <v>32060794</v>
      </c>
      <c r="K33" s="271">
        <f aca="true" t="shared" si="28" ref="K33:K44">ROUNDDOWN(J33/J$18*100,0)</f>
        <v>72</v>
      </c>
      <c r="L33" s="271">
        <v>207.76469902082133</v>
      </c>
      <c r="M33" s="273">
        <f t="shared" si="5"/>
        <v>71</v>
      </c>
      <c r="N33" s="271">
        <v>15422</v>
      </c>
      <c r="O33" s="271">
        <f aca="true" t="shared" si="29" ref="O33:O44">ROUNDDOWN(N33/N$16*100,0)</f>
        <v>71</v>
      </c>
      <c r="P33" s="271">
        <v>8575407</v>
      </c>
      <c r="Q33" s="271">
        <f aca="true" t="shared" si="30" ref="Q33:Q44">ROUNDDOWN(P33/P$19*100,0)</f>
        <v>69</v>
      </c>
      <c r="R33" s="271">
        <v>556.0502528854882</v>
      </c>
      <c r="S33" s="273">
        <f t="shared" si="8"/>
        <v>79</v>
      </c>
      <c r="T33" s="272">
        <v>2342705</v>
      </c>
      <c r="U33" s="281">
        <f aca="true" t="shared" si="31" ref="U33:U44">ROUNDDOWN(T33/T$25*100,0)</f>
        <v>84</v>
      </c>
    </row>
    <row r="34" spans="1:21" s="5" customFormat="1" ht="21.75" customHeight="1">
      <c r="A34" s="283" t="s">
        <v>0</v>
      </c>
      <c r="B34" s="284">
        <v>368777</v>
      </c>
      <c r="C34" s="284">
        <f t="shared" si="24"/>
        <v>91</v>
      </c>
      <c r="D34" s="284">
        <v>165621</v>
      </c>
      <c r="E34" s="284">
        <f t="shared" si="25"/>
        <v>81</v>
      </c>
      <c r="F34" s="284">
        <v>41590357</v>
      </c>
      <c r="G34" s="284">
        <f t="shared" si="26"/>
        <v>73</v>
      </c>
      <c r="H34" s="284">
        <v>150585</v>
      </c>
      <c r="I34" s="284">
        <f t="shared" si="27"/>
        <v>82</v>
      </c>
      <c r="J34" s="284">
        <v>30825269</v>
      </c>
      <c r="K34" s="284">
        <f t="shared" si="28"/>
        <v>69</v>
      </c>
      <c r="L34" s="284">
        <v>204.703449878806</v>
      </c>
      <c r="M34" s="273">
        <f t="shared" si="5"/>
        <v>70</v>
      </c>
      <c r="N34" s="284">
        <v>15036</v>
      </c>
      <c r="O34" s="284">
        <f t="shared" si="29"/>
        <v>69</v>
      </c>
      <c r="P34" s="284">
        <v>8499365</v>
      </c>
      <c r="Q34" s="284">
        <f t="shared" si="30"/>
        <v>69</v>
      </c>
      <c r="R34" s="284">
        <v>565.2676908752328</v>
      </c>
      <c r="S34" s="273">
        <f t="shared" si="8"/>
        <v>81</v>
      </c>
      <c r="T34" s="272">
        <v>2265723</v>
      </c>
      <c r="U34" s="285">
        <f t="shared" si="31"/>
        <v>81</v>
      </c>
    </row>
    <row r="35" spans="1:21" s="5" customFormat="1" ht="21.75" customHeight="1">
      <c r="A35" s="270" t="s">
        <v>89</v>
      </c>
      <c r="B35" s="271">
        <v>369427</v>
      </c>
      <c r="C35" s="271">
        <f t="shared" si="24"/>
        <v>91</v>
      </c>
      <c r="D35" s="271">
        <v>152872.337</v>
      </c>
      <c r="E35" s="271">
        <f t="shared" si="25"/>
        <v>75</v>
      </c>
      <c r="F35" s="271">
        <v>41186356.166999996</v>
      </c>
      <c r="G35" s="271">
        <f t="shared" si="26"/>
        <v>73</v>
      </c>
      <c r="H35" s="271">
        <v>138395.991</v>
      </c>
      <c r="I35" s="284">
        <f t="shared" si="27"/>
        <v>75</v>
      </c>
      <c r="J35" s="271">
        <v>31082941.878</v>
      </c>
      <c r="K35" s="271">
        <f t="shared" si="28"/>
        <v>69</v>
      </c>
      <c r="L35" s="271">
        <v>224.5942361003795</v>
      </c>
      <c r="M35" s="273">
        <f t="shared" si="5"/>
        <v>77</v>
      </c>
      <c r="N35" s="271">
        <v>14476.346</v>
      </c>
      <c r="O35" s="271">
        <f t="shared" si="29"/>
        <v>66</v>
      </c>
      <c r="P35" s="271">
        <v>8029964.429</v>
      </c>
      <c r="Q35" s="271">
        <f t="shared" si="30"/>
        <v>65</v>
      </c>
      <c r="R35" s="271">
        <v>554.6955308335405</v>
      </c>
      <c r="S35" s="273">
        <f t="shared" si="8"/>
        <v>79</v>
      </c>
      <c r="T35" s="272">
        <v>2073449.86</v>
      </c>
      <c r="U35" s="281">
        <f t="shared" si="31"/>
        <v>74</v>
      </c>
    </row>
    <row r="36" spans="1:21" s="5" customFormat="1" ht="21.75" customHeight="1">
      <c r="A36" s="270" t="s">
        <v>121</v>
      </c>
      <c r="B36" s="271">
        <v>369706</v>
      </c>
      <c r="C36" s="271">
        <f t="shared" si="24"/>
        <v>91</v>
      </c>
      <c r="D36" s="271">
        <v>157106.071</v>
      </c>
      <c r="E36" s="271">
        <f t="shared" si="25"/>
        <v>77</v>
      </c>
      <c r="F36" s="271">
        <v>39505986.313999996</v>
      </c>
      <c r="G36" s="271">
        <f t="shared" si="26"/>
        <v>70</v>
      </c>
      <c r="H36" s="271">
        <v>142035.995</v>
      </c>
      <c r="I36" s="271">
        <f t="shared" si="27"/>
        <v>77</v>
      </c>
      <c r="J36" s="271">
        <v>29424572.157</v>
      </c>
      <c r="K36" s="271">
        <f t="shared" si="28"/>
        <v>66</v>
      </c>
      <c r="L36" s="271">
        <v>207.16278403231522</v>
      </c>
      <c r="M36" s="273">
        <f t="shared" si="5"/>
        <v>71</v>
      </c>
      <c r="N36" s="271">
        <v>15070.076</v>
      </c>
      <c r="O36" s="271">
        <f t="shared" si="29"/>
        <v>69</v>
      </c>
      <c r="P36" s="271">
        <v>8020346.033</v>
      </c>
      <c r="Q36" s="271">
        <f t="shared" si="30"/>
        <v>65</v>
      </c>
      <c r="R36" s="271">
        <v>532.2034230617019</v>
      </c>
      <c r="S36" s="273">
        <f t="shared" si="8"/>
        <v>76</v>
      </c>
      <c r="T36" s="272">
        <v>2061068.124</v>
      </c>
      <c r="U36" s="279">
        <f t="shared" si="31"/>
        <v>74</v>
      </c>
    </row>
    <row r="37" spans="1:21" s="5" customFormat="1" ht="21.75" customHeight="1">
      <c r="A37" s="270" t="s">
        <v>50</v>
      </c>
      <c r="B37" s="271">
        <v>399445</v>
      </c>
      <c r="C37" s="271">
        <f t="shared" si="24"/>
        <v>99</v>
      </c>
      <c r="D37" s="271">
        <v>146696</v>
      </c>
      <c r="E37" s="271">
        <f t="shared" si="25"/>
        <v>71</v>
      </c>
      <c r="F37" s="271">
        <v>40272065</v>
      </c>
      <c r="G37" s="271">
        <f t="shared" si="26"/>
        <v>71</v>
      </c>
      <c r="H37" s="271">
        <v>132639</v>
      </c>
      <c r="I37" s="271">
        <f t="shared" si="27"/>
        <v>72</v>
      </c>
      <c r="J37" s="271">
        <v>30601997</v>
      </c>
      <c r="K37" s="271">
        <f t="shared" si="28"/>
        <v>68</v>
      </c>
      <c r="L37" s="271">
        <v>230.71643332654799</v>
      </c>
      <c r="M37" s="273">
        <f t="shared" si="5"/>
        <v>79</v>
      </c>
      <c r="N37" s="271">
        <v>14057</v>
      </c>
      <c r="O37" s="271">
        <f t="shared" si="29"/>
        <v>64</v>
      </c>
      <c r="P37" s="271">
        <v>7495482</v>
      </c>
      <c r="Q37" s="271">
        <f t="shared" si="30"/>
        <v>60</v>
      </c>
      <c r="R37" s="271">
        <v>533.2206018353845</v>
      </c>
      <c r="S37" s="273">
        <f t="shared" si="8"/>
        <v>76</v>
      </c>
      <c r="T37" s="272">
        <v>2174586</v>
      </c>
      <c r="U37" s="279">
        <f t="shared" si="31"/>
        <v>78</v>
      </c>
    </row>
    <row r="38" spans="1:21" s="5" customFormat="1" ht="21.75" customHeight="1">
      <c r="A38" s="270" t="s">
        <v>98</v>
      </c>
      <c r="B38" s="271">
        <v>401654</v>
      </c>
      <c r="C38" s="271">
        <f t="shared" si="24"/>
        <v>99</v>
      </c>
      <c r="D38" s="271">
        <v>143241</v>
      </c>
      <c r="E38" s="271">
        <f t="shared" si="25"/>
        <v>70</v>
      </c>
      <c r="F38" s="271">
        <v>41345843</v>
      </c>
      <c r="G38" s="271">
        <f t="shared" si="26"/>
        <v>73</v>
      </c>
      <c r="H38" s="271">
        <v>129519</v>
      </c>
      <c r="I38" s="271">
        <f t="shared" si="27"/>
        <v>70</v>
      </c>
      <c r="J38" s="271">
        <v>31608891</v>
      </c>
      <c r="K38" s="271">
        <f t="shared" si="28"/>
        <v>71</v>
      </c>
      <c r="L38" s="271">
        <v>244</v>
      </c>
      <c r="M38" s="273">
        <f t="shared" si="5"/>
        <v>84</v>
      </c>
      <c r="N38" s="271">
        <v>13722</v>
      </c>
      <c r="O38" s="271">
        <f t="shared" si="29"/>
        <v>63</v>
      </c>
      <c r="P38" s="271">
        <v>7549505</v>
      </c>
      <c r="Q38" s="271">
        <f t="shared" si="30"/>
        <v>61</v>
      </c>
      <c r="R38" s="271">
        <v>550</v>
      </c>
      <c r="S38" s="273">
        <f t="shared" si="8"/>
        <v>78</v>
      </c>
      <c r="T38" s="272">
        <v>2187448</v>
      </c>
      <c r="U38" s="279">
        <f t="shared" si="31"/>
        <v>79</v>
      </c>
    </row>
    <row r="39" spans="1:21" s="5" customFormat="1" ht="21.75" customHeight="1">
      <c r="A39" s="286" t="s">
        <v>18</v>
      </c>
      <c r="B39" s="287">
        <v>402436</v>
      </c>
      <c r="C39" s="287">
        <f t="shared" si="24"/>
        <v>99</v>
      </c>
      <c r="D39" s="287">
        <v>146149</v>
      </c>
      <c r="E39" s="287">
        <f t="shared" si="25"/>
        <v>71</v>
      </c>
      <c r="F39" s="287">
        <v>38423188</v>
      </c>
      <c r="G39" s="287">
        <f t="shared" si="26"/>
        <v>68</v>
      </c>
      <c r="H39" s="287">
        <v>132889</v>
      </c>
      <c r="I39" s="287">
        <f t="shared" si="27"/>
        <v>72</v>
      </c>
      <c r="J39" s="287">
        <v>28914792</v>
      </c>
      <c r="K39" s="287">
        <f t="shared" si="28"/>
        <v>65</v>
      </c>
      <c r="L39" s="287">
        <v>218</v>
      </c>
      <c r="M39" s="273">
        <f t="shared" si="5"/>
        <v>75</v>
      </c>
      <c r="N39" s="287">
        <v>13260</v>
      </c>
      <c r="O39" s="287">
        <f t="shared" si="29"/>
        <v>61</v>
      </c>
      <c r="P39" s="287">
        <v>7228235</v>
      </c>
      <c r="Q39" s="287">
        <f t="shared" si="30"/>
        <v>58</v>
      </c>
      <c r="R39" s="287">
        <v>545</v>
      </c>
      <c r="S39" s="273">
        <f t="shared" si="8"/>
        <v>78</v>
      </c>
      <c r="T39" s="288">
        <v>2280160</v>
      </c>
      <c r="U39" s="289">
        <f t="shared" si="31"/>
        <v>82</v>
      </c>
    </row>
    <row r="40" spans="1:21" s="5" customFormat="1" ht="21.75" customHeight="1">
      <c r="A40" s="270" t="s">
        <v>21</v>
      </c>
      <c r="B40" s="278">
        <v>402572</v>
      </c>
      <c r="C40" s="278">
        <f t="shared" si="24"/>
        <v>100</v>
      </c>
      <c r="D40" s="271">
        <v>141577</v>
      </c>
      <c r="E40" s="271">
        <f t="shared" si="25"/>
        <v>69</v>
      </c>
      <c r="F40" s="271">
        <v>38411286</v>
      </c>
      <c r="G40" s="271">
        <f t="shared" si="26"/>
        <v>68</v>
      </c>
      <c r="H40" s="271">
        <v>129231</v>
      </c>
      <c r="I40" s="271">
        <f t="shared" si="27"/>
        <v>70</v>
      </c>
      <c r="J40" s="271">
        <v>29044693</v>
      </c>
      <c r="K40" s="271">
        <f t="shared" si="28"/>
        <v>65</v>
      </c>
      <c r="L40" s="271">
        <v>225</v>
      </c>
      <c r="M40" s="273">
        <f t="shared" si="5"/>
        <v>77</v>
      </c>
      <c r="N40" s="271">
        <v>12346</v>
      </c>
      <c r="O40" s="271">
        <f t="shared" si="29"/>
        <v>56</v>
      </c>
      <c r="P40" s="271">
        <v>7155663</v>
      </c>
      <c r="Q40" s="271">
        <f t="shared" si="30"/>
        <v>58</v>
      </c>
      <c r="R40" s="271">
        <v>580</v>
      </c>
      <c r="S40" s="273">
        <f t="shared" si="8"/>
        <v>83</v>
      </c>
      <c r="T40" s="272">
        <v>2210929</v>
      </c>
      <c r="U40" s="279">
        <f t="shared" si="31"/>
        <v>79</v>
      </c>
    </row>
    <row r="41" spans="1:21" s="5" customFormat="1" ht="21.75" customHeight="1">
      <c r="A41" s="270" t="s">
        <v>74</v>
      </c>
      <c r="B41" s="271">
        <v>402433</v>
      </c>
      <c r="C41" s="271">
        <f t="shared" si="24"/>
        <v>99</v>
      </c>
      <c r="D41" s="271">
        <v>138700</v>
      </c>
      <c r="E41" s="271">
        <f t="shared" si="25"/>
        <v>68</v>
      </c>
      <c r="F41" s="271">
        <v>39942184</v>
      </c>
      <c r="G41" s="271">
        <f t="shared" si="26"/>
        <v>70</v>
      </c>
      <c r="H41" s="271">
        <v>127084</v>
      </c>
      <c r="I41" s="271">
        <f t="shared" si="27"/>
        <v>69</v>
      </c>
      <c r="J41" s="271">
        <v>30534109</v>
      </c>
      <c r="K41" s="271">
        <f t="shared" si="28"/>
        <v>68</v>
      </c>
      <c r="L41" s="271">
        <v>240</v>
      </c>
      <c r="M41" s="273">
        <f t="shared" si="5"/>
        <v>83</v>
      </c>
      <c r="N41" s="271">
        <v>11616</v>
      </c>
      <c r="O41" s="271">
        <f t="shared" si="29"/>
        <v>53</v>
      </c>
      <c r="P41" s="271">
        <v>7182003</v>
      </c>
      <c r="Q41" s="271">
        <f t="shared" si="30"/>
        <v>58</v>
      </c>
      <c r="R41" s="271">
        <v>618</v>
      </c>
      <c r="S41" s="273">
        <f t="shared" si="8"/>
        <v>88</v>
      </c>
      <c r="T41" s="272">
        <v>2226072</v>
      </c>
      <c r="U41" s="279">
        <f t="shared" si="31"/>
        <v>80</v>
      </c>
    </row>
    <row r="42" spans="1:21" s="5" customFormat="1" ht="21.75" customHeight="1">
      <c r="A42" s="270" t="s">
        <v>79</v>
      </c>
      <c r="B42" s="271">
        <v>401156</v>
      </c>
      <c r="C42" s="271">
        <f t="shared" si="24"/>
        <v>99</v>
      </c>
      <c r="D42" s="271">
        <v>131771</v>
      </c>
      <c r="E42" s="271">
        <f t="shared" si="25"/>
        <v>64</v>
      </c>
      <c r="F42" s="271">
        <v>41741252</v>
      </c>
      <c r="G42" s="271">
        <f t="shared" si="26"/>
        <v>74</v>
      </c>
      <c r="H42" s="271">
        <v>120326</v>
      </c>
      <c r="I42" s="271">
        <f t="shared" si="27"/>
        <v>65</v>
      </c>
      <c r="J42" s="271">
        <v>31949111</v>
      </c>
      <c r="K42" s="271">
        <f t="shared" si="28"/>
        <v>71</v>
      </c>
      <c r="L42" s="273">
        <v>266</v>
      </c>
      <c r="M42" s="273">
        <f t="shared" si="5"/>
        <v>92</v>
      </c>
      <c r="N42" s="271">
        <v>11445</v>
      </c>
      <c r="O42" s="271">
        <f t="shared" si="29"/>
        <v>52</v>
      </c>
      <c r="P42" s="271">
        <v>7467675</v>
      </c>
      <c r="Q42" s="271">
        <f t="shared" si="30"/>
        <v>60</v>
      </c>
      <c r="R42" s="271">
        <v>652</v>
      </c>
      <c r="S42" s="273">
        <f t="shared" si="8"/>
        <v>93</v>
      </c>
      <c r="T42" s="272">
        <v>2324466</v>
      </c>
      <c r="U42" s="279">
        <f t="shared" si="31"/>
        <v>83</v>
      </c>
    </row>
    <row r="43" spans="1:21" s="5" customFormat="1" ht="21.75" customHeight="1">
      <c r="A43" s="290" t="s">
        <v>96</v>
      </c>
      <c r="B43" s="271">
        <v>399979</v>
      </c>
      <c r="C43" s="271">
        <f t="shared" si="24"/>
        <v>99</v>
      </c>
      <c r="D43" s="271">
        <v>128582</v>
      </c>
      <c r="E43" s="271">
        <f t="shared" si="25"/>
        <v>63</v>
      </c>
      <c r="F43" s="271">
        <v>40765228</v>
      </c>
      <c r="G43" s="271">
        <f t="shared" si="26"/>
        <v>72</v>
      </c>
      <c r="H43" s="271">
        <v>118023</v>
      </c>
      <c r="I43" s="271">
        <f t="shared" si="27"/>
        <v>64</v>
      </c>
      <c r="J43" s="271">
        <v>31216595</v>
      </c>
      <c r="K43" s="271">
        <f t="shared" si="28"/>
        <v>70</v>
      </c>
      <c r="L43" s="271">
        <v>264</v>
      </c>
      <c r="M43" s="273">
        <f t="shared" si="5"/>
        <v>91</v>
      </c>
      <c r="N43" s="271">
        <v>10559</v>
      </c>
      <c r="O43" s="271">
        <f t="shared" si="29"/>
        <v>48</v>
      </c>
      <c r="P43" s="271">
        <v>7182648</v>
      </c>
      <c r="Q43" s="271">
        <f t="shared" si="30"/>
        <v>58</v>
      </c>
      <c r="R43" s="273">
        <v>680</v>
      </c>
      <c r="S43" s="273">
        <f t="shared" si="8"/>
        <v>97</v>
      </c>
      <c r="T43" s="272">
        <v>2365985</v>
      </c>
      <c r="U43" s="279">
        <f t="shared" si="31"/>
        <v>85</v>
      </c>
    </row>
    <row r="44" spans="1:21" s="5" customFormat="1" ht="21.75" customHeight="1">
      <c r="A44" s="290" t="s">
        <v>61</v>
      </c>
      <c r="B44" s="271">
        <v>399565</v>
      </c>
      <c r="C44" s="271">
        <f t="shared" si="24"/>
        <v>99</v>
      </c>
      <c r="D44" s="271">
        <v>131441</v>
      </c>
      <c r="E44" s="271">
        <f t="shared" si="25"/>
        <v>64</v>
      </c>
      <c r="F44" s="271">
        <v>40221144</v>
      </c>
      <c r="G44" s="271">
        <f t="shared" si="26"/>
        <v>71</v>
      </c>
      <c r="H44" s="271">
        <v>120777</v>
      </c>
      <c r="I44" s="271">
        <f t="shared" si="27"/>
        <v>65</v>
      </c>
      <c r="J44" s="271">
        <v>30980317</v>
      </c>
      <c r="K44" s="271">
        <f t="shared" si="28"/>
        <v>69</v>
      </c>
      <c r="L44" s="271">
        <v>257</v>
      </c>
      <c r="M44" s="273">
        <f t="shared" si="5"/>
        <v>88</v>
      </c>
      <c r="N44" s="271">
        <v>10664</v>
      </c>
      <c r="O44" s="271">
        <f t="shared" si="29"/>
        <v>49</v>
      </c>
      <c r="P44" s="271">
        <v>7098527</v>
      </c>
      <c r="Q44" s="271">
        <f t="shared" si="30"/>
        <v>57</v>
      </c>
      <c r="R44" s="273">
        <v>666</v>
      </c>
      <c r="S44" s="273">
        <f t="shared" si="8"/>
        <v>95</v>
      </c>
      <c r="T44" s="272">
        <v>2142301</v>
      </c>
      <c r="U44" s="279">
        <f t="shared" si="31"/>
        <v>77</v>
      </c>
    </row>
    <row r="45" spans="1:21" s="259" customFormat="1" ht="21.75" customHeight="1">
      <c r="A45" s="291" t="s">
        <v>124</v>
      </c>
      <c r="B45" s="273">
        <v>398841</v>
      </c>
      <c r="C45" s="273">
        <f>ROUNDDOWN(B45/$B$40*100,0)</f>
        <v>99</v>
      </c>
      <c r="D45" s="273">
        <v>125350</v>
      </c>
      <c r="E45" s="271">
        <f t="shared" si="25"/>
        <v>61</v>
      </c>
      <c r="F45" s="273">
        <v>38345082</v>
      </c>
      <c r="G45" s="271">
        <f t="shared" si="26"/>
        <v>67</v>
      </c>
      <c r="H45" s="273">
        <v>114850</v>
      </c>
      <c r="I45" s="271">
        <f t="shared" si="27"/>
        <v>62</v>
      </c>
      <c r="J45" s="273">
        <v>29121786</v>
      </c>
      <c r="K45" s="273">
        <f>ROUNDDOWN(J45/J$18*100,0)</f>
        <v>65</v>
      </c>
      <c r="L45" s="273">
        <v>254</v>
      </c>
      <c r="M45" s="273">
        <f t="shared" si="5"/>
        <v>87</v>
      </c>
      <c r="N45" s="273">
        <v>10500</v>
      </c>
      <c r="O45" s="273">
        <f>ROUNDDOWN(N45/N$16*100,0)</f>
        <v>48</v>
      </c>
      <c r="P45" s="273">
        <v>7052752</v>
      </c>
      <c r="Q45" s="273">
        <f>ROUNDDOWN(P45/P$19*100,0)</f>
        <v>57</v>
      </c>
      <c r="R45" s="273">
        <v>672</v>
      </c>
      <c r="S45" s="273">
        <f t="shared" si="8"/>
        <v>96</v>
      </c>
      <c r="T45" s="292">
        <v>2170545</v>
      </c>
      <c r="U45" s="293">
        <f>ROUNDDOWN(T45/T$25*100,0)</f>
        <v>78</v>
      </c>
    </row>
    <row r="46" spans="1:21" s="259" customFormat="1" ht="21.75" customHeight="1">
      <c r="A46" s="323" t="s">
        <v>127</v>
      </c>
      <c r="B46" s="324">
        <v>398307</v>
      </c>
      <c r="C46" s="324">
        <f>ROUNDDOWN(B46/$B$40*100,0)</f>
        <v>98</v>
      </c>
      <c r="D46" s="324">
        <v>122026</v>
      </c>
      <c r="E46" s="284">
        <f t="shared" si="25"/>
        <v>59</v>
      </c>
      <c r="F46" s="324">
        <v>37290180</v>
      </c>
      <c r="G46" s="284">
        <f t="shared" si="26"/>
        <v>66</v>
      </c>
      <c r="H46" s="324">
        <v>112131</v>
      </c>
      <c r="I46" s="284">
        <f t="shared" si="27"/>
        <v>61</v>
      </c>
      <c r="J46" s="324">
        <v>28306956</v>
      </c>
      <c r="K46" s="324">
        <f>ROUNDDOWN(J46/J$18*100,0)</f>
        <v>63</v>
      </c>
      <c r="L46" s="324">
        <v>252</v>
      </c>
      <c r="M46" s="273">
        <f t="shared" si="5"/>
        <v>87</v>
      </c>
      <c r="N46" s="324">
        <v>9895</v>
      </c>
      <c r="O46" s="324">
        <f>ROUNDDOWN(N46/N$16*100,0)</f>
        <v>45</v>
      </c>
      <c r="P46" s="324">
        <v>6899161</v>
      </c>
      <c r="Q46" s="324">
        <f>ROUNDDOWN(P46/P$19*100,0)</f>
        <v>56</v>
      </c>
      <c r="R46" s="325">
        <v>697</v>
      </c>
      <c r="S46" s="325">
        <f>ROUNDDOWN(R46/R$46*100,0)</f>
        <v>100</v>
      </c>
      <c r="T46" s="326">
        <v>2084064</v>
      </c>
      <c r="U46" s="327">
        <f>ROUNDDOWN(T46/T$25*100,0)</f>
        <v>75</v>
      </c>
    </row>
    <row r="47" spans="1:21" s="259" customFormat="1" ht="21.75" customHeight="1">
      <c r="A47" s="323" t="s">
        <v>130</v>
      </c>
      <c r="B47" s="324">
        <v>397482</v>
      </c>
      <c r="C47" s="324">
        <f>ROUNDDOWN(B47/$B$40*100,0)</f>
        <v>98</v>
      </c>
      <c r="D47" s="324">
        <v>119123</v>
      </c>
      <c r="E47" s="284">
        <f t="shared" si="25"/>
        <v>58</v>
      </c>
      <c r="F47" s="324">
        <v>37456750</v>
      </c>
      <c r="G47" s="284">
        <f t="shared" si="26"/>
        <v>66</v>
      </c>
      <c r="H47" s="324">
        <v>107560</v>
      </c>
      <c r="I47" s="284">
        <f t="shared" si="27"/>
        <v>58</v>
      </c>
      <c r="J47" s="324">
        <v>28245143</v>
      </c>
      <c r="K47" s="324">
        <f>ROUNDDOWN(J47/J$18*100,0)</f>
        <v>63</v>
      </c>
      <c r="L47" s="324">
        <v>263</v>
      </c>
      <c r="M47" s="273">
        <f t="shared" si="5"/>
        <v>91</v>
      </c>
      <c r="N47" s="324">
        <v>11562</v>
      </c>
      <c r="O47" s="324">
        <f>ROUNDDOWN(N47/N$16*100,0)</f>
        <v>53</v>
      </c>
      <c r="P47" s="324">
        <v>7138875</v>
      </c>
      <c r="Q47" s="324">
        <f>ROUNDDOWN(P47/P$19*100,0)</f>
        <v>58</v>
      </c>
      <c r="R47" s="324">
        <v>617</v>
      </c>
      <c r="S47" s="324">
        <f>ROUNDDOWN(R47/R$46*100,0)</f>
        <v>88</v>
      </c>
      <c r="T47" s="326">
        <v>2072732</v>
      </c>
      <c r="U47" s="327">
        <f>ROUNDDOWN(T47/T$25*100,0)</f>
        <v>74</v>
      </c>
    </row>
    <row r="48" spans="1:21" s="259" customFormat="1" ht="21.75" customHeight="1">
      <c r="A48" s="323" t="s">
        <v>132</v>
      </c>
      <c r="B48" s="324">
        <v>400775</v>
      </c>
      <c r="C48" s="324">
        <f>ROUNDDOWN(B48/$B$40*100,0)</f>
        <v>99</v>
      </c>
      <c r="D48" s="324">
        <v>115312</v>
      </c>
      <c r="E48" s="284">
        <f t="shared" si="25"/>
        <v>56</v>
      </c>
      <c r="F48" s="324">
        <v>36229087</v>
      </c>
      <c r="G48" s="284">
        <f t="shared" si="26"/>
        <v>64</v>
      </c>
      <c r="H48" s="324">
        <v>102155</v>
      </c>
      <c r="I48" s="284">
        <f t="shared" si="27"/>
        <v>55</v>
      </c>
      <c r="J48" s="324">
        <v>26356855</v>
      </c>
      <c r="K48" s="324">
        <f>ROUNDDOWN(J48/J$18*100,0)</f>
        <v>59</v>
      </c>
      <c r="L48" s="324">
        <v>258</v>
      </c>
      <c r="M48" s="273">
        <f t="shared" si="5"/>
        <v>89</v>
      </c>
      <c r="N48" s="324">
        <v>13157</v>
      </c>
      <c r="O48" s="324">
        <f>ROUNDDOWN(N48/N$16*100,0)</f>
        <v>60</v>
      </c>
      <c r="P48" s="324">
        <v>7676710</v>
      </c>
      <c r="Q48" s="324">
        <f>ROUNDDOWN(P48/P$19*100,0)</f>
        <v>62</v>
      </c>
      <c r="R48" s="324">
        <v>583</v>
      </c>
      <c r="S48" s="324">
        <f>ROUNDDOWN(R48/R$46*100,0)</f>
        <v>83</v>
      </c>
      <c r="T48" s="326">
        <v>2195522</v>
      </c>
      <c r="U48" s="327">
        <f>ROUNDDOWN(T48/T$25*100,0)</f>
        <v>79</v>
      </c>
    </row>
    <row r="49" spans="1:21" s="259" customFormat="1" ht="21.75" customHeight="1" thickBot="1">
      <c r="A49" s="412" t="s">
        <v>133</v>
      </c>
      <c r="B49" s="413">
        <v>399476</v>
      </c>
      <c r="C49" s="413">
        <f>ROUNDDOWN(B49/$B$40*100,0)</f>
        <v>99</v>
      </c>
      <c r="D49" s="413">
        <v>108601</v>
      </c>
      <c r="E49" s="414">
        <f>#N/A</f>
        <v>53</v>
      </c>
      <c r="F49" s="413">
        <v>38820762</v>
      </c>
      <c r="G49" s="414">
        <f>#N/A</f>
        <v>68</v>
      </c>
      <c r="H49" s="413">
        <v>95115</v>
      </c>
      <c r="I49" s="414">
        <f>#N/A</f>
        <v>51</v>
      </c>
      <c r="J49" s="413">
        <v>27447874</v>
      </c>
      <c r="K49" s="413">
        <f>ROUNDDOWN(J49/J$18*100,0)</f>
        <v>61</v>
      </c>
      <c r="L49" s="419">
        <v>289</v>
      </c>
      <c r="M49" s="420">
        <f>ROUNDDOWN(L49/L$49*100,0)</f>
        <v>100</v>
      </c>
      <c r="N49" s="413">
        <v>13485</v>
      </c>
      <c r="O49" s="413">
        <f>ROUNDDOWN(N49/N$16*100,0)</f>
        <v>62</v>
      </c>
      <c r="P49" s="413">
        <v>9043950</v>
      </c>
      <c r="Q49" s="413">
        <f>ROUNDDOWN(P49/P$19*100,0)</f>
        <v>73</v>
      </c>
      <c r="R49" s="413">
        <v>671</v>
      </c>
      <c r="S49" s="413">
        <f>ROUNDDOWN(R49/R$46*100,0)</f>
        <v>96</v>
      </c>
      <c r="T49" s="415">
        <v>2328938</v>
      </c>
      <c r="U49" s="416">
        <f>ROUNDDOWN(T49/T$25*100,0)</f>
        <v>84</v>
      </c>
    </row>
    <row r="50" spans="1:4" s="2" customFormat="1" ht="18.75" customHeight="1">
      <c r="A50" s="15" t="s">
        <v>12</v>
      </c>
      <c r="B50" s="16"/>
      <c r="C50" s="16"/>
      <c r="D50" s="16"/>
    </row>
    <row r="51" s="2" customFormat="1" ht="18.75" customHeight="1">
      <c r="A51" s="17" t="s">
        <v>13</v>
      </c>
    </row>
    <row r="53" spans="2:14" ht="13.5">
      <c r="B53" s="1" t="s">
        <v>120</v>
      </c>
      <c r="H53" s="18"/>
      <c r="I53" s="18"/>
      <c r="J53" s="18"/>
      <c r="K53" s="18"/>
      <c r="L53" s="18"/>
      <c r="M53" s="18"/>
      <c r="N53" s="18"/>
    </row>
    <row r="54" spans="8:14" ht="13.5">
      <c r="H54" s="18"/>
      <c r="I54" s="18"/>
      <c r="J54" s="18"/>
      <c r="K54" s="18"/>
      <c r="L54" s="18"/>
      <c r="M54" s="18"/>
      <c r="N54" s="18"/>
    </row>
  </sheetData>
  <sheetProtection/>
  <mergeCells count="6">
    <mergeCell ref="A3:A4"/>
    <mergeCell ref="B3:C3"/>
    <mergeCell ref="D3:G3"/>
    <mergeCell ref="H3:M3"/>
    <mergeCell ref="N3:S3"/>
    <mergeCell ref="T3:U3"/>
  </mergeCells>
  <printOptions/>
  <pageMargins left="0.5118110236220472" right="0.1968503937007874" top="0.6692913385826772" bottom="0.47" header="0.5118110236220472" footer="0.4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4"/>
  <sheetViews>
    <sheetView view="pageBreakPreview" zoomScaleSheetLayoutView="100" zoomScalePageLayoutView="0" workbookViewId="0" topLeftCell="B4">
      <selection activeCell="T5" sqref="T5"/>
    </sheetView>
  </sheetViews>
  <sheetFormatPr defaultColWidth="9.00390625" defaultRowHeight="13.5"/>
  <cols>
    <col min="1" max="1" width="4.875" style="19" bestFit="1" customWidth="1"/>
    <col min="2" max="2" width="11.625" style="19" bestFit="1" customWidth="1"/>
    <col min="3" max="3" width="8.125" style="19" customWidth="1"/>
    <col min="4" max="4" width="16.125" style="19" bestFit="1" customWidth="1"/>
    <col min="5" max="5" width="11.125" style="19" bestFit="1" customWidth="1"/>
    <col min="6" max="6" width="1.4921875" style="19" customWidth="1"/>
    <col min="7" max="7" width="5.00390625" style="19" bestFit="1" customWidth="1"/>
    <col min="8" max="11" width="5.00390625" style="20" bestFit="1" customWidth="1"/>
    <col min="12" max="12" width="5.50390625" style="20" customWidth="1"/>
    <col min="13" max="13" width="5.00390625" style="19" bestFit="1" customWidth="1"/>
    <col min="14" max="14" width="9.125" style="19" bestFit="1" customWidth="1"/>
    <col min="15" max="16" width="6.875" style="19" customWidth="1"/>
    <col min="17" max="17" width="12.125" style="19" bestFit="1" customWidth="1"/>
    <col min="18" max="18" width="11.00390625" style="19" customWidth="1"/>
    <col min="19" max="19" width="10.375" style="19" customWidth="1"/>
    <col min="20" max="20" width="4.875" style="19" bestFit="1" customWidth="1"/>
    <col min="21" max="21" width="5.25390625" style="21" bestFit="1" customWidth="1"/>
    <col min="22" max="23" width="5.00390625" style="21" bestFit="1" customWidth="1"/>
    <col min="24" max="26" width="5.00390625" style="20" bestFit="1" customWidth="1"/>
    <col min="27" max="27" width="5.125" style="19" customWidth="1"/>
    <col min="28" max="28" width="9.00390625" style="19" bestFit="1" customWidth="1"/>
    <col min="29" max="16384" width="9.00390625" style="19" customWidth="1"/>
  </cols>
  <sheetData>
    <row r="1" ht="17.25">
      <c r="E1" s="418" t="s">
        <v>135</v>
      </c>
    </row>
    <row r="2" ht="17.25">
      <c r="D2" s="22"/>
    </row>
    <row r="37" spans="2:19" ht="28.5">
      <c r="B37" s="433" t="s">
        <v>59</v>
      </c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</row>
    <row r="38" spans="1:13" ht="13.5">
      <c r="A38" s="19" t="s">
        <v>95</v>
      </c>
      <c r="M38" s="19" t="s">
        <v>44</v>
      </c>
    </row>
    <row r="39" spans="1:17" ht="13.5">
      <c r="A39" s="23"/>
      <c r="B39" s="24" t="s">
        <v>3</v>
      </c>
      <c r="C39" s="24"/>
      <c r="D39" s="24" t="s">
        <v>80</v>
      </c>
      <c r="E39" s="24"/>
      <c r="F39" s="24"/>
      <c r="G39" s="24" t="s">
        <v>73</v>
      </c>
      <c r="H39" s="24"/>
      <c r="I39" s="24"/>
      <c r="J39" s="24"/>
      <c r="K39" s="24"/>
      <c r="L39" s="24"/>
      <c r="N39" s="19" t="s">
        <v>3</v>
      </c>
      <c r="Q39" s="19" t="s">
        <v>38</v>
      </c>
    </row>
    <row r="40" spans="1:27" ht="13.5">
      <c r="A40" s="25" t="s">
        <v>76</v>
      </c>
      <c r="B40" s="26" t="s">
        <v>41</v>
      </c>
      <c r="C40" s="26" t="s">
        <v>92</v>
      </c>
      <c r="D40" s="26" t="s">
        <v>41</v>
      </c>
      <c r="E40" s="26" t="s">
        <v>92</v>
      </c>
      <c r="G40" s="25" t="s">
        <v>76</v>
      </c>
      <c r="H40" s="26" t="s">
        <v>41</v>
      </c>
      <c r="I40" s="26" t="s">
        <v>92</v>
      </c>
      <c r="J40" s="26" t="s">
        <v>41</v>
      </c>
      <c r="K40" s="27" t="s">
        <v>92</v>
      </c>
      <c r="L40" s="28"/>
      <c r="M40" s="29" t="s">
        <v>76</v>
      </c>
      <c r="N40" s="26" t="s">
        <v>66</v>
      </c>
      <c r="O40" s="26" t="s">
        <v>31</v>
      </c>
      <c r="P40" s="26" t="s">
        <v>100</v>
      </c>
      <c r="Q40" s="26" t="s">
        <v>66</v>
      </c>
      <c r="R40" s="26" t="s">
        <v>31</v>
      </c>
      <c r="S40" s="30" t="s">
        <v>100</v>
      </c>
      <c r="U40" s="25" t="s">
        <v>76</v>
      </c>
      <c r="V40" s="31" t="s">
        <v>66</v>
      </c>
      <c r="W40" s="31" t="s">
        <v>31</v>
      </c>
      <c r="X40" s="31" t="s">
        <v>100</v>
      </c>
      <c r="Y40" s="26" t="s">
        <v>66</v>
      </c>
      <c r="Z40" s="26" t="s">
        <v>31</v>
      </c>
      <c r="AA40" s="26" t="s">
        <v>100</v>
      </c>
    </row>
    <row r="41" spans="1:27" ht="13.5">
      <c r="A41" s="32">
        <v>53</v>
      </c>
      <c r="B41" s="33">
        <v>80148</v>
      </c>
      <c r="C41" s="33">
        <v>42665</v>
      </c>
      <c r="D41" s="33">
        <v>10377866</v>
      </c>
      <c r="E41" s="33">
        <v>7204378</v>
      </c>
      <c r="G41" s="32">
        <v>53</v>
      </c>
      <c r="H41" s="34">
        <f aca="true" t="shared" si="0" ref="H41:I50">B41/10000</f>
        <v>8.0148</v>
      </c>
      <c r="I41" s="34">
        <f t="shared" si="0"/>
        <v>4.2665</v>
      </c>
      <c r="J41" s="34">
        <f aca="true" t="shared" si="1" ref="J41:K50">D41/100000</f>
        <v>103.77866</v>
      </c>
      <c r="K41" s="34">
        <f t="shared" si="1"/>
        <v>72.04378</v>
      </c>
      <c r="M41" s="32">
        <v>53</v>
      </c>
      <c r="N41" s="33">
        <v>15576</v>
      </c>
      <c r="O41" s="33">
        <v>1760</v>
      </c>
      <c r="P41" s="33">
        <v>1496</v>
      </c>
      <c r="Q41" s="33">
        <v>6314764</v>
      </c>
      <c r="R41" s="33">
        <v>1122381</v>
      </c>
      <c r="S41" s="33">
        <v>905311</v>
      </c>
      <c r="U41" s="32">
        <v>53</v>
      </c>
      <c r="V41" s="35">
        <f aca="true" t="shared" si="2" ref="V41:X50">N41/10000</f>
        <v>1.5576</v>
      </c>
      <c r="W41" s="35">
        <f t="shared" si="2"/>
        <v>0.176</v>
      </c>
      <c r="X41" s="35">
        <f t="shared" si="2"/>
        <v>0.1496</v>
      </c>
      <c r="Y41" s="34">
        <f aca="true" t="shared" si="3" ref="Y41:AA50">Q41/100000</f>
        <v>63.14764</v>
      </c>
      <c r="Z41" s="34">
        <f t="shared" si="3"/>
        <v>11.22381</v>
      </c>
      <c r="AA41" s="34">
        <f t="shared" si="3"/>
        <v>9.05311</v>
      </c>
    </row>
    <row r="42" spans="1:27" ht="13.5">
      <c r="A42" s="32">
        <v>54</v>
      </c>
      <c r="B42" s="33">
        <v>85430</v>
      </c>
      <c r="C42" s="33">
        <v>41930</v>
      </c>
      <c r="D42" s="33">
        <v>13635043</v>
      </c>
      <c r="E42" s="33">
        <v>7279970</v>
      </c>
      <c r="G42" s="32">
        <v>54</v>
      </c>
      <c r="H42" s="34">
        <f t="shared" si="0"/>
        <v>8.543</v>
      </c>
      <c r="I42" s="34">
        <f t="shared" si="0"/>
        <v>4.193</v>
      </c>
      <c r="J42" s="34">
        <f t="shared" si="1"/>
        <v>136.35043</v>
      </c>
      <c r="K42" s="34">
        <f t="shared" si="1"/>
        <v>72.7997</v>
      </c>
      <c r="M42" s="32">
        <v>54</v>
      </c>
      <c r="N42" s="33">
        <v>14442</v>
      </c>
      <c r="O42" s="33">
        <v>1207</v>
      </c>
      <c r="P42" s="33">
        <v>1386</v>
      </c>
      <c r="Q42" s="33">
        <v>6927914</v>
      </c>
      <c r="R42" s="33">
        <v>739108</v>
      </c>
      <c r="S42" s="33">
        <v>974603</v>
      </c>
      <c r="U42" s="32">
        <v>54</v>
      </c>
      <c r="V42" s="35">
        <f t="shared" si="2"/>
        <v>1.4442</v>
      </c>
      <c r="W42" s="35">
        <f t="shared" si="2"/>
        <v>0.1207</v>
      </c>
      <c r="X42" s="35">
        <f t="shared" si="2"/>
        <v>0.1386</v>
      </c>
      <c r="Y42" s="34">
        <f t="shared" si="3"/>
        <v>69.27914</v>
      </c>
      <c r="Z42" s="34">
        <f t="shared" si="3"/>
        <v>7.39108</v>
      </c>
      <c r="AA42" s="34">
        <f t="shared" si="3"/>
        <v>9.74603</v>
      </c>
    </row>
    <row r="43" spans="1:27" ht="13.5">
      <c r="A43" s="32">
        <v>55</v>
      </c>
      <c r="B43" s="33">
        <v>88296</v>
      </c>
      <c r="C43" s="33">
        <v>40047</v>
      </c>
      <c r="D43" s="33">
        <v>14169310</v>
      </c>
      <c r="E43" s="33">
        <v>7498298</v>
      </c>
      <c r="G43" s="32">
        <v>55</v>
      </c>
      <c r="H43" s="34">
        <f t="shared" si="0"/>
        <v>8.8296</v>
      </c>
      <c r="I43" s="34">
        <f t="shared" si="0"/>
        <v>4.0047</v>
      </c>
      <c r="J43" s="34">
        <f t="shared" si="1"/>
        <v>141.6931</v>
      </c>
      <c r="K43" s="34">
        <f t="shared" si="1"/>
        <v>74.98298</v>
      </c>
      <c r="M43" s="32">
        <v>55</v>
      </c>
      <c r="N43" s="33">
        <v>14136</v>
      </c>
      <c r="O43" s="33">
        <v>919</v>
      </c>
      <c r="P43" s="33">
        <v>1160</v>
      </c>
      <c r="Q43" s="33">
        <v>7480956</v>
      </c>
      <c r="R43" s="33">
        <v>599506</v>
      </c>
      <c r="S43" s="33">
        <v>843906</v>
      </c>
      <c r="U43" s="32">
        <v>55</v>
      </c>
      <c r="V43" s="35">
        <f t="shared" si="2"/>
        <v>1.4136</v>
      </c>
      <c r="W43" s="35">
        <f t="shared" si="2"/>
        <v>0.0919</v>
      </c>
      <c r="X43" s="35">
        <f t="shared" si="2"/>
        <v>0.116</v>
      </c>
      <c r="Y43" s="34">
        <f t="shared" si="3"/>
        <v>74.80956</v>
      </c>
      <c r="Z43" s="34">
        <f t="shared" si="3"/>
        <v>5.99506</v>
      </c>
      <c r="AA43" s="34">
        <f t="shared" si="3"/>
        <v>8.43906</v>
      </c>
    </row>
    <row r="44" spans="1:27" ht="13.5">
      <c r="A44" s="32">
        <v>56</v>
      </c>
      <c r="B44" s="33">
        <v>96648</v>
      </c>
      <c r="C44" s="33">
        <v>39704</v>
      </c>
      <c r="D44" s="33">
        <v>14863663</v>
      </c>
      <c r="E44" s="33">
        <v>8444234</v>
      </c>
      <c r="G44" s="32">
        <v>56</v>
      </c>
      <c r="H44" s="34">
        <f t="shared" si="0"/>
        <v>9.6648</v>
      </c>
      <c r="I44" s="34">
        <f t="shared" si="0"/>
        <v>3.9704</v>
      </c>
      <c r="J44" s="34">
        <f t="shared" si="1"/>
        <v>148.63663</v>
      </c>
      <c r="K44" s="34">
        <f t="shared" si="1"/>
        <v>84.44234</v>
      </c>
      <c r="M44" s="32">
        <v>56</v>
      </c>
      <c r="N44" s="33">
        <v>15570</v>
      </c>
      <c r="O44" s="33">
        <v>1148</v>
      </c>
      <c r="P44" s="33">
        <v>1106</v>
      </c>
      <c r="Q44" s="33">
        <v>8075775</v>
      </c>
      <c r="R44" s="33">
        <v>820135</v>
      </c>
      <c r="S44" s="33">
        <v>818369</v>
      </c>
      <c r="U44" s="32">
        <v>56</v>
      </c>
      <c r="V44" s="35">
        <f t="shared" si="2"/>
        <v>1.557</v>
      </c>
      <c r="W44" s="35">
        <f t="shared" si="2"/>
        <v>0.1148</v>
      </c>
      <c r="X44" s="35">
        <f t="shared" si="2"/>
        <v>0.1106</v>
      </c>
      <c r="Y44" s="34">
        <f t="shared" si="3"/>
        <v>80.75775</v>
      </c>
      <c r="Z44" s="34">
        <f t="shared" si="3"/>
        <v>8.20135</v>
      </c>
      <c r="AA44" s="34">
        <f t="shared" si="3"/>
        <v>8.18369</v>
      </c>
    </row>
    <row r="45" spans="1:27" ht="13.5">
      <c r="A45" s="32">
        <v>57</v>
      </c>
      <c r="B45" s="33">
        <v>101030</v>
      </c>
      <c r="C45" s="33">
        <v>42680</v>
      </c>
      <c r="D45" s="33">
        <v>16053548</v>
      </c>
      <c r="E45" s="33">
        <v>7984576</v>
      </c>
      <c r="G45" s="32">
        <v>57</v>
      </c>
      <c r="H45" s="34">
        <f t="shared" si="0"/>
        <v>10.103</v>
      </c>
      <c r="I45" s="34">
        <f t="shared" si="0"/>
        <v>4.268</v>
      </c>
      <c r="J45" s="34">
        <f t="shared" si="1"/>
        <v>160.53548</v>
      </c>
      <c r="K45" s="34">
        <f t="shared" si="1"/>
        <v>79.84576</v>
      </c>
      <c r="M45" s="32">
        <v>57</v>
      </c>
      <c r="N45" s="33">
        <v>15108</v>
      </c>
      <c r="O45" s="33">
        <v>1067</v>
      </c>
      <c r="P45" s="33">
        <v>1214</v>
      </c>
      <c r="Q45" s="33">
        <v>8034941</v>
      </c>
      <c r="R45" s="33">
        <v>747311</v>
      </c>
      <c r="S45" s="33">
        <v>937264</v>
      </c>
      <c r="U45" s="32">
        <v>57</v>
      </c>
      <c r="V45" s="35">
        <f t="shared" si="2"/>
        <v>1.5108</v>
      </c>
      <c r="W45" s="35">
        <f t="shared" si="2"/>
        <v>0.1067</v>
      </c>
      <c r="X45" s="35">
        <f t="shared" si="2"/>
        <v>0.1214</v>
      </c>
      <c r="Y45" s="34">
        <f t="shared" si="3"/>
        <v>80.34941</v>
      </c>
      <c r="Z45" s="34">
        <f t="shared" si="3"/>
        <v>7.47311</v>
      </c>
      <c r="AA45" s="34">
        <f t="shared" si="3"/>
        <v>9.37264</v>
      </c>
    </row>
    <row r="46" spans="1:27" ht="13.5">
      <c r="A46" s="32">
        <v>58</v>
      </c>
      <c r="B46" s="33">
        <v>103145</v>
      </c>
      <c r="C46" s="33">
        <v>39372</v>
      </c>
      <c r="D46" s="33">
        <v>18758566</v>
      </c>
      <c r="E46" s="33">
        <v>7966674</v>
      </c>
      <c r="G46" s="32">
        <v>58</v>
      </c>
      <c r="H46" s="34">
        <f t="shared" si="0"/>
        <v>10.3145</v>
      </c>
      <c r="I46" s="34">
        <f t="shared" si="0"/>
        <v>3.9372</v>
      </c>
      <c r="J46" s="34">
        <f t="shared" si="1"/>
        <v>187.58566</v>
      </c>
      <c r="K46" s="34">
        <f t="shared" si="1"/>
        <v>79.66674</v>
      </c>
      <c r="M46" s="32">
        <v>58</v>
      </c>
      <c r="N46" s="33">
        <v>15771</v>
      </c>
      <c r="O46" s="33">
        <v>749</v>
      </c>
      <c r="P46" s="33">
        <v>974</v>
      </c>
      <c r="Q46" s="33">
        <v>7553738</v>
      </c>
      <c r="R46" s="33">
        <v>584690</v>
      </c>
      <c r="S46" s="33">
        <v>826869</v>
      </c>
      <c r="U46" s="32">
        <v>58</v>
      </c>
      <c r="V46" s="35">
        <f t="shared" si="2"/>
        <v>1.5771</v>
      </c>
      <c r="W46" s="35">
        <f t="shared" si="2"/>
        <v>0.0749</v>
      </c>
      <c r="X46" s="35">
        <f t="shared" si="2"/>
        <v>0.0974</v>
      </c>
      <c r="Y46" s="34">
        <f t="shared" si="3"/>
        <v>75.53738</v>
      </c>
      <c r="Z46" s="34">
        <f t="shared" si="3"/>
        <v>5.8469</v>
      </c>
      <c r="AA46" s="34">
        <f t="shared" si="3"/>
        <v>8.26869</v>
      </c>
    </row>
    <row r="47" spans="1:27" ht="13.5">
      <c r="A47" s="32">
        <v>59</v>
      </c>
      <c r="B47" s="33">
        <v>107339</v>
      </c>
      <c r="C47" s="33">
        <v>39677</v>
      </c>
      <c r="D47" s="33">
        <v>17296494</v>
      </c>
      <c r="E47" s="33">
        <v>8811650</v>
      </c>
      <c r="G47" s="32">
        <v>59</v>
      </c>
      <c r="H47" s="34">
        <f t="shared" si="0"/>
        <v>10.7339</v>
      </c>
      <c r="I47" s="34">
        <f t="shared" si="0"/>
        <v>3.9677</v>
      </c>
      <c r="J47" s="34">
        <f t="shared" si="1"/>
        <v>172.96494</v>
      </c>
      <c r="K47" s="34">
        <f t="shared" si="1"/>
        <v>88.1165</v>
      </c>
      <c r="M47" s="32">
        <v>59</v>
      </c>
      <c r="N47" s="33">
        <v>15200</v>
      </c>
      <c r="O47" s="33">
        <v>690</v>
      </c>
      <c r="P47" s="33">
        <v>1052</v>
      </c>
      <c r="Q47" s="33">
        <v>7364168</v>
      </c>
      <c r="R47" s="33">
        <v>593262</v>
      </c>
      <c r="S47" s="33">
        <v>897256</v>
      </c>
      <c r="U47" s="32">
        <v>59</v>
      </c>
      <c r="V47" s="35">
        <f t="shared" si="2"/>
        <v>1.52</v>
      </c>
      <c r="W47" s="35">
        <f t="shared" si="2"/>
        <v>0.069</v>
      </c>
      <c r="X47" s="35">
        <f t="shared" si="2"/>
        <v>0.1052</v>
      </c>
      <c r="Y47" s="34">
        <f t="shared" si="3"/>
        <v>73.64168</v>
      </c>
      <c r="Z47" s="34">
        <f t="shared" si="3"/>
        <v>5.93262</v>
      </c>
      <c r="AA47" s="34">
        <f t="shared" si="3"/>
        <v>8.97256</v>
      </c>
    </row>
    <row r="48" spans="1:27" ht="13.5">
      <c r="A48" s="32">
        <v>60</v>
      </c>
      <c r="B48" s="33">
        <v>115534</v>
      </c>
      <c r="C48" s="33">
        <v>38812</v>
      </c>
      <c r="D48" s="33">
        <v>18835261</v>
      </c>
      <c r="E48" s="33">
        <v>8884548</v>
      </c>
      <c r="G48" s="32">
        <v>60</v>
      </c>
      <c r="H48" s="34">
        <f t="shared" si="0"/>
        <v>11.5534</v>
      </c>
      <c r="I48" s="34">
        <f t="shared" si="0"/>
        <v>3.8812</v>
      </c>
      <c r="J48" s="34">
        <f t="shared" si="1"/>
        <v>188.35261</v>
      </c>
      <c r="K48" s="34">
        <f t="shared" si="1"/>
        <v>88.84548</v>
      </c>
      <c r="M48" s="32">
        <v>60</v>
      </c>
      <c r="N48" s="33">
        <v>15342</v>
      </c>
      <c r="O48" s="33">
        <v>545</v>
      </c>
      <c r="P48" s="33">
        <v>1426</v>
      </c>
      <c r="Q48" s="33">
        <v>7645710</v>
      </c>
      <c r="R48" s="33">
        <v>457322</v>
      </c>
      <c r="S48" s="33">
        <v>990547</v>
      </c>
      <c r="U48" s="32">
        <v>60</v>
      </c>
      <c r="V48" s="35">
        <f t="shared" si="2"/>
        <v>1.5342</v>
      </c>
      <c r="W48" s="35">
        <f t="shared" si="2"/>
        <v>0.0545</v>
      </c>
      <c r="X48" s="35">
        <f t="shared" si="2"/>
        <v>0.1426</v>
      </c>
      <c r="Y48" s="34">
        <f t="shared" si="3"/>
        <v>76.4571</v>
      </c>
      <c r="Z48" s="34">
        <f t="shared" si="3"/>
        <v>4.57322</v>
      </c>
      <c r="AA48" s="34">
        <f t="shared" si="3"/>
        <v>9.90547</v>
      </c>
    </row>
    <row r="49" spans="1:27" ht="13.5">
      <c r="A49" s="32">
        <v>61</v>
      </c>
      <c r="B49" s="33">
        <v>121777</v>
      </c>
      <c r="C49" s="33">
        <v>39163</v>
      </c>
      <c r="D49" s="33">
        <v>18319514</v>
      </c>
      <c r="E49" s="33">
        <v>8373285</v>
      </c>
      <c r="G49" s="32">
        <v>61</v>
      </c>
      <c r="H49" s="34">
        <f t="shared" si="0"/>
        <v>12.1777</v>
      </c>
      <c r="I49" s="34">
        <f t="shared" si="0"/>
        <v>3.9163</v>
      </c>
      <c r="J49" s="34">
        <f t="shared" si="1"/>
        <v>183.19514</v>
      </c>
      <c r="K49" s="34">
        <f t="shared" si="1"/>
        <v>83.73285</v>
      </c>
      <c r="M49" s="32">
        <v>61</v>
      </c>
      <c r="N49" s="33">
        <v>16305</v>
      </c>
      <c r="O49" s="33">
        <v>672</v>
      </c>
      <c r="P49" s="33">
        <v>2030</v>
      </c>
      <c r="Q49" s="33">
        <v>7588140</v>
      </c>
      <c r="R49" s="33">
        <v>620741</v>
      </c>
      <c r="S49" s="33">
        <v>1430275</v>
      </c>
      <c r="U49" s="32">
        <v>61</v>
      </c>
      <c r="V49" s="35">
        <f t="shared" si="2"/>
        <v>1.6305</v>
      </c>
      <c r="W49" s="35">
        <f t="shared" si="2"/>
        <v>0.0672</v>
      </c>
      <c r="X49" s="35">
        <f t="shared" si="2"/>
        <v>0.203</v>
      </c>
      <c r="Y49" s="34">
        <f t="shared" si="3"/>
        <v>75.8814</v>
      </c>
      <c r="Z49" s="34">
        <f t="shared" si="3"/>
        <v>6.20741</v>
      </c>
      <c r="AA49" s="34">
        <f t="shared" si="3"/>
        <v>14.30275</v>
      </c>
    </row>
    <row r="50" spans="1:27" ht="13.5">
      <c r="A50" s="32">
        <v>62</v>
      </c>
      <c r="B50" s="33">
        <v>124375</v>
      </c>
      <c r="C50" s="33">
        <v>41778</v>
      </c>
      <c r="D50" s="33">
        <v>21798879</v>
      </c>
      <c r="E50" s="33">
        <v>8585394</v>
      </c>
      <c r="G50" s="32">
        <v>62</v>
      </c>
      <c r="H50" s="34">
        <f t="shared" si="0"/>
        <v>12.4375</v>
      </c>
      <c r="I50" s="34">
        <f t="shared" si="0"/>
        <v>4.1778</v>
      </c>
      <c r="J50" s="34">
        <f t="shared" si="1"/>
        <v>217.98879</v>
      </c>
      <c r="K50" s="34">
        <f t="shared" si="1"/>
        <v>85.85394</v>
      </c>
      <c r="M50" s="32">
        <v>62</v>
      </c>
      <c r="N50" s="33">
        <v>16797</v>
      </c>
      <c r="O50" s="33">
        <v>671</v>
      </c>
      <c r="P50" s="33">
        <v>2269</v>
      </c>
      <c r="Q50" s="33">
        <v>7873369</v>
      </c>
      <c r="R50" s="33">
        <v>644877</v>
      </c>
      <c r="S50" s="33">
        <v>1509406</v>
      </c>
      <c r="U50" s="32">
        <v>62</v>
      </c>
      <c r="V50" s="35">
        <f t="shared" si="2"/>
        <v>1.6797</v>
      </c>
      <c r="W50" s="35">
        <f t="shared" si="2"/>
        <v>0.0671</v>
      </c>
      <c r="X50" s="35">
        <f t="shared" si="2"/>
        <v>0.2269</v>
      </c>
      <c r="Y50" s="34">
        <f t="shared" si="3"/>
        <v>78.73369</v>
      </c>
      <c r="Z50" s="34">
        <f t="shared" si="3"/>
        <v>6.44877</v>
      </c>
      <c r="AA50" s="34">
        <f t="shared" si="3"/>
        <v>15.09406</v>
      </c>
    </row>
    <row r="51" spans="1:27" ht="13.5">
      <c r="A51" s="32">
        <v>63</v>
      </c>
      <c r="B51" s="33">
        <v>134868</v>
      </c>
      <c r="C51" s="33">
        <v>38916</v>
      </c>
      <c r="D51" s="33">
        <v>23253130</v>
      </c>
      <c r="E51" s="33">
        <v>8868952</v>
      </c>
      <c r="G51" s="32">
        <v>63</v>
      </c>
      <c r="H51" s="34">
        <f aca="true" t="shared" si="4" ref="H51:I60">B51/10000</f>
        <v>13.4868</v>
      </c>
      <c r="I51" s="34">
        <f t="shared" si="4"/>
        <v>3.8916</v>
      </c>
      <c r="J51" s="34">
        <f aca="true" t="shared" si="5" ref="J51:K60">D51/100000</f>
        <v>232.5313</v>
      </c>
      <c r="K51" s="34">
        <f t="shared" si="5"/>
        <v>88.68952</v>
      </c>
      <c r="M51" s="32">
        <v>63</v>
      </c>
      <c r="N51" s="33">
        <v>17898</v>
      </c>
      <c r="O51" s="33">
        <v>847</v>
      </c>
      <c r="P51" s="33">
        <v>2204</v>
      </c>
      <c r="Q51" s="33">
        <v>8169883</v>
      </c>
      <c r="R51" s="33">
        <v>687125</v>
      </c>
      <c r="S51" s="33">
        <v>1545435</v>
      </c>
      <c r="U51" s="32">
        <v>63</v>
      </c>
      <c r="V51" s="35">
        <f aca="true" t="shared" si="6" ref="V51:X60">N51/10000</f>
        <v>1.7898</v>
      </c>
      <c r="W51" s="35">
        <f t="shared" si="6"/>
        <v>0.0847</v>
      </c>
      <c r="X51" s="35">
        <f t="shared" si="6"/>
        <v>0.2204</v>
      </c>
      <c r="Y51" s="34">
        <f aca="true" t="shared" si="7" ref="Y51:AA60">Q51/100000</f>
        <v>81.69883</v>
      </c>
      <c r="Z51" s="34">
        <f t="shared" si="7"/>
        <v>6.87125</v>
      </c>
      <c r="AA51" s="34">
        <f t="shared" si="7"/>
        <v>15.45435</v>
      </c>
    </row>
    <row r="52" spans="1:27" ht="13.5">
      <c r="A52" s="32" t="s">
        <v>39</v>
      </c>
      <c r="B52" s="33">
        <v>137281</v>
      </c>
      <c r="C52" s="33">
        <v>37942</v>
      </c>
      <c r="D52" s="33">
        <v>25680004</v>
      </c>
      <c r="E52" s="33">
        <v>10205575</v>
      </c>
      <c r="G52" s="32" t="s">
        <v>39</v>
      </c>
      <c r="H52" s="34">
        <f t="shared" si="4"/>
        <v>13.7281</v>
      </c>
      <c r="I52" s="34">
        <f t="shared" si="4"/>
        <v>3.7942</v>
      </c>
      <c r="J52" s="34">
        <f t="shared" si="5"/>
        <v>256.80004</v>
      </c>
      <c r="K52" s="34">
        <f t="shared" si="5"/>
        <v>102.05575</v>
      </c>
      <c r="M52" s="32" t="s">
        <v>39</v>
      </c>
      <c r="N52" s="33">
        <v>17841</v>
      </c>
      <c r="O52" s="33">
        <v>842</v>
      </c>
      <c r="P52" s="33">
        <v>3022</v>
      </c>
      <c r="Q52" s="33">
        <v>8886748</v>
      </c>
      <c r="R52" s="33">
        <v>766144</v>
      </c>
      <c r="S52" s="33">
        <v>1611904</v>
      </c>
      <c r="U52" s="32" t="s">
        <v>39</v>
      </c>
      <c r="V52" s="35">
        <f t="shared" si="6"/>
        <v>1.7841</v>
      </c>
      <c r="W52" s="35">
        <f t="shared" si="6"/>
        <v>0.0842</v>
      </c>
      <c r="X52" s="35">
        <f t="shared" si="6"/>
        <v>0.3022</v>
      </c>
      <c r="Y52" s="34">
        <f t="shared" si="7"/>
        <v>88.86748</v>
      </c>
      <c r="Z52" s="34">
        <f t="shared" si="7"/>
        <v>7.66144</v>
      </c>
      <c r="AA52" s="34">
        <f t="shared" si="7"/>
        <v>16.11904</v>
      </c>
    </row>
    <row r="53" spans="1:27" ht="13.5">
      <c r="A53" s="32">
        <v>2</v>
      </c>
      <c r="B53" s="33">
        <v>136873</v>
      </c>
      <c r="C53" s="33">
        <v>38194</v>
      </c>
      <c r="D53" s="33">
        <v>29874640</v>
      </c>
      <c r="E53" s="33">
        <v>11235470</v>
      </c>
      <c r="G53" s="32">
        <v>2</v>
      </c>
      <c r="H53" s="34">
        <f t="shared" si="4"/>
        <v>13.6873</v>
      </c>
      <c r="I53" s="34">
        <f t="shared" si="4"/>
        <v>3.8194</v>
      </c>
      <c r="J53" s="34">
        <f t="shared" si="5"/>
        <v>298.7464</v>
      </c>
      <c r="K53" s="34">
        <f t="shared" si="5"/>
        <v>112.3547</v>
      </c>
      <c r="M53" s="32">
        <v>2</v>
      </c>
      <c r="N53" s="33">
        <v>17380</v>
      </c>
      <c r="O53" s="33">
        <v>774</v>
      </c>
      <c r="P53" s="33">
        <v>2821</v>
      </c>
      <c r="Q53" s="33">
        <v>9389750</v>
      </c>
      <c r="R53" s="33">
        <v>766053</v>
      </c>
      <c r="S53" s="33">
        <v>1737848</v>
      </c>
      <c r="U53" s="32">
        <v>2</v>
      </c>
      <c r="V53" s="35">
        <f t="shared" si="6"/>
        <v>1.738</v>
      </c>
      <c r="W53" s="35">
        <f t="shared" si="6"/>
        <v>0.0774</v>
      </c>
      <c r="X53" s="35">
        <f t="shared" si="6"/>
        <v>0.2821</v>
      </c>
      <c r="Y53" s="34">
        <f t="shared" si="7"/>
        <v>93.8975</v>
      </c>
      <c r="Z53" s="34">
        <f t="shared" si="7"/>
        <v>7.66053</v>
      </c>
      <c r="AA53" s="34">
        <f t="shared" si="7"/>
        <v>17.37848</v>
      </c>
    </row>
    <row r="54" spans="1:27" ht="13.5">
      <c r="A54" s="32">
        <v>3</v>
      </c>
      <c r="B54" s="33">
        <v>134982</v>
      </c>
      <c r="C54" s="33">
        <v>36962</v>
      </c>
      <c r="D54" s="33">
        <v>32499793</v>
      </c>
      <c r="E54" s="33">
        <v>11929354</v>
      </c>
      <c r="G54" s="32">
        <v>3</v>
      </c>
      <c r="H54" s="34">
        <f t="shared" si="4"/>
        <v>13.4982</v>
      </c>
      <c r="I54" s="34">
        <f t="shared" si="4"/>
        <v>3.6962</v>
      </c>
      <c r="J54" s="34">
        <f t="shared" si="5"/>
        <v>324.99793</v>
      </c>
      <c r="K54" s="34">
        <f t="shared" si="5"/>
        <v>119.29354</v>
      </c>
      <c r="M54" s="32">
        <v>3</v>
      </c>
      <c r="N54" s="33">
        <v>17427</v>
      </c>
      <c r="O54" s="33">
        <v>1011</v>
      </c>
      <c r="P54" s="33">
        <v>2106</v>
      </c>
      <c r="Q54" s="33">
        <v>9367890</v>
      </c>
      <c r="R54" s="33">
        <v>852852</v>
      </c>
      <c r="S54" s="33">
        <v>1755661</v>
      </c>
      <c r="U54" s="32">
        <v>3</v>
      </c>
      <c r="V54" s="35">
        <f t="shared" si="6"/>
        <v>1.7427</v>
      </c>
      <c r="W54" s="35">
        <f t="shared" si="6"/>
        <v>0.1011</v>
      </c>
      <c r="X54" s="35">
        <f t="shared" si="6"/>
        <v>0.2106</v>
      </c>
      <c r="Y54" s="34">
        <f t="shared" si="7"/>
        <v>93.6789</v>
      </c>
      <c r="Z54" s="34">
        <f t="shared" si="7"/>
        <v>8.52852</v>
      </c>
      <c r="AA54" s="34">
        <f t="shared" si="7"/>
        <v>17.55661</v>
      </c>
    </row>
    <row r="55" spans="1:27" ht="13.5">
      <c r="A55" s="32">
        <v>4</v>
      </c>
      <c r="B55" s="33">
        <v>143405.061</v>
      </c>
      <c r="C55" s="33">
        <v>39564</v>
      </c>
      <c r="D55" s="33">
        <v>27594313</v>
      </c>
      <c r="E55" s="33">
        <v>11330398</v>
      </c>
      <c r="G55" s="32">
        <v>4</v>
      </c>
      <c r="H55" s="34">
        <f t="shared" si="4"/>
        <v>14.340506099999999</v>
      </c>
      <c r="I55" s="34">
        <f t="shared" si="4"/>
        <v>3.9564</v>
      </c>
      <c r="J55" s="34">
        <f t="shared" si="5"/>
        <v>275.94313</v>
      </c>
      <c r="K55" s="34">
        <f t="shared" si="5"/>
        <v>113.30398</v>
      </c>
      <c r="M55" s="32">
        <v>4</v>
      </c>
      <c r="N55" s="33">
        <v>17618</v>
      </c>
      <c r="O55" s="33">
        <v>1021</v>
      </c>
      <c r="P55" s="33">
        <v>2187</v>
      </c>
      <c r="Q55" s="33">
        <v>9657894</v>
      </c>
      <c r="R55" s="33">
        <v>948894</v>
      </c>
      <c r="S55" s="33">
        <v>1699740</v>
      </c>
      <c r="U55" s="32">
        <v>4</v>
      </c>
      <c r="V55" s="35">
        <f t="shared" si="6"/>
        <v>1.7618</v>
      </c>
      <c r="W55" s="35">
        <f t="shared" si="6"/>
        <v>0.1021</v>
      </c>
      <c r="X55" s="35">
        <f t="shared" si="6"/>
        <v>0.2187</v>
      </c>
      <c r="Y55" s="34">
        <f t="shared" si="7"/>
        <v>96.57894</v>
      </c>
      <c r="Z55" s="34">
        <f t="shared" si="7"/>
        <v>9.48894</v>
      </c>
      <c r="AA55" s="34">
        <f t="shared" si="7"/>
        <v>16.9974</v>
      </c>
    </row>
    <row r="56" spans="1:27" ht="13.5">
      <c r="A56" s="32">
        <v>5</v>
      </c>
      <c r="B56" s="33">
        <v>135358</v>
      </c>
      <c r="C56" s="33">
        <v>34352</v>
      </c>
      <c r="D56" s="33">
        <v>30753811</v>
      </c>
      <c r="E56" s="33">
        <v>9750553</v>
      </c>
      <c r="G56" s="32">
        <v>5</v>
      </c>
      <c r="H56" s="34">
        <f t="shared" si="4"/>
        <v>13.5358</v>
      </c>
      <c r="I56" s="34">
        <f t="shared" si="4"/>
        <v>3.4352</v>
      </c>
      <c r="J56" s="34">
        <f t="shared" si="5"/>
        <v>307.53811</v>
      </c>
      <c r="K56" s="34">
        <f t="shared" si="5"/>
        <v>97.50553</v>
      </c>
      <c r="M56" s="32">
        <v>5</v>
      </c>
      <c r="N56" s="33">
        <v>17787</v>
      </c>
      <c r="O56" s="33">
        <v>792</v>
      </c>
      <c r="P56" s="33">
        <v>1855</v>
      </c>
      <c r="Q56" s="33">
        <v>9417646</v>
      </c>
      <c r="R56" s="33">
        <v>732760</v>
      </c>
      <c r="S56" s="33">
        <v>1485546</v>
      </c>
      <c r="U56" s="32">
        <v>5</v>
      </c>
      <c r="V56" s="35">
        <f t="shared" si="6"/>
        <v>1.7787</v>
      </c>
      <c r="W56" s="35">
        <f t="shared" si="6"/>
        <v>0.0792</v>
      </c>
      <c r="X56" s="35">
        <f t="shared" si="6"/>
        <v>0.1855</v>
      </c>
      <c r="Y56" s="34">
        <f t="shared" si="7"/>
        <v>94.17646</v>
      </c>
      <c r="Z56" s="34">
        <f t="shared" si="7"/>
        <v>7.3276</v>
      </c>
      <c r="AA56" s="34">
        <f t="shared" si="7"/>
        <v>14.85546</v>
      </c>
    </row>
    <row r="57" spans="1:27" ht="13.5">
      <c r="A57" s="32">
        <v>6</v>
      </c>
      <c r="B57" s="33">
        <v>145922</v>
      </c>
      <c r="C57" s="33">
        <v>36471</v>
      </c>
      <c r="D57" s="33">
        <v>28613432</v>
      </c>
      <c r="E57" s="33">
        <v>10874125</v>
      </c>
      <c r="G57" s="32">
        <v>6</v>
      </c>
      <c r="H57" s="34">
        <f t="shared" si="4"/>
        <v>14.5922</v>
      </c>
      <c r="I57" s="34">
        <f t="shared" si="4"/>
        <v>3.6471</v>
      </c>
      <c r="J57" s="34">
        <f t="shared" si="5"/>
        <v>286.13432</v>
      </c>
      <c r="K57" s="34">
        <f t="shared" si="5"/>
        <v>108.74125</v>
      </c>
      <c r="M57" s="32">
        <v>6</v>
      </c>
      <c r="N57" s="33">
        <v>17038</v>
      </c>
      <c r="O57" s="33">
        <v>707</v>
      </c>
      <c r="P57" s="33">
        <v>1505</v>
      </c>
      <c r="Q57" s="33">
        <v>8974102</v>
      </c>
      <c r="R57" s="33">
        <v>702931</v>
      </c>
      <c r="S57" s="33">
        <v>1247833</v>
      </c>
      <c r="U57" s="32">
        <v>6</v>
      </c>
      <c r="V57" s="35">
        <f t="shared" si="6"/>
        <v>1.7038</v>
      </c>
      <c r="W57" s="35">
        <f t="shared" si="6"/>
        <v>0.0707</v>
      </c>
      <c r="X57" s="35">
        <f t="shared" si="6"/>
        <v>0.1505</v>
      </c>
      <c r="Y57" s="34">
        <f t="shared" si="7"/>
        <v>89.74102</v>
      </c>
      <c r="Z57" s="34">
        <f t="shared" si="7"/>
        <v>7.02931</v>
      </c>
      <c r="AA57" s="34">
        <f t="shared" si="7"/>
        <v>12.47833</v>
      </c>
    </row>
    <row r="58" spans="1:27" ht="13.5">
      <c r="A58" s="32">
        <v>7</v>
      </c>
      <c r="B58" s="33">
        <v>147556</v>
      </c>
      <c r="C58" s="33">
        <v>35605</v>
      </c>
      <c r="D58" s="33">
        <v>27773686</v>
      </c>
      <c r="E58" s="33">
        <v>10341822</v>
      </c>
      <c r="G58" s="32">
        <v>7</v>
      </c>
      <c r="H58" s="34">
        <f t="shared" si="4"/>
        <v>14.7556</v>
      </c>
      <c r="I58" s="34">
        <f t="shared" si="4"/>
        <v>3.5605</v>
      </c>
      <c r="J58" s="34">
        <f t="shared" si="5"/>
        <v>277.73686</v>
      </c>
      <c r="K58" s="34">
        <f t="shared" si="5"/>
        <v>103.41822</v>
      </c>
      <c r="M58" s="32">
        <v>7</v>
      </c>
      <c r="N58" s="33">
        <v>16723</v>
      </c>
      <c r="O58" s="33">
        <v>1111</v>
      </c>
      <c r="P58" s="33">
        <v>1461</v>
      </c>
      <c r="Q58" s="33">
        <v>9298337</v>
      </c>
      <c r="R58" s="33">
        <v>909274</v>
      </c>
      <c r="S58" s="33">
        <v>1331279</v>
      </c>
      <c r="U58" s="32">
        <v>7</v>
      </c>
      <c r="V58" s="35">
        <f t="shared" si="6"/>
        <v>1.6723</v>
      </c>
      <c r="W58" s="35">
        <f t="shared" si="6"/>
        <v>0.1111</v>
      </c>
      <c r="X58" s="35">
        <f t="shared" si="6"/>
        <v>0.1461</v>
      </c>
      <c r="Y58" s="34">
        <f t="shared" si="7"/>
        <v>92.98337</v>
      </c>
      <c r="Z58" s="34">
        <f t="shared" si="7"/>
        <v>9.09274</v>
      </c>
      <c r="AA58" s="34">
        <f t="shared" si="7"/>
        <v>13.31279</v>
      </c>
    </row>
    <row r="59" spans="1:27" ht="13.5">
      <c r="A59" s="36">
        <v>8</v>
      </c>
      <c r="B59" s="37">
        <v>146242</v>
      </c>
      <c r="C59" s="37">
        <v>33033</v>
      </c>
      <c r="D59" s="37">
        <v>27662363</v>
      </c>
      <c r="E59" s="37">
        <v>10448772</v>
      </c>
      <c r="G59" s="36">
        <v>8</v>
      </c>
      <c r="H59" s="34">
        <f t="shared" si="4"/>
        <v>14.6242</v>
      </c>
      <c r="I59" s="34">
        <f t="shared" si="4"/>
        <v>3.3033</v>
      </c>
      <c r="J59" s="34">
        <f t="shared" si="5"/>
        <v>276.62363</v>
      </c>
      <c r="K59" s="34">
        <f t="shared" si="5"/>
        <v>104.48772</v>
      </c>
      <c r="M59" s="36">
        <v>8</v>
      </c>
      <c r="N59" s="37">
        <v>17907</v>
      </c>
      <c r="O59" s="37">
        <v>878</v>
      </c>
      <c r="P59" s="37">
        <v>1528</v>
      </c>
      <c r="Q59" s="37">
        <v>10125795</v>
      </c>
      <c r="R59" s="37">
        <v>877360</v>
      </c>
      <c r="S59" s="37">
        <v>1255827</v>
      </c>
      <c r="U59" s="36">
        <v>8</v>
      </c>
      <c r="V59" s="35">
        <f t="shared" si="6"/>
        <v>1.7907</v>
      </c>
      <c r="W59" s="35">
        <f t="shared" si="6"/>
        <v>0.0878</v>
      </c>
      <c r="X59" s="35">
        <f t="shared" si="6"/>
        <v>0.1528</v>
      </c>
      <c r="Y59" s="34">
        <f t="shared" si="7"/>
        <v>101.25795</v>
      </c>
      <c r="Z59" s="34">
        <f t="shared" si="7"/>
        <v>8.7736</v>
      </c>
      <c r="AA59" s="34">
        <f t="shared" si="7"/>
        <v>12.55827</v>
      </c>
    </row>
    <row r="60" spans="1:27" ht="13.5">
      <c r="A60" s="32">
        <v>9</v>
      </c>
      <c r="B60" s="33">
        <v>144174</v>
      </c>
      <c r="C60" s="33">
        <v>33888</v>
      </c>
      <c r="D60" s="33">
        <v>28874297</v>
      </c>
      <c r="E60" s="33">
        <v>8832653</v>
      </c>
      <c r="G60" s="32">
        <v>9</v>
      </c>
      <c r="H60" s="34">
        <f t="shared" si="4"/>
        <v>14.4174</v>
      </c>
      <c r="I60" s="34">
        <f t="shared" si="4"/>
        <v>3.3888</v>
      </c>
      <c r="J60" s="34">
        <f t="shared" si="5"/>
        <v>288.74297</v>
      </c>
      <c r="K60" s="34">
        <f t="shared" si="5"/>
        <v>88.32653</v>
      </c>
      <c r="M60" s="32">
        <v>9</v>
      </c>
      <c r="N60" s="33">
        <v>16278</v>
      </c>
      <c r="O60" s="33">
        <v>719</v>
      </c>
      <c r="P60" s="33">
        <v>1391</v>
      </c>
      <c r="Q60" s="33">
        <v>9161131</v>
      </c>
      <c r="R60" s="33">
        <v>690029</v>
      </c>
      <c r="S60" s="33">
        <v>1154841</v>
      </c>
      <c r="U60" s="32">
        <v>9</v>
      </c>
      <c r="V60" s="35">
        <f t="shared" si="6"/>
        <v>1.6278</v>
      </c>
      <c r="W60" s="35">
        <f t="shared" si="6"/>
        <v>0.0719</v>
      </c>
      <c r="X60" s="35">
        <f t="shared" si="6"/>
        <v>0.1391</v>
      </c>
      <c r="Y60" s="34">
        <f t="shared" si="7"/>
        <v>91.61131</v>
      </c>
      <c r="Z60" s="34">
        <f t="shared" si="7"/>
        <v>6.90029</v>
      </c>
      <c r="AA60" s="34">
        <f t="shared" si="7"/>
        <v>11.54841</v>
      </c>
    </row>
    <row r="61" spans="1:27" ht="13.5">
      <c r="A61" s="32">
        <v>10</v>
      </c>
      <c r="B61" s="33">
        <v>143413</v>
      </c>
      <c r="C61" s="33">
        <v>31176</v>
      </c>
      <c r="D61" s="33">
        <v>28929622</v>
      </c>
      <c r="E61" s="33">
        <v>9507870</v>
      </c>
      <c r="G61" s="32">
        <v>10</v>
      </c>
      <c r="H61" s="34">
        <f aca="true" t="shared" si="8" ref="H61:I68">B61/10000</f>
        <v>14.3413</v>
      </c>
      <c r="I61" s="34">
        <f t="shared" si="8"/>
        <v>3.1176</v>
      </c>
      <c r="J61" s="34">
        <f aca="true" t="shared" si="9" ref="J61:K68">D61/100000</f>
        <v>289.29622</v>
      </c>
      <c r="K61" s="34">
        <f t="shared" si="9"/>
        <v>95.0787</v>
      </c>
      <c r="M61" s="32">
        <v>10</v>
      </c>
      <c r="N61" s="33">
        <v>15680</v>
      </c>
      <c r="O61" s="33">
        <v>792</v>
      </c>
      <c r="P61" s="33">
        <v>1245</v>
      </c>
      <c r="Q61" s="33">
        <v>8700249</v>
      </c>
      <c r="R61" s="33">
        <v>718859</v>
      </c>
      <c r="S61" s="33">
        <v>1092339</v>
      </c>
      <c r="U61" s="32">
        <v>10</v>
      </c>
      <c r="V61" s="35">
        <f aca="true" t="shared" si="10" ref="V61:X68">N61/10000</f>
        <v>1.568</v>
      </c>
      <c r="W61" s="35">
        <f t="shared" si="10"/>
        <v>0.0792</v>
      </c>
      <c r="X61" s="35">
        <f t="shared" si="10"/>
        <v>0.1245</v>
      </c>
      <c r="Y61" s="34">
        <f aca="true" t="shared" si="11" ref="Y61:AA68">Q61/100000</f>
        <v>87.00249</v>
      </c>
      <c r="Z61" s="34">
        <f t="shared" si="11"/>
        <v>7.18859</v>
      </c>
      <c r="AA61" s="34">
        <f t="shared" si="11"/>
        <v>10.92339</v>
      </c>
    </row>
    <row r="62" spans="1:27" ht="13.5">
      <c r="A62" s="32">
        <v>11</v>
      </c>
      <c r="B62" s="33">
        <v>141651.706</v>
      </c>
      <c r="C62" s="33">
        <v>30926.163</v>
      </c>
      <c r="D62" s="33">
        <v>25863314.115</v>
      </c>
      <c r="E62" s="33">
        <v>8679445.85</v>
      </c>
      <c r="G62" s="32">
        <v>11</v>
      </c>
      <c r="H62" s="34">
        <f t="shared" si="8"/>
        <v>14.1651706</v>
      </c>
      <c r="I62" s="34">
        <f t="shared" si="8"/>
        <v>3.0926163</v>
      </c>
      <c r="J62" s="34">
        <f t="shared" si="9"/>
        <v>258.63314115</v>
      </c>
      <c r="K62" s="34">
        <f t="shared" si="9"/>
        <v>86.79445849999999</v>
      </c>
      <c r="M62" s="32">
        <v>11</v>
      </c>
      <c r="N62" s="33">
        <v>16919.071</v>
      </c>
      <c r="O62" s="33">
        <v>924.682</v>
      </c>
      <c r="P62" s="33">
        <v>1222.184</v>
      </c>
      <c r="Q62" s="33">
        <v>9516374.084</v>
      </c>
      <c r="R62" s="33">
        <v>784932.865</v>
      </c>
      <c r="S62" s="33">
        <v>1020018.182</v>
      </c>
      <c r="U62" s="32">
        <v>11</v>
      </c>
      <c r="V62" s="35">
        <f t="shared" si="10"/>
        <v>1.6919070999999999</v>
      </c>
      <c r="W62" s="35">
        <f t="shared" si="10"/>
        <v>0.0924682</v>
      </c>
      <c r="X62" s="35">
        <f t="shared" si="10"/>
        <v>0.12221839999999999</v>
      </c>
      <c r="Y62" s="34">
        <f t="shared" si="11"/>
        <v>95.16374084</v>
      </c>
      <c r="Z62" s="34">
        <f t="shared" si="11"/>
        <v>7.8493286499999995</v>
      </c>
      <c r="AA62" s="34">
        <f t="shared" si="11"/>
        <v>10.200181820000001</v>
      </c>
    </row>
    <row r="63" spans="1:27" ht="13.5">
      <c r="A63" s="32">
        <v>12</v>
      </c>
      <c r="B63" s="33">
        <v>137271.542</v>
      </c>
      <c r="C63" s="33">
        <v>31220.363</v>
      </c>
      <c r="D63" s="33">
        <v>24985524.609</v>
      </c>
      <c r="E63" s="33">
        <v>8212147.332</v>
      </c>
      <c r="G63" s="32">
        <v>12</v>
      </c>
      <c r="H63" s="34">
        <f t="shared" si="8"/>
        <v>13.7271542</v>
      </c>
      <c r="I63" s="34">
        <f t="shared" si="8"/>
        <v>3.1220363</v>
      </c>
      <c r="J63" s="34">
        <f t="shared" si="9"/>
        <v>249.85524609</v>
      </c>
      <c r="K63" s="34">
        <f t="shared" si="9"/>
        <v>82.12147332</v>
      </c>
      <c r="M63" s="32">
        <v>12</v>
      </c>
      <c r="N63" s="33">
        <v>16522.284</v>
      </c>
      <c r="O63" s="33">
        <v>1200.36</v>
      </c>
      <c r="P63" s="33">
        <v>1402.421</v>
      </c>
      <c r="Q63" s="33">
        <v>8235490.647</v>
      </c>
      <c r="R63" s="33">
        <v>834666.729</v>
      </c>
      <c r="S63" s="33">
        <v>1036848.301</v>
      </c>
      <c r="U63" s="32">
        <v>12</v>
      </c>
      <c r="V63" s="35">
        <f t="shared" si="10"/>
        <v>1.6522284</v>
      </c>
      <c r="W63" s="35">
        <f t="shared" si="10"/>
        <v>0.12003599999999999</v>
      </c>
      <c r="X63" s="35">
        <f t="shared" si="10"/>
        <v>0.1402421</v>
      </c>
      <c r="Y63" s="34">
        <f t="shared" si="11"/>
        <v>82.35490647</v>
      </c>
      <c r="Z63" s="34">
        <f t="shared" si="11"/>
        <v>8.346667290000001</v>
      </c>
      <c r="AA63" s="34">
        <f t="shared" si="11"/>
        <v>10.36848301</v>
      </c>
    </row>
    <row r="64" spans="1:27" ht="13.5">
      <c r="A64" s="32">
        <v>13</v>
      </c>
      <c r="B64" s="33">
        <v>132260.711</v>
      </c>
      <c r="C64" s="33">
        <v>30826.349</v>
      </c>
      <c r="D64" s="33">
        <v>20938988.549</v>
      </c>
      <c r="E64" s="33">
        <v>7750029.717</v>
      </c>
      <c r="G64" s="32">
        <v>13</v>
      </c>
      <c r="H64" s="34">
        <f t="shared" si="8"/>
        <v>13.2260711</v>
      </c>
      <c r="I64" s="34">
        <f t="shared" si="8"/>
        <v>3.0826349</v>
      </c>
      <c r="J64" s="34">
        <f t="shared" si="9"/>
        <v>209.38988548999998</v>
      </c>
      <c r="K64" s="34">
        <f t="shared" si="9"/>
        <v>77.50029717</v>
      </c>
      <c r="M64" s="32">
        <v>13</v>
      </c>
      <c r="N64" s="38">
        <v>15403.933</v>
      </c>
      <c r="O64" s="38">
        <v>1273.236</v>
      </c>
      <c r="P64" s="38">
        <v>1314.912</v>
      </c>
      <c r="Q64" s="38">
        <v>8218723.466</v>
      </c>
      <c r="R64" s="38">
        <v>879285.574</v>
      </c>
      <c r="S64" s="33">
        <v>941886.063</v>
      </c>
      <c r="U64" s="32">
        <v>13</v>
      </c>
      <c r="V64" s="35">
        <f t="shared" si="10"/>
        <v>1.5403933</v>
      </c>
      <c r="W64" s="35">
        <f t="shared" si="10"/>
        <v>0.1273236</v>
      </c>
      <c r="X64" s="35">
        <f t="shared" si="10"/>
        <v>0.1314912</v>
      </c>
      <c r="Y64" s="34">
        <f t="shared" si="11"/>
        <v>82.18723466</v>
      </c>
      <c r="Z64" s="34">
        <f t="shared" si="11"/>
        <v>8.79285574</v>
      </c>
      <c r="AA64" s="34">
        <f t="shared" si="11"/>
        <v>9.41886063</v>
      </c>
    </row>
    <row r="65" spans="1:27" ht="13.5">
      <c r="A65" s="39">
        <v>14</v>
      </c>
      <c r="B65" s="40">
        <v>128247</v>
      </c>
      <c r="C65" s="40">
        <v>28136</v>
      </c>
      <c r="D65" s="40">
        <v>25132066</v>
      </c>
      <c r="E65" s="40">
        <v>7630035</v>
      </c>
      <c r="G65" s="39">
        <v>14</v>
      </c>
      <c r="H65" s="34">
        <f t="shared" si="8"/>
        <v>12.8247</v>
      </c>
      <c r="I65" s="34">
        <f t="shared" si="8"/>
        <v>2.8136</v>
      </c>
      <c r="J65" s="34">
        <f t="shared" si="9"/>
        <v>251.32066</v>
      </c>
      <c r="K65" s="34">
        <f t="shared" si="9"/>
        <v>76.30035</v>
      </c>
      <c r="M65" s="39">
        <v>14</v>
      </c>
      <c r="N65" s="40">
        <v>15104</v>
      </c>
      <c r="O65" s="40">
        <v>1309</v>
      </c>
      <c r="P65" s="40">
        <v>1319</v>
      </c>
      <c r="Q65" s="40">
        <v>7894567</v>
      </c>
      <c r="R65" s="40">
        <v>888361</v>
      </c>
      <c r="S65" s="41">
        <v>961448</v>
      </c>
      <c r="U65" s="39">
        <v>14</v>
      </c>
      <c r="V65" s="35">
        <f t="shared" si="10"/>
        <v>1.5104</v>
      </c>
      <c r="W65" s="35">
        <f t="shared" si="10"/>
        <v>0.1309</v>
      </c>
      <c r="X65" s="35">
        <f t="shared" si="10"/>
        <v>0.1319</v>
      </c>
      <c r="Y65" s="34">
        <f t="shared" si="11"/>
        <v>78.94567</v>
      </c>
      <c r="Z65" s="34">
        <f t="shared" si="11"/>
        <v>8.88361</v>
      </c>
      <c r="AA65" s="34">
        <f t="shared" si="11"/>
        <v>9.61448</v>
      </c>
    </row>
    <row r="66" spans="1:27" ht="13.5">
      <c r="A66" s="39">
        <v>15</v>
      </c>
      <c r="B66" s="40">
        <v>130007</v>
      </c>
      <c r="C66" s="40">
        <v>27146</v>
      </c>
      <c r="D66" s="40">
        <v>23571497</v>
      </c>
      <c r="E66" s="40">
        <v>7416063</v>
      </c>
      <c r="G66" s="39">
        <v>15</v>
      </c>
      <c r="H66" s="34">
        <f t="shared" si="8"/>
        <v>13.0007</v>
      </c>
      <c r="I66" s="34">
        <f t="shared" si="8"/>
        <v>2.7146</v>
      </c>
      <c r="J66" s="34">
        <f t="shared" si="9"/>
        <v>235.71497</v>
      </c>
      <c r="K66" s="34">
        <f t="shared" si="9"/>
        <v>74.16063</v>
      </c>
      <c r="M66" s="39">
        <v>15</v>
      </c>
      <c r="N66" s="40">
        <v>14364</v>
      </c>
      <c r="O66" s="40">
        <v>1134</v>
      </c>
      <c r="P66" s="40">
        <v>1267</v>
      </c>
      <c r="Q66" s="40">
        <v>7175371</v>
      </c>
      <c r="R66" s="40">
        <v>771442</v>
      </c>
      <c r="S66" s="41">
        <v>926784</v>
      </c>
      <c r="U66" s="39">
        <v>15</v>
      </c>
      <c r="V66" s="35">
        <f t="shared" si="10"/>
        <v>1.4364</v>
      </c>
      <c r="W66" s="35">
        <f t="shared" si="10"/>
        <v>0.1134</v>
      </c>
      <c r="X66" s="35">
        <f t="shared" si="10"/>
        <v>0.1267</v>
      </c>
      <c r="Y66" s="34">
        <f t="shared" si="11"/>
        <v>71.75371</v>
      </c>
      <c r="Z66" s="34">
        <f t="shared" si="11"/>
        <v>7.71442</v>
      </c>
      <c r="AA66" s="34">
        <f t="shared" si="11"/>
        <v>9.26784</v>
      </c>
    </row>
    <row r="67" spans="1:27" ht="13.5">
      <c r="A67" s="39">
        <v>16</v>
      </c>
      <c r="B67" s="42">
        <v>127867</v>
      </c>
      <c r="C67" s="42">
        <v>24868</v>
      </c>
      <c r="D67" s="42">
        <v>23287312</v>
      </c>
      <c r="E67" s="42">
        <v>7350255</v>
      </c>
      <c r="G67" s="43">
        <v>16</v>
      </c>
      <c r="H67" s="34">
        <f t="shared" si="8"/>
        <v>12.7867</v>
      </c>
      <c r="I67" s="34">
        <f t="shared" si="8"/>
        <v>2.4868</v>
      </c>
      <c r="J67" s="34">
        <f t="shared" si="9"/>
        <v>232.87312</v>
      </c>
      <c r="K67" s="34">
        <f t="shared" si="9"/>
        <v>73.50255</v>
      </c>
      <c r="M67" s="43">
        <v>16</v>
      </c>
      <c r="N67" s="42">
        <v>13629</v>
      </c>
      <c r="O67" s="42">
        <v>1145</v>
      </c>
      <c r="P67" s="42">
        <v>1478</v>
      </c>
      <c r="Q67" s="42">
        <v>6664923</v>
      </c>
      <c r="R67" s="42">
        <v>769784</v>
      </c>
      <c r="S67" s="42">
        <v>1104893</v>
      </c>
      <c r="U67" s="43">
        <v>16</v>
      </c>
      <c r="V67" s="35">
        <f t="shared" si="10"/>
        <v>1.3629</v>
      </c>
      <c r="W67" s="35">
        <f t="shared" si="10"/>
        <v>0.1145</v>
      </c>
      <c r="X67" s="35">
        <f t="shared" si="10"/>
        <v>0.1478</v>
      </c>
      <c r="Y67" s="34">
        <f t="shared" si="11"/>
        <v>66.64923</v>
      </c>
      <c r="Z67" s="34">
        <f t="shared" si="11"/>
        <v>7.69784</v>
      </c>
      <c r="AA67" s="34">
        <f t="shared" si="11"/>
        <v>11.04893</v>
      </c>
    </row>
    <row r="68" spans="1:27" ht="13.5">
      <c r="A68" s="39">
        <v>17</v>
      </c>
      <c r="B68" s="42">
        <v>130305</v>
      </c>
      <c r="C68" s="42">
        <v>26045</v>
      </c>
      <c r="D68" s="42">
        <v>22974711</v>
      </c>
      <c r="E68" s="42">
        <v>7133083</v>
      </c>
      <c r="G68" s="43">
        <v>17</v>
      </c>
      <c r="H68" s="34">
        <f t="shared" si="8"/>
        <v>13.0305</v>
      </c>
      <c r="I68" s="34">
        <f t="shared" si="8"/>
        <v>2.6045</v>
      </c>
      <c r="J68" s="34">
        <f t="shared" si="9"/>
        <v>229.74711</v>
      </c>
      <c r="K68" s="34">
        <f t="shared" si="9"/>
        <v>71.33083</v>
      </c>
      <c r="M68" s="43">
        <v>17</v>
      </c>
      <c r="N68" s="42">
        <v>13501</v>
      </c>
      <c r="O68" s="42">
        <v>1045</v>
      </c>
      <c r="P68" s="42">
        <v>1446</v>
      </c>
      <c r="Q68" s="42">
        <v>6661383</v>
      </c>
      <c r="R68" s="42">
        <v>789671</v>
      </c>
      <c r="S68" s="42">
        <v>987687</v>
      </c>
      <c r="U68" s="43">
        <v>17</v>
      </c>
      <c r="V68" s="35">
        <f t="shared" si="10"/>
        <v>1.3501</v>
      </c>
      <c r="W68" s="35">
        <f t="shared" si="10"/>
        <v>0.1045</v>
      </c>
      <c r="X68" s="35">
        <f t="shared" si="10"/>
        <v>0.1446</v>
      </c>
      <c r="Y68" s="34">
        <f t="shared" si="11"/>
        <v>66.61383</v>
      </c>
      <c r="Z68" s="34">
        <f t="shared" si="11"/>
        <v>7.89671</v>
      </c>
      <c r="AA68" s="34">
        <f t="shared" si="11"/>
        <v>9.87687</v>
      </c>
    </row>
    <row r="69" spans="1:27" ht="13.5">
      <c r="A69" s="39">
        <v>18</v>
      </c>
      <c r="B69" s="42">
        <v>131534.455</v>
      </c>
      <c r="C69" s="42">
        <v>22778.128</v>
      </c>
      <c r="D69" s="42">
        <v>24699274.967</v>
      </c>
      <c r="E69" s="42">
        <v>7361519.106</v>
      </c>
      <c r="G69" s="43">
        <v>18</v>
      </c>
      <c r="H69" s="34">
        <f aca="true" t="shared" si="12" ref="H69:I83">B69/10000</f>
        <v>13.153445499999998</v>
      </c>
      <c r="I69" s="34">
        <f t="shared" si="12"/>
        <v>2.2778128</v>
      </c>
      <c r="J69" s="34">
        <f aca="true" t="shared" si="13" ref="J69:K85">D69/100000</f>
        <v>246.99274967</v>
      </c>
      <c r="K69" s="34">
        <f t="shared" si="13"/>
        <v>73.61519106</v>
      </c>
      <c r="M69" s="43">
        <v>18</v>
      </c>
      <c r="N69" s="42">
        <v>12948.675</v>
      </c>
      <c r="O69" s="42">
        <v>1098.556</v>
      </c>
      <c r="P69" s="42">
        <v>1374.758</v>
      </c>
      <c r="Q69" s="42">
        <v>6707731.501</v>
      </c>
      <c r="R69" s="42">
        <v>844534.455</v>
      </c>
      <c r="S69" s="42">
        <v>1023141.1</v>
      </c>
      <c r="U69" s="43">
        <v>18</v>
      </c>
      <c r="V69" s="35">
        <f aca="true" t="shared" si="14" ref="V69:X85">N69/10000</f>
        <v>1.2948674999999998</v>
      </c>
      <c r="W69" s="35">
        <f t="shared" si="14"/>
        <v>0.1098556</v>
      </c>
      <c r="X69" s="35">
        <f t="shared" si="14"/>
        <v>0.1374758</v>
      </c>
      <c r="Y69" s="34">
        <f aca="true" t="shared" si="15" ref="Y69:AA85">Q69/100000</f>
        <v>67.07731501</v>
      </c>
      <c r="Z69" s="34">
        <f t="shared" si="15"/>
        <v>8.44534455</v>
      </c>
      <c r="AA69" s="34">
        <f t="shared" si="15"/>
        <v>10.231411</v>
      </c>
    </row>
    <row r="70" spans="1:27" ht="13.5">
      <c r="A70" s="39">
        <v>19</v>
      </c>
      <c r="B70" s="42">
        <v>127781.0211</v>
      </c>
      <c r="C70" s="42">
        <v>22804.34695</v>
      </c>
      <c r="D70" s="42">
        <v>23601429.992</v>
      </c>
      <c r="E70" s="42">
        <v>7223839.087</v>
      </c>
      <c r="G70" s="43">
        <v>19</v>
      </c>
      <c r="H70" s="34">
        <f t="shared" si="12"/>
        <v>12.778102109999999</v>
      </c>
      <c r="I70" s="34">
        <f t="shared" si="12"/>
        <v>2.280434695</v>
      </c>
      <c r="J70" s="34">
        <f t="shared" si="13"/>
        <v>236.01429991999998</v>
      </c>
      <c r="K70" s="34">
        <f t="shared" si="13"/>
        <v>72.23839087</v>
      </c>
      <c r="M70" s="43">
        <v>19</v>
      </c>
      <c r="N70" s="42">
        <v>12445.698859999999</v>
      </c>
      <c r="O70" s="42">
        <v>1029.88462</v>
      </c>
      <c r="P70" s="42">
        <v>1559.57863</v>
      </c>
      <c r="Q70" s="42">
        <v>6548696.502</v>
      </c>
      <c r="R70" s="42">
        <v>825651.133</v>
      </c>
      <c r="S70" s="42">
        <v>1125016.691</v>
      </c>
      <c r="U70" s="43">
        <v>19</v>
      </c>
      <c r="V70" s="35">
        <f t="shared" si="14"/>
        <v>1.2445698859999998</v>
      </c>
      <c r="W70" s="35">
        <f t="shared" si="14"/>
        <v>0.102988462</v>
      </c>
      <c r="X70" s="35">
        <f t="shared" si="14"/>
        <v>0.155957863</v>
      </c>
      <c r="Y70" s="34">
        <f t="shared" si="15"/>
        <v>65.48696502</v>
      </c>
      <c r="Z70" s="34">
        <f t="shared" si="15"/>
        <v>8.25651133</v>
      </c>
      <c r="AA70" s="34">
        <f t="shared" si="15"/>
        <v>11.25016691</v>
      </c>
    </row>
    <row r="71" spans="1:27" ht="13.5">
      <c r="A71" s="39">
        <v>20</v>
      </c>
      <c r="B71" s="42">
        <v>115732</v>
      </c>
      <c r="C71" s="42">
        <v>22664</v>
      </c>
      <c r="D71" s="42">
        <v>24103768</v>
      </c>
      <c r="E71" s="42">
        <v>6979174</v>
      </c>
      <c r="G71" s="43">
        <v>20</v>
      </c>
      <c r="H71" s="34">
        <f t="shared" si="12"/>
        <v>11.5732</v>
      </c>
      <c r="I71" s="34">
        <f t="shared" si="12"/>
        <v>2.2664</v>
      </c>
      <c r="J71" s="34">
        <f t="shared" si="13"/>
        <v>241.03768</v>
      </c>
      <c r="K71" s="34">
        <f t="shared" si="13"/>
        <v>69.79174</v>
      </c>
      <c r="M71" s="43">
        <v>20</v>
      </c>
      <c r="N71" s="42">
        <v>12256</v>
      </c>
      <c r="O71" s="42">
        <v>938</v>
      </c>
      <c r="P71" s="42">
        <v>1283</v>
      </c>
      <c r="Q71" s="42">
        <v>6330937</v>
      </c>
      <c r="R71" s="42">
        <v>793820</v>
      </c>
      <c r="S71" s="42">
        <v>905207</v>
      </c>
      <c r="U71" s="43">
        <v>20</v>
      </c>
      <c r="V71" s="35">
        <f t="shared" si="14"/>
        <v>1.2256</v>
      </c>
      <c r="W71" s="35">
        <f t="shared" si="14"/>
        <v>0.0938</v>
      </c>
      <c r="X71" s="35">
        <f t="shared" si="14"/>
        <v>0.1283</v>
      </c>
      <c r="Y71" s="34">
        <f t="shared" si="15"/>
        <v>63.30937</v>
      </c>
      <c r="Z71" s="34">
        <f t="shared" si="15"/>
        <v>7.9382</v>
      </c>
      <c r="AA71" s="34">
        <f t="shared" si="15"/>
        <v>9.05207</v>
      </c>
    </row>
    <row r="72" spans="1:27" ht="13.5">
      <c r="A72" s="39">
        <v>21</v>
      </c>
      <c r="B72" s="42">
        <v>120003</v>
      </c>
      <c r="C72" s="42">
        <v>22033</v>
      </c>
      <c r="D72" s="42">
        <v>23013965.358</v>
      </c>
      <c r="E72" s="42">
        <v>6410606.799</v>
      </c>
      <c r="G72" s="43">
        <f aca="true" t="shared" si="16" ref="G72:G81">A72</f>
        <v>21</v>
      </c>
      <c r="H72" s="34">
        <f t="shared" si="12"/>
        <v>12.0003</v>
      </c>
      <c r="I72" s="34">
        <f t="shared" si="12"/>
        <v>2.2033</v>
      </c>
      <c r="J72" s="34">
        <f t="shared" si="13"/>
        <v>230.13965358</v>
      </c>
      <c r="K72" s="34">
        <f t="shared" si="13"/>
        <v>64.10606799</v>
      </c>
      <c r="M72" s="43">
        <f aca="true" t="shared" si="17" ref="M72:M81">A72</f>
        <v>21</v>
      </c>
      <c r="N72" s="42">
        <v>12698</v>
      </c>
      <c r="O72" s="42">
        <v>933</v>
      </c>
      <c r="P72" s="42">
        <v>1439</v>
      </c>
      <c r="Q72" s="42">
        <v>6252408</v>
      </c>
      <c r="R72" s="42">
        <v>782778</v>
      </c>
      <c r="S72" s="42">
        <v>985160</v>
      </c>
      <c r="U72" s="43">
        <f aca="true" t="shared" si="18" ref="U72:U81">A72</f>
        <v>21</v>
      </c>
      <c r="V72" s="35">
        <f t="shared" si="14"/>
        <v>1.2698</v>
      </c>
      <c r="W72" s="35">
        <f t="shared" si="14"/>
        <v>0.0933</v>
      </c>
      <c r="X72" s="35">
        <f t="shared" si="14"/>
        <v>0.1439</v>
      </c>
      <c r="Y72" s="34">
        <f t="shared" si="15"/>
        <v>62.52408</v>
      </c>
      <c r="Z72" s="34">
        <f t="shared" si="15"/>
        <v>7.82778</v>
      </c>
      <c r="AA72" s="34">
        <f t="shared" si="15"/>
        <v>9.8516</v>
      </c>
    </row>
    <row r="73" spans="1:27" ht="13.5">
      <c r="A73" s="39">
        <v>22</v>
      </c>
      <c r="B73" s="42">
        <v>114012</v>
      </c>
      <c r="C73" s="42">
        <v>18627</v>
      </c>
      <c r="D73" s="42">
        <v>24016542</v>
      </c>
      <c r="E73" s="42">
        <v>6585455</v>
      </c>
      <c r="G73" s="43">
        <f t="shared" si="16"/>
        <v>22</v>
      </c>
      <c r="H73" s="34">
        <f t="shared" si="12"/>
        <v>11.4012</v>
      </c>
      <c r="I73" s="34">
        <f t="shared" si="12"/>
        <v>1.8627</v>
      </c>
      <c r="J73" s="34">
        <f t="shared" si="13"/>
        <v>240.16542</v>
      </c>
      <c r="K73" s="34">
        <f t="shared" si="13"/>
        <v>65.85455</v>
      </c>
      <c r="M73" s="43">
        <f t="shared" si="17"/>
        <v>22</v>
      </c>
      <c r="N73" s="42">
        <v>11745</v>
      </c>
      <c r="O73" s="42">
        <v>979</v>
      </c>
      <c r="P73" s="42">
        <v>1333</v>
      </c>
      <c r="Q73" s="42">
        <v>5747216</v>
      </c>
      <c r="R73" s="42">
        <v>787680</v>
      </c>
      <c r="S73" s="42">
        <v>960585</v>
      </c>
      <c r="U73" s="43">
        <f t="shared" si="18"/>
        <v>22</v>
      </c>
      <c r="V73" s="35">
        <f t="shared" si="14"/>
        <v>1.1745</v>
      </c>
      <c r="W73" s="35">
        <f t="shared" si="14"/>
        <v>0.0979</v>
      </c>
      <c r="X73" s="35">
        <f t="shared" si="14"/>
        <v>0.1333</v>
      </c>
      <c r="Y73" s="34">
        <f t="shared" si="15"/>
        <v>57.47216</v>
      </c>
      <c r="Z73" s="34">
        <f t="shared" si="15"/>
        <v>7.8768</v>
      </c>
      <c r="AA73" s="34">
        <f t="shared" si="15"/>
        <v>9.60585</v>
      </c>
    </row>
    <row r="74" spans="1:27" ht="13.5">
      <c r="A74" s="39">
        <v>23</v>
      </c>
      <c r="B74" s="42">
        <v>111330</v>
      </c>
      <c r="C74" s="42">
        <v>18189</v>
      </c>
      <c r="D74" s="42">
        <v>25137978</v>
      </c>
      <c r="E74" s="42">
        <v>6470913</v>
      </c>
      <c r="G74" s="43">
        <f t="shared" si="16"/>
        <v>23</v>
      </c>
      <c r="H74" s="34">
        <f t="shared" si="12"/>
        <v>11.133</v>
      </c>
      <c r="I74" s="34">
        <f t="shared" si="12"/>
        <v>1.8189</v>
      </c>
      <c r="J74" s="34">
        <f t="shared" si="13"/>
        <v>251.37978</v>
      </c>
      <c r="K74" s="34">
        <f t="shared" si="13"/>
        <v>64.70913</v>
      </c>
      <c r="M74" s="43">
        <f t="shared" si="17"/>
        <v>23</v>
      </c>
      <c r="N74" s="42">
        <v>11599</v>
      </c>
      <c r="O74" s="42">
        <v>914</v>
      </c>
      <c r="P74" s="42">
        <v>1210</v>
      </c>
      <c r="Q74" s="42">
        <v>5823694</v>
      </c>
      <c r="R74" s="42">
        <v>773396</v>
      </c>
      <c r="S74" s="42">
        <v>952415</v>
      </c>
      <c r="U74" s="43">
        <f t="shared" si="18"/>
        <v>23</v>
      </c>
      <c r="V74" s="35">
        <f t="shared" si="14"/>
        <v>1.1599</v>
      </c>
      <c r="W74" s="35">
        <f t="shared" si="14"/>
        <v>0.0914</v>
      </c>
      <c r="X74" s="35">
        <f t="shared" si="14"/>
        <v>0.121</v>
      </c>
      <c r="Y74" s="34">
        <f t="shared" si="15"/>
        <v>58.23694</v>
      </c>
      <c r="Z74" s="34">
        <f t="shared" si="15"/>
        <v>7.73396</v>
      </c>
      <c r="AA74" s="34">
        <f t="shared" si="15"/>
        <v>9.52415</v>
      </c>
    </row>
    <row r="75" spans="1:27" ht="13.5">
      <c r="A75" s="39">
        <v>24</v>
      </c>
      <c r="B75" s="42">
        <v>114218</v>
      </c>
      <c r="C75" s="42">
        <v>18671</v>
      </c>
      <c r="D75" s="42">
        <v>22693169</v>
      </c>
      <c r="E75" s="42">
        <v>6221623</v>
      </c>
      <c r="G75" s="43">
        <f t="shared" si="16"/>
        <v>24</v>
      </c>
      <c r="H75" s="34">
        <f t="shared" si="12"/>
        <v>11.4218</v>
      </c>
      <c r="I75" s="34">
        <f t="shared" si="12"/>
        <v>1.8671</v>
      </c>
      <c r="J75" s="34">
        <f t="shared" si="13"/>
        <v>226.93169</v>
      </c>
      <c r="K75" s="34">
        <f t="shared" si="13"/>
        <v>62.21623</v>
      </c>
      <c r="M75" s="43">
        <f t="shared" si="17"/>
        <v>24</v>
      </c>
      <c r="N75" s="42">
        <v>11250</v>
      </c>
      <c r="O75" s="42">
        <v>939</v>
      </c>
      <c r="P75" s="42">
        <v>1070</v>
      </c>
      <c r="Q75" s="42">
        <v>5574871</v>
      </c>
      <c r="R75" s="42">
        <v>781227</v>
      </c>
      <c r="S75" s="42">
        <v>872137</v>
      </c>
      <c r="U75" s="43">
        <f t="shared" si="18"/>
        <v>24</v>
      </c>
      <c r="V75" s="35">
        <f t="shared" si="14"/>
        <v>1.125</v>
      </c>
      <c r="W75" s="35">
        <f t="shared" si="14"/>
        <v>0.0939</v>
      </c>
      <c r="X75" s="35">
        <f t="shared" si="14"/>
        <v>0.107</v>
      </c>
      <c r="Y75" s="34">
        <f t="shared" si="15"/>
        <v>55.74871</v>
      </c>
      <c r="Z75" s="34">
        <f t="shared" si="15"/>
        <v>7.81227</v>
      </c>
      <c r="AA75" s="34">
        <f t="shared" si="15"/>
        <v>8.72137</v>
      </c>
    </row>
    <row r="76" spans="1:27" ht="13.5">
      <c r="A76" s="39">
        <v>25</v>
      </c>
      <c r="B76" s="42">
        <v>111378</v>
      </c>
      <c r="C76" s="42">
        <v>17853</v>
      </c>
      <c r="D76" s="42">
        <v>22891953</v>
      </c>
      <c r="E76" s="42">
        <v>6152740</v>
      </c>
      <c r="G76" s="43">
        <f t="shared" si="16"/>
        <v>25</v>
      </c>
      <c r="H76" s="34">
        <f t="shared" si="12"/>
        <v>11.1378</v>
      </c>
      <c r="I76" s="34">
        <f t="shared" si="12"/>
        <v>1.7853</v>
      </c>
      <c r="J76" s="34">
        <f t="shared" si="13"/>
        <v>228.91953</v>
      </c>
      <c r="K76" s="34">
        <f t="shared" si="13"/>
        <v>61.5274</v>
      </c>
      <c r="M76" s="43">
        <f t="shared" si="17"/>
        <v>25</v>
      </c>
      <c r="N76" s="42">
        <v>10907</v>
      </c>
      <c r="O76" s="42">
        <v>735</v>
      </c>
      <c r="P76" s="42">
        <v>705</v>
      </c>
      <c r="Q76" s="42">
        <v>5771628</v>
      </c>
      <c r="R76" s="42">
        <v>704119</v>
      </c>
      <c r="S76" s="42">
        <v>679916</v>
      </c>
      <c r="U76" s="43">
        <f t="shared" si="18"/>
        <v>25</v>
      </c>
      <c r="V76" s="35">
        <f t="shared" si="14"/>
        <v>1.0907</v>
      </c>
      <c r="W76" s="35">
        <f t="shared" si="14"/>
        <v>0.0735</v>
      </c>
      <c r="X76" s="35">
        <f t="shared" si="14"/>
        <v>0.0705</v>
      </c>
      <c r="Y76" s="34">
        <f t="shared" si="15"/>
        <v>57.71628</v>
      </c>
      <c r="Z76" s="34">
        <f t="shared" si="15"/>
        <v>7.04119</v>
      </c>
      <c r="AA76" s="34">
        <f t="shared" si="15"/>
        <v>6.79916</v>
      </c>
    </row>
    <row r="77" spans="1:27" ht="13.5">
      <c r="A77" s="39">
        <v>26</v>
      </c>
      <c r="B77" s="42">
        <v>108981.5</v>
      </c>
      <c r="C77" s="42">
        <v>18102.8</v>
      </c>
      <c r="D77" s="42">
        <v>24162795.8</v>
      </c>
      <c r="E77" s="42">
        <v>6371312.8</v>
      </c>
      <c r="G77" s="43">
        <f t="shared" si="16"/>
        <v>26</v>
      </c>
      <c r="H77" s="34">
        <f t="shared" si="12"/>
        <v>10.89815</v>
      </c>
      <c r="I77" s="34">
        <f t="shared" si="12"/>
        <v>1.81028</v>
      </c>
      <c r="J77" s="34">
        <f t="shared" si="13"/>
        <v>241.627958</v>
      </c>
      <c r="K77" s="34">
        <f t="shared" si="13"/>
        <v>63.713128</v>
      </c>
      <c r="M77" s="43">
        <f t="shared" si="17"/>
        <v>26</v>
      </c>
      <c r="N77" s="42">
        <v>10379</v>
      </c>
      <c r="O77" s="42">
        <v>561</v>
      </c>
      <c r="P77" s="42">
        <v>676</v>
      </c>
      <c r="Q77" s="42">
        <v>5846676</v>
      </c>
      <c r="R77" s="42">
        <v>648683</v>
      </c>
      <c r="S77" s="42">
        <v>686644</v>
      </c>
      <c r="U77" s="43">
        <f t="shared" si="18"/>
        <v>26</v>
      </c>
      <c r="V77" s="35">
        <f t="shared" si="14"/>
        <v>1.0379</v>
      </c>
      <c r="W77" s="35">
        <f t="shared" si="14"/>
        <v>0.0561</v>
      </c>
      <c r="X77" s="35">
        <f t="shared" si="14"/>
        <v>0.0676</v>
      </c>
      <c r="Y77" s="34">
        <f t="shared" si="15"/>
        <v>58.46676</v>
      </c>
      <c r="Z77" s="34">
        <f t="shared" si="15"/>
        <v>6.48683</v>
      </c>
      <c r="AA77" s="34">
        <f t="shared" si="15"/>
        <v>6.86644</v>
      </c>
    </row>
    <row r="78" spans="1:27" ht="13.5">
      <c r="A78" s="39">
        <v>27</v>
      </c>
      <c r="B78" s="42">
        <v>104342</v>
      </c>
      <c r="C78" s="42">
        <v>15984</v>
      </c>
      <c r="D78" s="42">
        <v>25539976</v>
      </c>
      <c r="E78" s="42">
        <v>6409135</v>
      </c>
      <c r="G78" s="43">
        <f t="shared" si="16"/>
        <v>27</v>
      </c>
      <c r="H78" s="34">
        <f t="shared" si="12"/>
        <v>10.4342</v>
      </c>
      <c r="I78" s="34">
        <f t="shared" si="12"/>
        <v>1.5984</v>
      </c>
      <c r="J78" s="34">
        <f t="shared" si="13"/>
        <v>255.39976</v>
      </c>
      <c r="K78" s="34">
        <f t="shared" si="13"/>
        <v>64.09135</v>
      </c>
      <c r="M78" s="43">
        <f t="shared" si="17"/>
        <v>27</v>
      </c>
      <c r="N78" s="42">
        <v>10192</v>
      </c>
      <c r="O78" s="42">
        <v>547</v>
      </c>
      <c r="P78" s="42">
        <v>706</v>
      </c>
      <c r="Q78" s="42">
        <v>6089248</v>
      </c>
      <c r="R78" s="42">
        <v>668437</v>
      </c>
      <c r="S78" s="42">
        <v>709989</v>
      </c>
      <c r="U78" s="43">
        <f t="shared" si="18"/>
        <v>27</v>
      </c>
      <c r="V78" s="35">
        <f t="shared" si="14"/>
        <v>1.0192</v>
      </c>
      <c r="W78" s="35">
        <f t="shared" si="14"/>
        <v>0.0547</v>
      </c>
      <c r="X78" s="35">
        <f t="shared" si="14"/>
        <v>0.0706</v>
      </c>
      <c r="Y78" s="34">
        <f t="shared" si="15"/>
        <v>60.89248</v>
      </c>
      <c r="Z78" s="34">
        <f t="shared" si="15"/>
        <v>6.68437</v>
      </c>
      <c r="AA78" s="34">
        <f t="shared" si="15"/>
        <v>7.09989</v>
      </c>
    </row>
    <row r="79" spans="1:27" ht="13.5">
      <c r="A79" s="39">
        <v>28</v>
      </c>
      <c r="B79" s="42">
        <v>102556</v>
      </c>
      <c r="C79" s="42">
        <v>15466</v>
      </c>
      <c r="D79" s="42">
        <v>24810924</v>
      </c>
      <c r="E79" s="42">
        <v>6405670</v>
      </c>
      <c r="G79" s="43">
        <f t="shared" si="16"/>
        <v>28</v>
      </c>
      <c r="H79" s="34">
        <f t="shared" si="12"/>
        <v>10.2556</v>
      </c>
      <c r="I79" s="34">
        <f t="shared" si="12"/>
        <v>1.5466</v>
      </c>
      <c r="J79" s="34">
        <f t="shared" si="13"/>
        <v>248.10924</v>
      </c>
      <c r="K79" s="34">
        <f t="shared" si="13"/>
        <v>64.0567</v>
      </c>
      <c r="M79" s="43">
        <f t="shared" si="17"/>
        <v>28</v>
      </c>
      <c r="N79" s="42">
        <v>9375</v>
      </c>
      <c r="O79" s="42">
        <v>498</v>
      </c>
      <c r="P79" s="42">
        <v>686</v>
      </c>
      <c r="Q79" s="42">
        <v>5852790</v>
      </c>
      <c r="R79" s="42">
        <v>626725</v>
      </c>
      <c r="S79" s="42">
        <v>703133</v>
      </c>
      <c r="U79" s="43">
        <f t="shared" si="18"/>
        <v>28</v>
      </c>
      <c r="V79" s="35">
        <f t="shared" si="14"/>
        <v>0.9375</v>
      </c>
      <c r="W79" s="35">
        <f t="shared" si="14"/>
        <v>0.0498</v>
      </c>
      <c r="X79" s="35">
        <f t="shared" si="14"/>
        <v>0.0686</v>
      </c>
      <c r="Y79" s="34">
        <f t="shared" si="15"/>
        <v>58.5279</v>
      </c>
      <c r="Z79" s="34">
        <f t="shared" si="15"/>
        <v>6.26725</v>
      </c>
      <c r="AA79" s="34">
        <f t="shared" si="15"/>
        <v>7.03133</v>
      </c>
    </row>
    <row r="80" spans="1:27" ht="13.5">
      <c r="A80" s="39">
        <v>29</v>
      </c>
      <c r="B80" s="42">
        <v>105362</v>
      </c>
      <c r="C80" s="42">
        <v>15416</v>
      </c>
      <c r="D80" s="42">
        <v>24740438</v>
      </c>
      <c r="E80" s="42">
        <v>6239879</v>
      </c>
      <c r="G80" s="43">
        <f t="shared" si="16"/>
        <v>29</v>
      </c>
      <c r="H80" s="34">
        <f t="shared" si="12"/>
        <v>10.5362</v>
      </c>
      <c r="I80" s="34">
        <f t="shared" si="12"/>
        <v>1.5416</v>
      </c>
      <c r="J80" s="34">
        <f t="shared" si="13"/>
        <v>247.40438</v>
      </c>
      <c r="K80" s="34">
        <f t="shared" si="13"/>
        <v>62.39879</v>
      </c>
      <c r="M80" s="43">
        <f t="shared" si="17"/>
        <v>29</v>
      </c>
      <c r="N80" s="42">
        <v>9563</v>
      </c>
      <c r="O80" s="42">
        <v>480</v>
      </c>
      <c r="P80" s="42">
        <v>621</v>
      </c>
      <c r="Q80" s="42">
        <v>5786209</v>
      </c>
      <c r="R80" s="42">
        <v>626687</v>
      </c>
      <c r="S80" s="42">
        <v>685631</v>
      </c>
      <c r="U80" s="43">
        <f t="shared" si="18"/>
        <v>29</v>
      </c>
      <c r="V80" s="35">
        <f t="shared" si="14"/>
        <v>0.9563</v>
      </c>
      <c r="W80" s="35">
        <f t="shared" si="14"/>
        <v>0.048</v>
      </c>
      <c r="X80" s="35">
        <f t="shared" si="14"/>
        <v>0.0621</v>
      </c>
      <c r="Y80" s="34">
        <f t="shared" si="15"/>
        <v>57.86209</v>
      </c>
      <c r="Z80" s="34">
        <f t="shared" si="15"/>
        <v>6.26687</v>
      </c>
      <c r="AA80" s="34">
        <f t="shared" si="15"/>
        <v>6.85631</v>
      </c>
    </row>
    <row r="81" spans="1:27" ht="13.5">
      <c r="A81" s="39">
        <v>30</v>
      </c>
      <c r="B81" s="42">
        <v>100063</v>
      </c>
      <c r="C81" s="42">
        <v>14787</v>
      </c>
      <c r="D81" s="42">
        <v>23045339</v>
      </c>
      <c r="E81" s="42">
        <v>6076447</v>
      </c>
      <c r="G81" s="43">
        <f t="shared" si="16"/>
        <v>30</v>
      </c>
      <c r="H81" s="34">
        <f t="shared" si="12"/>
        <v>10.0063</v>
      </c>
      <c r="I81" s="34">
        <f t="shared" si="12"/>
        <v>1.4787</v>
      </c>
      <c r="J81" s="34">
        <f t="shared" si="13"/>
        <v>230.45339</v>
      </c>
      <c r="K81" s="34">
        <f t="shared" si="13"/>
        <v>60.76447</v>
      </c>
      <c r="M81" s="43">
        <f t="shared" si="17"/>
        <v>30</v>
      </c>
      <c r="N81" s="42">
        <v>9494</v>
      </c>
      <c r="O81" s="42">
        <v>431</v>
      </c>
      <c r="P81" s="42">
        <v>574</v>
      </c>
      <c r="Q81" s="42">
        <v>5823872</v>
      </c>
      <c r="R81" s="42">
        <v>577300</v>
      </c>
      <c r="S81" s="42">
        <v>651580</v>
      </c>
      <c r="U81" s="43">
        <f t="shared" si="18"/>
        <v>30</v>
      </c>
      <c r="V81" s="35">
        <f t="shared" si="14"/>
        <v>0.9494</v>
      </c>
      <c r="W81" s="35">
        <f t="shared" si="14"/>
        <v>0.0431</v>
      </c>
      <c r="X81" s="35">
        <f t="shared" si="14"/>
        <v>0.0574</v>
      </c>
      <c r="Y81" s="34">
        <f t="shared" si="15"/>
        <v>58.23872</v>
      </c>
      <c r="Z81" s="34">
        <f t="shared" si="15"/>
        <v>5.773</v>
      </c>
      <c r="AA81" s="34">
        <f t="shared" si="15"/>
        <v>6.5158</v>
      </c>
    </row>
    <row r="82" spans="1:27" ht="13.5">
      <c r="A82" s="39" t="s">
        <v>127</v>
      </c>
      <c r="B82" s="42">
        <v>97789</v>
      </c>
      <c r="C82" s="42">
        <v>14342</v>
      </c>
      <c r="D82" s="42">
        <v>22312374</v>
      </c>
      <c r="E82" s="42">
        <v>5994582</v>
      </c>
      <c r="G82" s="43" t="s">
        <v>127</v>
      </c>
      <c r="H82" s="34">
        <f t="shared" si="12"/>
        <v>9.7789</v>
      </c>
      <c r="I82" s="34">
        <f t="shared" si="12"/>
        <v>1.4342</v>
      </c>
      <c r="J82" s="34">
        <f t="shared" si="13"/>
        <v>223.12374</v>
      </c>
      <c r="K82" s="34">
        <f t="shared" si="13"/>
        <v>59.94582</v>
      </c>
      <c r="M82" s="43" t="s">
        <v>127</v>
      </c>
      <c r="N82" s="42">
        <v>8940</v>
      </c>
      <c r="O82" s="42">
        <v>420</v>
      </c>
      <c r="P82" s="42">
        <v>535</v>
      </c>
      <c r="Q82" s="42">
        <v>5700381</v>
      </c>
      <c r="R82" s="42">
        <v>561439</v>
      </c>
      <c r="S82" s="42">
        <v>637341</v>
      </c>
      <c r="U82" s="43" t="s">
        <v>127</v>
      </c>
      <c r="V82" s="35">
        <f>N82/10000</f>
        <v>0.894</v>
      </c>
      <c r="W82" s="35">
        <f t="shared" si="14"/>
        <v>0.042</v>
      </c>
      <c r="X82" s="35">
        <f t="shared" si="14"/>
        <v>0.0535</v>
      </c>
      <c r="Y82" s="34">
        <f t="shared" si="15"/>
        <v>57.00381</v>
      </c>
      <c r="Z82" s="34">
        <f t="shared" si="15"/>
        <v>5.61439</v>
      </c>
      <c r="AA82" s="34">
        <f t="shared" si="15"/>
        <v>6.37341</v>
      </c>
    </row>
    <row r="83" spans="1:27" ht="13.5">
      <c r="A83" s="39">
        <v>2</v>
      </c>
      <c r="B83" s="42">
        <v>93776</v>
      </c>
      <c r="C83" s="42">
        <v>13785</v>
      </c>
      <c r="D83" s="42">
        <v>21953436</v>
      </c>
      <c r="E83" s="42">
        <v>6291707</v>
      </c>
      <c r="G83" s="43">
        <v>2</v>
      </c>
      <c r="H83" s="34">
        <f t="shared" si="12"/>
        <v>9.3776</v>
      </c>
      <c r="I83" s="34">
        <f t="shared" si="12"/>
        <v>1.3785</v>
      </c>
      <c r="J83" s="34">
        <f t="shared" si="13"/>
        <v>219.53436</v>
      </c>
      <c r="K83" s="34">
        <f t="shared" si="13"/>
        <v>62.91707</v>
      </c>
      <c r="M83" s="43">
        <v>2</v>
      </c>
      <c r="N83" s="42">
        <v>10677</v>
      </c>
      <c r="O83" s="42">
        <v>360</v>
      </c>
      <c r="P83" s="42">
        <v>526</v>
      </c>
      <c r="Q83" s="42">
        <v>5843895</v>
      </c>
      <c r="R83" s="42">
        <v>480091</v>
      </c>
      <c r="S83" s="42">
        <v>814890</v>
      </c>
      <c r="U83" s="43">
        <v>2</v>
      </c>
      <c r="V83" s="35">
        <f>N83/10000</f>
        <v>1.0677</v>
      </c>
      <c r="W83" s="35">
        <f t="shared" si="14"/>
        <v>0.036</v>
      </c>
      <c r="X83" s="35">
        <f t="shared" si="14"/>
        <v>0.0526</v>
      </c>
      <c r="Y83" s="34">
        <f t="shared" si="15"/>
        <v>58.43895</v>
      </c>
      <c r="Z83" s="34">
        <f t="shared" si="15"/>
        <v>4.80091</v>
      </c>
      <c r="AA83" s="34">
        <f t="shared" si="15"/>
        <v>8.1489</v>
      </c>
    </row>
    <row r="84" spans="1:27" ht="13.5">
      <c r="A84" s="39">
        <v>3</v>
      </c>
      <c r="B84" s="42">
        <v>88529</v>
      </c>
      <c r="C84" s="42">
        <v>13626</v>
      </c>
      <c r="D84" s="42">
        <v>19940934</v>
      </c>
      <c r="E84" s="42">
        <v>6415922</v>
      </c>
      <c r="G84" s="43">
        <v>3</v>
      </c>
      <c r="H84" s="34">
        <f>B84/10000</f>
        <v>8.8529</v>
      </c>
      <c r="I84" s="34">
        <f>C84/10000</f>
        <v>1.3626</v>
      </c>
      <c r="J84" s="34">
        <f t="shared" si="13"/>
        <v>199.40934</v>
      </c>
      <c r="K84" s="34">
        <f t="shared" si="13"/>
        <v>64.15922</v>
      </c>
      <c r="M84" s="43">
        <v>3</v>
      </c>
      <c r="N84" s="42">
        <v>12346</v>
      </c>
      <c r="O84" s="42">
        <v>358</v>
      </c>
      <c r="P84" s="42">
        <v>453</v>
      </c>
      <c r="Q84" s="42">
        <v>6583674</v>
      </c>
      <c r="R84" s="42">
        <v>512196</v>
      </c>
      <c r="S84" s="42">
        <v>580840</v>
      </c>
      <c r="U84" s="43">
        <v>3</v>
      </c>
      <c r="V84" s="35">
        <f>N84/10000</f>
        <v>1.2346</v>
      </c>
      <c r="W84" s="35">
        <f t="shared" si="14"/>
        <v>0.0358</v>
      </c>
      <c r="X84" s="35">
        <f t="shared" si="14"/>
        <v>0.0453</v>
      </c>
      <c r="Y84" s="34">
        <f t="shared" si="15"/>
        <v>65.83674</v>
      </c>
      <c r="Z84" s="34">
        <f t="shared" si="15"/>
        <v>5.12196</v>
      </c>
      <c r="AA84" s="34">
        <f t="shared" si="15"/>
        <v>5.8084</v>
      </c>
    </row>
    <row r="85" spans="1:27" ht="13.5">
      <c r="A85" s="39">
        <v>4</v>
      </c>
      <c r="B85" s="42">
        <v>82312</v>
      </c>
      <c r="C85" s="42">
        <v>12804</v>
      </c>
      <c r="D85" s="42">
        <v>20895594</v>
      </c>
      <c r="E85" s="42">
        <v>6552280</v>
      </c>
      <c r="G85" s="43">
        <v>4</v>
      </c>
      <c r="H85" s="34">
        <f>B85/10000</f>
        <v>8.2312</v>
      </c>
      <c r="I85" s="34">
        <f>C85/10000</f>
        <v>1.2804</v>
      </c>
      <c r="J85" s="34">
        <f t="shared" si="13"/>
        <v>208.95594</v>
      </c>
      <c r="K85" s="421">
        <f t="shared" si="13"/>
        <v>65.5228</v>
      </c>
      <c r="L85" s="423"/>
      <c r="M85" s="422">
        <v>4</v>
      </c>
      <c r="N85" s="42">
        <v>12721</v>
      </c>
      <c r="O85" s="42">
        <v>339</v>
      </c>
      <c r="P85" s="42">
        <v>426</v>
      </c>
      <c r="Q85" s="42">
        <v>7896666</v>
      </c>
      <c r="R85" s="42">
        <v>570598</v>
      </c>
      <c r="S85" s="42">
        <v>576686</v>
      </c>
      <c r="U85" s="43">
        <v>4</v>
      </c>
      <c r="V85" s="35">
        <f>N85/10000</f>
        <v>1.2721</v>
      </c>
      <c r="W85" s="35">
        <f t="shared" si="14"/>
        <v>0.0339</v>
      </c>
      <c r="X85" s="35">
        <f t="shared" si="14"/>
        <v>0.0426</v>
      </c>
      <c r="Y85" s="34">
        <f t="shared" si="15"/>
        <v>78.96666</v>
      </c>
      <c r="Z85" s="34">
        <f t="shared" si="15"/>
        <v>5.70598</v>
      </c>
      <c r="AA85" s="34">
        <f t="shared" si="15"/>
        <v>5.76686</v>
      </c>
    </row>
    <row r="86" spans="1:27" ht="13.5">
      <c r="A86" s="25" t="s">
        <v>76</v>
      </c>
      <c r="B86" s="26" t="s">
        <v>41</v>
      </c>
      <c r="C86" s="26" t="s">
        <v>92</v>
      </c>
      <c r="D86" s="26" t="s">
        <v>41</v>
      </c>
      <c r="E86" s="26" t="s">
        <v>92</v>
      </c>
      <c r="G86" s="25" t="s">
        <v>76</v>
      </c>
      <c r="H86" s="26" t="s">
        <v>41</v>
      </c>
      <c r="I86" s="26" t="s">
        <v>92</v>
      </c>
      <c r="J86" s="26" t="s">
        <v>41</v>
      </c>
      <c r="K86" s="27" t="s">
        <v>92</v>
      </c>
      <c r="L86" s="28"/>
      <c r="M86" s="29" t="s">
        <v>76</v>
      </c>
      <c r="N86" s="26" t="s">
        <v>66</v>
      </c>
      <c r="O86" s="26" t="s">
        <v>31</v>
      </c>
      <c r="P86" s="26" t="s">
        <v>100</v>
      </c>
      <c r="Q86" s="26" t="s">
        <v>66</v>
      </c>
      <c r="R86" s="26" t="s">
        <v>31</v>
      </c>
      <c r="S86" s="30" t="s">
        <v>100</v>
      </c>
      <c r="U86" s="25" t="s">
        <v>76</v>
      </c>
      <c r="V86" s="31" t="s">
        <v>66</v>
      </c>
      <c r="W86" s="31" t="s">
        <v>31</v>
      </c>
      <c r="X86" s="31" t="s">
        <v>100</v>
      </c>
      <c r="Y86" s="26" t="s">
        <v>66</v>
      </c>
      <c r="Z86" s="26" t="s">
        <v>31</v>
      </c>
      <c r="AA86" s="26" t="s">
        <v>100</v>
      </c>
    </row>
    <row r="87" spans="2:17" ht="13.5">
      <c r="B87" s="24" t="s">
        <v>3</v>
      </c>
      <c r="C87" s="24"/>
      <c r="D87" s="24" t="s">
        <v>80</v>
      </c>
      <c r="N87" s="24" t="s">
        <v>3</v>
      </c>
      <c r="O87" s="24"/>
      <c r="Q87" s="24" t="s">
        <v>80</v>
      </c>
    </row>
    <row r="88" ht="13.5">
      <c r="O88" s="44"/>
    </row>
    <row r="89" spans="2:15" ht="13.5">
      <c r="B89" s="19" t="s">
        <v>7</v>
      </c>
      <c r="D89" s="45"/>
      <c r="O89" s="44"/>
    </row>
    <row r="90" spans="2:15" ht="13.5">
      <c r="B90" s="44" t="s">
        <v>94</v>
      </c>
      <c r="C90" s="19" t="s">
        <v>65</v>
      </c>
      <c r="D90" s="45" t="s">
        <v>123</v>
      </c>
      <c r="E90" s="19" t="s">
        <v>105</v>
      </c>
      <c r="N90" s="44"/>
      <c r="O90" s="44"/>
    </row>
    <row r="91" spans="2:15" ht="13.5">
      <c r="B91" s="44" t="s">
        <v>64</v>
      </c>
      <c r="C91" s="19">
        <v>111330</v>
      </c>
      <c r="D91" s="19">
        <v>226</v>
      </c>
      <c r="E91" s="19">
        <v>25137978</v>
      </c>
      <c r="N91" s="44"/>
      <c r="O91" s="44"/>
    </row>
    <row r="92" spans="2:15" ht="13.5">
      <c r="B92" s="19" t="s">
        <v>114</v>
      </c>
      <c r="C92" s="19">
        <v>18189</v>
      </c>
      <c r="D92" s="19">
        <v>356</v>
      </c>
      <c r="E92" s="19">
        <v>6470913</v>
      </c>
      <c r="N92" s="44"/>
      <c r="O92" s="44"/>
    </row>
    <row r="93" spans="2:5" ht="13.5">
      <c r="B93" s="19" t="s">
        <v>11</v>
      </c>
      <c r="C93" s="19">
        <v>129519</v>
      </c>
      <c r="D93" s="19">
        <v>244</v>
      </c>
      <c r="E93" s="19">
        <v>31608891</v>
      </c>
    </row>
    <row r="94" spans="2:5" ht="13.5">
      <c r="B94" s="19" t="s">
        <v>88</v>
      </c>
      <c r="C94" s="19">
        <v>11599</v>
      </c>
      <c r="D94" s="19">
        <v>502</v>
      </c>
      <c r="E94" s="19">
        <v>5823694</v>
      </c>
    </row>
    <row r="95" spans="2:5" ht="13.5">
      <c r="B95" s="19" t="s">
        <v>108</v>
      </c>
      <c r="C95" s="19">
        <v>914</v>
      </c>
      <c r="D95" s="19">
        <v>846</v>
      </c>
      <c r="E95" s="19">
        <v>773396</v>
      </c>
    </row>
    <row r="96" spans="2:5" ht="13.5">
      <c r="B96" s="19" t="s">
        <v>33</v>
      </c>
      <c r="C96" s="19">
        <v>1210</v>
      </c>
      <c r="D96" s="19">
        <v>787</v>
      </c>
      <c r="E96" s="19">
        <v>952415</v>
      </c>
    </row>
    <row r="97" spans="2:26" ht="13.5">
      <c r="B97" s="19" t="s">
        <v>11</v>
      </c>
      <c r="C97" s="19">
        <v>13722</v>
      </c>
      <c r="D97" s="19">
        <v>550</v>
      </c>
      <c r="E97" s="19">
        <v>7549505</v>
      </c>
      <c r="H97" s="19"/>
      <c r="I97" s="19"/>
      <c r="J97" s="19"/>
      <c r="K97" s="19"/>
      <c r="L97" s="19"/>
      <c r="U97" s="19"/>
      <c r="V97" s="19"/>
      <c r="W97" s="19"/>
      <c r="X97" s="19"/>
      <c r="Y97" s="19"/>
      <c r="Z97" s="19"/>
    </row>
    <row r="98" spans="2:26" ht="13.5">
      <c r="B98" s="19" t="s">
        <v>85</v>
      </c>
      <c r="C98" s="19">
        <v>26639</v>
      </c>
      <c r="D98" s="19">
        <v>57</v>
      </c>
      <c r="E98" s="19">
        <v>1528712</v>
      </c>
      <c r="H98" s="19"/>
      <c r="I98" s="19"/>
      <c r="J98" s="19"/>
      <c r="K98" s="19"/>
      <c r="L98" s="19"/>
      <c r="U98" s="19"/>
      <c r="V98" s="19"/>
      <c r="W98" s="19"/>
      <c r="X98" s="19"/>
      <c r="Y98" s="19"/>
      <c r="Z98" s="19"/>
    </row>
    <row r="99" spans="2:26" ht="13.5">
      <c r="B99" s="19" t="s">
        <v>112</v>
      </c>
      <c r="C99" s="19">
        <v>1554</v>
      </c>
      <c r="D99" s="19">
        <v>90</v>
      </c>
      <c r="E99" s="19">
        <v>139927</v>
      </c>
      <c r="H99" s="19"/>
      <c r="I99" s="19"/>
      <c r="J99" s="19"/>
      <c r="K99" s="19"/>
      <c r="L99" s="19"/>
      <c r="U99" s="19"/>
      <c r="V99" s="19"/>
      <c r="W99" s="19"/>
      <c r="X99" s="19"/>
      <c r="Y99" s="19"/>
      <c r="Z99" s="19"/>
    </row>
    <row r="100" spans="2:26" ht="13.5">
      <c r="B100" s="19" t="s">
        <v>49</v>
      </c>
      <c r="C100" s="19">
        <v>728</v>
      </c>
      <c r="D100" s="19">
        <v>496</v>
      </c>
      <c r="E100" s="19">
        <v>360954</v>
      </c>
      <c r="H100" s="19"/>
      <c r="I100" s="19"/>
      <c r="J100" s="19"/>
      <c r="K100" s="19"/>
      <c r="L100" s="19"/>
      <c r="U100" s="19"/>
      <c r="V100" s="19"/>
      <c r="W100" s="19"/>
      <c r="X100" s="19"/>
      <c r="Y100" s="19"/>
      <c r="Z100" s="19"/>
    </row>
    <row r="101" spans="2:26" ht="13.5">
      <c r="B101" s="19" t="s">
        <v>104</v>
      </c>
      <c r="C101" s="19">
        <v>3509</v>
      </c>
      <c r="D101" s="19">
        <v>45</v>
      </c>
      <c r="E101" s="19">
        <v>157855</v>
      </c>
      <c r="H101" s="19"/>
      <c r="I101" s="19"/>
      <c r="J101" s="19"/>
      <c r="K101" s="19"/>
      <c r="L101" s="19"/>
      <c r="U101" s="19"/>
      <c r="V101" s="19"/>
      <c r="W101" s="19"/>
      <c r="X101" s="19"/>
      <c r="Y101" s="19"/>
      <c r="Z101" s="19"/>
    </row>
    <row r="102" spans="2:26" ht="13.5">
      <c r="B102" s="19" t="s">
        <v>11</v>
      </c>
      <c r="C102" s="19">
        <v>32430</v>
      </c>
      <c r="D102" s="19">
        <v>67</v>
      </c>
      <c r="E102" s="19">
        <v>2187448</v>
      </c>
      <c r="H102" s="19"/>
      <c r="I102" s="19"/>
      <c r="J102" s="19"/>
      <c r="K102" s="19"/>
      <c r="L102" s="19"/>
      <c r="U102" s="19"/>
      <c r="V102" s="19"/>
      <c r="W102" s="19"/>
      <c r="X102" s="19"/>
      <c r="Y102" s="19"/>
      <c r="Z102" s="19"/>
    </row>
    <row r="104" spans="2:26" ht="13.5">
      <c r="B104" s="19" t="s">
        <v>91</v>
      </c>
      <c r="C104" s="19">
        <v>143241</v>
      </c>
      <c r="E104" s="19">
        <v>39158396</v>
      </c>
      <c r="H104" s="19"/>
      <c r="I104" s="19"/>
      <c r="J104" s="19"/>
      <c r="K104" s="19"/>
      <c r="L104" s="19"/>
      <c r="U104" s="19"/>
      <c r="V104" s="19"/>
      <c r="W104" s="19"/>
      <c r="X104" s="19"/>
      <c r="Y104" s="19"/>
      <c r="Z104" s="19"/>
    </row>
  </sheetData>
  <sheetProtection/>
  <mergeCells count="1">
    <mergeCell ref="B37:S37"/>
  </mergeCells>
  <printOptions/>
  <pageMargins left="0.31496062992125984" right="0.1968503937007874" top="0.5118110236220472" bottom="0.6299212598425197" header="0.2755905511811024" footer="0.3937007874015748"/>
  <pageSetup horizontalDpi="600" verticalDpi="600" orientation="landscape" paperSize="9" scale="10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03"/>
  <sheetViews>
    <sheetView zoomScalePageLayoutView="0" workbookViewId="0" topLeftCell="A1">
      <pane xSplit="1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49" sqref="O49"/>
    </sheetView>
  </sheetViews>
  <sheetFormatPr defaultColWidth="9.00390625" defaultRowHeight="13.5"/>
  <cols>
    <col min="1" max="1" width="4.875" style="46" bestFit="1" customWidth="1"/>
    <col min="2" max="2" width="10.75390625" style="46" customWidth="1"/>
    <col min="3" max="3" width="10.625" style="46" customWidth="1"/>
    <col min="4" max="4" width="13.00390625" style="46" customWidth="1"/>
    <col min="5" max="5" width="5.875" style="46" customWidth="1"/>
    <col min="6" max="6" width="5.00390625" style="46" bestFit="1" customWidth="1"/>
    <col min="7" max="7" width="5.00390625" style="47" bestFit="1" customWidth="1"/>
    <col min="8" max="8" width="6.50390625" style="47" bestFit="1" customWidth="1"/>
    <col min="9" max="9" width="5.50390625" style="47" bestFit="1" customWidth="1"/>
    <col min="10" max="18" width="9.00390625" style="46" bestFit="1" customWidth="1"/>
    <col min="19" max="19" width="5.875" style="46" customWidth="1"/>
    <col min="20" max="20" width="5.50390625" style="46" customWidth="1"/>
    <col min="21" max="21" width="9.00390625" style="46" bestFit="1" customWidth="1"/>
    <col min="22" max="16384" width="9.00390625" style="46" customWidth="1"/>
  </cols>
  <sheetData>
    <row r="1" spans="1:21" s="48" customFormat="1" ht="13.5">
      <c r="A1" s="49" t="s">
        <v>30</v>
      </c>
      <c r="B1" s="12" t="s">
        <v>20</v>
      </c>
      <c r="C1" s="26" t="s">
        <v>3</v>
      </c>
      <c r="D1" s="26" t="s">
        <v>38</v>
      </c>
      <c r="E1" s="50"/>
      <c r="F1" s="49" t="s">
        <v>30</v>
      </c>
      <c r="G1" s="12" t="s">
        <v>20</v>
      </c>
      <c r="H1" s="26" t="s">
        <v>3</v>
      </c>
      <c r="I1" s="26" t="s">
        <v>38</v>
      </c>
      <c r="J1" s="50"/>
      <c r="K1" s="50"/>
      <c r="L1" s="51"/>
      <c r="M1" s="50"/>
      <c r="N1" s="50"/>
      <c r="O1" s="50"/>
      <c r="P1" s="50"/>
      <c r="Q1" s="50"/>
      <c r="R1" s="51"/>
      <c r="S1" s="50"/>
      <c r="T1" s="52"/>
      <c r="U1" s="52"/>
    </row>
    <row r="2" spans="1:21" ht="13.5">
      <c r="A2" s="26" t="s">
        <v>46</v>
      </c>
      <c r="B2" s="53">
        <v>252578</v>
      </c>
      <c r="C2" s="54">
        <v>141645</v>
      </c>
      <c r="D2" s="30">
        <v>25924700</v>
      </c>
      <c r="E2" s="50"/>
      <c r="F2" s="32">
        <v>53</v>
      </c>
      <c r="G2" s="54">
        <f aca="true" t="shared" si="0" ref="G2:G11">B2/10000</f>
        <v>25.2578</v>
      </c>
      <c r="H2" s="54">
        <f aca="true" t="shared" si="1" ref="H2:H11">C2/1000</f>
        <v>141.645</v>
      </c>
      <c r="I2" s="54">
        <f aca="true" t="shared" si="2" ref="I2:I11">D2/100000</f>
        <v>259.247</v>
      </c>
      <c r="J2" s="50"/>
      <c r="K2" s="50"/>
      <c r="L2" s="50"/>
      <c r="M2" s="50"/>
      <c r="N2" s="50"/>
      <c r="O2" s="50"/>
      <c r="P2" s="50"/>
      <c r="Q2" s="50"/>
      <c r="R2" s="50"/>
      <c r="S2" s="50"/>
      <c r="T2" s="55"/>
      <c r="U2" s="55"/>
    </row>
    <row r="3" spans="1:21" ht="13.5">
      <c r="A3" s="26" t="s">
        <v>1</v>
      </c>
      <c r="B3" s="53">
        <v>259159</v>
      </c>
      <c r="C3" s="30">
        <v>144395</v>
      </c>
      <c r="D3" s="30">
        <v>29556638</v>
      </c>
      <c r="E3" s="56"/>
      <c r="F3" s="32">
        <v>54</v>
      </c>
      <c r="G3" s="54">
        <f t="shared" si="0"/>
        <v>25.9159</v>
      </c>
      <c r="H3" s="54">
        <f t="shared" si="1"/>
        <v>144.395</v>
      </c>
      <c r="I3" s="54">
        <f t="shared" si="2"/>
        <v>295.56638</v>
      </c>
      <c r="J3" s="56"/>
      <c r="K3" s="56"/>
      <c r="L3" s="56"/>
      <c r="M3" s="56"/>
      <c r="N3" s="56"/>
      <c r="O3" s="56"/>
      <c r="P3" s="56"/>
      <c r="Q3" s="56"/>
      <c r="R3" s="57"/>
      <c r="S3" s="24"/>
      <c r="T3" s="55"/>
      <c r="U3" s="55"/>
    </row>
    <row r="4" spans="1:21" ht="13.5">
      <c r="A4" s="26" t="s">
        <v>81</v>
      </c>
      <c r="B4" s="53">
        <v>264855</v>
      </c>
      <c r="C4" s="30">
        <v>144558</v>
      </c>
      <c r="D4" s="30">
        <v>30591976</v>
      </c>
      <c r="E4" s="56"/>
      <c r="F4" s="32">
        <v>55</v>
      </c>
      <c r="G4" s="54">
        <f t="shared" si="0"/>
        <v>26.4855</v>
      </c>
      <c r="H4" s="54">
        <f t="shared" si="1"/>
        <v>144.558</v>
      </c>
      <c r="I4" s="54">
        <f t="shared" si="2"/>
        <v>305.91976</v>
      </c>
      <c r="J4" s="56"/>
      <c r="K4" s="56"/>
      <c r="L4" s="56"/>
      <c r="M4" s="56"/>
      <c r="N4" s="56"/>
      <c r="O4" s="56"/>
      <c r="P4" s="56"/>
      <c r="Q4" s="56"/>
      <c r="R4" s="57"/>
      <c r="S4" s="24"/>
      <c r="T4" s="55"/>
      <c r="U4" s="55"/>
    </row>
    <row r="5" spans="1:21" ht="13.5">
      <c r="A5" s="26" t="s">
        <v>102</v>
      </c>
      <c r="B5" s="53">
        <v>268783</v>
      </c>
      <c r="C5" s="30">
        <v>154176</v>
      </c>
      <c r="D5" s="30">
        <v>33022176</v>
      </c>
      <c r="E5" s="56"/>
      <c r="F5" s="32">
        <v>56</v>
      </c>
      <c r="G5" s="54">
        <f t="shared" si="0"/>
        <v>26.8783</v>
      </c>
      <c r="H5" s="54">
        <f t="shared" si="1"/>
        <v>154.176</v>
      </c>
      <c r="I5" s="54">
        <f t="shared" si="2"/>
        <v>330.22176</v>
      </c>
      <c r="J5" s="56"/>
      <c r="K5" s="56"/>
      <c r="L5" s="56"/>
      <c r="M5" s="56"/>
      <c r="N5" s="56"/>
      <c r="O5" s="56"/>
      <c r="P5" s="56"/>
      <c r="Q5" s="56"/>
      <c r="R5" s="24"/>
      <c r="S5" s="24"/>
      <c r="T5" s="55"/>
      <c r="U5" s="55"/>
    </row>
    <row r="6" spans="1:21" ht="13.5">
      <c r="A6" s="26" t="s">
        <v>54</v>
      </c>
      <c r="B6" s="53">
        <v>272316</v>
      </c>
      <c r="C6" s="30">
        <v>161099</v>
      </c>
      <c r="D6" s="30">
        <v>33757640</v>
      </c>
      <c r="E6" s="56"/>
      <c r="F6" s="32">
        <v>57</v>
      </c>
      <c r="G6" s="54">
        <f t="shared" si="0"/>
        <v>27.2316</v>
      </c>
      <c r="H6" s="54">
        <f t="shared" si="1"/>
        <v>161.099</v>
      </c>
      <c r="I6" s="54">
        <f t="shared" si="2"/>
        <v>337.5764</v>
      </c>
      <c r="J6" s="56"/>
      <c r="K6" s="56"/>
      <c r="L6" s="56"/>
      <c r="M6" s="56"/>
      <c r="N6" s="56"/>
      <c r="O6" s="56"/>
      <c r="P6" s="56"/>
      <c r="Q6" s="56"/>
      <c r="R6" s="24"/>
      <c r="S6" s="24"/>
      <c r="T6" s="55"/>
      <c r="U6" s="55"/>
    </row>
    <row r="7" spans="1:21" ht="13.5">
      <c r="A7" s="26" t="s">
        <v>77</v>
      </c>
      <c r="B7" s="53">
        <v>274918</v>
      </c>
      <c r="C7" s="30">
        <v>160011</v>
      </c>
      <c r="D7" s="30">
        <v>35690537</v>
      </c>
      <c r="E7" s="56"/>
      <c r="F7" s="32">
        <v>58</v>
      </c>
      <c r="G7" s="54">
        <f t="shared" si="0"/>
        <v>27.4918</v>
      </c>
      <c r="H7" s="54">
        <f t="shared" si="1"/>
        <v>160.011</v>
      </c>
      <c r="I7" s="54">
        <f t="shared" si="2"/>
        <v>356.90537</v>
      </c>
      <c r="J7" s="56"/>
      <c r="K7" s="56"/>
      <c r="L7" s="56"/>
      <c r="M7" s="56"/>
      <c r="N7" s="56"/>
      <c r="O7" s="56"/>
      <c r="P7" s="56"/>
      <c r="Q7" s="56"/>
      <c r="R7" s="24"/>
      <c r="S7" s="24"/>
      <c r="T7" s="55"/>
      <c r="U7" s="55"/>
    </row>
    <row r="8" spans="1:21" ht="13.5">
      <c r="A8" s="26" t="s">
        <v>23</v>
      </c>
      <c r="B8" s="53">
        <v>277840</v>
      </c>
      <c r="C8" s="30">
        <v>163958</v>
      </c>
      <c r="D8" s="30">
        <v>34962830</v>
      </c>
      <c r="E8" s="56"/>
      <c r="F8" s="32">
        <v>59</v>
      </c>
      <c r="G8" s="54">
        <f t="shared" si="0"/>
        <v>27.784</v>
      </c>
      <c r="H8" s="54">
        <f t="shared" si="1"/>
        <v>163.958</v>
      </c>
      <c r="I8" s="54">
        <f t="shared" si="2"/>
        <v>349.6283</v>
      </c>
      <c r="J8" s="56"/>
      <c r="K8" s="56"/>
      <c r="L8" s="56"/>
      <c r="M8" s="56"/>
      <c r="N8" s="56"/>
      <c r="O8" s="56"/>
      <c r="P8" s="56"/>
      <c r="Q8" s="56"/>
      <c r="R8" s="24"/>
      <c r="S8" s="24"/>
      <c r="T8" s="55"/>
      <c r="U8" s="55"/>
    </row>
    <row r="9" spans="1:21" ht="13.5">
      <c r="A9" s="26" t="s">
        <v>72</v>
      </c>
      <c r="B9" s="53">
        <v>279114</v>
      </c>
      <c r="C9" s="30">
        <v>171659</v>
      </c>
      <c r="D9" s="30">
        <v>36813388</v>
      </c>
      <c r="E9" s="56"/>
      <c r="F9" s="32">
        <v>60</v>
      </c>
      <c r="G9" s="54">
        <f t="shared" si="0"/>
        <v>27.9114</v>
      </c>
      <c r="H9" s="54">
        <f t="shared" si="1"/>
        <v>171.659</v>
      </c>
      <c r="I9" s="54">
        <f t="shared" si="2"/>
        <v>368.13388</v>
      </c>
      <c r="J9" s="56"/>
      <c r="K9" s="56"/>
      <c r="L9" s="56"/>
      <c r="M9" s="56"/>
      <c r="N9" s="56"/>
      <c r="O9" s="56"/>
      <c r="P9" s="56"/>
      <c r="Q9" s="56"/>
      <c r="R9" s="24"/>
      <c r="S9" s="24"/>
      <c r="T9" s="55"/>
      <c r="U9" s="55"/>
    </row>
    <row r="10" spans="1:21" ht="13.5">
      <c r="A10" s="26" t="s">
        <v>116</v>
      </c>
      <c r="B10" s="53">
        <v>281526</v>
      </c>
      <c r="C10" s="30">
        <v>179947</v>
      </c>
      <c r="D10" s="30">
        <v>36331955</v>
      </c>
      <c r="E10" s="56"/>
      <c r="F10" s="32">
        <v>61</v>
      </c>
      <c r="G10" s="54">
        <f t="shared" si="0"/>
        <v>28.1526</v>
      </c>
      <c r="H10" s="54">
        <f t="shared" si="1"/>
        <v>179.947</v>
      </c>
      <c r="I10" s="54">
        <f t="shared" si="2"/>
        <v>363.31955</v>
      </c>
      <c r="J10" s="56"/>
      <c r="K10" s="56"/>
      <c r="L10" s="56"/>
      <c r="M10" s="56"/>
      <c r="N10" s="56"/>
      <c r="O10" s="56"/>
      <c r="P10" s="56"/>
      <c r="Q10" s="56"/>
      <c r="R10" s="24"/>
      <c r="S10" s="24"/>
      <c r="T10" s="55"/>
      <c r="U10" s="55"/>
    </row>
    <row r="11" spans="1:21" ht="13.5">
      <c r="A11" s="26" t="s">
        <v>47</v>
      </c>
      <c r="B11" s="53">
        <v>283541</v>
      </c>
      <c r="C11" s="30">
        <v>185890</v>
      </c>
      <c r="D11" s="30">
        <v>40411925</v>
      </c>
      <c r="E11" s="56"/>
      <c r="F11" s="32">
        <v>62</v>
      </c>
      <c r="G11" s="54">
        <f t="shared" si="0"/>
        <v>28.3541</v>
      </c>
      <c r="H11" s="54">
        <f t="shared" si="1"/>
        <v>185.89</v>
      </c>
      <c r="I11" s="54">
        <f t="shared" si="2"/>
        <v>404.11925</v>
      </c>
      <c r="J11" s="56"/>
      <c r="K11" s="56"/>
      <c r="L11" s="56"/>
      <c r="M11" s="56"/>
      <c r="N11" s="56"/>
      <c r="O11" s="56"/>
      <c r="P11" s="56"/>
      <c r="Q11" s="56"/>
      <c r="R11" s="24"/>
      <c r="S11" s="24"/>
      <c r="T11" s="55"/>
      <c r="U11" s="55"/>
    </row>
    <row r="12" spans="1:21" ht="13.5">
      <c r="A12" s="26" t="s">
        <v>90</v>
      </c>
      <c r="B12" s="53">
        <v>285427</v>
      </c>
      <c r="C12" s="30">
        <v>194733</v>
      </c>
      <c r="D12" s="30">
        <v>42524525</v>
      </c>
      <c r="E12" s="56"/>
      <c r="F12" s="32">
        <v>63</v>
      </c>
      <c r="G12" s="54">
        <f aca="true" t="shared" si="3" ref="G12:G21">B12/10000</f>
        <v>28.5427</v>
      </c>
      <c r="H12" s="54">
        <f aca="true" t="shared" si="4" ref="H12:H21">C12/1000</f>
        <v>194.733</v>
      </c>
      <c r="I12" s="54">
        <f aca="true" t="shared" si="5" ref="I12:I21">D12/100000</f>
        <v>425.24525</v>
      </c>
      <c r="J12" s="56"/>
      <c r="K12" s="56"/>
      <c r="L12" s="56"/>
      <c r="M12" s="56"/>
      <c r="N12" s="56"/>
      <c r="O12" s="56"/>
      <c r="P12" s="56"/>
      <c r="Q12" s="56"/>
      <c r="R12" s="24"/>
      <c r="S12" s="24"/>
      <c r="T12" s="55"/>
      <c r="U12" s="55"/>
    </row>
    <row r="13" spans="1:21" ht="13.5">
      <c r="A13" s="26" t="s">
        <v>39</v>
      </c>
      <c r="B13" s="53">
        <v>286857</v>
      </c>
      <c r="C13" s="30">
        <v>196928</v>
      </c>
      <c r="D13" s="30">
        <v>47150375</v>
      </c>
      <c r="E13" s="56"/>
      <c r="F13" s="32" t="s">
        <v>39</v>
      </c>
      <c r="G13" s="54">
        <f t="shared" si="3"/>
        <v>28.6857</v>
      </c>
      <c r="H13" s="54">
        <f t="shared" si="4"/>
        <v>196.928</v>
      </c>
      <c r="I13" s="54">
        <f t="shared" si="5"/>
        <v>471.50375</v>
      </c>
      <c r="J13" s="56"/>
      <c r="K13" s="56"/>
      <c r="L13" s="56"/>
      <c r="M13" s="56"/>
      <c r="N13" s="56"/>
      <c r="O13" s="56"/>
      <c r="P13" s="56"/>
      <c r="Q13" s="56"/>
      <c r="R13" s="24"/>
      <c r="S13" s="24"/>
      <c r="T13" s="55"/>
      <c r="U13" s="55"/>
    </row>
    <row r="14" spans="1:21" ht="13.5">
      <c r="A14" s="26" t="s">
        <v>58</v>
      </c>
      <c r="B14" s="53">
        <v>287352</v>
      </c>
      <c r="C14" s="30">
        <v>196042</v>
      </c>
      <c r="D14" s="30">
        <v>53003761</v>
      </c>
      <c r="E14" s="56"/>
      <c r="F14" s="32">
        <v>2</v>
      </c>
      <c r="G14" s="54">
        <f t="shared" si="3"/>
        <v>28.7352</v>
      </c>
      <c r="H14" s="54">
        <f t="shared" si="4"/>
        <v>196.042</v>
      </c>
      <c r="I14" s="54">
        <f t="shared" si="5"/>
        <v>530.03761</v>
      </c>
      <c r="J14" s="56"/>
      <c r="K14" s="56"/>
      <c r="L14" s="56"/>
      <c r="M14" s="56"/>
      <c r="N14" s="56"/>
      <c r="O14" s="56"/>
      <c r="P14" s="56"/>
      <c r="Q14" s="56"/>
      <c r="R14" s="24"/>
      <c r="S14" s="24"/>
      <c r="T14" s="55"/>
      <c r="U14" s="55"/>
    </row>
    <row r="15" spans="1:21" ht="13.5">
      <c r="A15" s="26" t="s">
        <v>4</v>
      </c>
      <c r="B15" s="53">
        <v>289080</v>
      </c>
      <c r="C15" s="30">
        <v>192488</v>
      </c>
      <c r="D15" s="30">
        <v>56405550</v>
      </c>
      <c r="E15" s="56"/>
      <c r="F15" s="32">
        <v>3</v>
      </c>
      <c r="G15" s="54">
        <f t="shared" si="3"/>
        <v>28.908</v>
      </c>
      <c r="H15" s="54">
        <f t="shared" si="4"/>
        <v>192.488</v>
      </c>
      <c r="I15" s="54">
        <f t="shared" si="5"/>
        <v>564.0555</v>
      </c>
      <c r="J15" s="56"/>
      <c r="K15" s="56"/>
      <c r="L15" s="56"/>
      <c r="M15" s="56"/>
      <c r="N15" s="56"/>
      <c r="O15" s="56"/>
      <c r="P15" s="56"/>
      <c r="Q15" s="56"/>
      <c r="R15" s="24"/>
      <c r="S15" s="24"/>
      <c r="T15" s="55"/>
      <c r="U15" s="55"/>
    </row>
    <row r="16" spans="1:21" ht="13.5">
      <c r="A16" s="26" t="s">
        <v>83</v>
      </c>
      <c r="B16" s="53">
        <v>291036</v>
      </c>
      <c r="C16" s="30">
        <v>203795.061</v>
      </c>
      <c r="D16" s="30">
        <v>51231239</v>
      </c>
      <c r="E16" s="56"/>
      <c r="F16" s="32">
        <v>4</v>
      </c>
      <c r="G16" s="54">
        <f t="shared" si="3"/>
        <v>29.1036</v>
      </c>
      <c r="H16" s="54">
        <f t="shared" si="4"/>
        <v>203.79506099999998</v>
      </c>
      <c r="I16" s="54">
        <f t="shared" si="5"/>
        <v>512.31239</v>
      </c>
      <c r="J16" s="56"/>
      <c r="K16" s="56"/>
      <c r="L16" s="56"/>
      <c r="M16" s="56"/>
      <c r="N16" s="56"/>
      <c r="O16" s="56"/>
      <c r="P16" s="56"/>
      <c r="Q16" s="56"/>
      <c r="R16" s="24"/>
      <c r="S16" s="24"/>
      <c r="T16" s="55"/>
      <c r="U16" s="55"/>
    </row>
    <row r="17" spans="1:21" ht="13.5">
      <c r="A17" s="26" t="s">
        <v>32</v>
      </c>
      <c r="B17" s="53">
        <v>293590</v>
      </c>
      <c r="C17" s="30">
        <v>190144</v>
      </c>
      <c r="D17" s="30">
        <v>52140316</v>
      </c>
      <c r="E17" s="56"/>
      <c r="F17" s="32">
        <v>5</v>
      </c>
      <c r="G17" s="54">
        <f t="shared" si="3"/>
        <v>29.359</v>
      </c>
      <c r="H17" s="54">
        <f t="shared" si="4"/>
        <v>190.144</v>
      </c>
      <c r="I17" s="54">
        <f t="shared" si="5"/>
        <v>521.40316</v>
      </c>
      <c r="J17" s="56"/>
      <c r="K17" s="56"/>
      <c r="L17" s="56"/>
      <c r="M17" s="56"/>
      <c r="N17" s="56"/>
      <c r="O17" s="56"/>
      <c r="P17" s="56"/>
      <c r="Q17" s="56"/>
      <c r="R17" s="24"/>
      <c r="S17" s="24"/>
      <c r="T17" s="55"/>
      <c r="U17" s="55"/>
    </row>
    <row r="18" spans="1:21" ht="13.5">
      <c r="A18" s="26" t="s">
        <v>111</v>
      </c>
      <c r="B18" s="53">
        <v>296201</v>
      </c>
      <c r="C18" s="30">
        <v>201643</v>
      </c>
      <c r="D18" s="30">
        <v>50412423</v>
      </c>
      <c r="E18" s="56"/>
      <c r="F18" s="32">
        <v>6</v>
      </c>
      <c r="G18" s="54">
        <f t="shared" si="3"/>
        <v>29.6201</v>
      </c>
      <c r="H18" s="54">
        <f t="shared" si="4"/>
        <v>201.643</v>
      </c>
      <c r="I18" s="54">
        <f t="shared" si="5"/>
        <v>504.12423</v>
      </c>
      <c r="J18" s="56"/>
      <c r="K18" s="56"/>
      <c r="L18" s="56"/>
      <c r="M18" s="56"/>
      <c r="N18" s="56"/>
      <c r="O18" s="56"/>
      <c r="P18" s="56"/>
      <c r="Q18" s="56"/>
      <c r="R18" s="24"/>
      <c r="S18" s="24"/>
      <c r="T18" s="55"/>
      <c r="U18" s="55"/>
    </row>
    <row r="19" spans="1:21" ht="13.5">
      <c r="A19" s="26" t="s">
        <v>63</v>
      </c>
      <c r="B19" s="53">
        <v>300054</v>
      </c>
      <c r="C19" s="30">
        <v>202456</v>
      </c>
      <c r="D19" s="30">
        <v>51615635</v>
      </c>
      <c r="E19" s="56"/>
      <c r="F19" s="32">
        <v>7</v>
      </c>
      <c r="G19" s="54">
        <f t="shared" si="3"/>
        <v>30.0054</v>
      </c>
      <c r="H19" s="54">
        <f t="shared" si="4"/>
        <v>202.456</v>
      </c>
      <c r="I19" s="54">
        <f t="shared" si="5"/>
        <v>516.15635</v>
      </c>
      <c r="J19" s="56"/>
      <c r="K19" s="56"/>
      <c r="L19" s="56"/>
      <c r="M19" s="56"/>
      <c r="N19" s="56"/>
      <c r="O19" s="56"/>
      <c r="P19" s="56"/>
      <c r="Q19" s="56"/>
      <c r="R19" s="24"/>
      <c r="S19" s="24"/>
      <c r="T19" s="55"/>
      <c r="U19" s="55"/>
    </row>
    <row r="20" spans="1:21" ht="13.5">
      <c r="A20" s="58" t="s">
        <v>8</v>
      </c>
      <c r="B20" s="53">
        <v>302731</v>
      </c>
      <c r="C20" s="30">
        <v>199588</v>
      </c>
      <c r="D20" s="30">
        <v>52945844</v>
      </c>
      <c r="E20" s="56"/>
      <c r="F20" s="36">
        <v>8</v>
      </c>
      <c r="G20" s="54">
        <f t="shared" si="3"/>
        <v>30.2731</v>
      </c>
      <c r="H20" s="54">
        <f t="shared" si="4"/>
        <v>199.588</v>
      </c>
      <c r="I20" s="54">
        <f t="shared" si="5"/>
        <v>529.45844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5"/>
      <c r="U20" s="55"/>
    </row>
    <row r="21" spans="1:21" ht="13.5">
      <c r="A21" s="26" t="s">
        <v>86</v>
      </c>
      <c r="B21" s="53">
        <v>303784</v>
      </c>
      <c r="C21" s="30">
        <v>196451</v>
      </c>
      <c r="D21" s="30">
        <v>51305811</v>
      </c>
      <c r="E21" s="56"/>
      <c r="F21" s="32">
        <v>9</v>
      </c>
      <c r="G21" s="54">
        <f t="shared" si="3"/>
        <v>30.3784</v>
      </c>
      <c r="H21" s="54">
        <f t="shared" si="4"/>
        <v>196.451</v>
      </c>
      <c r="I21" s="54">
        <f t="shared" si="5"/>
        <v>513.05811</v>
      </c>
      <c r="J21" s="59"/>
      <c r="K21" s="56"/>
      <c r="L21" s="59"/>
      <c r="M21" s="56"/>
      <c r="N21" s="59"/>
      <c r="O21" s="56"/>
      <c r="P21" s="59"/>
      <c r="Q21" s="56"/>
      <c r="R21" s="60"/>
      <c r="S21" s="59"/>
      <c r="T21" s="55"/>
      <c r="U21" s="55"/>
    </row>
    <row r="22" spans="1:21" ht="13.5">
      <c r="A22" s="26">
        <v>10</v>
      </c>
      <c r="B22" s="53">
        <v>305004</v>
      </c>
      <c r="C22" s="30">
        <v>192306</v>
      </c>
      <c r="D22" s="30">
        <v>51716446</v>
      </c>
      <c r="E22" s="56"/>
      <c r="F22" s="32">
        <v>10</v>
      </c>
      <c r="G22" s="54">
        <f aca="true" t="shared" si="6" ref="G22:G32">B22/10000</f>
        <v>30.5004</v>
      </c>
      <c r="H22" s="54">
        <f aca="true" t="shared" si="7" ref="H22:H32">C22/1000</f>
        <v>192.306</v>
      </c>
      <c r="I22" s="54">
        <f aca="true" t="shared" si="8" ref="I22:I32">D22/100000</f>
        <v>517.16446</v>
      </c>
      <c r="J22" s="56"/>
      <c r="K22" s="56"/>
      <c r="L22" s="56"/>
      <c r="M22" s="56"/>
      <c r="N22" s="56"/>
      <c r="O22" s="56"/>
      <c r="P22" s="56"/>
      <c r="Q22" s="56"/>
      <c r="R22" s="56"/>
      <c r="S22" s="59"/>
      <c r="T22" s="55"/>
      <c r="U22" s="55"/>
    </row>
    <row r="23" spans="1:21" ht="13.5">
      <c r="A23" s="26">
        <v>11</v>
      </c>
      <c r="B23" s="53">
        <v>306321</v>
      </c>
      <c r="C23" s="30">
        <v>191643.806</v>
      </c>
      <c r="D23" s="30">
        <v>48446908.877</v>
      </c>
      <c r="E23" s="56"/>
      <c r="F23" s="32">
        <v>11</v>
      </c>
      <c r="G23" s="54">
        <f t="shared" si="6"/>
        <v>30.6321</v>
      </c>
      <c r="H23" s="54">
        <f t="shared" si="7"/>
        <v>191.643806</v>
      </c>
      <c r="I23" s="54">
        <f t="shared" si="8"/>
        <v>484.46908877</v>
      </c>
      <c r="J23" s="56"/>
      <c r="K23" s="56"/>
      <c r="L23" s="56"/>
      <c r="M23" s="56"/>
      <c r="N23" s="56"/>
      <c r="O23" s="56"/>
      <c r="P23" s="56"/>
      <c r="Q23" s="56"/>
      <c r="R23" s="56"/>
      <c r="S23" s="59"/>
      <c r="T23" s="55"/>
      <c r="U23" s="55"/>
    </row>
    <row r="24" spans="1:21" ht="13.5">
      <c r="A24" s="26">
        <v>12</v>
      </c>
      <c r="B24" s="53">
        <v>305777</v>
      </c>
      <c r="C24" s="30">
        <v>187616.97</v>
      </c>
      <c r="D24" s="30">
        <v>45705995.932</v>
      </c>
      <c r="E24" s="56"/>
      <c r="F24" s="32">
        <v>12</v>
      </c>
      <c r="G24" s="54">
        <f t="shared" si="6"/>
        <v>30.5777</v>
      </c>
      <c r="H24" s="54">
        <f t="shared" si="7"/>
        <v>187.61697</v>
      </c>
      <c r="I24" s="54">
        <f t="shared" si="8"/>
        <v>457.05995931999996</v>
      </c>
      <c r="J24" s="56"/>
      <c r="K24" s="56"/>
      <c r="L24" s="56"/>
      <c r="M24" s="56"/>
      <c r="N24" s="56"/>
      <c r="O24" s="56"/>
      <c r="P24" s="56"/>
      <c r="Q24" s="56"/>
      <c r="R24" s="56"/>
      <c r="S24" s="59"/>
      <c r="T24" s="55"/>
      <c r="U24" s="55"/>
    </row>
    <row r="25" spans="1:21" ht="13.5">
      <c r="A25" s="26">
        <v>13</v>
      </c>
      <c r="B25" s="53">
        <v>306527</v>
      </c>
      <c r="C25" s="30">
        <v>181079.141</v>
      </c>
      <c r="D25" s="30">
        <v>41168500.591</v>
      </c>
      <c r="E25" s="56"/>
      <c r="F25" s="32">
        <v>13</v>
      </c>
      <c r="G25" s="54">
        <f t="shared" si="6"/>
        <v>30.6527</v>
      </c>
      <c r="H25" s="54">
        <f t="shared" si="7"/>
        <v>181.079141</v>
      </c>
      <c r="I25" s="54">
        <f t="shared" si="8"/>
        <v>411.68500591</v>
      </c>
      <c r="J25" s="56"/>
      <c r="K25" s="56"/>
      <c r="L25" s="56"/>
      <c r="M25" s="56"/>
      <c r="N25" s="56"/>
      <c r="O25" s="56"/>
      <c r="P25" s="56"/>
      <c r="Q25" s="56"/>
      <c r="R25" s="56"/>
      <c r="S25" s="59"/>
      <c r="T25" s="55"/>
      <c r="U25" s="55"/>
    </row>
    <row r="26" spans="1:21" ht="13.5">
      <c r="A26" s="26">
        <v>14</v>
      </c>
      <c r="B26" s="53">
        <v>307553</v>
      </c>
      <c r="C26" s="61">
        <v>174114</v>
      </c>
      <c r="D26" s="61">
        <v>44959114</v>
      </c>
      <c r="E26" s="55"/>
      <c r="F26" s="39">
        <v>14</v>
      </c>
      <c r="G26" s="54">
        <f t="shared" si="6"/>
        <v>30.7553</v>
      </c>
      <c r="H26" s="54">
        <f t="shared" si="7"/>
        <v>174.114</v>
      </c>
      <c r="I26" s="54">
        <f t="shared" si="8"/>
        <v>449.59114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ht="13.5">
      <c r="A27" s="49">
        <v>15</v>
      </c>
      <c r="B27" s="53">
        <v>308852</v>
      </c>
      <c r="C27" s="62">
        <v>173918</v>
      </c>
      <c r="D27" s="62">
        <v>42253595</v>
      </c>
      <c r="E27" s="55"/>
      <c r="F27" s="39">
        <v>15</v>
      </c>
      <c r="G27" s="54">
        <f t="shared" si="6"/>
        <v>30.8852</v>
      </c>
      <c r="H27" s="54">
        <f t="shared" si="7"/>
        <v>173.918</v>
      </c>
      <c r="I27" s="54">
        <f t="shared" si="8"/>
        <v>422.53595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3.5">
      <c r="A28" s="49">
        <v>16</v>
      </c>
      <c r="B28" s="53">
        <v>310621</v>
      </c>
      <c r="C28" s="62">
        <v>168987</v>
      </c>
      <c r="D28" s="62">
        <v>41653682</v>
      </c>
      <c r="E28" s="55"/>
      <c r="F28" s="49">
        <v>16</v>
      </c>
      <c r="G28" s="54">
        <f t="shared" si="6"/>
        <v>31.0621</v>
      </c>
      <c r="H28" s="54">
        <f t="shared" si="7"/>
        <v>168.987</v>
      </c>
      <c r="I28" s="54">
        <f t="shared" si="8"/>
        <v>416.53682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ht="13.5">
      <c r="A29" s="49">
        <v>17</v>
      </c>
      <c r="B29" s="53">
        <v>311377</v>
      </c>
      <c r="C29" s="62">
        <v>172343</v>
      </c>
      <c r="D29" s="62">
        <v>40942997</v>
      </c>
      <c r="E29" s="55"/>
      <c r="F29" s="49">
        <v>17</v>
      </c>
      <c r="G29" s="54">
        <f t="shared" si="6"/>
        <v>31.1377</v>
      </c>
      <c r="H29" s="54">
        <f t="shared" si="7"/>
        <v>172.343</v>
      </c>
      <c r="I29" s="54">
        <f t="shared" si="8"/>
        <v>409.42997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ht="13.5">
      <c r="A30" s="49">
        <v>18</v>
      </c>
      <c r="B30" s="53">
        <v>367829</v>
      </c>
      <c r="C30" s="62">
        <v>169735</v>
      </c>
      <c r="D30" s="62">
        <v>42978906</v>
      </c>
      <c r="E30" s="55"/>
      <c r="F30" s="49">
        <v>18</v>
      </c>
      <c r="G30" s="54">
        <f t="shared" si="6"/>
        <v>36.7829</v>
      </c>
      <c r="H30" s="54">
        <f t="shared" si="7"/>
        <v>169.735</v>
      </c>
      <c r="I30" s="54">
        <f t="shared" si="8"/>
        <v>429.78906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ht="13.5">
      <c r="A31" s="49">
        <v>19</v>
      </c>
      <c r="B31" s="53">
        <v>368777</v>
      </c>
      <c r="C31" s="62">
        <v>165621</v>
      </c>
      <c r="D31" s="62">
        <v>41590357</v>
      </c>
      <c r="E31" s="55"/>
      <c r="F31" s="49">
        <v>19</v>
      </c>
      <c r="G31" s="54">
        <f t="shared" si="6"/>
        <v>36.8777</v>
      </c>
      <c r="H31" s="54">
        <f t="shared" si="7"/>
        <v>165.621</v>
      </c>
      <c r="I31" s="54">
        <f t="shared" si="8"/>
        <v>415.90357</v>
      </c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ht="13.5">
      <c r="A32" s="49">
        <v>20</v>
      </c>
      <c r="B32" s="53">
        <v>369427</v>
      </c>
      <c r="C32" s="63">
        <v>152872</v>
      </c>
      <c r="D32" s="63">
        <v>41186356</v>
      </c>
      <c r="E32" s="55"/>
      <c r="F32" s="49">
        <v>20</v>
      </c>
      <c r="G32" s="54">
        <f t="shared" si="6"/>
        <v>36.9427</v>
      </c>
      <c r="H32" s="54">
        <f t="shared" si="7"/>
        <v>152.872</v>
      </c>
      <c r="I32" s="328">
        <f t="shared" si="8"/>
        <v>411.86356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ht="13.5">
      <c r="A33" s="49">
        <v>21</v>
      </c>
      <c r="B33" s="53">
        <v>369706</v>
      </c>
      <c r="C33" s="63">
        <v>157106</v>
      </c>
      <c r="D33" s="62">
        <v>39505986</v>
      </c>
      <c r="F33" s="49">
        <f aca="true" t="shared" si="9" ref="F33:F42">A33</f>
        <v>21</v>
      </c>
      <c r="G33" s="54">
        <f aca="true" t="shared" si="10" ref="G33:G41">B33/10000</f>
        <v>36.9706</v>
      </c>
      <c r="H33" s="54">
        <f aca="true" t="shared" si="11" ref="H33:H41">C33/1000</f>
        <v>157.106</v>
      </c>
      <c r="I33" s="328">
        <f aca="true" t="shared" si="12" ref="I33:I41">D33/100000</f>
        <v>395.05986</v>
      </c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ht="13.5">
      <c r="A34" s="49">
        <v>22</v>
      </c>
      <c r="B34" s="53">
        <v>399445</v>
      </c>
      <c r="C34" s="63">
        <v>146696</v>
      </c>
      <c r="D34" s="63">
        <v>40272065</v>
      </c>
      <c r="E34" s="55"/>
      <c r="F34" s="49">
        <f t="shared" si="9"/>
        <v>22</v>
      </c>
      <c r="G34" s="64">
        <f t="shared" si="10"/>
        <v>39.9445</v>
      </c>
      <c r="H34" s="64">
        <f t="shared" si="11"/>
        <v>146.696</v>
      </c>
      <c r="I34" s="64">
        <f t="shared" si="12"/>
        <v>402.72065</v>
      </c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ht="13.5">
      <c r="A35" s="49">
        <v>23</v>
      </c>
      <c r="B35" s="53">
        <v>401654</v>
      </c>
      <c r="C35" s="63">
        <v>143241</v>
      </c>
      <c r="D35" s="63">
        <v>41345843</v>
      </c>
      <c r="E35" s="55"/>
      <c r="F35" s="49">
        <f t="shared" si="9"/>
        <v>23</v>
      </c>
      <c r="G35" s="64">
        <f t="shared" si="10"/>
        <v>40.1654</v>
      </c>
      <c r="H35" s="64">
        <f t="shared" si="11"/>
        <v>143.241</v>
      </c>
      <c r="I35" s="64">
        <f t="shared" si="12"/>
        <v>413.45843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1" ht="13.5">
      <c r="A36" s="49">
        <v>24</v>
      </c>
      <c r="B36" s="53">
        <v>402436</v>
      </c>
      <c r="C36" s="63">
        <v>146149</v>
      </c>
      <c r="D36" s="63">
        <v>38423188</v>
      </c>
      <c r="E36" s="55"/>
      <c r="F36" s="49">
        <f t="shared" si="9"/>
        <v>24</v>
      </c>
      <c r="G36" s="64">
        <f t="shared" si="10"/>
        <v>40.2436</v>
      </c>
      <c r="H36" s="64">
        <f t="shared" si="11"/>
        <v>146.149</v>
      </c>
      <c r="I36" s="64">
        <f t="shared" si="12"/>
        <v>384.23188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1:21" ht="13.5">
      <c r="A37" s="49">
        <v>25</v>
      </c>
      <c r="B37" s="53">
        <v>402572</v>
      </c>
      <c r="C37" s="63">
        <v>141577</v>
      </c>
      <c r="D37" s="63">
        <v>38411286</v>
      </c>
      <c r="E37" s="55"/>
      <c r="F37" s="49">
        <f t="shared" si="9"/>
        <v>25</v>
      </c>
      <c r="G37" s="64">
        <f t="shared" si="10"/>
        <v>40.2572</v>
      </c>
      <c r="H37" s="64">
        <f t="shared" si="11"/>
        <v>141.577</v>
      </c>
      <c r="I37" s="64">
        <f t="shared" si="12"/>
        <v>384.11286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</row>
    <row r="38" spans="1:21" ht="13.5">
      <c r="A38" s="49">
        <v>26</v>
      </c>
      <c r="B38" s="53">
        <v>402433</v>
      </c>
      <c r="C38" s="63">
        <v>138700</v>
      </c>
      <c r="D38" s="63">
        <v>39942184</v>
      </c>
      <c r="E38" s="55"/>
      <c r="F38" s="49">
        <f t="shared" si="9"/>
        <v>26</v>
      </c>
      <c r="G38" s="64">
        <f t="shared" si="10"/>
        <v>40.2433</v>
      </c>
      <c r="H38" s="64">
        <f t="shared" si="11"/>
        <v>138.7</v>
      </c>
      <c r="I38" s="64">
        <f t="shared" si="12"/>
        <v>399.42184</v>
      </c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1:21" ht="13.5">
      <c r="A39" s="49">
        <v>27</v>
      </c>
      <c r="B39" s="53">
        <v>401156</v>
      </c>
      <c r="C39" s="63">
        <v>131771</v>
      </c>
      <c r="D39" s="63">
        <v>41741252</v>
      </c>
      <c r="E39" s="55"/>
      <c r="F39" s="49">
        <f t="shared" si="9"/>
        <v>27</v>
      </c>
      <c r="G39" s="64">
        <f t="shared" si="10"/>
        <v>40.1156</v>
      </c>
      <c r="H39" s="64">
        <f t="shared" si="11"/>
        <v>131.771</v>
      </c>
      <c r="I39" s="64">
        <f t="shared" si="12"/>
        <v>417.41252</v>
      </c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</row>
    <row r="40" spans="1:21" ht="13.5">
      <c r="A40" s="49">
        <v>28</v>
      </c>
      <c r="B40" s="53">
        <v>399979</v>
      </c>
      <c r="C40" s="63">
        <v>128582</v>
      </c>
      <c r="D40" s="63">
        <v>40765228</v>
      </c>
      <c r="E40" s="55"/>
      <c r="F40" s="49">
        <f t="shared" si="9"/>
        <v>28</v>
      </c>
      <c r="G40" s="64">
        <f t="shared" si="10"/>
        <v>39.9979</v>
      </c>
      <c r="H40" s="64">
        <f t="shared" si="11"/>
        <v>128.582</v>
      </c>
      <c r="I40" s="64">
        <f t="shared" si="12"/>
        <v>407.65228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</row>
    <row r="41" spans="1:21" ht="13.5">
      <c r="A41" s="49">
        <v>29</v>
      </c>
      <c r="B41" s="53">
        <v>399565</v>
      </c>
      <c r="C41" s="63">
        <v>131441</v>
      </c>
      <c r="D41" s="63">
        <v>40221144</v>
      </c>
      <c r="E41" s="55"/>
      <c r="F41" s="49">
        <f t="shared" si="9"/>
        <v>29</v>
      </c>
      <c r="G41" s="64">
        <f t="shared" si="10"/>
        <v>39.9565</v>
      </c>
      <c r="H41" s="64">
        <f t="shared" si="11"/>
        <v>131.441</v>
      </c>
      <c r="I41" s="64">
        <f t="shared" si="12"/>
        <v>402.21144</v>
      </c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21" s="261" customFormat="1" ht="13.5">
      <c r="A42" s="294">
        <v>30</v>
      </c>
      <c r="B42" s="295">
        <v>398841</v>
      </c>
      <c r="C42" s="296">
        <v>125350</v>
      </c>
      <c r="D42" s="296">
        <v>38345082</v>
      </c>
      <c r="E42" s="260"/>
      <c r="F42" s="294">
        <f t="shared" si="9"/>
        <v>30</v>
      </c>
      <c r="G42" s="297">
        <f>B42/10000</f>
        <v>39.8841</v>
      </c>
      <c r="H42" s="297">
        <f>C42/1000</f>
        <v>125.35</v>
      </c>
      <c r="I42" s="297">
        <f>D42/100000</f>
        <v>383.45082</v>
      </c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</row>
    <row r="43" spans="1:21" s="261" customFormat="1" ht="13.5">
      <c r="A43" s="262" t="s">
        <v>127</v>
      </c>
      <c r="B43" s="263">
        <v>398307</v>
      </c>
      <c r="C43" s="298">
        <v>122026</v>
      </c>
      <c r="D43" s="264">
        <v>37290180</v>
      </c>
      <c r="E43" s="260"/>
      <c r="F43" s="299" t="s">
        <v>128</v>
      </c>
      <c r="G43" s="265">
        <f>B43/10000</f>
        <v>39.8307</v>
      </c>
      <c r="H43" s="265">
        <f>C43/1000</f>
        <v>122.026</v>
      </c>
      <c r="I43" s="265">
        <f>D43/100000</f>
        <v>372.9018</v>
      </c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</row>
    <row r="44" spans="1:21" ht="13.5">
      <c r="A44" s="262">
        <v>2</v>
      </c>
      <c r="B44" s="263">
        <v>397482</v>
      </c>
      <c r="C44" s="298">
        <v>119123</v>
      </c>
      <c r="D44" s="264">
        <v>37456750</v>
      </c>
      <c r="E44" s="55"/>
      <c r="F44" s="299">
        <v>2</v>
      </c>
      <c r="G44" s="265">
        <f>B44/10000</f>
        <v>39.7482</v>
      </c>
      <c r="H44" s="265">
        <f>C44/1000</f>
        <v>119.123</v>
      </c>
      <c r="I44" s="265">
        <f>D44/100000</f>
        <v>374.5675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  <row r="45" spans="1:21" ht="13.5">
      <c r="A45" s="262">
        <v>3</v>
      </c>
      <c r="B45" s="263">
        <v>400775</v>
      </c>
      <c r="C45" s="298">
        <v>115312</v>
      </c>
      <c r="D45" s="264">
        <v>36229087</v>
      </c>
      <c r="E45" s="55"/>
      <c r="F45" s="299">
        <v>3</v>
      </c>
      <c r="G45" s="265">
        <f>B45/10000</f>
        <v>40.0775</v>
      </c>
      <c r="H45" s="265">
        <f>C45/1000</f>
        <v>115.312</v>
      </c>
      <c r="I45" s="265">
        <f>D45/100000</f>
        <v>362.29087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1:21" ht="13.5">
      <c r="A46" s="262">
        <v>4</v>
      </c>
      <c r="B46" s="263">
        <v>399476</v>
      </c>
      <c r="C46" s="298">
        <v>108601</v>
      </c>
      <c r="D46" s="264">
        <v>38820762</v>
      </c>
      <c r="E46" s="55"/>
      <c r="F46" s="299">
        <v>4</v>
      </c>
      <c r="G46" s="265">
        <f>B46/10000</f>
        <v>39.9476</v>
      </c>
      <c r="H46" s="265">
        <f>C46/1000</f>
        <v>108.601</v>
      </c>
      <c r="I46" s="265">
        <f>D46/100000</f>
        <v>388.20762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2:21" ht="13.5">
      <c r="B47" s="55"/>
      <c r="C47" s="55"/>
      <c r="D47" s="55"/>
      <c r="E47" s="55"/>
      <c r="F47" s="55"/>
      <c r="G47" s="65"/>
      <c r="H47" s="65"/>
      <c r="I47" s="6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spans="2:21" ht="13.5">
      <c r="B48" s="55"/>
      <c r="C48" s="55"/>
      <c r="D48" s="55"/>
      <c r="E48" s="55"/>
      <c r="F48" s="55"/>
      <c r="G48" s="65"/>
      <c r="H48" s="65"/>
      <c r="I48" s="6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2:21" ht="13.5">
      <c r="B49" s="55"/>
      <c r="C49" s="55"/>
      <c r="D49" s="55"/>
      <c r="E49" s="55"/>
      <c r="F49" s="55"/>
      <c r="G49" s="65"/>
      <c r="H49" s="65"/>
      <c r="I49" s="6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2:21" ht="13.5">
      <c r="B50" s="55"/>
      <c r="C50" s="55"/>
      <c r="D50" s="55"/>
      <c r="E50" s="55"/>
      <c r="F50" s="55"/>
      <c r="G50" s="65"/>
      <c r="H50" s="65"/>
      <c r="I50" s="6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</row>
    <row r="51" spans="2:21" ht="13.5">
      <c r="B51" s="55"/>
      <c r="C51" s="55"/>
      <c r="D51" s="55"/>
      <c r="E51" s="55"/>
      <c r="F51" s="55"/>
      <c r="G51" s="65"/>
      <c r="H51" s="65"/>
      <c r="I51" s="6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</row>
    <row r="52" spans="2:21" ht="13.5">
      <c r="B52" s="55"/>
      <c r="C52" s="55"/>
      <c r="D52" s="55"/>
      <c r="E52" s="55"/>
      <c r="F52" s="55"/>
      <c r="G52" s="65"/>
      <c r="H52" s="65"/>
      <c r="I52" s="6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</row>
    <row r="53" spans="2:21" ht="13.5">
      <c r="B53" s="55"/>
      <c r="C53" s="55"/>
      <c r="D53" s="55"/>
      <c r="E53" s="55"/>
      <c r="F53" s="55"/>
      <c r="G53" s="65"/>
      <c r="H53" s="65"/>
      <c r="I53" s="6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2:21" ht="13.5">
      <c r="B54" s="55"/>
      <c r="C54" s="55"/>
      <c r="D54" s="55"/>
      <c r="E54" s="55"/>
      <c r="F54" s="55"/>
      <c r="G54" s="65"/>
      <c r="H54" s="65"/>
      <c r="I54" s="6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</row>
    <row r="55" spans="2:21" ht="13.5">
      <c r="B55" s="55"/>
      <c r="C55" s="55"/>
      <c r="D55" s="55"/>
      <c r="E55" s="55"/>
      <c r="F55" s="55"/>
      <c r="G55" s="65"/>
      <c r="H55" s="65"/>
      <c r="I55" s="6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</row>
    <row r="56" spans="2:21" ht="13.5">
      <c r="B56" s="55"/>
      <c r="C56" s="55"/>
      <c r="D56" s="55"/>
      <c r="E56" s="55"/>
      <c r="F56" s="55"/>
      <c r="G56" s="65"/>
      <c r="H56" s="65"/>
      <c r="I56" s="6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</row>
    <row r="57" spans="2:21" ht="13.5">
      <c r="B57" s="55"/>
      <c r="C57" s="55"/>
      <c r="D57" s="55"/>
      <c r="E57" s="55"/>
      <c r="F57" s="55"/>
      <c r="G57" s="65"/>
      <c r="H57" s="65"/>
      <c r="I57" s="6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</row>
    <row r="58" spans="2:21" ht="13.5">
      <c r="B58" s="55"/>
      <c r="C58" s="55"/>
      <c r="D58" s="55"/>
      <c r="E58" s="55"/>
      <c r="F58" s="55"/>
      <c r="G58" s="65"/>
      <c r="H58" s="65"/>
      <c r="I58" s="6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</row>
    <row r="59" spans="2:21" ht="13.5">
      <c r="B59" s="55"/>
      <c r="C59" s="55"/>
      <c r="D59" s="55"/>
      <c r="E59" s="55"/>
      <c r="F59" s="55"/>
      <c r="G59" s="65"/>
      <c r="H59" s="65"/>
      <c r="I59" s="6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</row>
    <row r="60" spans="2:21" ht="13.5">
      <c r="B60" s="55"/>
      <c r="C60" s="55"/>
      <c r="D60" s="55"/>
      <c r="E60" s="55"/>
      <c r="F60" s="55"/>
      <c r="G60" s="65"/>
      <c r="H60" s="65"/>
      <c r="I60" s="6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</row>
    <row r="61" spans="2:21" ht="13.5">
      <c r="B61" s="55"/>
      <c r="C61" s="55"/>
      <c r="D61" s="55"/>
      <c r="E61" s="55"/>
      <c r="F61" s="55"/>
      <c r="G61" s="65"/>
      <c r="H61" s="65"/>
      <c r="I61" s="6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</row>
    <row r="62" spans="2:21" ht="13.5">
      <c r="B62" s="55"/>
      <c r="C62" s="55"/>
      <c r="D62" s="55"/>
      <c r="E62" s="55"/>
      <c r="F62" s="55"/>
      <c r="G62" s="65"/>
      <c r="H62" s="65"/>
      <c r="I62" s="6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</row>
    <row r="63" spans="2:21" ht="13.5">
      <c r="B63" s="55"/>
      <c r="C63" s="55"/>
      <c r="D63" s="55"/>
      <c r="E63" s="55"/>
      <c r="F63" s="55"/>
      <c r="G63" s="65"/>
      <c r="H63" s="65"/>
      <c r="I63" s="6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</row>
    <row r="64" spans="2:21" ht="13.5">
      <c r="B64" s="55"/>
      <c r="C64" s="55"/>
      <c r="D64" s="55"/>
      <c r="E64" s="55"/>
      <c r="F64" s="55"/>
      <c r="G64" s="65"/>
      <c r="H64" s="65"/>
      <c r="I64" s="6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</row>
    <row r="65" spans="2:21" ht="13.5">
      <c r="B65" s="55"/>
      <c r="C65" s="55"/>
      <c r="D65" s="55"/>
      <c r="E65" s="55"/>
      <c r="F65" s="55"/>
      <c r="G65" s="65"/>
      <c r="H65" s="65"/>
      <c r="I65" s="6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</row>
    <row r="66" spans="2:21" ht="13.5">
      <c r="B66" s="55"/>
      <c r="C66" s="55"/>
      <c r="D66" s="55"/>
      <c r="E66" s="55"/>
      <c r="F66" s="55"/>
      <c r="G66" s="65"/>
      <c r="H66" s="65"/>
      <c r="I66" s="6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</row>
    <row r="67" spans="2:21" ht="13.5">
      <c r="B67" s="55"/>
      <c r="C67" s="55"/>
      <c r="D67" s="55"/>
      <c r="E67" s="55"/>
      <c r="F67" s="55"/>
      <c r="G67" s="65"/>
      <c r="H67" s="65"/>
      <c r="I67" s="6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</row>
    <row r="68" spans="2:21" ht="13.5">
      <c r="B68" s="55"/>
      <c r="C68" s="55"/>
      <c r="D68" s="55"/>
      <c r="E68" s="55"/>
      <c r="F68" s="55"/>
      <c r="G68" s="65"/>
      <c r="H68" s="65"/>
      <c r="I68" s="6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2:21" ht="13.5">
      <c r="B69" s="55"/>
      <c r="C69" s="55"/>
      <c r="D69" s="55"/>
      <c r="E69" s="55"/>
      <c r="F69" s="55"/>
      <c r="G69" s="65"/>
      <c r="H69" s="65"/>
      <c r="I69" s="6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</row>
    <row r="70" spans="2:21" ht="13.5">
      <c r="B70" s="55"/>
      <c r="C70" s="55"/>
      <c r="D70" s="55"/>
      <c r="E70" s="55"/>
      <c r="F70" s="55"/>
      <c r="G70" s="65"/>
      <c r="H70" s="65"/>
      <c r="I70" s="6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</row>
    <row r="71" spans="2:21" ht="13.5">
      <c r="B71" s="55"/>
      <c r="C71" s="55"/>
      <c r="D71" s="55"/>
      <c r="E71" s="55"/>
      <c r="F71" s="55"/>
      <c r="G71" s="65"/>
      <c r="H71" s="65"/>
      <c r="I71" s="6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2:21" ht="13.5">
      <c r="B72" s="55"/>
      <c r="C72" s="55"/>
      <c r="D72" s="55"/>
      <c r="E72" s="55"/>
      <c r="F72" s="55"/>
      <c r="G72" s="65"/>
      <c r="H72" s="65"/>
      <c r="I72" s="6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</row>
    <row r="73" spans="2:21" ht="13.5">
      <c r="B73" s="55"/>
      <c r="C73" s="55"/>
      <c r="D73" s="55"/>
      <c r="E73" s="55"/>
      <c r="F73" s="55"/>
      <c r="G73" s="65"/>
      <c r="H73" s="65"/>
      <c r="I73" s="6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</row>
    <row r="74" spans="2:21" ht="13.5">
      <c r="B74" s="55"/>
      <c r="C74" s="55"/>
      <c r="D74" s="55"/>
      <c r="E74" s="55"/>
      <c r="F74" s="55"/>
      <c r="G74" s="65"/>
      <c r="H74" s="65"/>
      <c r="I74" s="6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</row>
    <row r="75" spans="2:21" ht="13.5">
      <c r="B75" s="55"/>
      <c r="C75" s="55"/>
      <c r="D75" s="55"/>
      <c r="E75" s="55"/>
      <c r="F75" s="55"/>
      <c r="G75" s="65"/>
      <c r="H75" s="65"/>
      <c r="I75" s="6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</row>
    <row r="76" spans="2:21" ht="13.5">
      <c r="B76" s="55"/>
      <c r="C76" s="55"/>
      <c r="D76" s="55"/>
      <c r="E76" s="55"/>
      <c r="F76" s="55"/>
      <c r="G76" s="65"/>
      <c r="H76" s="65"/>
      <c r="I76" s="6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</row>
    <row r="77" spans="2:21" ht="13.5">
      <c r="B77" s="55"/>
      <c r="C77" s="55"/>
      <c r="D77" s="55"/>
      <c r="E77" s="55"/>
      <c r="F77" s="55"/>
      <c r="G77" s="65"/>
      <c r="H77" s="65"/>
      <c r="I77" s="6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</row>
    <row r="78" spans="2:21" ht="13.5">
      <c r="B78" s="55"/>
      <c r="C78" s="55"/>
      <c r="D78" s="55"/>
      <c r="E78" s="55"/>
      <c r="F78" s="55"/>
      <c r="G78" s="65"/>
      <c r="H78" s="65"/>
      <c r="I78" s="6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</row>
    <row r="79" spans="2:21" ht="13.5">
      <c r="B79" s="55"/>
      <c r="C79" s="55"/>
      <c r="D79" s="55"/>
      <c r="E79" s="55"/>
      <c r="F79" s="55"/>
      <c r="G79" s="65"/>
      <c r="H79" s="65"/>
      <c r="I79" s="6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</row>
    <row r="80" spans="2:21" ht="13.5">
      <c r="B80" s="55"/>
      <c r="C80" s="55"/>
      <c r="D80" s="55"/>
      <c r="E80" s="55"/>
      <c r="F80" s="55"/>
      <c r="G80" s="65"/>
      <c r="H80" s="65"/>
      <c r="I80" s="6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</row>
    <row r="81" spans="2:21" ht="13.5">
      <c r="B81" s="55"/>
      <c r="C81" s="55"/>
      <c r="D81" s="55"/>
      <c r="E81" s="55"/>
      <c r="F81" s="55"/>
      <c r="G81" s="65"/>
      <c r="H81" s="65"/>
      <c r="I81" s="6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</row>
    <row r="82" spans="2:21" ht="13.5">
      <c r="B82" s="55"/>
      <c r="C82" s="55"/>
      <c r="D82" s="55"/>
      <c r="E82" s="55"/>
      <c r="F82" s="55"/>
      <c r="G82" s="65"/>
      <c r="H82" s="65"/>
      <c r="I82" s="6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</row>
    <row r="83" spans="2:21" ht="13.5">
      <c r="B83" s="55"/>
      <c r="C83" s="55"/>
      <c r="D83" s="55"/>
      <c r="E83" s="55"/>
      <c r="F83" s="55"/>
      <c r="G83" s="65"/>
      <c r="H83" s="65"/>
      <c r="I83" s="6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</row>
    <row r="84" spans="2:21" ht="13.5">
      <c r="B84" s="55"/>
      <c r="C84" s="55"/>
      <c r="D84" s="55"/>
      <c r="E84" s="55"/>
      <c r="F84" s="55"/>
      <c r="G84" s="65"/>
      <c r="H84" s="65"/>
      <c r="I84" s="6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</row>
    <row r="85" spans="2:21" ht="13.5">
      <c r="B85" s="55"/>
      <c r="C85" s="55"/>
      <c r="D85" s="55"/>
      <c r="E85" s="55"/>
      <c r="F85" s="55"/>
      <c r="G85" s="65"/>
      <c r="H85" s="65"/>
      <c r="I85" s="6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</row>
    <row r="86" spans="2:21" ht="13.5">
      <c r="B86" s="55"/>
      <c r="C86" s="55"/>
      <c r="D86" s="55"/>
      <c r="E86" s="55"/>
      <c r="F86" s="55"/>
      <c r="G86" s="65"/>
      <c r="H86" s="65"/>
      <c r="I86" s="6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</row>
    <row r="87" spans="2:21" ht="13.5">
      <c r="B87" s="55"/>
      <c r="C87" s="55"/>
      <c r="D87" s="55"/>
      <c r="E87" s="55"/>
      <c r="F87" s="55"/>
      <c r="G87" s="65"/>
      <c r="H87" s="65"/>
      <c r="I87" s="6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</row>
    <row r="88" spans="2:21" ht="13.5">
      <c r="B88" s="55"/>
      <c r="C88" s="55"/>
      <c r="D88" s="55"/>
      <c r="E88" s="55"/>
      <c r="F88" s="55"/>
      <c r="G88" s="65"/>
      <c r="H88" s="65"/>
      <c r="I88" s="6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</row>
    <row r="89" spans="2:21" ht="13.5">
      <c r="B89" s="55"/>
      <c r="C89" s="55"/>
      <c r="D89" s="55"/>
      <c r="E89" s="55"/>
      <c r="F89" s="55"/>
      <c r="G89" s="65"/>
      <c r="H89" s="65"/>
      <c r="I89" s="6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</row>
    <row r="90" spans="2:21" ht="13.5">
      <c r="B90" s="55"/>
      <c r="C90" s="55"/>
      <c r="D90" s="55"/>
      <c r="E90" s="55"/>
      <c r="F90" s="55"/>
      <c r="G90" s="65"/>
      <c r="H90" s="65"/>
      <c r="I90" s="6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</row>
    <row r="91" spans="2:21" ht="13.5">
      <c r="B91" s="55"/>
      <c r="C91" s="55"/>
      <c r="D91" s="55"/>
      <c r="E91" s="55"/>
      <c r="F91" s="55"/>
      <c r="G91" s="65"/>
      <c r="H91" s="65"/>
      <c r="I91" s="6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</row>
    <row r="92" spans="2:21" ht="13.5">
      <c r="B92" s="55"/>
      <c r="C92" s="55"/>
      <c r="D92" s="55"/>
      <c r="E92" s="55"/>
      <c r="F92" s="55"/>
      <c r="G92" s="65"/>
      <c r="H92" s="65"/>
      <c r="I92" s="6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</row>
    <row r="93" spans="2:21" ht="13.5">
      <c r="B93" s="55"/>
      <c r="C93" s="55"/>
      <c r="D93" s="55"/>
      <c r="E93" s="55"/>
      <c r="F93" s="55"/>
      <c r="G93" s="65"/>
      <c r="H93" s="65"/>
      <c r="I93" s="6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</row>
    <row r="94" spans="2:21" ht="13.5">
      <c r="B94" s="55"/>
      <c r="C94" s="55"/>
      <c r="D94" s="55"/>
      <c r="E94" s="55"/>
      <c r="F94" s="55"/>
      <c r="G94" s="65"/>
      <c r="H94" s="65"/>
      <c r="I94" s="6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</row>
    <row r="95" spans="2:21" ht="13.5">
      <c r="B95" s="55"/>
      <c r="C95" s="55"/>
      <c r="D95" s="55"/>
      <c r="E95" s="55"/>
      <c r="F95" s="55"/>
      <c r="G95" s="65"/>
      <c r="H95" s="65"/>
      <c r="I95" s="6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</row>
    <row r="96" spans="2:21" ht="13.5">
      <c r="B96" s="55"/>
      <c r="C96" s="55"/>
      <c r="D96" s="55"/>
      <c r="E96" s="55"/>
      <c r="F96" s="55"/>
      <c r="G96" s="65"/>
      <c r="H96" s="65"/>
      <c r="I96" s="6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</row>
    <row r="97" spans="2:21" ht="13.5">
      <c r="B97" s="55"/>
      <c r="C97" s="55"/>
      <c r="D97" s="55"/>
      <c r="E97" s="55"/>
      <c r="F97" s="55"/>
      <c r="G97" s="65"/>
      <c r="H97" s="65"/>
      <c r="I97" s="6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</row>
    <row r="98" spans="2:21" ht="13.5">
      <c r="B98" s="55"/>
      <c r="C98" s="55"/>
      <c r="D98" s="55"/>
      <c r="E98" s="55"/>
      <c r="F98" s="55"/>
      <c r="G98" s="65"/>
      <c r="H98" s="65"/>
      <c r="I98" s="6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</row>
    <row r="99" spans="2:21" ht="13.5">
      <c r="B99" s="55"/>
      <c r="C99" s="55"/>
      <c r="D99" s="55"/>
      <c r="E99" s="55"/>
      <c r="F99" s="55"/>
      <c r="G99" s="65"/>
      <c r="H99" s="65"/>
      <c r="I99" s="6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</row>
    <row r="100" spans="2:21" ht="13.5">
      <c r="B100" s="55"/>
      <c r="C100" s="55"/>
      <c r="D100" s="55"/>
      <c r="E100" s="55"/>
      <c r="F100" s="55"/>
      <c r="G100" s="65"/>
      <c r="H100" s="65"/>
      <c r="I100" s="6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</row>
    <row r="101" spans="2:21" ht="13.5">
      <c r="B101" s="55"/>
      <c r="C101" s="55"/>
      <c r="D101" s="55"/>
      <c r="E101" s="55"/>
      <c r="F101" s="55"/>
      <c r="G101" s="65"/>
      <c r="H101" s="65"/>
      <c r="I101" s="6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</row>
    <row r="102" spans="2:21" ht="13.5">
      <c r="B102" s="55"/>
      <c r="C102" s="55"/>
      <c r="D102" s="55"/>
      <c r="E102" s="55"/>
      <c r="F102" s="55"/>
      <c r="G102" s="65"/>
      <c r="H102" s="65"/>
      <c r="I102" s="6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</row>
    <row r="103" spans="2:21" ht="13.5">
      <c r="B103" s="55"/>
      <c r="C103" s="55"/>
      <c r="D103" s="55"/>
      <c r="E103" s="55"/>
      <c r="F103" s="55"/>
      <c r="G103" s="65"/>
      <c r="H103" s="65"/>
      <c r="I103" s="6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</row>
    <row r="104" spans="2:21" ht="13.5">
      <c r="B104" s="55"/>
      <c r="C104" s="55"/>
      <c r="D104" s="55"/>
      <c r="E104" s="55"/>
      <c r="F104" s="55"/>
      <c r="G104" s="65"/>
      <c r="H104" s="65"/>
      <c r="I104" s="6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</row>
    <row r="105" spans="2:21" ht="13.5">
      <c r="B105" s="55"/>
      <c r="C105" s="55"/>
      <c r="D105" s="55"/>
      <c r="E105" s="55"/>
      <c r="F105" s="55"/>
      <c r="G105" s="65"/>
      <c r="H105" s="65"/>
      <c r="I105" s="6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</row>
    <row r="106" spans="2:21" ht="13.5">
      <c r="B106" s="55"/>
      <c r="C106" s="55"/>
      <c r="D106" s="55"/>
      <c r="E106" s="55"/>
      <c r="F106" s="55"/>
      <c r="G106" s="65"/>
      <c r="H106" s="65"/>
      <c r="I106" s="6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</row>
    <row r="107" spans="2:21" ht="13.5">
      <c r="B107" s="55"/>
      <c r="C107" s="55"/>
      <c r="D107" s="55"/>
      <c r="E107" s="55"/>
      <c r="F107" s="55"/>
      <c r="G107" s="65"/>
      <c r="H107" s="65"/>
      <c r="I107" s="6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</row>
    <row r="108" spans="2:21" ht="13.5">
      <c r="B108" s="55"/>
      <c r="C108" s="55"/>
      <c r="D108" s="55"/>
      <c r="E108" s="55"/>
      <c r="F108" s="55"/>
      <c r="G108" s="65"/>
      <c r="H108" s="65"/>
      <c r="I108" s="6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</row>
    <row r="109" spans="2:21" ht="13.5">
      <c r="B109" s="55"/>
      <c r="C109" s="55"/>
      <c r="D109" s="55"/>
      <c r="E109" s="55"/>
      <c r="F109" s="55"/>
      <c r="G109" s="65"/>
      <c r="H109" s="65"/>
      <c r="I109" s="6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</row>
    <row r="110" spans="2:21" ht="13.5">
      <c r="B110" s="55"/>
      <c r="C110" s="55"/>
      <c r="D110" s="55"/>
      <c r="E110" s="55"/>
      <c r="F110" s="55"/>
      <c r="G110" s="65"/>
      <c r="H110" s="65"/>
      <c r="I110" s="6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</row>
    <row r="111" spans="2:21" ht="13.5">
      <c r="B111" s="55"/>
      <c r="C111" s="55"/>
      <c r="D111" s="55"/>
      <c r="E111" s="55"/>
      <c r="F111" s="55"/>
      <c r="G111" s="65"/>
      <c r="H111" s="65"/>
      <c r="I111" s="6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</row>
    <row r="112" spans="2:21" ht="13.5">
      <c r="B112" s="55"/>
      <c r="C112" s="55"/>
      <c r="D112" s="55"/>
      <c r="E112" s="55"/>
      <c r="F112" s="55"/>
      <c r="G112" s="65"/>
      <c r="H112" s="65"/>
      <c r="I112" s="6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</row>
    <row r="113" spans="2:21" ht="13.5">
      <c r="B113" s="55"/>
      <c r="C113" s="55"/>
      <c r="D113" s="55"/>
      <c r="E113" s="55"/>
      <c r="F113" s="55"/>
      <c r="G113" s="65"/>
      <c r="H113" s="65"/>
      <c r="I113" s="6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</row>
    <row r="114" spans="2:21" ht="13.5">
      <c r="B114" s="55"/>
      <c r="C114" s="55"/>
      <c r="D114" s="55"/>
      <c r="E114" s="55"/>
      <c r="F114" s="55"/>
      <c r="G114" s="65"/>
      <c r="H114" s="65"/>
      <c r="I114" s="6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</row>
    <row r="115" spans="2:21" ht="13.5">
      <c r="B115" s="55"/>
      <c r="C115" s="55"/>
      <c r="D115" s="55"/>
      <c r="E115" s="55"/>
      <c r="F115" s="55"/>
      <c r="G115" s="65"/>
      <c r="H115" s="65"/>
      <c r="I115" s="6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</row>
    <row r="116" spans="2:21" ht="13.5">
      <c r="B116" s="55"/>
      <c r="C116" s="55"/>
      <c r="D116" s="55"/>
      <c r="E116" s="55"/>
      <c r="F116" s="55"/>
      <c r="G116" s="65"/>
      <c r="H116" s="65"/>
      <c r="I116" s="6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</row>
    <row r="117" spans="2:21" ht="13.5">
      <c r="B117" s="55"/>
      <c r="C117" s="55"/>
      <c r="D117" s="55"/>
      <c r="E117" s="55"/>
      <c r="F117" s="55"/>
      <c r="G117" s="65"/>
      <c r="H117" s="65"/>
      <c r="I117" s="6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</row>
    <row r="118" spans="2:21" ht="13.5">
      <c r="B118" s="55"/>
      <c r="C118" s="55"/>
      <c r="D118" s="55"/>
      <c r="E118" s="55"/>
      <c r="F118" s="55"/>
      <c r="G118" s="65"/>
      <c r="H118" s="65"/>
      <c r="I118" s="6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</row>
    <row r="119" spans="2:21" ht="13.5">
      <c r="B119" s="55"/>
      <c r="C119" s="55"/>
      <c r="D119" s="55"/>
      <c r="E119" s="55"/>
      <c r="F119" s="55"/>
      <c r="G119" s="65"/>
      <c r="H119" s="65"/>
      <c r="I119" s="6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</row>
    <row r="120" spans="2:21" ht="13.5">
      <c r="B120" s="55"/>
      <c r="C120" s="55"/>
      <c r="D120" s="55"/>
      <c r="E120" s="55"/>
      <c r="F120" s="55"/>
      <c r="G120" s="65"/>
      <c r="H120" s="65"/>
      <c r="I120" s="6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</row>
    <row r="121" spans="2:21" ht="13.5">
      <c r="B121" s="55"/>
      <c r="C121" s="55"/>
      <c r="D121" s="55"/>
      <c r="E121" s="55"/>
      <c r="F121" s="55"/>
      <c r="G121" s="65"/>
      <c r="H121" s="65"/>
      <c r="I121" s="6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</row>
    <row r="122" spans="2:21" ht="13.5">
      <c r="B122" s="55"/>
      <c r="C122" s="55"/>
      <c r="D122" s="55"/>
      <c r="E122" s="55"/>
      <c r="F122" s="55"/>
      <c r="G122" s="65"/>
      <c r="H122" s="65"/>
      <c r="I122" s="6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</row>
    <row r="123" spans="2:21" ht="13.5">
      <c r="B123" s="55"/>
      <c r="C123" s="55"/>
      <c r="D123" s="55"/>
      <c r="E123" s="55"/>
      <c r="F123" s="55"/>
      <c r="G123" s="65"/>
      <c r="H123" s="65"/>
      <c r="I123" s="6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</row>
    <row r="124" spans="2:21" ht="13.5">
      <c r="B124" s="55"/>
      <c r="C124" s="55"/>
      <c r="D124" s="55"/>
      <c r="E124" s="55"/>
      <c r="F124" s="55"/>
      <c r="G124" s="65"/>
      <c r="H124" s="65"/>
      <c r="I124" s="6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</row>
    <row r="125" spans="2:21" ht="13.5">
      <c r="B125" s="55"/>
      <c r="C125" s="55"/>
      <c r="D125" s="55"/>
      <c r="E125" s="55"/>
      <c r="F125" s="55"/>
      <c r="G125" s="65"/>
      <c r="H125" s="65"/>
      <c r="I125" s="6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</row>
    <row r="126" spans="2:21" ht="13.5">
      <c r="B126" s="55"/>
      <c r="C126" s="55"/>
      <c r="D126" s="55"/>
      <c r="E126" s="55"/>
      <c r="F126" s="55"/>
      <c r="G126" s="65"/>
      <c r="H126" s="65"/>
      <c r="I126" s="6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</row>
    <row r="127" spans="2:21" ht="13.5">
      <c r="B127" s="55"/>
      <c r="C127" s="55"/>
      <c r="D127" s="55"/>
      <c r="E127" s="55"/>
      <c r="F127" s="55"/>
      <c r="G127" s="65"/>
      <c r="H127" s="65"/>
      <c r="I127" s="6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</row>
    <row r="128" spans="2:21" ht="13.5">
      <c r="B128" s="55"/>
      <c r="C128" s="55"/>
      <c r="D128" s="55"/>
      <c r="E128" s="55"/>
      <c r="F128" s="55"/>
      <c r="G128" s="65"/>
      <c r="H128" s="65"/>
      <c r="I128" s="6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</row>
    <row r="129" spans="2:21" ht="13.5">
      <c r="B129" s="55"/>
      <c r="C129" s="55"/>
      <c r="D129" s="55"/>
      <c r="E129" s="55"/>
      <c r="F129" s="55"/>
      <c r="G129" s="65"/>
      <c r="H129" s="65"/>
      <c r="I129" s="6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</row>
    <row r="130" spans="2:21" ht="13.5">
      <c r="B130" s="55"/>
      <c r="C130" s="55"/>
      <c r="D130" s="55"/>
      <c r="E130" s="55"/>
      <c r="F130" s="55"/>
      <c r="G130" s="65"/>
      <c r="H130" s="65"/>
      <c r="I130" s="6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</row>
    <row r="131" spans="2:21" ht="13.5">
      <c r="B131" s="55"/>
      <c r="C131" s="55"/>
      <c r="D131" s="55"/>
      <c r="E131" s="55"/>
      <c r="F131" s="55"/>
      <c r="G131" s="65"/>
      <c r="H131" s="65"/>
      <c r="I131" s="6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</row>
    <row r="132" spans="2:21" ht="13.5">
      <c r="B132" s="55"/>
      <c r="C132" s="55"/>
      <c r="D132" s="55"/>
      <c r="E132" s="55"/>
      <c r="F132" s="55"/>
      <c r="G132" s="65"/>
      <c r="H132" s="65"/>
      <c r="I132" s="6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</row>
    <row r="133" spans="2:21" ht="13.5">
      <c r="B133" s="55"/>
      <c r="C133" s="55"/>
      <c r="D133" s="55"/>
      <c r="E133" s="55"/>
      <c r="F133" s="55"/>
      <c r="G133" s="65"/>
      <c r="H133" s="65"/>
      <c r="I133" s="6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</row>
    <row r="134" spans="2:21" ht="13.5">
      <c r="B134" s="55"/>
      <c r="C134" s="55"/>
      <c r="D134" s="55"/>
      <c r="E134" s="55"/>
      <c r="F134" s="55"/>
      <c r="G134" s="65"/>
      <c r="H134" s="65"/>
      <c r="I134" s="6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</row>
    <row r="135" spans="2:21" ht="13.5">
      <c r="B135" s="55"/>
      <c r="C135" s="55"/>
      <c r="D135" s="55"/>
      <c r="E135" s="55"/>
      <c r="F135" s="55"/>
      <c r="G135" s="65"/>
      <c r="H135" s="65"/>
      <c r="I135" s="6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</row>
    <row r="136" spans="2:21" ht="13.5">
      <c r="B136" s="55"/>
      <c r="C136" s="55"/>
      <c r="D136" s="55"/>
      <c r="E136" s="55"/>
      <c r="F136" s="55"/>
      <c r="G136" s="65"/>
      <c r="H136" s="65"/>
      <c r="I136" s="6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</row>
    <row r="137" spans="2:21" ht="13.5">
      <c r="B137" s="55"/>
      <c r="C137" s="55"/>
      <c r="D137" s="55"/>
      <c r="E137" s="55"/>
      <c r="F137" s="55"/>
      <c r="G137" s="65"/>
      <c r="H137" s="65"/>
      <c r="I137" s="6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</row>
    <row r="138" spans="2:21" ht="13.5">
      <c r="B138" s="55"/>
      <c r="C138" s="55"/>
      <c r="D138" s="55"/>
      <c r="E138" s="55"/>
      <c r="F138" s="55"/>
      <c r="G138" s="65"/>
      <c r="H138" s="65"/>
      <c r="I138" s="6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</row>
    <row r="139" spans="2:21" ht="13.5">
      <c r="B139" s="55"/>
      <c r="C139" s="55"/>
      <c r="D139" s="55"/>
      <c r="E139" s="55"/>
      <c r="F139" s="55"/>
      <c r="G139" s="65"/>
      <c r="H139" s="65"/>
      <c r="I139" s="6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</row>
    <row r="140" spans="2:21" ht="13.5">
      <c r="B140" s="55"/>
      <c r="C140" s="55"/>
      <c r="D140" s="55"/>
      <c r="E140" s="55"/>
      <c r="F140" s="55"/>
      <c r="G140" s="65"/>
      <c r="H140" s="65"/>
      <c r="I140" s="6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</row>
    <row r="141" spans="2:21" ht="13.5">
      <c r="B141" s="55"/>
      <c r="C141" s="55"/>
      <c r="D141" s="55"/>
      <c r="E141" s="55"/>
      <c r="F141" s="55"/>
      <c r="G141" s="65"/>
      <c r="H141" s="65"/>
      <c r="I141" s="6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</row>
    <row r="142" spans="2:21" ht="13.5">
      <c r="B142" s="55"/>
      <c r="C142" s="55"/>
      <c r="D142" s="55"/>
      <c r="E142" s="55"/>
      <c r="F142" s="55"/>
      <c r="G142" s="65"/>
      <c r="H142" s="65"/>
      <c r="I142" s="6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</row>
    <row r="143" spans="2:21" ht="13.5">
      <c r="B143" s="55"/>
      <c r="C143" s="55"/>
      <c r="D143" s="55"/>
      <c r="E143" s="55"/>
      <c r="F143" s="55"/>
      <c r="G143" s="65"/>
      <c r="H143" s="65"/>
      <c r="I143" s="6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</row>
    <row r="144" spans="2:21" ht="13.5">
      <c r="B144" s="55"/>
      <c r="C144" s="55"/>
      <c r="D144" s="55"/>
      <c r="E144" s="55"/>
      <c r="F144" s="55"/>
      <c r="G144" s="65"/>
      <c r="H144" s="65"/>
      <c r="I144" s="6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</row>
    <row r="145" spans="2:21" ht="13.5">
      <c r="B145" s="55"/>
      <c r="C145" s="55"/>
      <c r="D145" s="55"/>
      <c r="E145" s="55"/>
      <c r="F145" s="55"/>
      <c r="G145" s="65"/>
      <c r="H145" s="65"/>
      <c r="I145" s="6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</row>
    <row r="146" spans="2:21" ht="13.5">
      <c r="B146" s="55"/>
      <c r="C146" s="55"/>
      <c r="D146" s="55"/>
      <c r="E146" s="55"/>
      <c r="F146" s="55"/>
      <c r="G146" s="65"/>
      <c r="H146" s="65"/>
      <c r="I146" s="6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</row>
    <row r="147" spans="2:21" ht="13.5">
      <c r="B147" s="55"/>
      <c r="C147" s="55"/>
      <c r="D147" s="55"/>
      <c r="E147" s="55"/>
      <c r="F147" s="55"/>
      <c r="G147" s="65"/>
      <c r="H147" s="65"/>
      <c r="I147" s="6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</row>
    <row r="148" spans="2:21" ht="13.5">
      <c r="B148" s="55"/>
      <c r="C148" s="55"/>
      <c r="D148" s="55"/>
      <c r="E148" s="55"/>
      <c r="F148" s="55"/>
      <c r="G148" s="65"/>
      <c r="H148" s="65"/>
      <c r="I148" s="6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</row>
    <row r="149" spans="2:21" ht="13.5">
      <c r="B149" s="55"/>
      <c r="C149" s="55"/>
      <c r="D149" s="55"/>
      <c r="E149" s="55"/>
      <c r="F149" s="55"/>
      <c r="G149" s="65"/>
      <c r="H149" s="65"/>
      <c r="I149" s="6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</row>
    <row r="150" spans="2:21" ht="13.5">
      <c r="B150" s="55"/>
      <c r="C150" s="55"/>
      <c r="D150" s="55"/>
      <c r="E150" s="55"/>
      <c r="F150" s="55"/>
      <c r="G150" s="65"/>
      <c r="H150" s="65"/>
      <c r="I150" s="6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</row>
    <row r="151" spans="2:21" ht="13.5">
      <c r="B151" s="55"/>
      <c r="C151" s="55"/>
      <c r="D151" s="55"/>
      <c r="E151" s="55"/>
      <c r="F151" s="55"/>
      <c r="G151" s="65"/>
      <c r="H151" s="65"/>
      <c r="I151" s="6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</row>
    <row r="152" spans="2:21" ht="13.5">
      <c r="B152" s="55"/>
      <c r="C152" s="55"/>
      <c r="D152" s="55"/>
      <c r="E152" s="55"/>
      <c r="F152" s="55"/>
      <c r="G152" s="65"/>
      <c r="H152" s="65"/>
      <c r="I152" s="6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</row>
    <row r="153" spans="2:21" ht="13.5">
      <c r="B153" s="55"/>
      <c r="C153" s="55"/>
      <c r="D153" s="55"/>
      <c r="E153" s="55"/>
      <c r="F153" s="55"/>
      <c r="G153" s="65"/>
      <c r="H153" s="65"/>
      <c r="I153" s="6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</row>
    <row r="154" spans="2:21" ht="13.5">
      <c r="B154" s="55"/>
      <c r="C154" s="55"/>
      <c r="D154" s="55"/>
      <c r="E154" s="55"/>
      <c r="F154" s="55"/>
      <c r="G154" s="65"/>
      <c r="H154" s="65"/>
      <c r="I154" s="6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</row>
    <row r="155" spans="2:21" ht="13.5">
      <c r="B155" s="55"/>
      <c r="C155" s="55"/>
      <c r="D155" s="55"/>
      <c r="E155" s="55"/>
      <c r="F155" s="55"/>
      <c r="G155" s="65"/>
      <c r="H155" s="65"/>
      <c r="I155" s="6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</row>
    <row r="156" spans="2:21" ht="13.5">
      <c r="B156" s="55"/>
      <c r="C156" s="55"/>
      <c r="D156" s="55"/>
      <c r="E156" s="55"/>
      <c r="F156" s="55"/>
      <c r="G156" s="65"/>
      <c r="H156" s="65"/>
      <c r="I156" s="6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</row>
    <row r="157" spans="2:21" ht="13.5">
      <c r="B157" s="55"/>
      <c r="C157" s="55"/>
      <c r="D157" s="55"/>
      <c r="E157" s="55"/>
      <c r="F157" s="55"/>
      <c r="G157" s="65"/>
      <c r="H157" s="65"/>
      <c r="I157" s="6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</row>
    <row r="158" spans="2:21" ht="13.5">
      <c r="B158" s="55"/>
      <c r="C158" s="55"/>
      <c r="D158" s="55"/>
      <c r="E158" s="55"/>
      <c r="F158" s="55"/>
      <c r="G158" s="65"/>
      <c r="H158" s="65"/>
      <c r="I158" s="6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</row>
    <row r="159" spans="2:21" ht="13.5">
      <c r="B159" s="55"/>
      <c r="C159" s="55"/>
      <c r="D159" s="55"/>
      <c r="E159" s="55"/>
      <c r="F159" s="55"/>
      <c r="G159" s="65"/>
      <c r="H159" s="65"/>
      <c r="I159" s="6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</row>
    <row r="160" spans="2:21" ht="13.5">
      <c r="B160" s="55"/>
      <c r="C160" s="55"/>
      <c r="D160" s="55"/>
      <c r="E160" s="55"/>
      <c r="F160" s="55"/>
      <c r="G160" s="65"/>
      <c r="H160" s="65"/>
      <c r="I160" s="6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</row>
    <row r="161" spans="2:21" ht="13.5">
      <c r="B161" s="55"/>
      <c r="C161" s="55"/>
      <c r="D161" s="55"/>
      <c r="E161" s="55"/>
      <c r="F161" s="55"/>
      <c r="G161" s="65"/>
      <c r="H161" s="65"/>
      <c r="I161" s="6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</row>
    <row r="162" spans="2:21" ht="13.5">
      <c r="B162" s="55"/>
      <c r="C162" s="55"/>
      <c r="D162" s="55"/>
      <c r="E162" s="55"/>
      <c r="F162" s="55"/>
      <c r="G162" s="65"/>
      <c r="H162" s="65"/>
      <c r="I162" s="6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</row>
    <row r="163" spans="2:21" ht="13.5">
      <c r="B163" s="55"/>
      <c r="C163" s="55"/>
      <c r="D163" s="55"/>
      <c r="E163" s="55"/>
      <c r="F163" s="55"/>
      <c r="G163" s="65"/>
      <c r="H163" s="65"/>
      <c r="I163" s="6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</row>
    <row r="164" spans="2:21" ht="13.5">
      <c r="B164" s="55"/>
      <c r="C164" s="55"/>
      <c r="D164" s="55"/>
      <c r="E164" s="55"/>
      <c r="F164" s="55"/>
      <c r="G164" s="65"/>
      <c r="H164" s="65"/>
      <c r="I164" s="6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</row>
    <row r="165" spans="2:21" ht="13.5">
      <c r="B165" s="55"/>
      <c r="C165" s="55"/>
      <c r="D165" s="55"/>
      <c r="E165" s="55"/>
      <c r="F165" s="55"/>
      <c r="G165" s="65"/>
      <c r="H165" s="65"/>
      <c r="I165" s="6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</row>
    <row r="166" spans="2:21" ht="13.5">
      <c r="B166" s="55"/>
      <c r="C166" s="55"/>
      <c r="D166" s="55"/>
      <c r="E166" s="55"/>
      <c r="F166" s="55"/>
      <c r="G166" s="65"/>
      <c r="H166" s="65"/>
      <c r="I166" s="6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</row>
    <row r="167" spans="2:21" ht="13.5">
      <c r="B167" s="55"/>
      <c r="C167" s="55"/>
      <c r="D167" s="55"/>
      <c r="E167" s="55"/>
      <c r="F167" s="55"/>
      <c r="G167" s="65"/>
      <c r="H167" s="65"/>
      <c r="I167" s="6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</row>
    <row r="168" spans="2:21" ht="13.5">
      <c r="B168" s="55"/>
      <c r="C168" s="55"/>
      <c r="D168" s="55"/>
      <c r="E168" s="55"/>
      <c r="F168" s="55"/>
      <c r="G168" s="65"/>
      <c r="H168" s="65"/>
      <c r="I168" s="6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</row>
    <row r="169" spans="2:21" ht="13.5">
      <c r="B169" s="55"/>
      <c r="C169" s="55"/>
      <c r="D169" s="55"/>
      <c r="E169" s="55"/>
      <c r="F169" s="55"/>
      <c r="G169" s="65"/>
      <c r="H169" s="65"/>
      <c r="I169" s="6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</row>
    <row r="170" spans="2:21" ht="13.5">
      <c r="B170" s="55"/>
      <c r="C170" s="55"/>
      <c r="D170" s="55"/>
      <c r="E170" s="55"/>
      <c r="F170" s="55"/>
      <c r="G170" s="65"/>
      <c r="H170" s="65"/>
      <c r="I170" s="6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</row>
    <row r="171" spans="2:21" ht="13.5">
      <c r="B171" s="55"/>
      <c r="C171" s="55"/>
      <c r="D171" s="55"/>
      <c r="E171" s="55"/>
      <c r="F171" s="55"/>
      <c r="G171" s="65"/>
      <c r="H171" s="65"/>
      <c r="I171" s="6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</row>
    <row r="172" spans="2:21" ht="13.5">
      <c r="B172" s="55"/>
      <c r="C172" s="55"/>
      <c r="D172" s="55"/>
      <c r="E172" s="55"/>
      <c r="F172" s="55"/>
      <c r="G172" s="65"/>
      <c r="H172" s="65"/>
      <c r="I172" s="6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</row>
    <row r="173" spans="2:21" ht="13.5">
      <c r="B173" s="55"/>
      <c r="C173" s="55"/>
      <c r="D173" s="55"/>
      <c r="E173" s="55"/>
      <c r="F173" s="55"/>
      <c r="G173" s="65"/>
      <c r="H173" s="65"/>
      <c r="I173" s="6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</row>
    <row r="174" spans="2:21" ht="13.5">
      <c r="B174" s="55"/>
      <c r="C174" s="55"/>
      <c r="D174" s="55"/>
      <c r="E174" s="55"/>
      <c r="F174" s="55"/>
      <c r="G174" s="65"/>
      <c r="H174" s="65"/>
      <c r="I174" s="6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</row>
    <row r="175" spans="2:21" ht="13.5">
      <c r="B175" s="55"/>
      <c r="C175" s="55"/>
      <c r="D175" s="55"/>
      <c r="E175" s="55"/>
      <c r="F175" s="55"/>
      <c r="G175" s="65"/>
      <c r="H175" s="65"/>
      <c r="I175" s="6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</row>
    <row r="176" spans="2:21" ht="13.5">
      <c r="B176" s="55"/>
      <c r="C176" s="55"/>
      <c r="D176" s="55"/>
      <c r="E176" s="55"/>
      <c r="F176" s="55"/>
      <c r="G176" s="65"/>
      <c r="H176" s="65"/>
      <c r="I176" s="6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</row>
    <row r="177" spans="2:21" ht="13.5">
      <c r="B177" s="55"/>
      <c r="C177" s="55"/>
      <c r="D177" s="55"/>
      <c r="E177" s="55"/>
      <c r="F177" s="55"/>
      <c r="G177" s="65"/>
      <c r="H177" s="65"/>
      <c r="I177" s="6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</row>
    <row r="178" spans="2:21" ht="13.5">
      <c r="B178" s="55"/>
      <c r="C178" s="55"/>
      <c r="D178" s="55"/>
      <c r="E178" s="55"/>
      <c r="F178" s="55"/>
      <c r="G178" s="65"/>
      <c r="H178" s="65"/>
      <c r="I178" s="6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</row>
    <row r="179" spans="2:21" ht="13.5">
      <c r="B179" s="55"/>
      <c r="C179" s="55"/>
      <c r="D179" s="55"/>
      <c r="E179" s="55"/>
      <c r="F179" s="55"/>
      <c r="G179" s="65"/>
      <c r="H179" s="65"/>
      <c r="I179" s="6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</row>
    <row r="180" spans="2:21" ht="13.5">
      <c r="B180" s="55"/>
      <c r="C180" s="55"/>
      <c r="D180" s="55"/>
      <c r="E180" s="55"/>
      <c r="F180" s="55"/>
      <c r="G180" s="65"/>
      <c r="H180" s="65"/>
      <c r="I180" s="6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</row>
    <row r="181" spans="2:21" ht="13.5">
      <c r="B181" s="55"/>
      <c r="C181" s="55"/>
      <c r="D181" s="55"/>
      <c r="E181" s="55"/>
      <c r="F181" s="55"/>
      <c r="G181" s="65"/>
      <c r="H181" s="65"/>
      <c r="I181" s="6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</row>
    <row r="182" spans="2:21" ht="13.5">
      <c r="B182" s="55"/>
      <c r="C182" s="55"/>
      <c r="D182" s="55"/>
      <c r="E182" s="55"/>
      <c r="F182" s="55"/>
      <c r="G182" s="65"/>
      <c r="H182" s="65"/>
      <c r="I182" s="6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</row>
    <row r="183" spans="2:21" ht="13.5">
      <c r="B183" s="55"/>
      <c r="C183" s="55"/>
      <c r="D183" s="55"/>
      <c r="E183" s="55"/>
      <c r="F183" s="55"/>
      <c r="G183" s="65"/>
      <c r="H183" s="65"/>
      <c r="I183" s="6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</row>
    <row r="184" spans="2:21" ht="13.5">
      <c r="B184" s="55"/>
      <c r="C184" s="55"/>
      <c r="D184" s="55"/>
      <c r="E184" s="55"/>
      <c r="F184" s="55"/>
      <c r="G184" s="65"/>
      <c r="H184" s="65"/>
      <c r="I184" s="6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</row>
    <row r="185" spans="2:21" ht="13.5">
      <c r="B185" s="55"/>
      <c r="C185" s="55"/>
      <c r="D185" s="55"/>
      <c r="E185" s="55"/>
      <c r="F185" s="55"/>
      <c r="G185" s="65"/>
      <c r="H185" s="65"/>
      <c r="I185" s="6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</row>
    <row r="186" spans="2:21" ht="13.5">
      <c r="B186" s="55"/>
      <c r="C186" s="55"/>
      <c r="D186" s="55"/>
      <c r="E186" s="55"/>
      <c r="F186" s="55"/>
      <c r="G186" s="65"/>
      <c r="H186" s="65"/>
      <c r="I186" s="6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</row>
    <row r="187" spans="2:21" ht="13.5">
      <c r="B187" s="55"/>
      <c r="C187" s="55"/>
      <c r="D187" s="55"/>
      <c r="E187" s="55"/>
      <c r="F187" s="55"/>
      <c r="G187" s="65"/>
      <c r="H187" s="65"/>
      <c r="I187" s="6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</row>
    <row r="188" spans="2:21" ht="13.5">
      <c r="B188" s="55"/>
      <c r="C188" s="55"/>
      <c r="D188" s="55"/>
      <c r="E188" s="55"/>
      <c r="F188" s="55"/>
      <c r="G188" s="65"/>
      <c r="H188" s="65"/>
      <c r="I188" s="6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</row>
    <row r="189" spans="2:21" ht="13.5">
      <c r="B189" s="55"/>
      <c r="C189" s="55"/>
      <c r="D189" s="55"/>
      <c r="E189" s="55"/>
      <c r="F189" s="55"/>
      <c r="G189" s="65"/>
      <c r="H189" s="65"/>
      <c r="I189" s="6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</row>
    <row r="190" spans="2:21" ht="13.5">
      <c r="B190" s="55"/>
      <c r="C190" s="55"/>
      <c r="D190" s="55"/>
      <c r="E190" s="55"/>
      <c r="F190" s="55"/>
      <c r="G190" s="65"/>
      <c r="H190" s="65"/>
      <c r="I190" s="6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</row>
    <row r="191" spans="2:21" ht="13.5">
      <c r="B191" s="55"/>
      <c r="C191" s="55"/>
      <c r="D191" s="55"/>
      <c r="E191" s="55"/>
      <c r="F191" s="55"/>
      <c r="G191" s="65"/>
      <c r="H191" s="65"/>
      <c r="I191" s="6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</row>
    <row r="192" spans="2:21" ht="13.5">
      <c r="B192" s="55"/>
      <c r="C192" s="55"/>
      <c r="D192" s="55"/>
      <c r="E192" s="55"/>
      <c r="F192" s="55"/>
      <c r="G192" s="65"/>
      <c r="H192" s="65"/>
      <c r="I192" s="6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</row>
    <row r="193" spans="2:21" ht="13.5">
      <c r="B193" s="55"/>
      <c r="C193" s="55"/>
      <c r="D193" s="55"/>
      <c r="E193" s="55"/>
      <c r="F193" s="55"/>
      <c r="G193" s="65"/>
      <c r="H193" s="65"/>
      <c r="I193" s="6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</row>
    <row r="194" spans="2:21" ht="13.5">
      <c r="B194" s="55"/>
      <c r="C194" s="55"/>
      <c r="D194" s="55"/>
      <c r="E194" s="55"/>
      <c r="F194" s="55"/>
      <c r="G194" s="65"/>
      <c r="H194" s="65"/>
      <c r="I194" s="6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</row>
    <row r="195" spans="2:21" ht="13.5">
      <c r="B195" s="55"/>
      <c r="C195" s="55"/>
      <c r="D195" s="55"/>
      <c r="E195" s="55"/>
      <c r="F195" s="55"/>
      <c r="G195" s="65"/>
      <c r="H195" s="65"/>
      <c r="I195" s="6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</row>
    <row r="196" spans="2:21" ht="13.5">
      <c r="B196" s="55"/>
      <c r="C196" s="55"/>
      <c r="D196" s="55"/>
      <c r="E196" s="55"/>
      <c r="F196" s="55"/>
      <c r="G196" s="65"/>
      <c r="H196" s="65"/>
      <c r="I196" s="6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</row>
    <row r="197" spans="2:21" ht="13.5">
      <c r="B197" s="55"/>
      <c r="C197" s="55"/>
      <c r="D197" s="55"/>
      <c r="E197" s="55"/>
      <c r="F197" s="55"/>
      <c r="G197" s="65"/>
      <c r="H197" s="65"/>
      <c r="I197" s="6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</row>
    <row r="198" spans="2:21" ht="13.5">
      <c r="B198" s="55"/>
      <c r="C198" s="55"/>
      <c r="D198" s="55"/>
      <c r="E198" s="55"/>
      <c r="F198" s="55"/>
      <c r="G198" s="65"/>
      <c r="H198" s="65"/>
      <c r="I198" s="6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</row>
    <row r="199" spans="2:21" ht="13.5">
      <c r="B199" s="55"/>
      <c r="C199" s="55"/>
      <c r="D199" s="55"/>
      <c r="E199" s="55"/>
      <c r="F199" s="55"/>
      <c r="G199" s="65"/>
      <c r="H199" s="65"/>
      <c r="I199" s="6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</row>
    <row r="200" spans="2:21" ht="13.5">
      <c r="B200" s="55"/>
      <c r="C200" s="55"/>
      <c r="D200" s="55"/>
      <c r="E200" s="55"/>
      <c r="F200" s="55"/>
      <c r="G200" s="65"/>
      <c r="H200" s="65"/>
      <c r="I200" s="6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</row>
    <row r="201" spans="2:21" ht="13.5">
      <c r="B201" s="55"/>
      <c r="C201" s="55"/>
      <c r="D201" s="55"/>
      <c r="E201" s="55"/>
      <c r="F201" s="55"/>
      <c r="G201" s="65"/>
      <c r="H201" s="65"/>
      <c r="I201" s="6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</row>
    <row r="202" spans="2:21" ht="13.5">
      <c r="B202" s="55"/>
      <c r="C202" s="55"/>
      <c r="D202" s="55"/>
      <c r="E202" s="55"/>
      <c r="F202" s="55"/>
      <c r="G202" s="65"/>
      <c r="H202" s="65"/>
      <c r="I202" s="6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</row>
    <row r="203" spans="2:21" ht="13.5">
      <c r="B203" s="55"/>
      <c r="C203" s="55"/>
      <c r="D203" s="55"/>
      <c r="E203" s="55"/>
      <c r="F203" s="55"/>
      <c r="G203" s="65"/>
      <c r="H203" s="65"/>
      <c r="I203" s="6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</row>
    <row r="204" spans="2:21" ht="13.5">
      <c r="B204" s="55"/>
      <c r="C204" s="55"/>
      <c r="D204" s="55"/>
      <c r="E204" s="55"/>
      <c r="F204" s="55"/>
      <c r="G204" s="65"/>
      <c r="H204" s="65"/>
      <c r="I204" s="6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</row>
    <row r="205" spans="2:21" ht="13.5">
      <c r="B205" s="55"/>
      <c r="C205" s="55"/>
      <c r="D205" s="55"/>
      <c r="E205" s="55"/>
      <c r="F205" s="55"/>
      <c r="G205" s="65"/>
      <c r="H205" s="65"/>
      <c r="I205" s="6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</row>
    <row r="206" spans="2:21" ht="13.5">
      <c r="B206" s="55"/>
      <c r="C206" s="55"/>
      <c r="D206" s="55"/>
      <c r="E206" s="55"/>
      <c r="F206" s="55"/>
      <c r="G206" s="65"/>
      <c r="H206" s="65"/>
      <c r="I206" s="6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</row>
    <row r="207" spans="2:21" ht="13.5">
      <c r="B207" s="55"/>
      <c r="C207" s="55"/>
      <c r="D207" s="55"/>
      <c r="E207" s="55"/>
      <c r="F207" s="55"/>
      <c r="G207" s="65"/>
      <c r="H207" s="65"/>
      <c r="I207" s="6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</row>
    <row r="208" spans="2:21" ht="13.5">
      <c r="B208" s="55"/>
      <c r="C208" s="55"/>
      <c r="D208" s="55"/>
      <c r="E208" s="55"/>
      <c r="F208" s="55"/>
      <c r="G208" s="65"/>
      <c r="H208" s="65"/>
      <c r="I208" s="6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</row>
    <row r="209" spans="2:21" ht="13.5">
      <c r="B209" s="55"/>
      <c r="C209" s="55"/>
      <c r="D209" s="55"/>
      <c r="E209" s="55"/>
      <c r="F209" s="55"/>
      <c r="G209" s="65"/>
      <c r="H209" s="65"/>
      <c r="I209" s="6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</row>
    <row r="210" spans="2:21" ht="13.5">
      <c r="B210" s="55"/>
      <c r="C210" s="55"/>
      <c r="D210" s="55"/>
      <c r="E210" s="55"/>
      <c r="F210" s="55"/>
      <c r="G210" s="65"/>
      <c r="H210" s="65"/>
      <c r="I210" s="6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</row>
    <row r="211" spans="2:21" ht="13.5">
      <c r="B211" s="55"/>
      <c r="C211" s="55"/>
      <c r="D211" s="55"/>
      <c r="E211" s="55"/>
      <c r="F211" s="55"/>
      <c r="G211" s="65"/>
      <c r="H211" s="65"/>
      <c r="I211" s="6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</row>
    <row r="212" spans="2:21" ht="13.5">
      <c r="B212" s="55"/>
      <c r="C212" s="55"/>
      <c r="D212" s="55"/>
      <c r="E212" s="55"/>
      <c r="F212" s="55"/>
      <c r="G212" s="65"/>
      <c r="H212" s="65"/>
      <c r="I212" s="6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</row>
    <row r="213" spans="2:21" ht="13.5">
      <c r="B213" s="55"/>
      <c r="C213" s="55"/>
      <c r="D213" s="55"/>
      <c r="E213" s="55"/>
      <c r="F213" s="55"/>
      <c r="G213" s="65"/>
      <c r="H213" s="65"/>
      <c r="I213" s="6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</row>
    <row r="214" spans="2:21" ht="13.5">
      <c r="B214" s="55"/>
      <c r="C214" s="55"/>
      <c r="D214" s="55"/>
      <c r="E214" s="55"/>
      <c r="F214" s="55"/>
      <c r="G214" s="65"/>
      <c r="H214" s="65"/>
      <c r="I214" s="6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</row>
    <row r="215" spans="2:21" ht="13.5">
      <c r="B215" s="55"/>
      <c r="C215" s="55"/>
      <c r="D215" s="55"/>
      <c r="E215" s="55"/>
      <c r="F215" s="55"/>
      <c r="G215" s="65"/>
      <c r="H215" s="65"/>
      <c r="I215" s="6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</row>
    <row r="216" spans="2:21" ht="13.5">
      <c r="B216" s="55"/>
      <c r="C216" s="55"/>
      <c r="D216" s="55"/>
      <c r="E216" s="55"/>
      <c r="F216" s="55"/>
      <c r="G216" s="65"/>
      <c r="H216" s="65"/>
      <c r="I216" s="6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</row>
    <row r="217" spans="2:21" ht="13.5">
      <c r="B217" s="55"/>
      <c r="C217" s="55"/>
      <c r="D217" s="55"/>
      <c r="E217" s="55"/>
      <c r="F217" s="55"/>
      <c r="G217" s="65"/>
      <c r="H217" s="65"/>
      <c r="I217" s="6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</row>
    <row r="218" spans="2:21" ht="13.5">
      <c r="B218" s="55"/>
      <c r="C218" s="55"/>
      <c r="D218" s="55"/>
      <c r="E218" s="55"/>
      <c r="F218" s="55"/>
      <c r="G218" s="65"/>
      <c r="H218" s="65"/>
      <c r="I218" s="6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</row>
    <row r="219" spans="2:21" ht="13.5">
      <c r="B219" s="55"/>
      <c r="C219" s="55"/>
      <c r="D219" s="55"/>
      <c r="E219" s="55"/>
      <c r="F219" s="55"/>
      <c r="G219" s="65"/>
      <c r="H219" s="65"/>
      <c r="I219" s="6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</row>
    <row r="220" spans="2:21" ht="13.5">
      <c r="B220" s="55"/>
      <c r="C220" s="55"/>
      <c r="D220" s="55"/>
      <c r="E220" s="55"/>
      <c r="F220" s="55"/>
      <c r="G220" s="65"/>
      <c r="H220" s="65"/>
      <c r="I220" s="6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</row>
    <row r="221" spans="2:21" ht="13.5">
      <c r="B221" s="55"/>
      <c r="C221" s="55"/>
      <c r="D221" s="55"/>
      <c r="E221" s="55"/>
      <c r="F221" s="55"/>
      <c r="G221" s="65"/>
      <c r="H221" s="65"/>
      <c r="I221" s="6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</row>
    <row r="222" spans="2:21" ht="13.5">
      <c r="B222" s="55"/>
      <c r="C222" s="55"/>
      <c r="D222" s="55"/>
      <c r="E222" s="55"/>
      <c r="F222" s="55"/>
      <c r="G222" s="65"/>
      <c r="H222" s="65"/>
      <c r="I222" s="6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</row>
    <row r="223" spans="2:21" ht="13.5">
      <c r="B223" s="55"/>
      <c r="C223" s="55"/>
      <c r="D223" s="55"/>
      <c r="E223" s="55"/>
      <c r="F223" s="55"/>
      <c r="G223" s="65"/>
      <c r="H223" s="65"/>
      <c r="I223" s="6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</row>
    <row r="224" spans="2:21" ht="13.5">
      <c r="B224" s="55"/>
      <c r="C224" s="55"/>
      <c r="D224" s="55"/>
      <c r="E224" s="55"/>
      <c r="F224" s="55"/>
      <c r="G224" s="65"/>
      <c r="H224" s="65"/>
      <c r="I224" s="6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</row>
    <row r="225" spans="2:21" ht="13.5">
      <c r="B225" s="55"/>
      <c r="C225" s="55"/>
      <c r="D225" s="55"/>
      <c r="E225" s="55"/>
      <c r="F225" s="55"/>
      <c r="G225" s="65"/>
      <c r="H225" s="65"/>
      <c r="I225" s="6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</row>
    <row r="226" spans="2:21" ht="13.5">
      <c r="B226" s="55"/>
      <c r="C226" s="55"/>
      <c r="D226" s="55"/>
      <c r="E226" s="55"/>
      <c r="F226" s="55"/>
      <c r="G226" s="65"/>
      <c r="H226" s="65"/>
      <c r="I226" s="6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</row>
    <row r="227" spans="2:21" ht="13.5">
      <c r="B227" s="55"/>
      <c r="C227" s="55"/>
      <c r="D227" s="55"/>
      <c r="E227" s="55"/>
      <c r="F227" s="55"/>
      <c r="G227" s="65"/>
      <c r="H227" s="65"/>
      <c r="I227" s="6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</row>
    <row r="228" spans="2:21" ht="13.5">
      <c r="B228" s="55"/>
      <c r="C228" s="55"/>
      <c r="D228" s="55"/>
      <c r="E228" s="55"/>
      <c r="F228" s="55"/>
      <c r="G228" s="65"/>
      <c r="H228" s="65"/>
      <c r="I228" s="6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</row>
    <row r="229" spans="2:21" ht="13.5">
      <c r="B229" s="55"/>
      <c r="C229" s="55"/>
      <c r="D229" s="55"/>
      <c r="E229" s="55"/>
      <c r="F229" s="55"/>
      <c r="G229" s="65"/>
      <c r="H229" s="65"/>
      <c r="I229" s="6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</row>
    <row r="230" spans="2:21" ht="13.5">
      <c r="B230" s="55"/>
      <c r="C230" s="55"/>
      <c r="D230" s="55"/>
      <c r="E230" s="55"/>
      <c r="F230" s="55"/>
      <c r="G230" s="65"/>
      <c r="H230" s="65"/>
      <c r="I230" s="6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</row>
    <row r="231" spans="2:21" ht="13.5">
      <c r="B231" s="55"/>
      <c r="C231" s="55"/>
      <c r="D231" s="55"/>
      <c r="E231" s="55"/>
      <c r="F231" s="55"/>
      <c r="G231" s="65"/>
      <c r="H231" s="65"/>
      <c r="I231" s="6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</row>
    <row r="232" spans="2:21" ht="13.5">
      <c r="B232" s="55"/>
      <c r="C232" s="55"/>
      <c r="D232" s="55"/>
      <c r="E232" s="55"/>
      <c r="F232" s="55"/>
      <c r="G232" s="65"/>
      <c r="H232" s="65"/>
      <c r="I232" s="6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</row>
    <row r="233" spans="2:21" ht="13.5">
      <c r="B233" s="55"/>
      <c r="C233" s="55"/>
      <c r="D233" s="55"/>
      <c r="E233" s="55"/>
      <c r="F233" s="55"/>
      <c r="G233" s="65"/>
      <c r="H233" s="65"/>
      <c r="I233" s="6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</row>
    <row r="234" spans="2:21" ht="13.5">
      <c r="B234" s="55"/>
      <c r="C234" s="55"/>
      <c r="D234" s="55"/>
      <c r="E234" s="55"/>
      <c r="F234" s="55"/>
      <c r="G234" s="65"/>
      <c r="H234" s="65"/>
      <c r="I234" s="6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</row>
    <row r="235" spans="2:21" ht="13.5">
      <c r="B235" s="55"/>
      <c r="C235" s="55"/>
      <c r="D235" s="55"/>
      <c r="E235" s="55"/>
      <c r="F235" s="55"/>
      <c r="G235" s="65"/>
      <c r="H235" s="65"/>
      <c r="I235" s="6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</row>
    <row r="236" spans="2:21" ht="13.5">
      <c r="B236" s="55"/>
      <c r="C236" s="55"/>
      <c r="D236" s="55"/>
      <c r="E236" s="55"/>
      <c r="F236" s="55"/>
      <c r="G236" s="65"/>
      <c r="H236" s="65"/>
      <c r="I236" s="6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</row>
    <row r="237" spans="2:21" ht="13.5">
      <c r="B237" s="55"/>
      <c r="C237" s="55"/>
      <c r="D237" s="55"/>
      <c r="E237" s="55"/>
      <c r="F237" s="55"/>
      <c r="G237" s="65"/>
      <c r="H237" s="65"/>
      <c r="I237" s="6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</row>
    <row r="238" spans="2:21" ht="13.5">
      <c r="B238" s="55"/>
      <c r="C238" s="55"/>
      <c r="D238" s="55"/>
      <c r="E238" s="55"/>
      <c r="F238" s="55"/>
      <c r="G238" s="65"/>
      <c r="H238" s="65"/>
      <c r="I238" s="6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</row>
    <row r="239" spans="2:21" ht="13.5">
      <c r="B239" s="55"/>
      <c r="C239" s="55"/>
      <c r="D239" s="55"/>
      <c r="E239" s="55"/>
      <c r="F239" s="55"/>
      <c r="G239" s="65"/>
      <c r="H239" s="65"/>
      <c r="I239" s="6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</row>
    <row r="240" spans="2:21" ht="13.5">
      <c r="B240" s="55"/>
      <c r="C240" s="55"/>
      <c r="D240" s="55"/>
      <c r="E240" s="55"/>
      <c r="F240" s="55"/>
      <c r="G240" s="65"/>
      <c r="H240" s="65"/>
      <c r="I240" s="6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</row>
    <row r="241" spans="2:21" ht="13.5">
      <c r="B241" s="55"/>
      <c r="C241" s="55"/>
      <c r="D241" s="55"/>
      <c r="E241" s="55"/>
      <c r="F241" s="55"/>
      <c r="G241" s="65"/>
      <c r="H241" s="65"/>
      <c r="I241" s="6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</row>
    <row r="242" spans="2:21" ht="13.5">
      <c r="B242" s="55"/>
      <c r="C242" s="55"/>
      <c r="D242" s="55"/>
      <c r="E242" s="55"/>
      <c r="F242" s="55"/>
      <c r="G242" s="65"/>
      <c r="H242" s="65"/>
      <c r="I242" s="6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</row>
    <row r="243" spans="2:21" ht="13.5">
      <c r="B243" s="55"/>
      <c r="C243" s="55"/>
      <c r="D243" s="55"/>
      <c r="E243" s="55"/>
      <c r="F243" s="55"/>
      <c r="G243" s="65"/>
      <c r="H243" s="65"/>
      <c r="I243" s="6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</row>
    <row r="244" spans="2:21" ht="13.5">
      <c r="B244" s="55"/>
      <c r="C244" s="55"/>
      <c r="D244" s="55"/>
      <c r="E244" s="55"/>
      <c r="F244" s="55"/>
      <c r="G244" s="65"/>
      <c r="H244" s="65"/>
      <c r="I244" s="6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</row>
    <row r="245" spans="2:21" ht="13.5">
      <c r="B245" s="55"/>
      <c r="C245" s="55"/>
      <c r="D245" s="55"/>
      <c r="E245" s="55"/>
      <c r="F245" s="55"/>
      <c r="G245" s="65"/>
      <c r="H245" s="65"/>
      <c r="I245" s="6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</row>
    <row r="246" spans="2:21" ht="13.5">
      <c r="B246" s="55"/>
      <c r="C246" s="55"/>
      <c r="D246" s="55"/>
      <c r="E246" s="55"/>
      <c r="F246" s="55"/>
      <c r="G246" s="65"/>
      <c r="H246" s="65"/>
      <c r="I246" s="6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</row>
    <row r="247" spans="2:21" ht="13.5">
      <c r="B247" s="55"/>
      <c r="C247" s="55"/>
      <c r="D247" s="55"/>
      <c r="E247" s="55"/>
      <c r="F247" s="55"/>
      <c r="G247" s="65"/>
      <c r="H247" s="65"/>
      <c r="I247" s="6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</row>
    <row r="248" spans="2:21" ht="13.5">
      <c r="B248" s="55"/>
      <c r="C248" s="55"/>
      <c r="D248" s="55"/>
      <c r="E248" s="55"/>
      <c r="F248" s="55"/>
      <c r="G248" s="65"/>
      <c r="H248" s="65"/>
      <c r="I248" s="6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</row>
    <row r="249" spans="2:21" ht="13.5">
      <c r="B249" s="55"/>
      <c r="C249" s="55"/>
      <c r="D249" s="55"/>
      <c r="E249" s="55"/>
      <c r="F249" s="55"/>
      <c r="G249" s="65"/>
      <c r="H249" s="65"/>
      <c r="I249" s="6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</row>
    <row r="250" spans="2:21" ht="13.5">
      <c r="B250" s="55"/>
      <c r="C250" s="55"/>
      <c r="D250" s="55"/>
      <c r="E250" s="55"/>
      <c r="F250" s="55"/>
      <c r="G250" s="65"/>
      <c r="H250" s="65"/>
      <c r="I250" s="6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</row>
    <row r="251" spans="2:21" ht="13.5">
      <c r="B251" s="55"/>
      <c r="C251" s="55"/>
      <c r="D251" s="55"/>
      <c r="E251" s="55"/>
      <c r="F251" s="55"/>
      <c r="G251" s="65"/>
      <c r="H251" s="65"/>
      <c r="I251" s="6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</row>
    <row r="252" spans="2:21" ht="13.5">
      <c r="B252" s="55"/>
      <c r="C252" s="55"/>
      <c r="D252" s="55"/>
      <c r="E252" s="55"/>
      <c r="F252" s="55"/>
      <c r="G252" s="65"/>
      <c r="H252" s="65"/>
      <c r="I252" s="6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</row>
    <row r="253" spans="2:21" ht="13.5">
      <c r="B253" s="55"/>
      <c r="C253" s="55"/>
      <c r="D253" s="55"/>
      <c r="E253" s="55"/>
      <c r="F253" s="55"/>
      <c r="G253" s="65"/>
      <c r="H253" s="65"/>
      <c r="I253" s="6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</row>
    <row r="254" spans="2:21" ht="13.5">
      <c r="B254" s="55"/>
      <c r="C254" s="55"/>
      <c r="D254" s="55"/>
      <c r="E254" s="55"/>
      <c r="F254" s="55"/>
      <c r="G254" s="65"/>
      <c r="H254" s="65"/>
      <c r="I254" s="6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</row>
    <row r="255" spans="2:21" ht="13.5">
      <c r="B255" s="55"/>
      <c r="C255" s="55"/>
      <c r="D255" s="55"/>
      <c r="E255" s="55"/>
      <c r="F255" s="55"/>
      <c r="G255" s="65"/>
      <c r="H255" s="65"/>
      <c r="I255" s="6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</row>
    <row r="256" spans="2:21" ht="13.5">
      <c r="B256" s="55"/>
      <c r="C256" s="55"/>
      <c r="D256" s="55"/>
      <c r="E256" s="55"/>
      <c r="F256" s="55"/>
      <c r="G256" s="65"/>
      <c r="H256" s="65"/>
      <c r="I256" s="6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</row>
    <row r="257" spans="2:21" ht="13.5">
      <c r="B257" s="55"/>
      <c r="C257" s="55"/>
      <c r="D257" s="55"/>
      <c r="E257" s="55"/>
      <c r="F257" s="55"/>
      <c r="G257" s="65"/>
      <c r="H257" s="65"/>
      <c r="I257" s="6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</row>
    <row r="258" spans="2:21" ht="13.5">
      <c r="B258" s="55"/>
      <c r="C258" s="55"/>
      <c r="D258" s="55"/>
      <c r="E258" s="55"/>
      <c r="F258" s="55"/>
      <c r="G258" s="65"/>
      <c r="H258" s="65"/>
      <c r="I258" s="6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</row>
    <row r="259" spans="2:21" ht="13.5">
      <c r="B259" s="55"/>
      <c r="C259" s="55"/>
      <c r="D259" s="55"/>
      <c r="E259" s="55"/>
      <c r="F259" s="55"/>
      <c r="G259" s="65"/>
      <c r="H259" s="65"/>
      <c r="I259" s="6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</row>
    <row r="260" spans="2:21" ht="13.5">
      <c r="B260" s="55"/>
      <c r="C260" s="55"/>
      <c r="D260" s="55"/>
      <c r="E260" s="55"/>
      <c r="F260" s="55"/>
      <c r="G260" s="65"/>
      <c r="H260" s="65"/>
      <c r="I260" s="6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</row>
    <row r="261" spans="2:21" ht="13.5">
      <c r="B261" s="55"/>
      <c r="C261" s="55"/>
      <c r="D261" s="55"/>
      <c r="E261" s="55"/>
      <c r="F261" s="55"/>
      <c r="G261" s="65"/>
      <c r="H261" s="65"/>
      <c r="I261" s="6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</row>
    <row r="262" spans="2:21" ht="13.5">
      <c r="B262" s="55"/>
      <c r="C262" s="55"/>
      <c r="D262" s="55"/>
      <c r="E262" s="55"/>
      <c r="F262" s="55"/>
      <c r="G262" s="65"/>
      <c r="H262" s="65"/>
      <c r="I262" s="6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</row>
    <row r="263" spans="2:21" ht="13.5">
      <c r="B263" s="55"/>
      <c r="C263" s="55"/>
      <c r="D263" s="55"/>
      <c r="E263" s="55"/>
      <c r="F263" s="55"/>
      <c r="G263" s="65"/>
      <c r="H263" s="65"/>
      <c r="I263" s="6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</row>
    <row r="264" spans="2:21" ht="13.5">
      <c r="B264" s="55"/>
      <c r="C264" s="55"/>
      <c r="D264" s="55"/>
      <c r="E264" s="55"/>
      <c r="F264" s="55"/>
      <c r="G264" s="65"/>
      <c r="H264" s="65"/>
      <c r="I264" s="6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</row>
    <row r="265" spans="2:21" ht="13.5">
      <c r="B265" s="55"/>
      <c r="C265" s="55"/>
      <c r="D265" s="55"/>
      <c r="E265" s="55"/>
      <c r="F265" s="55"/>
      <c r="G265" s="65"/>
      <c r="H265" s="65"/>
      <c r="I265" s="6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</row>
    <row r="266" spans="2:21" ht="13.5">
      <c r="B266" s="55"/>
      <c r="C266" s="55"/>
      <c r="D266" s="55"/>
      <c r="E266" s="55"/>
      <c r="F266" s="55"/>
      <c r="G266" s="65"/>
      <c r="H266" s="65"/>
      <c r="I266" s="6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</row>
    <row r="267" spans="2:21" ht="13.5">
      <c r="B267" s="55"/>
      <c r="C267" s="55"/>
      <c r="D267" s="55"/>
      <c r="E267" s="55"/>
      <c r="F267" s="55"/>
      <c r="G267" s="65"/>
      <c r="H267" s="65"/>
      <c r="I267" s="6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</row>
    <row r="268" spans="2:21" ht="13.5">
      <c r="B268" s="55"/>
      <c r="C268" s="55"/>
      <c r="D268" s="55"/>
      <c r="E268" s="55"/>
      <c r="F268" s="55"/>
      <c r="G268" s="65"/>
      <c r="H268" s="65"/>
      <c r="I268" s="6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</row>
    <row r="269" spans="2:21" ht="13.5">
      <c r="B269" s="55"/>
      <c r="C269" s="55"/>
      <c r="D269" s="55"/>
      <c r="E269" s="55"/>
      <c r="F269" s="55"/>
      <c r="G269" s="65"/>
      <c r="H269" s="65"/>
      <c r="I269" s="6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</row>
    <row r="270" spans="2:21" ht="13.5">
      <c r="B270" s="55"/>
      <c r="C270" s="55"/>
      <c r="D270" s="55"/>
      <c r="E270" s="55"/>
      <c r="F270" s="55"/>
      <c r="G270" s="65"/>
      <c r="H270" s="65"/>
      <c r="I270" s="6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</row>
    <row r="271" spans="2:21" ht="13.5">
      <c r="B271" s="55"/>
      <c r="C271" s="55"/>
      <c r="D271" s="55"/>
      <c r="E271" s="55"/>
      <c r="F271" s="55"/>
      <c r="G271" s="65"/>
      <c r="H271" s="65"/>
      <c r="I271" s="6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</row>
    <row r="272" spans="2:21" ht="13.5">
      <c r="B272" s="55"/>
      <c r="C272" s="55"/>
      <c r="D272" s="55"/>
      <c r="E272" s="55"/>
      <c r="F272" s="55"/>
      <c r="G272" s="65"/>
      <c r="H272" s="65"/>
      <c r="I272" s="6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</row>
    <row r="273" spans="2:21" ht="13.5">
      <c r="B273" s="55"/>
      <c r="C273" s="55"/>
      <c r="D273" s="55"/>
      <c r="E273" s="55"/>
      <c r="F273" s="55"/>
      <c r="G273" s="65"/>
      <c r="H273" s="65"/>
      <c r="I273" s="6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</row>
    <row r="274" spans="2:21" ht="13.5">
      <c r="B274" s="55"/>
      <c r="C274" s="55"/>
      <c r="D274" s="55"/>
      <c r="E274" s="55"/>
      <c r="F274" s="55"/>
      <c r="G274" s="65"/>
      <c r="H274" s="65"/>
      <c r="I274" s="6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</row>
    <row r="275" spans="2:21" ht="13.5">
      <c r="B275" s="55"/>
      <c r="C275" s="55"/>
      <c r="D275" s="55"/>
      <c r="E275" s="55"/>
      <c r="F275" s="55"/>
      <c r="G275" s="65"/>
      <c r="H275" s="65"/>
      <c r="I275" s="6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</row>
    <row r="276" spans="2:21" ht="13.5">
      <c r="B276" s="55"/>
      <c r="C276" s="55"/>
      <c r="D276" s="55"/>
      <c r="E276" s="55"/>
      <c r="F276" s="55"/>
      <c r="G276" s="65"/>
      <c r="H276" s="65"/>
      <c r="I276" s="6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</row>
    <row r="277" spans="2:21" ht="13.5">
      <c r="B277" s="55"/>
      <c r="C277" s="55"/>
      <c r="D277" s="55"/>
      <c r="E277" s="55"/>
      <c r="F277" s="55"/>
      <c r="G277" s="65"/>
      <c r="H277" s="65"/>
      <c r="I277" s="6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</row>
    <row r="278" spans="2:21" ht="13.5">
      <c r="B278" s="55"/>
      <c r="C278" s="55"/>
      <c r="D278" s="55"/>
      <c r="E278" s="55"/>
      <c r="F278" s="55"/>
      <c r="G278" s="65"/>
      <c r="H278" s="65"/>
      <c r="I278" s="6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</row>
    <row r="279" spans="2:21" ht="13.5">
      <c r="B279" s="55"/>
      <c r="C279" s="55"/>
      <c r="D279" s="55"/>
      <c r="E279" s="55"/>
      <c r="F279" s="55"/>
      <c r="G279" s="65"/>
      <c r="H279" s="65"/>
      <c r="I279" s="6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</row>
    <row r="280" spans="2:21" ht="13.5">
      <c r="B280" s="55"/>
      <c r="C280" s="55"/>
      <c r="D280" s="55"/>
      <c r="E280" s="55"/>
      <c r="F280" s="55"/>
      <c r="G280" s="65"/>
      <c r="H280" s="65"/>
      <c r="I280" s="6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</row>
    <row r="281" spans="2:21" ht="13.5">
      <c r="B281" s="55"/>
      <c r="C281" s="55"/>
      <c r="D281" s="55"/>
      <c r="E281" s="55"/>
      <c r="F281" s="55"/>
      <c r="G281" s="65"/>
      <c r="H281" s="65"/>
      <c r="I281" s="6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</row>
    <row r="282" spans="2:21" ht="13.5">
      <c r="B282" s="55"/>
      <c r="C282" s="55"/>
      <c r="D282" s="55"/>
      <c r="E282" s="55"/>
      <c r="F282" s="55"/>
      <c r="G282" s="65"/>
      <c r="H282" s="65"/>
      <c r="I282" s="6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</row>
    <row r="283" spans="2:21" ht="13.5">
      <c r="B283" s="55"/>
      <c r="C283" s="55"/>
      <c r="D283" s="55"/>
      <c r="E283" s="55"/>
      <c r="F283" s="55"/>
      <c r="G283" s="65"/>
      <c r="H283" s="65"/>
      <c r="I283" s="6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</row>
    <row r="284" spans="2:21" ht="13.5">
      <c r="B284" s="55"/>
      <c r="C284" s="55"/>
      <c r="D284" s="55"/>
      <c r="E284" s="55"/>
      <c r="F284" s="55"/>
      <c r="G284" s="65"/>
      <c r="H284" s="65"/>
      <c r="I284" s="6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</row>
    <row r="285" spans="2:21" ht="13.5">
      <c r="B285" s="55"/>
      <c r="C285" s="55"/>
      <c r="D285" s="55"/>
      <c r="E285" s="55"/>
      <c r="F285" s="55"/>
      <c r="G285" s="65"/>
      <c r="H285" s="65"/>
      <c r="I285" s="6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</row>
    <row r="286" spans="2:21" ht="13.5">
      <c r="B286" s="55"/>
      <c r="C286" s="55"/>
      <c r="D286" s="55"/>
      <c r="E286" s="55"/>
      <c r="F286" s="55"/>
      <c r="G286" s="65"/>
      <c r="H286" s="65"/>
      <c r="I286" s="6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</row>
    <row r="287" spans="2:21" ht="13.5">
      <c r="B287" s="55"/>
      <c r="C287" s="55"/>
      <c r="D287" s="55"/>
      <c r="E287" s="55"/>
      <c r="F287" s="55"/>
      <c r="G287" s="65"/>
      <c r="H287" s="65"/>
      <c r="I287" s="6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</row>
    <row r="288" spans="2:21" ht="13.5">
      <c r="B288" s="55"/>
      <c r="C288" s="55"/>
      <c r="D288" s="55"/>
      <c r="E288" s="55"/>
      <c r="F288" s="55"/>
      <c r="G288" s="65"/>
      <c r="H288" s="65"/>
      <c r="I288" s="6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</row>
    <row r="289" spans="2:21" ht="13.5">
      <c r="B289" s="55"/>
      <c r="C289" s="55"/>
      <c r="D289" s="55"/>
      <c r="E289" s="55"/>
      <c r="F289" s="55"/>
      <c r="G289" s="65"/>
      <c r="H289" s="65"/>
      <c r="I289" s="6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</row>
    <row r="290" spans="2:21" ht="13.5">
      <c r="B290" s="55"/>
      <c r="C290" s="55"/>
      <c r="D290" s="55"/>
      <c r="E290" s="55"/>
      <c r="F290" s="55"/>
      <c r="G290" s="65"/>
      <c r="H290" s="65"/>
      <c r="I290" s="6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</row>
    <row r="291" spans="2:21" ht="13.5">
      <c r="B291" s="55"/>
      <c r="C291" s="55"/>
      <c r="D291" s="55"/>
      <c r="E291" s="55"/>
      <c r="F291" s="55"/>
      <c r="G291" s="65"/>
      <c r="H291" s="65"/>
      <c r="I291" s="6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</row>
    <row r="292" spans="2:21" ht="13.5">
      <c r="B292" s="55"/>
      <c r="C292" s="55"/>
      <c r="D292" s="55"/>
      <c r="E292" s="55"/>
      <c r="F292" s="55"/>
      <c r="G292" s="65"/>
      <c r="H292" s="65"/>
      <c r="I292" s="6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</row>
    <row r="293" spans="2:21" ht="13.5">
      <c r="B293" s="55"/>
      <c r="C293" s="55"/>
      <c r="D293" s="55"/>
      <c r="E293" s="55"/>
      <c r="F293" s="55"/>
      <c r="G293" s="65"/>
      <c r="H293" s="65"/>
      <c r="I293" s="6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</row>
    <row r="294" spans="2:21" ht="13.5">
      <c r="B294" s="55"/>
      <c r="C294" s="55"/>
      <c r="D294" s="55"/>
      <c r="E294" s="55"/>
      <c r="F294" s="55"/>
      <c r="G294" s="65"/>
      <c r="H294" s="65"/>
      <c r="I294" s="6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</row>
    <row r="295" spans="2:21" ht="13.5">
      <c r="B295" s="55"/>
      <c r="C295" s="55"/>
      <c r="D295" s="55"/>
      <c r="E295" s="55"/>
      <c r="F295" s="55"/>
      <c r="G295" s="65"/>
      <c r="H295" s="65"/>
      <c r="I295" s="6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</row>
    <row r="296" spans="2:21" ht="13.5">
      <c r="B296" s="55"/>
      <c r="C296" s="55"/>
      <c r="D296" s="55"/>
      <c r="E296" s="55"/>
      <c r="F296" s="55"/>
      <c r="G296" s="65"/>
      <c r="H296" s="65"/>
      <c r="I296" s="6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</row>
    <row r="297" spans="2:21" ht="13.5">
      <c r="B297" s="55"/>
      <c r="C297" s="55"/>
      <c r="D297" s="55"/>
      <c r="E297" s="55"/>
      <c r="F297" s="55"/>
      <c r="G297" s="65"/>
      <c r="H297" s="65"/>
      <c r="I297" s="6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</row>
    <row r="298" spans="2:21" ht="13.5">
      <c r="B298" s="55"/>
      <c r="C298" s="55"/>
      <c r="D298" s="55"/>
      <c r="E298" s="55"/>
      <c r="F298" s="55"/>
      <c r="G298" s="65"/>
      <c r="H298" s="65"/>
      <c r="I298" s="6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</row>
    <row r="299" spans="2:21" ht="13.5">
      <c r="B299" s="55"/>
      <c r="C299" s="55"/>
      <c r="D299" s="55"/>
      <c r="E299" s="55"/>
      <c r="F299" s="55"/>
      <c r="G299" s="65"/>
      <c r="H299" s="65"/>
      <c r="I299" s="6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</row>
    <row r="300" spans="2:21" ht="13.5">
      <c r="B300" s="55"/>
      <c r="C300" s="55"/>
      <c r="D300" s="55"/>
      <c r="E300" s="55"/>
      <c r="F300" s="55"/>
      <c r="G300" s="65"/>
      <c r="H300" s="65"/>
      <c r="I300" s="6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</row>
    <row r="301" spans="2:21" ht="13.5">
      <c r="B301" s="55"/>
      <c r="C301" s="55"/>
      <c r="D301" s="55"/>
      <c r="E301" s="55"/>
      <c r="F301" s="55"/>
      <c r="G301" s="65"/>
      <c r="H301" s="65"/>
      <c r="I301" s="6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</row>
    <row r="302" spans="2:21" ht="13.5">
      <c r="B302" s="55"/>
      <c r="C302" s="55"/>
      <c r="D302" s="55"/>
      <c r="E302" s="55"/>
      <c r="F302" s="55"/>
      <c r="G302" s="65"/>
      <c r="H302" s="65"/>
      <c r="I302" s="6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</row>
    <row r="303" spans="2:21" ht="13.5">
      <c r="B303" s="55"/>
      <c r="C303" s="55"/>
      <c r="D303" s="55"/>
      <c r="E303" s="55"/>
      <c r="F303" s="55"/>
      <c r="G303" s="65"/>
      <c r="H303" s="65"/>
      <c r="I303" s="6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</row>
    <row r="304" spans="2:21" ht="13.5">
      <c r="B304" s="55"/>
      <c r="C304" s="55"/>
      <c r="D304" s="55"/>
      <c r="E304" s="55"/>
      <c r="F304" s="55"/>
      <c r="G304" s="65"/>
      <c r="H304" s="65"/>
      <c r="I304" s="6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</row>
    <row r="305" spans="2:21" ht="13.5">
      <c r="B305" s="55"/>
      <c r="C305" s="55"/>
      <c r="D305" s="55"/>
      <c r="E305" s="55"/>
      <c r="F305" s="55"/>
      <c r="G305" s="65"/>
      <c r="H305" s="65"/>
      <c r="I305" s="6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</row>
    <row r="306" spans="2:21" ht="13.5">
      <c r="B306" s="55"/>
      <c r="C306" s="55"/>
      <c r="D306" s="55"/>
      <c r="E306" s="55"/>
      <c r="F306" s="55"/>
      <c r="G306" s="65"/>
      <c r="H306" s="65"/>
      <c r="I306" s="6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</row>
    <row r="307" spans="2:21" ht="13.5">
      <c r="B307" s="55"/>
      <c r="C307" s="55"/>
      <c r="D307" s="55"/>
      <c r="E307" s="55"/>
      <c r="F307" s="55"/>
      <c r="G307" s="65"/>
      <c r="H307" s="65"/>
      <c r="I307" s="6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</row>
    <row r="308" spans="2:21" ht="13.5">
      <c r="B308" s="55"/>
      <c r="C308" s="55"/>
      <c r="D308" s="55"/>
      <c r="E308" s="55"/>
      <c r="F308" s="55"/>
      <c r="G308" s="65"/>
      <c r="H308" s="65"/>
      <c r="I308" s="6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</row>
    <row r="309" spans="2:21" ht="13.5">
      <c r="B309" s="55"/>
      <c r="C309" s="55"/>
      <c r="D309" s="55"/>
      <c r="E309" s="55"/>
      <c r="F309" s="55"/>
      <c r="G309" s="65"/>
      <c r="H309" s="65"/>
      <c r="I309" s="6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</row>
    <row r="310" spans="2:21" ht="13.5">
      <c r="B310" s="55"/>
      <c r="C310" s="55"/>
      <c r="D310" s="55"/>
      <c r="E310" s="55"/>
      <c r="F310" s="55"/>
      <c r="G310" s="65"/>
      <c r="H310" s="65"/>
      <c r="I310" s="6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</row>
    <row r="311" spans="2:21" ht="13.5">
      <c r="B311" s="55"/>
      <c r="C311" s="55"/>
      <c r="D311" s="55"/>
      <c r="E311" s="55"/>
      <c r="F311" s="55"/>
      <c r="G311" s="65"/>
      <c r="H311" s="65"/>
      <c r="I311" s="6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</row>
    <row r="312" spans="2:21" ht="13.5">
      <c r="B312" s="55"/>
      <c r="C312" s="55"/>
      <c r="D312" s="55"/>
      <c r="E312" s="55"/>
      <c r="F312" s="55"/>
      <c r="G312" s="65"/>
      <c r="H312" s="65"/>
      <c r="I312" s="6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</row>
    <row r="313" spans="2:21" ht="13.5">
      <c r="B313" s="55"/>
      <c r="C313" s="55"/>
      <c r="D313" s="55"/>
      <c r="E313" s="55"/>
      <c r="F313" s="55"/>
      <c r="G313" s="65"/>
      <c r="H313" s="65"/>
      <c r="I313" s="6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</row>
    <row r="314" spans="2:21" ht="13.5">
      <c r="B314" s="55"/>
      <c r="C314" s="55"/>
      <c r="D314" s="55"/>
      <c r="E314" s="55"/>
      <c r="F314" s="55"/>
      <c r="G314" s="65"/>
      <c r="H314" s="65"/>
      <c r="I314" s="6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</row>
    <row r="315" spans="2:21" ht="13.5">
      <c r="B315" s="55"/>
      <c r="C315" s="55"/>
      <c r="D315" s="55"/>
      <c r="E315" s="55"/>
      <c r="F315" s="55"/>
      <c r="G315" s="65"/>
      <c r="H315" s="65"/>
      <c r="I315" s="6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</row>
    <row r="316" spans="2:21" ht="13.5">
      <c r="B316" s="55"/>
      <c r="C316" s="55"/>
      <c r="D316" s="55"/>
      <c r="E316" s="55"/>
      <c r="F316" s="55"/>
      <c r="G316" s="65"/>
      <c r="H316" s="65"/>
      <c r="I316" s="6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</row>
    <row r="317" spans="2:21" ht="13.5">
      <c r="B317" s="55"/>
      <c r="C317" s="55"/>
      <c r="D317" s="55"/>
      <c r="E317" s="55"/>
      <c r="F317" s="55"/>
      <c r="G317" s="65"/>
      <c r="H317" s="65"/>
      <c r="I317" s="6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</row>
    <row r="318" spans="2:21" ht="13.5">
      <c r="B318" s="55"/>
      <c r="C318" s="55"/>
      <c r="D318" s="55"/>
      <c r="E318" s="55"/>
      <c r="F318" s="55"/>
      <c r="G318" s="65"/>
      <c r="H318" s="65"/>
      <c r="I318" s="6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</row>
    <row r="319" spans="2:21" ht="13.5">
      <c r="B319" s="55"/>
      <c r="C319" s="55"/>
      <c r="D319" s="55"/>
      <c r="E319" s="55"/>
      <c r="F319" s="55"/>
      <c r="G319" s="65"/>
      <c r="H319" s="65"/>
      <c r="I319" s="6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</row>
    <row r="320" spans="2:21" ht="13.5">
      <c r="B320" s="55"/>
      <c r="C320" s="55"/>
      <c r="D320" s="55"/>
      <c r="E320" s="55"/>
      <c r="F320" s="55"/>
      <c r="G320" s="65"/>
      <c r="H320" s="65"/>
      <c r="I320" s="6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</row>
    <row r="321" spans="2:21" ht="13.5">
      <c r="B321" s="55"/>
      <c r="C321" s="55"/>
      <c r="D321" s="55"/>
      <c r="E321" s="55"/>
      <c r="F321" s="55"/>
      <c r="G321" s="65"/>
      <c r="H321" s="65"/>
      <c r="I321" s="6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</row>
    <row r="322" spans="2:21" ht="13.5">
      <c r="B322" s="55"/>
      <c r="C322" s="55"/>
      <c r="D322" s="55"/>
      <c r="E322" s="55"/>
      <c r="F322" s="55"/>
      <c r="G322" s="65"/>
      <c r="H322" s="65"/>
      <c r="I322" s="6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</row>
    <row r="323" spans="2:21" ht="13.5">
      <c r="B323" s="55"/>
      <c r="C323" s="55"/>
      <c r="D323" s="55"/>
      <c r="E323" s="55"/>
      <c r="F323" s="55"/>
      <c r="G323" s="65"/>
      <c r="H323" s="65"/>
      <c r="I323" s="6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</row>
    <row r="324" spans="2:21" ht="13.5">
      <c r="B324" s="55"/>
      <c r="C324" s="55"/>
      <c r="D324" s="55"/>
      <c r="E324" s="55"/>
      <c r="F324" s="55"/>
      <c r="G324" s="65"/>
      <c r="H324" s="65"/>
      <c r="I324" s="6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</row>
    <row r="325" spans="2:21" ht="13.5">
      <c r="B325" s="55"/>
      <c r="C325" s="55"/>
      <c r="D325" s="55"/>
      <c r="E325" s="55"/>
      <c r="F325" s="55"/>
      <c r="G325" s="65"/>
      <c r="H325" s="65"/>
      <c r="I325" s="6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</row>
    <row r="326" spans="2:21" ht="13.5">
      <c r="B326" s="55"/>
      <c r="C326" s="55"/>
      <c r="D326" s="55"/>
      <c r="E326" s="55"/>
      <c r="F326" s="55"/>
      <c r="G326" s="65"/>
      <c r="H326" s="65"/>
      <c r="I326" s="6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</row>
    <row r="327" spans="2:21" ht="13.5">
      <c r="B327" s="55"/>
      <c r="C327" s="55"/>
      <c r="D327" s="55"/>
      <c r="E327" s="55"/>
      <c r="F327" s="55"/>
      <c r="G327" s="65"/>
      <c r="H327" s="65"/>
      <c r="I327" s="6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</row>
    <row r="328" spans="2:21" ht="13.5">
      <c r="B328" s="55"/>
      <c r="C328" s="55"/>
      <c r="D328" s="55"/>
      <c r="E328" s="55"/>
      <c r="F328" s="55"/>
      <c r="G328" s="65"/>
      <c r="H328" s="65"/>
      <c r="I328" s="6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</row>
    <row r="329" spans="2:21" ht="13.5">
      <c r="B329" s="55"/>
      <c r="C329" s="55"/>
      <c r="D329" s="55"/>
      <c r="E329" s="55"/>
      <c r="F329" s="55"/>
      <c r="G329" s="65"/>
      <c r="H329" s="65"/>
      <c r="I329" s="6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</row>
    <row r="330" spans="2:21" ht="13.5">
      <c r="B330" s="55"/>
      <c r="C330" s="55"/>
      <c r="D330" s="55"/>
      <c r="E330" s="55"/>
      <c r="F330" s="55"/>
      <c r="G330" s="65"/>
      <c r="H330" s="65"/>
      <c r="I330" s="6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</row>
    <row r="331" spans="2:21" ht="13.5">
      <c r="B331" s="55"/>
      <c r="C331" s="55"/>
      <c r="D331" s="55"/>
      <c r="E331" s="55"/>
      <c r="F331" s="55"/>
      <c r="G331" s="65"/>
      <c r="H331" s="65"/>
      <c r="I331" s="6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</row>
    <row r="332" spans="2:21" ht="13.5">
      <c r="B332" s="55"/>
      <c r="C332" s="55"/>
      <c r="D332" s="55"/>
      <c r="E332" s="55"/>
      <c r="F332" s="55"/>
      <c r="G332" s="65"/>
      <c r="H332" s="65"/>
      <c r="I332" s="6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</row>
    <row r="333" spans="2:21" ht="13.5">
      <c r="B333" s="55"/>
      <c r="C333" s="55"/>
      <c r="D333" s="55"/>
      <c r="E333" s="55"/>
      <c r="F333" s="55"/>
      <c r="G333" s="65"/>
      <c r="H333" s="65"/>
      <c r="I333" s="6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</row>
    <row r="334" spans="2:21" ht="13.5">
      <c r="B334" s="55"/>
      <c r="C334" s="55"/>
      <c r="D334" s="55"/>
      <c r="E334" s="55"/>
      <c r="F334" s="55"/>
      <c r="G334" s="65"/>
      <c r="H334" s="65"/>
      <c r="I334" s="6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</row>
    <row r="335" spans="2:21" ht="13.5">
      <c r="B335" s="55"/>
      <c r="C335" s="55"/>
      <c r="D335" s="55"/>
      <c r="E335" s="55"/>
      <c r="F335" s="55"/>
      <c r="G335" s="65"/>
      <c r="H335" s="65"/>
      <c r="I335" s="6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</row>
    <row r="336" spans="2:21" ht="13.5">
      <c r="B336" s="55"/>
      <c r="C336" s="55"/>
      <c r="D336" s="55"/>
      <c r="E336" s="55"/>
      <c r="F336" s="55"/>
      <c r="G336" s="65"/>
      <c r="H336" s="65"/>
      <c r="I336" s="6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</row>
    <row r="337" spans="2:21" ht="13.5">
      <c r="B337" s="55"/>
      <c r="C337" s="55"/>
      <c r="D337" s="55"/>
      <c r="E337" s="55"/>
      <c r="F337" s="55"/>
      <c r="G337" s="65"/>
      <c r="H337" s="65"/>
      <c r="I337" s="6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</row>
    <row r="338" spans="2:21" ht="13.5">
      <c r="B338" s="55"/>
      <c r="C338" s="55"/>
      <c r="D338" s="55"/>
      <c r="E338" s="55"/>
      <c r="F338" s="55"/>
      <c r="G338" s="65"/>
      <c r="H338" s="65"/>
      <c r="I338" s="6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</row>
    <row r="339" spans="2:21" ht="13.5">
      <c r="B339" s="55"/>
      <c r="C339" s="55"/>
      <c r="D339" s="55"/>
      <c r="E339" s="55"/>
      <c r="F339" s="55"/>
      <c r="G339" s="65"/>
      <c r="H339" s="65"/>
      <c r="I339" s="6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</row>
    <row r="340" spans="2:21" ht="13.5">
      <c r="B340" s="55"/>
      <c r="C340" s="55"/>
      <c r="D340" s="55"/>
      <c r="E340" s="55"/>
      <c r="F340" s="55"/>
      <c r="G340" s="65"/>
      <c r="H340" s="65"/>
      <c r="I340" s="6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</row>
    <row r="341" spans="2:21" ht="13.5">
      <c r="B341" s="55"/>
      <c r="C341" s="55"/>
      <c r="D341" s="55"/>
      <c r="E341" s="55"/>
      <c r="F341" s="55"/>
      <c r="G341" s="65"/>
      <c r="H341" s="65"/>
      <c r="I341" s="6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</row>
    <row r="342" spans="2:21" ht="13.5">
      <c r="B342" s="55"/>
      <c r="C342" s="55"/>
      <c r="D342" s="55"/>
      <c r="E342" s="55"/>
      <c r="F342" s="55"/>
      <c r="G342" s="65"/>
      <c r="H342" s="65"/>
      <c r="I342" s="6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</row>
    <row r="343" spans="2:21" ht="13.5">
      <c r="B343" s="55"/>
      <c r="C343" s="55"/>
      <c r="D343" s="55"/>
      <c r="E343" s="55"/>
      <c r="F343" s="55"/>
      <c r="G343" s="65"/>
      <c r="H343" s="65"/>
      <c r="I343" s="6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</row>
    <row r="344" spans="2:21" ht="13.5">
      <c r="B344" s="55"/>
      <c r="C344" s="55"/>
      <c r="D344" s="55"/>
      <c r="E344" s="55"/>
      <c r="F344" s="55"/>
      <c r="G344" s="65"/>
      <c r="H344" s="65"/>
      <c r="I344" s="6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</row>
    <row r="345" spans="2:21" ht="13.5">
      <c r="B345" s="55"/>
      <c r="C345" s="55"/>
      <c r="D345" s="55"/>
      <c r="E345" s="55"/>
      <c r="F345" s="55"/>
      <c r="G345" s="65"/>
      <c r="H345" s="65"/>
      <c r="I345" s="6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</row>
    <row r="346" spans="2:21" ht="13.5">
      <c r="B346" s="55"/>
      <c r="C346" s="55"/>
      <c r="D346" s="55"/>
      <c r="E346" s="55"/>
      <c r="F346" s="55"/>
      <c r="G346" s="65"/>
      <c r="H346" s="65"/>
      <c r="I346" s="6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</row>
    <row r="347" spans="2:21" ht="13.5">
      <c r="B347" s="55"/>
      <c r="C347" s="55"/>
      <c r="D347" s="55"/>
      <c r="E347" s="55"/>
      <c r="F347" s="55"/>
      <c r="G347" s="65"/>
      <c r="H347" s="65"/>
      <c r="I347" s="6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</row>
    <row r="348" spans="2:21" ht="13.5">
      <c r="B348" s="55"/>
      <c r="C348" s="55"/>
      <c r="D348" s="55"/>
      <c r="E348" s="55"/>
      <c r="F348" s="55"/>
      <c r="G348" s="65"/>
      <c r="H348" s="65"/>
      <c r="I348" s="6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</row>
    <row r="349" spans="2:21" ht="13.5">
      <c r="B349" s="55"/>
      <c r="C349" s="55"/>
      <c r="D349" s="55"/>
      <c r="E349" s="55"/>
      <c r="F349" s="55"/>
      <c r="G349" s="65"/>
      <c r="H349" s="65"/>
      <c r="I349" s="6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</row>
    <row r="350" spans="2:21" ht="13.5">
      <c r="B350" s="55"/>
      <c r="C350" s="55"/>
      <c r="D350" s="55"/>
      <c r="E350" s="55"/>
      <c r="F350" s="55"/>
      <c r="G350" s="65"/>
      <c r="H350" s="65"/>
      <c r="I350" s="6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</row>
    <row r="351" spans="2:21" ht="13.5">
      <c r="B351" s="55"/>
      <c r="C351" s="55"/>
      <c r="D351" s="55"/>
      <c r="E351" s="55"/>
      <c r="F351" s="55"/>
      <c r="G351" s="65"/>
      <c r="H351" s="65"/>
      <c r="I351" s="6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</row>
    <row r="352" spans="2:21" ht="13.5">
      <c r="B352" s="55"/>
      <c r="C352" s="55"/>
      <c r="D352" s="55"/>
      <c r="E352" s="55"/>
      <c r="F352" s="55"/>
      <c r="G352" s="65"/>
      <c r="H352" s="65"/>
      <c r="I352" s="6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</row>
    <row r="353" spans="2:21" ht="13.5">
      <c r="B353" s="55"/>
      <c r="C353" s="55"/>
      <c r="D353" s="55"/>
      <c r="E353" s="55"/>
      <c r="F353" s="55"/>
      <c r="G353" s="65"/>
      <c r="H353" s="65"/>
      <c r="I353" s="6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</row>
    <row r="354" spans="2:21" ht="13.5">
      <c r="B354" s="55"/>
      <c r="C354" s="55"/>
      <c r="D354" s="55"/>
      <c r="E354" s="55"/>
      <c r="F354" s="55"/>
      <c r="G354" s="65"/>
      <c r="H354" s="65"/>
      <c r="I354" s="6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</row>
    <row r="355" spans="2:21" ht="13.5">
      <c r="B355" s="55"/>
      <c r="C355" s="55"/>
      <c r="D355" s="55"/>
      <c r="E355" s="55"/>
      <c r="F355" s="55"/>
      <c r="G355" s="65"/>
      <c r="H355" s="65"/>
      <c r="I355" s="6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</row>
    <row r="356" spans="2:21" ht="13.5">
      <c r="B356" s="55"/>
      <c r="C356" s="55"/>
      <c r="D356" s="55"/>
      <c r="E356" s="55"/>
      <c r="F356" s="55"/>
      <c r="G356" s="65"/>
      <c r="H356" s="65"/>
      <c r="I356" s="6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</row>
    <row r="357" spans="2:21" ht="13.5">
      <c r="B357" s="55"/>
      <c r="C357" s="55"/>
      <c r="D357" s="55"/>
      <c r="E357" s="55"/>
      <c r="F357" s="55"/>
      <c r="G357" s="65"/>
      <c r="H357" s="65"/>
      <c r="I357" s="6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</row>
    <row r="358" spans="2:21" ht="13.5">
      <c r="B358" s="55"/>
      <c r="C358" s="55"/>
      <c r="D358" s="55"/>
      <c r="E358" s="55"/>
      <c r="F358" s="55"/>
      <c r="G358" s="65"/>
      <c r="H358" s="65"/>
      <c r="I358" s="6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</row>
    <row r="359" spans="2:21" ht="13.5">
      <c r="B359" s="55"/>
      <c r="C359" s="55"/>
      <c r="D359" s="55"/>
      <c r="E359" s="55"/>
      <c r="F359" s="55"/>
      <c r="G359" s="65"/>
      <c r="H359" s="65"/>
      <c r="I359" s="6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</row>
    <row r="360" spans="2:21" ht="13.5">
      <c r="B360" s="55"/>
      <c r="C360" s="55"/>
      <c r="D360" s="55"/>
      <c r="E360" s="55"/>
      <c r="F360" s="55"/>
      <c r="G360" s="65"/>
      <c r="H360" s="65"/>
      <c r="I360" s="6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</row>
    <row r="361" spans="2:21" ht="13.5">
      <c r="B361" s="55"/>
      <c r="C361" s="55"/>
      <c r="D361" s="55"/>
      <c r="E361" s="55"/>
      <c r="F361" s="55"/>
      <c r="G361" s="65"/>
      <c r="H361" s="65"/>
      <c r="I361" s="6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</row>
    <row r="362" spans="2:21" ht="13.5">
      <c r="B362" s="55"/>
      <c r="C362" s="55"/>
      <c r="D362" s="55"/>
      <c r="E362" s="55"/>
      <c r="F362" s="55"/>
      <c r="G362" s="65"/>
      <c r="H362" s="65"/>
      <c r="I362" s="6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</row>
    <row r="363" spans="2:21" ht="13.5">
      <c r="B363" s="55"/>
      <c r="C363" s="55"/>
      <c r="D363" s="55"/>
      <c r="E363" s="55"/>
      <c r="F363" s="55"/>
      <c r="G363" s="65"/>
      <c r="H363" s="65"/>
      <c r="I363" s="6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</row>
    <row r="364" spans="2:21" ht="13.5">
      <c r="B364" s="55"/>
      <c r="C364" s="55"/>
      <c r="D364" s="55"/>
      <c r="E364" s="55"/>
      <c r="F364" s="55"/>
      <c r="G364" s="65"/>
      <c r="H364" s="65"/>
      <c r="I364" s="6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</row>
    <row r="365" spans="2:21" ht="13.5">
      <c r="B365" s="55"/>
      <c r="C365" s="55"/>
      <c r="D365" s="55"/>
      <c r="E365" s="55"/>
      <c r="F365" s="55"/>
      <c r="G365" s="65"/>
      <c r="H365" s="65"/>
      <c r="I365" s="6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</row>
    <row r="366" spans="2:21" ht="13.5">
      <c r="B366" s="55"/>
      <c r="C366" s="55"/>
      <c r="D366" s="55"/>
      <c r="E366" s="55"/>
      <c r="F366" s="55"/>
      <c r="G366" s="65"/>
      <c r="H366" s="65"/>
      <c r="I366" s="6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</row>
    <row r="367" spans="2:21" ht="13.5">
      <c r="B367" s="55"/>
      <c r="C367" s="55"/>
      <c r="D367" s="55"/>
      <c r="E367" s="55"/>
      <c r="F367" s="55"/>
      <c r="G367" s="65"/>
      <c r="H367" s="65"/>
      <c r="I367" s="6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</row>
    <row r="368" spans="2:21" ht="13.5">
      <c r="B368" s="55"/>
      <c r="C368" s="55"/>
      <c r="D368" s="55"/>
      <c r="E368" s="55"/>
      <c r="F368" s="55"/>
      <c r="G368" s="65"/>
      <c r="H368" s="65"/>
      <c r="I368" s="6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</row>
    <row r="369" spans="2:21" ht="13.5">
      <c r="B369" s="55"/>
      <c r="C369" s="55"/>
      <c r="D369" s="55"/>
      <c r="E369" s="55"/>
      <c r="F369" s="55"/>
      <c r="G369" s="65"/>
      <c r="H369" s="65"/>
      <c r="I369" s="6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</row>
    <row r="370" spans="2:21" ht="13.5">
      <c r="B370" s="55"/>
      <c r="C370" s="55"/>
      <c r="D370" s="55"/>
      <c r="E370" s="55"/>
      <c r="F370" s="55"/>
      <c r="G370" s="65"/>
      <c r="H370" s="65"/>
      <c r="I370" s="6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</row>
    <row r="371" spans="2:21" ht="13.5">
      <c r="B371" s="55"/>
      <c r="C371" s="55"/>
      <c r="D371" s="55"/>
      <c r="E371" s="55"/>
      <c r="F371" s="55"/>
      <c r="G371" s="65"/>
      <c r="H371" s="65"/>
      <c r="I371" s="6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</row>
    <row r="372" spans="2:21" ht="13.5">
      <c r="B372" s="55"/>
      <c r="C372" s="55"/>
      <c r="D372" s="55"/>
      <c r="E372" s="55"/>
      <c r="F372" s="55"/>
      <c r="G372" s="65"/>
      <c r="H372" s="65"/>
      <c r="I372" s="6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</row>
    <row r="373" spans="2:21" ht="13.5">
      <c r="B373" s="55"/>
      <c r="C373" s="55"/>
      <c r="D373" s="55"/>
      <c r="E373" s="55"/>
      <c r="F373" s="55"/>
      <c r="G373" s="65"/>
      <c r="H373" s="65"/>
      <c r="I373" s="6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</row>
    <row r="374" spans="2:21" ht="13.5">
      <c r="B374" s="55"/>
      <c r="C374" s="55"/>
      <c r="D374" s="55"/>
      <c r="E374" s="55"/>
      <c r="F374" s="55"/>
      <c r="G374" s="65"/>
      <c r="H374" s="65"/>
      <c r="I374" s="6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</row>
    <row r="375" spans="2:21" ht="13.5">
      <c r="B375" s="55"/>
      <c r="C375" s="55"/>
      <c r="D375" s="55"/>
      <c r="E375" s="55"/>
      <c r="F375" s="55"/>
      <c r="G375" s="65"/>
      <c r="H375" s="65"/>
      <c r="I375" s="6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</row>
    <row r="376" spans="2:21" ht="13.5">
      <c r="B376" s="55"/>
      <c r="C376" s="55"/>
      <c r="D376" s="55"/>
      <c r="E376" s="55"/>
      <c r="F376" s="55"/>
      <c r="G376" s="65"/>
      <c r="H376" s="65"/>
      <c r="I376" s="6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</row>
    <row r="377" spans="2:21" ht="13.5">
      <c r="B377" s="55"/>
      <c r="C377" s="55"/>
      <c r="D377" s="55"/>
      <c r="E377" s="55"/>
      <c r="F377" s="55"/>
      <c r="G377" s="65"/>
      <c r="H377" s="65"/>
      <c r="I377" s="6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</row>
    <row r="378" spans="2:21" ht="13.5">
      <c r="B378" s="55"/>
      <c r="C378" s="55"/>
      <c r="D378" s="55"/>
      <c r="E378" s="55"/>
      <c r="F378" s="55"/>
      <c r="G378" s="65"/>
      <c r="H378" s="65"/>
      <c r="I378" s="6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</row>
    <row r="379" spans="2:21" ht="13.5">
      <c r="B379" s="55"/>
      <c r="C379" s="55"/>
      <c r="D379" s="55"/>
      <c r="E379" s="55"/>
      <c r="F379" s="55"/>
      <c r="G379" s="65"/>
      <c r="H379" s="65"/>
      <c r="I379" s="6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</row>
    <row r="380" spans="2:21" ht="13.5">
      <c r="B380" s="55"/>
      <c r="C380" s="55"/>
      <c r="D380" s="55"/>
      <c r="E380" s="55"/>
      <c r="F380" s="55"/>
      <c r="G380" s="65"/>
      <c r="H380" s="65"/>
      <c r="I380" s="6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</row>
    <row r="381" spans="2:21" ht="13.5">
      <c r="B381" s="55"/>
      <c r="C381" s="55"/>
      <c r="D381" s="55"/>
      <c r="E381" s="55"/>
      <c r="F381" s="55"/>
      <c r="G381" s="65"/>
      <c r="H381" s="65"/>
      <c r="I381" s="6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</row>
    <row r="382" spans="2:21" ht="13.5">
      <c r="B382" s="55"/>
      <c r="C382" s="55"/>
      <c r="D382" s="55"/>
      <c r="E382" s="55"/>
      <c r="F382" s="55"/>
      <c r="G382" s="65"/>
      <c r="H382" s="65"/>
      <c r="I382" s="6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</row>
    <row r="383" spans="2:21" ht="13.5">
      <c r="B383" s="55"/>
      <c r="C383" s="55"/>
      <c r="D383" s="55"/>
      <c r="E383" s="55"/>
      <c r="F383" s="55"/>
      <c r="G383" s="65"/>
      <c r="H383" s="65"/>
      <c r="I383" s="6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</row>
    <row r="384" spans="2:21" ht="13.5">
      <c r="B384" s="55"/>
      <c r="C384" s="55"/>
      <c r="D384" s="55"/>
      <c r="E384" s="55"/>
      <c r="F384" s="55"/>
      <c r="G384" s="65"/>
      <c r="H384" s="65"/>
      <c r="I384" s="6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</row>
    <row r="385" spans="2:21" ht="13.5">
      <c r="B385" s="55"/>
      <c r="C385" s="55"/>
      <c r="D385" s="55"/>
      <c r="E385" s="55"/>
      <c r="F385" s="55"/>
      <c r="G385" s="65"/>
      <c r="H385" s="65"/>
      <c r="I385" s="6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</row>
    <row r="386" spans="2:21" ht="13.5">
      <c r="B386" s="55"/>
      <c r="C386" s="55"/>
      <c r="D386" s="55"/>
      <c r="E386" s="55"/>
      <c r="F386" s="55"/>
      <c r="G386" s="65"/>
      <c r="H386" s="65"/>
      <c r="I386" s="6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</row>
    <row r="387" spans="2:21" ht="13.5">
      <c r="B387" s="55"/>
      <c r="C387" s="55"/>
      <c r="D387" s="55"/>
      <c r="E387" s="55"/>
      <c r="F387" s="55"/>
      <c r="G387" s="65"/>
      <c r="H387" s="65"/>
      <c r="I387" s="6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</row>
    <row r="388" spans="2:21" ht="13.5">
      <c r="B388" s="55"/>
      <c r="C388" s="55"/>
      <c r="D388" s="55"/>
      <c r="E388" s="55"/>
      <c r="F388" s="55"/>
      <c r="G388" s="65"/>
      <c r="H388" s="65"/>
      <c r="I388" s="6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</row>
    <row r="389" spans="2:21" ht="13.5">
      <c r="B389" s="55"/>
      <c r="C389" s="55"/>
      <c r="D389" s="55"/>
      <c r="E389" s="55"/>
      <c r="F389" s="55"/>
      <c r="G389" s="65"/>
      <c r="H389" s="65"/>
      <c r="I389" s="6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</row>
    <row r="390" spans="2:21" ht="13.5">
      <c r="B390" s="55"/>
      <c r="C390" s="55"/>
      <c r="D390" s="55"/>
      <c r="E390" s="55"/>
      <c r="F390" s="55"/>
      <c r="G390" s="65"/>
      <c r="H390" s="65"/>
      <c r="I390" s="6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</row>
    <row r="391" spans="2:21" ht="13.5">
      <c r="B391" s="55"/>
      <c r="C391" s="55"/>
      <c r="D391" s="55"/>
      <c r="E391" s="55"/>
      <c r="F391" s="55"/>
      <c r="G391" s="65"/>
      <c r="H391" s="65"/>
      <c r="I391" s="6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</row>
    <row r="392" spans="2:21" ht="13.5">
      <c r="B392" s="55"/>
      <c r="C392" s="55"/>
      <c r="D392" s="55"/>
      <c r="E392" s="55"/>
      <c r="F392" s="55"/>
      <c r="G392" s="65"/>
      <c r="H392" s="65"/>
      <c r="I392" s="6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</row>
    <row r="393" spans="2:21" ht="13.5">
      <c r="B393" s="55"/>
      <c r="C393" s="55"/>
      <c r="D393" s="55"/>
      <c r="E393" s="55"/>
      <c r="F393" s="55"/>
      <c r="G393" s="65"/>
      <c r="H393" s="65"/>
      <c r="I393" s="6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</row>
    <row r="394" spans="2:21" ht="13.5">
      <c r="B394" s="55"/>
      <c r="C394" s="55"/>
      <c r="D394" s="55"/>
      <c r="E394" s="55"/>
      <c r="F394" s="55"/>
      <c r="G394" s="65"/>
      <c r="H394" s="65"/>
      <c r="I394" s="6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</row>
    <row r="395" spans="2:21" ht="13.5">
      <c r="B395" s="55"/>
      <c r="C395" s="55"/>
      <c r="D395" s="55"/>
      <c r="E395" s="55"/>
      <c r="F395" s="55"/>
      <c r="G395" s="65"/>
      <c r="H395" s="65"/>
      <c r="I395" s="6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</row>
    <row r="396" spans="2:21" ht="13.5">
      <c r="B396" s="55"/>
      <c r="C396" s="55"/>
      <c r="D396" s="55"/>
      <c r="E396" s="55"/>
      <c r="F396" s="55"/>
      <c r="G396" s="65"/>
      <c r="H396" s="65"/>
      <c r="I396" s="6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</row>
    <row r="397" spans="2:21" ht="13.5">
      <c r="B397" s="55"/>
      <c r="C397" s="55"/>
      <c r="D397" s="55"/>
      <c r="E397" s="55"/>
      <c r="F397" s="55"/>
      <c r="G397" s="65"/>
      <c r="H397" s="65"/>
      <c r="I397" s="6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</row>
    <row r="398" spans="2:21" ht="13.5">
      <c r="B398" s="55"/>
      <c r="C398" s="55"/>
      <c r="D398" s="55"/>
      <c r="E398" s="55"/>
      <c r="F398" s="55"/>
      <c r="G398" s="65"/>
      <c r="H398" s="65"/>
      <c r="I398" s="6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</row>
    <row r="399" spans="2:21" ht="13.5">
      <c r="B399" s="55"/>
      <c r="C399" s="55"/>
      <c r="D399" s="55"/>
      <c r="E399" s="55"/>
      <c r="F399" s="55"/>
      <c r="G399" s="65"/>
      <c r="H399" s="65"/>
      <c r="I399" s="6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</row>
    <row r="400" spans="2:21" ht="13.5">
      <c r="B400" s="55"/>
      <c r="C400" s="55"/>
      <c r="D400" s="55"/>
      <c r="E400" s="55"/>
      <c r="F400" s="55"/>
      <c r="G400" s="65"/>
      <c r="H400" s="65"/>
      <c r="I400" s="6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</row>
    <row r="401" spans="2:21" ht="13.5">
      <c r="B401" s="55"/>
      <c r="C401" s="55"/>
      <c r="D401" s="55"/>
      <c r="E401" s="55"/>
      <c r="F401" s="55"/>
      <c r="G401" s="65"/>
      <c r="H401" s="65"/>
      <c r="I401" s="6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</row>
    <row r="402" spans="2:21" ht="13.5">
      <c r="B402" s="55"/>
      <c r="C402" s="55"/>
      <c r="D402" s="55"/>
      <c r="E402" s="55"/>
      <c r="F402" s="55"/>
      <c r="G402" s="65"/>
      <c r="H402" s="65"/>
      <c r="I402" s="6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</row>
    <row r="403" spans="2:21" ht="13.5">
      <c r="B403" s="55"/>
      <c r="C403" s="55"/>
      <c r="D403" s="55"/>
      <c r="E403" s="55"/>
      <c r="F403" s="55"/>
      <c r="G403" s="65"/>
      <c r="H403" s="65"/>
      <c r="I403" s="6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</row>
    <row r="404" spans="2:21" ht="13.5">
      <c r="B404" s="55"/>
      <c r="C404" s="55"/>
      <c r="D404" s="55"/>
      <c r="E404" s="55"/>
      <c r="F404" s="55"/>
      <c r="G404" s="65"/>
      <c r="H404" s="65"/>
      <c r="I404" s="6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</row>
    <row r="405" spans="2:21" ht="13.5">
      <c r="B405" s="55"/>
      <c r="C405" s="55"/>
      <c r="D405" s="55"/>
      <c r="E405" s="55"/>
      <c r="F405" s="55"/>
      <c r="G405" s="65"/>
      <c r="H405" s="65"/>
      <c r="I405" s="6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</row>
    <row r="406" spans="2:21" ht="13.5">
      <c r="B406" s="55"/>
      <c r="C406" s="55"/>
      <c r="D406" s="55"/>
      <c r="E406" s="55"/>
      <c r="F406" s="55"/>
      <c r="G406" s="65"/>
      <c r="H406" s="65"/>
      <c r="I406" s="6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</row>
    <row r="407" spans="2:21" ht="13.5">
      <c r="B407" s="55"/>
      <c r="C407" s="55"/>
      <c r="D407" s="55"/>
      <c r="E407" s="55"/>
      <c r="F407" s="55"/>
      <c r="G407" s="65"/>
      <c r="H407" s="65"/>
      <c r="I407" s="6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</row>
    <row r="408" spans="2:21" ht="13.5">
      <c r="B408" s="55"/>
      <c r="C408" s="55"/>
      <c r="D408" s="55"/>
      <c r="E408" s="55"/>
      <c r="F408" s="55"/>
      <c r="G408" s="65"/>
      <c r="H408" s="65"/>
      <c r="I408" s="6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</row>
    <row r="409" spans="2:21" ht="13.5">
      <c r="B409" s="55"/>
      <c r="C409" s="55"/>
      <c r="D409" s="55"/>
      <c r="E409" s="55"/>
      <c r="F409" s="55"/>
      <c r="G409" s="65"/>
      <c r="H409" s="65"/>
      <c r="I409" s="6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</row>
    <row r="410" spans="2:21" ht="13.5">
      <c r="B410" s="55"/>
      <c r="C410" s="55"/>
      <c r="D410" s="55"/>
      <c r="E410" s="55"/>
      <c r="F410" s="55"/>
      <c r="G410" s="65"/>
      <c r="H410" s="65"/>
      <c r="I410" s="6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</row>
    <row r="411" spans="2:21" ht="13.5">
      <c r="B411" s="55"/>
      <c r="C411" s="55"/>
      <c r="D411" s="55"/>
      <c r="E411" s="55"/>
      <c r="F411" s="55"/>
      <c r="G411" s="65"/>
      <c r="H411" s="65"/>
      <c r="I411" s="6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</row>
    <row r="412" spans="2:21" ht="13.5">
      <c r="B412" s="55"/>
      <c r="C412" s="55"/>
      <c r="D412" s="55"/>
      <c r="E412" s="55"/>
      <c r="F412" s="55"/>
      <c r="G412" s="65"/>
      <c r="H412" s="65"/>
      <c r="I412" s="6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</row>
    <row r="413" spans="2:21" ht="13.5">
      <c r="B413" s="55"/>
      <c r="C413" s="55"/>
      <c r="D413" s="55"/>
      <c r="E413" s="55"/>
      <c r="F413" s="55"/>
      <c r="G413" s="65"/>
      <c r="H413" s="65"/>
      <c r="I413" s="6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</row>
    <row r="414" spans="2:21" ht="13.5">
      <c r="B414" s="55"/>
      <c r="C414" s="55"/>
      <c r="D414" s="55"/>
      <c r="E414" s="55"/>
      <c r="F414" s="55"/>
      <c r="G414" s="65"/>
      <c r="H414" s="65"/>
      <c r="I414" s="6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</row>
    <row r="415" spans="2:21" ht="13.5">
      <c r="B415" s="55"/>
      <c r="C415" s="55"/>
      <c r="D415" s="55"/>
      <c r="E415" s="55"/>
      <c r="F415" s="55"/>
      <c r="G415" s="65"/>
      <c r="H415" s="65"/>
      <c r="I415" s="6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</row>
    <row r="416" spans="2:21" ht="13.5">
      <c r="B416" s="55"/>
      <c r="C416" s="55"/>
      <c r="D416" s="55"/>
      <c r="E416" s="55"/>
      <c r="F416" s="55"/>
      <c r="G416" s="65"/>
      <c r="H416" s="65"/>
      <c r="I416" s="6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</row>
    <row r="417" spans="2:21" ht="13.5">
      <c r="B417" s="55"/>
      <c r="C417" s="55"/>
      <c r="D417" s="55"/>
      <c r="E417" s="55"/>
      <c r="F417" s="55"/>
      <c r="G417" s="65"/>
      <c r="H417" s="65"/>
      <c r="I417" s="6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</row>
    <row r="418" spans="2:21" ht="13.5">
      <c r="B418" s="55"/>
      <c r="C418" s="55"/>
      <c r="D418" s="55"/>
      <c r="E418" s="55"/>
      <c r="F418" s="55"/>
      <c r="G418" s="65"/>
      <c r="H418" s="65"/>
      <c r="I418" s="6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</row>
    <row r="419" spans="2:21" ht="13.5">
      <c r="B419" s="55"/>
      <c r="C419" s="55"/>
      <c r="D419" s="55"/>
      <c r="E419" s="55"/>
      <c r="F419" s="55"/>
      <c r="G419" s="65"/>
      <c r="H419" s="65"/>
      <c r="I419" s="6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</row>
    <row r="420" spans="2:21" ht="13.5">
      <c r="B420" s="55"/>
      <c r="C420" s="55"/>
      <c r="D420" s="55"/>
      <c r="E420" s="55"/>
      <c r="F420" s="55"/>
      <c r="G420" s="65"/>
      <c r="H420" s="65"/>
      <c r="I420" s="6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</row>
    <row r="421" spans="2:21" ht="13.5">
      <c r="B421" s="55"/>
      <c r="C421" s="55"/>
      <c r="D421" s="55"/>
      <c r="E421" s="55"/>
      <c r="F421" s="55"/>
      <c r="G421" s="65"/>
      <c r="H421" s="65"/>
      <c r="I421" s="6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</row>
    <row r="422" spans="2:21" ht="13.5">
      <c r="B422" s="55"/>
      <c r="C422" s="55"/>
      <c r="D422" s="55"/>
      <c r="E422" s="55"/>
      <c r="F422" s="55"/>
      <c r="G422" s="65"/>
      <c r="H422" s="65"/>
      <c r="I422" s="6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</row>
    <row r="423" spans="2:21" ht="13.5">
      <c r="B423" s="55"/>
      <c r="C423" s="55"/>
      <c r="D423" s="55"/>
      <c r="E423" s="55"/>
      <c r="F423" s="55"/>
      <c r="G423" s="65"/>
      <c r="H423" s="65"/>
      <c r="I423" s="6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</row>
    <row r="424" spans="2:21" ht="13.5">
      <c r="B424" s="55"/>
      <c r="C424" s="55"/>
      <c r="D424" s="55"/>
      <c r="E424" s="55"/>
      <c r="F424" s="55"/>
      <c r="G424" s="65"/>
      <c r="H424" s="65"/>
      <c r="I424" s="6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</row>
    <row r="425" spans="2:21" ht="13.5">
      <c r="B425" s="55"/>
      <c r="C425" s="55"/>
      <c r="D425" s="55"/>
      <c r="E425" s="55"/>
      <c r="F425" s="55"/>
      <c r="G425" s="65"/>
      <c r="H425" s="65"/>
      <c r="I425" s="6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</row>
    <row r="426" spans="2:21" ht="13.5">
      <c r="B426" s="55"/>
      <c r="C426" s="55"/>
      <c r="D426" s="55"/>
      <c r="E426" s="55"/>
      <c r="F426" s="55"/>
      <c r="G426" s="65"/>
      <c r="H426" s="65"/>
      <c r="I426" s="6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</row>
    <row r="427" spans="2:21" ht="13.5">
      <c r="B427" s="55"/>
      <c r="C427" s="55"/>
      <c r="D427" s="55"/>
      <c r="E427" s="55"/>
      <c r="F427" s="55"/>
      <c r="G427" s="65"/>
      <c r="H427" s="65"/>
      <c r="I427" s="6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</row>
    <row r="428" spans="2:21" ht="13.5">
      <c r="B428" s="55"/>
      <c r="C428" s="55"/>
      <c r="D428" s="55"/>
      <c r="E428" s="55"/>
      <c r="F428" s="55"/>
      <c r="G428" s="65"/>
      <c r="H428" s="65"/>
      <c r="I428" s="6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</row>
    <row r="429" spans="2:21" ht="13.5">
      <c r="B429" s="55"/>
      <c r="C429" s="55"/>
      <c r="D429" s="55"/>
      <c r="E429" s="55"/>
      <c r="F429" s="55"/>
      <c r="G429" s="65"/>
      <c r="H429" s="65"/>
      <c r="I429" s="6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</row>
    <row r="430" spans="2:21" ht="13.5">
      <c r="B430" s="55"/>
      <c r="C430" s="55"/>
      <c r="D430" s="55"/>
      <c r="E430" s="55"/>
      <c r="F430" s="55"/>
      <c r="G430" s="65"/>
      <c r="H430" s="65"/>
      <c r="I430" s="6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</row>
    <row r="431" spans="2:21" ht="13.5">
      <c r="B431" s="55"/>
      <c r="C431" s="55"/>
      <c r="D431" s="55"/>
      <c r="E431" s="55"/>
      <c r="F431" s="55"/>
      <c r="G431" s="65"/>
      <c r="H431" s="65"/>
      <c r="I431" s="6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</row>
    <row r="432" spans="2:21" ht="13.5">
      <c r="B432" s="55"/>
      <c r="C432" s="55"/>
      <c r="D432" s="55"/>
      <c r="E432" s="55"/>
      <c r="F432" s="55"/>
      <c r="G432" s="65"/>
      <c r="H432" s="65"/>
      <c r="I432" s="6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</row>
    <row r="433" spans="2:21" ht="13.5">
      <c r="B433" s="55"/>
      <c r="C433" s="55"/>
      <c r="D433" s="55"/>
      <c r="E433" s="55"/>
      <c r="F433" s="55"/>
      <c r="G433" s="65"/>
      <c r="H433" s="65"/>
      <c r="I433" s="6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</row>
    <row r="434" spans="2:21" ht="13.5">
      <c r="B434" s="55"/>
      <c r="C434" s="55"/>
      <c r="D434" s="55"/>
      <c r="E434" s="55"/>
      <c r="F434" s="55"/>
      <c r="G434" s="65"/>
      <c r="H434" s="65"/>
      <c r="I434" s="6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</row>
    <row r="435" spans="2:21" ht="13.5">
      <c r="B435" s="55"/>
      <c r="C435" s="55"/>
      <c r="D435" s="55"/>
      <c r="E435" s="55"/>
      <c r="F435" s="55"/>
      <c r="G435" s="65"/>
      <c r="H435" s="65"/>
      <c r="I435" s="6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</row>
    <row r="436" spans="2:21" ht="13.5">
      <c r="B436" s="55"/>
      <c r="C436" s="55"/>
      <c r="D436" s="55"/>
      <c r="E436" s="55"/>
      <c r="F436" s="55"/>
      <c r="G436" s="65"/>
      <c r="H436" s="65"/>
      <c r="I436" s="6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</row>
    <row r="437" spans="2:21" ht="13.5">
      <c r="B437" s="55"/>
      <c r="C437" s="55"/>
      <c r="D437" s="55"/>
      <c r="E437" s="55"/>
      <c r="F437" s="55"/>
      <c r="G437" s="65"/>
      <c r="H437" s="65"/>
      <c r="I437" s="6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</row>
    <row r="438" spans="2:21" ht="13.5">
      <c r="B438" s="55"/>
      <c r="C438" s="55"/>
      <c r="D438" s="55"/>
      <c r="E438" s="55"/>
      <c r="F438" s="55"/>
      <c r="G438" s="65"/>
      <c r="H438" s="65"/>
      <c r="I438" s="6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</row>
    <row r="439" spans="2:21" ht="13.5">
      <c r="B439" s="55"/>
      <c r="C439" s="55"/>
      <c r="D439" s="55"/>
      <c r="E439" s="55"/>
      <c r="F439" s="55"/>
      <c r="G439" s="65"/>
      <c r="H439" s="65"/>
      <c r="I439" s="6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</row>
    <row r="440" spans="2:21" ht="13.5">
      <c r="B440" s="55"/>
      <c r="C440" s="55"/>
      <c r="D440" s="55"/>
      <c r="E440" s="55"/>
      <c r="F440" s="55"/>
      <c r="G440" s="65"/>
      <c r="H440" s="65"/>
      <c r="I440" s="6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</row>
    <row r="441" spans="2:21" ht="13.5">
      <c r="B441" s="55"/>
      <c r="C441" s="55"/>
      <c r="D441" s="55"/>
      <c r="E441" s="55"/>
      <c r="F441" s="55"/>
      <c r="G441" s="65"/>
      <c r="H441" s="65"/>
      <c r="I441" s="6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</row>
    <row r="442" spans="2:21" ht="13.5">
      <c r="B442" s="55"/>
      <c r="C442" s="55"/>
      <c r="D442" s="55"/>
      <c r="E442" s="55"/>
      <c r="F442" s="55"/>
      <c r="G442" s="65"/>
      <c r="H442" s="65"/>
      <c r="I442" s="6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</row>
    <row r="443" spans="2:21" ht="13.5">
      <c r="B443" s="55"/>
      <c r="C443" s="55"/>
      <c r="D443" s="55"/>
      <c r="E443" s="55"/>
      <c r="F443" s="55"/>
      <c r="G443" s="65"/>
      <c r="H443" s="65"/>
      <c r="I443" s="6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</row>
    <row r="444" spans="2:21" ht="13.5">
      <c r="B444" s="55"/>
      <c r="C444" s="55"/>
      <c r="D444" s="55"/>
      <c r="E444" s="55"/>
      <c r="F444" s="55"/>
      <c r="G444" s="65"/>
      <c r="H444" s="65"/>
      <c r="I444" s="6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</row>
    <row r="445" spans="2:21" ht="13.5">
      <c r="B445" s="55"/>
      <c r="C445" s="55"/>
      <c r="D445" s="55"/>
      <c r="E445" s="55"/>
      <c r="F445" s="55"/>
      <c r="G445" s="65"/>
      <c r="H445" s="65"/>
      <c r="I445" s="6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</row>
    <row r="446" spans="2:21" ht="13.5">
      <c r="B446" s="55"/>
      <c r="C446" s="55"/>
      <c r="D446" s="55"/>
      <c r="E446" s="55"/>
      <c r="F446" s="55"/>
      <c r="G446" s="65"/>
      <c r="H446" s="65"/>
      <c r="I446" s="6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</row>
    <row r="447" spans="2:21" ht="13.5">
      <c r="B447" s="55"/>
      <c r="C447" s="55"/>
      <c r="D447" s="55"/>
      <c r="E447" s="55"/>
      <c r="F447" s="55"/>
      <c r="G447" s="65"/>
      <c r="H447" s="65"/>
      <c r="I447" s="6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</row>
    <row r="448" spans="2:21" ht="13.5">
      <c r="B448" s="55"/>
      <c r="C448" s="55"/>
      <c r="D448" s="55"/>
      <c r="E448" s="55"/>
      <c r="F448" s="55"/>
      <c r="G448" s="65"/>
      <c r="H448" s="65"/>
      <c r="I448" s="6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</row>
    <row r="449" spans="2:21" ht="13.5">
      <c r="B449" s="55"/>
      <c r="C449" s="55"/>
      <c r="D449" s="55"/>
      <c r="E449" s="55"/>
      <c r="F449" s="55"/>
      <c r="G449" s="65"/>
      <c r="H449" s="65"/>
      <c r="I449" s="6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</row>
    <row r="450" spans="2:21" ht="13.5">
      <c r="B450" s="55"/>
      <c r="C450" s="55"/>
      <c r="D450" s="55"/>
      <c r="E450" s="55"/>
      <c r="F450" s="55"/>
      <c r="G450" s="65"/>
      <c r="H450" s="65"/>
      <c r="I450" s="6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</row>
    <row r="451" spans="2:21" ht="13.5">
      <c r="B451" s="55"/>
      <c r="C451" s="55"/>
      <c r="D451" s="55"/>
      <c r="E451" s="55"/>
      <c r="F451" s="55"/>
      <c r="G451" s="65"/>
      <c r="H451" s="65"/>
      <c r="I451" s="6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</row>
    <row r="452" spans="2:21" ht="13.5">
      <c r="B452" s="55"/>
      <c r="C452" s="55"/>
      <c r="D452" s="55"/>
      <c r="E452" s="55"/>
      <c r="F452" s="55"/>
      <c r="G452" s="65"/>
      <c r="H452" s="65"/>
      <c r="I452" s="6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</row>
    <row r="453" spans="2:21" ht="13.5">
      <c r="B453" s="55"/>
      <c r="C453" s="55"/>
      <c r="D453" s="55"/>
      <c r="E453" s="55"/>
      <c r="F453" s="55"/>
      <c r="G453" s="65"/>
      <c r="H453" s="65"/>
      <c r="I453" s="6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</row>
    <row r="454" spans="2:21" ht="13.5">
      <c r="B454" s="55"/>
      <c r="C454" s="55"/>
      <c r="D454" s="55"/>
      <c r="E454" s="55"/>
      <c r="F454" s="55"/>
      <c r="G454" s="65"/>
      <c r="H454" s="65"/>
      <c r="I454" s="6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</row>
    <row r="455" spans="2:21" ht="13.5">
      <c r="B455" s="55"/>
      <c r="C455" s="55"/>
      <c r="D455" s="55"/>
      <c r="E455" s="55"/>
      <c r="F455" s="55"/>
      <c r="G455" s="65"/>
      <c r="H455" s="65"/>
      <c r="I455" s="6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</row>
    <row r="456" spans="2:21" ht="13.5">
      <c r="B456" s="55"/>
      <c r="C456" s="55"/>
      <c r="D456" s="55"/>
      <c r="E456" s="55"/>
      <c r="F456" s="55"/>
      <c r="G456" s="65"/>
      <c r="H456" s="65"/>
      <c r="I456" s="6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</row>
    <row r="457" spans="2:21" ht="13.5">
      <c r="B457" s="55"/>
      <c r="C457" s="55"/>
      <c r="D457" s="55"/>
      <c r="E457" s="55"/>
      <c r="F457" s="55"/>
      <c r="G457" s="65"/>
      <c r="H457" s="65"/>
      <c r="I457" s="6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</row>
    <row r="458" spans="2:21" ht="13.5">
      <c r="B458" s="55"/>
      <c r="C458" s="55"/>
      <c r="D458" s="55"/>
      <c r="E458" s="55"/>
      <c r="F458" s="55"/>
      <c r="G458" s="65"/>
      <c r="H458" s="65"/>
      <c r="I458" s="6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</row>
    <row r="459" spans="2:21" ht="13.5">
      <c r="B459" s="55"/>
      <c r="C459" s="55"/>
      <c r="D459" s="55"/>
      <c r="E459" s="55"/>
      <c r="F459" s="55"/>
      <c r="G459" s="65"/>
      <c r="H459" s="65"/>
      <c r="I459" s="6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</row>
    <row r="460" spans="2:21" ht="13.5">
      <c r="B460" s="55"/>
      <c r="C460" s="55"/>
      <c r="D460" s="55"/>
      <c r="E460" s="55"/>
      <c r="F460" s="55"/>
      <c r="G460" s="65"/>
      <c r="H460" s="65"/>
      <c r="I460" s="6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</row>
    <row r="461" spans="2:21" ht="13.5">
      <c r="B461" s="55"/>
      <c r="C461" s="55"/>
      <c r="D461" s="55"/>
      <c r="E461" s="55"/>
      <c r="F461" s="55"/>
      <c r="G461" s="65"/>
      <c r="H461" s="65"/>
      <c r="I461" s="6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</row>
    <row r="462" spans="2:21" ht="13.5">
      <c r="B462" s="55"/>
      <c r="C462" s="55"/>
      <c r="D462" s="55"/>
      <c r="E462" s="55"/>
      <c r="F462" s="55"/>
      <c r="G462" s="65"/>
      <c r="H462" s="65"/>
      <c r="I462" s="6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</row>
    <row r="463" spans="2:21" ht="13.5">
      <c r="B463" s="55"/>
      <c r="C463" s="55"/>
      <c r="D463" s="55"/>
      <c r="E463" s="55"/>
      <c r="F463" s="55"/>
      <c r="G463" s="65"/>
      <c r="H463" s="65"/>
      <c r="I463" s="6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</row>
    <row r="464" spans="2:21" ht="13.5">
      <c r="B464" s="55"/>
      <c r="C464" s="55"/>
      <c r="D464" s="55"/>
      <c r="E464" s="55"/>
      <c r="F464" s="55"/>
      <c r="G464" s="65"/>
      <c r="H464" s="65"/>
      <c r="I464" s="6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</row>
    <row r="465" spans="2:21" ht="13.5">
      <c r="B465" s="55"/>
      <c r="C465" s="55"/>
      <c r="D465" s="55"/>
      <c r="E465" s="55"/>
      <c r="F465" s="55"/>
      <c r="G465" s="65"/>
      <c r="H465" s="65"/>
      <c r="I465" s="6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</row>
    <row r="466" spans="2:21" ht="13.5">
      <c r="B466" s="55"/>
      <c r="C466" s="55"/>
      <c r="D466" s="55"/>
      <c r="E466" s="55"/>
      <c r="F466" s="55"/>
      <c r="G466" s="65"/>
      <c r="H466" s="65"/>
      <c r="I466" s="6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</row>
    <row r="467" spans="2:21" ht="13.5">
      <c r="B467" s="55"/>
      <c r="C467" s="55"/>
      <c r="D467" s="55"/>
      <c r="E467" s="55"/>
      <c r="F467" s="55"/>
      <c r="G467" s="65"/>
      <c r="H467" s="65"/>
      <c r="I467" s="6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</row>
    <row r="468" spans="2:21" ht="13.5">
      <c r="B468" s="55"/>
      <c r="C468" s="55"/>
      <c r="D468" s="55"/>
      <c r="E468" s="55"/>
      <c r="F468" s="55"/>
      <c r="G468" s="65"/>
      <c r="H468" s="65"/>
      <c r="I468" s="6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</row>
    <row r="469" spans="2:21" ht="13.5">
      <c r="B469" s="55"/>
      <c r="C469" s="55"/>
      <c r="D469" s="55"/>
      <c r="E469" s="55"/>
      <c r="F469" s="55"/>
      <c r="G469" s="65"/>
      <c r="H469" s="65"/>
      <c r="I469" s="6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</row>
    <row r="470" spans="2:21" ht="13.5">
      <c r="B470" s="55"/>
      <c r="C470" s="55"/>
      <c r="D470" s="55"/>
      <c r="E470" s="55"/>
      <c r="F470" s="55"/>
      <c r="G470" s="65"/>
      <c r="H470" s="65"/>
      <c r="I470" s="6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</row>
    <row r="471" spans="2:21" ht="13.5">
      <c r="B471" s="55"/>
      <c r="C471" s="55"/>
      <c r="D471" s="55"/>
      <c r="E471" s="55"/>
      <c r="F471" s="55"/>
      <c r="G471" s="65"/>
      <c r="H471" s="65"/>
      <c r="I471" s="6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</row>
    <row r="472" spans="2:21" ht="13.5">
      <c r="B472" s="55"/>
      <c r="C472" s="55"/>
      <c r="D472" s="55"/>
      <c r="E472" s="55"/>
      <c r="F472" s="55"/>
      <c r="G472" s="65"/>
      <c r="H472" s="65"/>
      <c r="I472" s="6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</row>
    <row r="473" spans="2:21" ht="13.5">
      <c r="B473" s="55"/>
      <c r="C473" s="55"/>
      <c r="D473" s="55"/>
      <c r="E473" s="55"/>
      <c r="F473" s="55"/>
      <c r="G473" s="65"/>
      <c r="H473" s="65"/>
      <c r="I473" s="6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</row>
    <row r="474" spans="2:21" ht="13.5">
      <c r="B474" s="55"/>
      <c r="C474" s="55"/>
      <c r="D474" s="55"/>
      <c r="E474" s="55"/>
      <c r="F474" s="55"/>
      <c r="G474" s="65"/>
      <c r="H474" s="65"/>
      <c r="I474" s="6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</row>
    <row r="475" spans="2:21" ht="13.5">
      <c r="B475" s="55"/>
      <c r="C475" s="55"/>
      <c r="D475" s="55"/>
      <c r="E475" s="55"/>
      <c r="F475" s="55"/>
      <c r="G475" s="65"/>
      <c r="H475" s="65"/>
      <c r="I475" s="6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</row>
    <row r="476" spans="2:21" ht="13.5">
      <c r="B476" s="55"/>
      <c r="C476" s="55"/>
      <c r="D476" s="55"/>
      <c r="E476" s="55"/>
      <c r="F476" s="55"/>
      <c r="G476" s="65"/>
      <c r="H476" s="65"/>
      <c r="I476" s="6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</row>
    <row r="477" spans="2:21" ht="13.5">
      <c r="B477" s="55"/>
      <c r="C477" s="55"/>
      <c r="D477" s="55"/>
      <c r="E477" s="55"/>
      <c r="F477" s="55"/>
      <c r="G477" s="65"/>
      <c r="H477" s="65"/>
      <c r="I477" s="6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</row>
    <row r="478" spans="2:21" ht="13.5">
      <c r="B478" s="55"/>
      <c r="C478" s="55"/>
      <c r="D478" s="55"/>
      <c r="E478" s="55"/>
      <c r="F478" s="55"/>
      <c r="G478" s="65"/>
      <c r="H478" s="65"/>
      <c r="I478" s="6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</row>
    <row r="479" spans="2:21" ht="13.5">
      <c r="B479" s="55"/>
      <c r="C479" s="55"/>
      <c r="D479" s="55"/>
      <c r="E479" s="55"/>
      <c r="F479" s="55"/>
      <c r="G479" s="65"/>
      <c r="H479" s="65"/>
      <c r="I479" s="6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</row>
    <row r="480" spans="2:21" ht="13.5">
      <c r="B480" s="55"/>
      <c r="C480" s="55"/>
      <c r="D480" s="55"/>
      <c r="E480" s="55"/>
      <c r="F480" s="55"/>
      <c r="G480" s="65"/>
      <c r="H480" s="65"/>
      <c r="I480" s="6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</row>
    <row r="481" spans="2:21" ht="13.5">
      <c r="B481" s="55"/>
      <c r="C481" s="55"/>
      <c r="D481" s="55"/>
      <c r="E481" s="55"/>
      <c r="F481" s="55"/>
      <c r="G481" s="65"/>
      <c r="H481" s="65"/>
      <c r="I481" s="6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</row>
    <row r="482" spans="2:21" ht="13.5">
      <c r="B482" s="55"/>
      <c r="C482" s="55"/>
      <c r="D482" s="55"/>
      <c r="E482" s="55"/>
      <c r="F482" s="55"/>
      <c r="G482" s="65"/>
      <c r="H482" s="65"/>
      <c r="I482" s="6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</row>
    <row r="483" spans="2:21" ht="13.5">
      <c r="B483" s="55"/>
      <c r="C483" s="55"/>
      <c r="D483" s="55"/>
      <c r="E483" s="55"/>
      <c r="F483" s="55"/>
      <c r="G483" s="65"/>
      <c r="H483" s="65"/>
      <c r="I483" s="6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</row>
    <row r="484" spans="2:21" ht="13.5">
      <c r="B484" s="55"/>
      <c r="C484" s="55"/>
      <c r="D484" s="55"/>
      <c r="E484" s="55"/>
      <c r="F484" s="55"/>
      <c r="G484" s="65"/>
      <c r="H484" s="65"/>
      <c r="I484" s="6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</row>
    <row r="485" spans="2:21" ht="13.5">
      <c r="B485" s="55"/>
      <c r="C485" s="55"/>
      <c r="D485" s="55"/>
      <c r="E485" s="55"/>
      <c r="F485" s="55"/>
      <c r="G485" s="65"/>
      <c r="H485" s="65"/>
      <c r="I485" s="6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</row>
    <row r="486" spans="2:21" ht="13.5">
      <c r="B486" s="55"/>
      <c r="C486" s="55"/>
      <c r="D486" s="55"/>
      <c r="E486" s="55"/>
      <c r="F486" s="55"/>
      <c r="G486" s="65"/>
      <c r="H486" s="65"/>
      <c r="I486" s="6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</row>
    <row r="487" spans="2:21" ht="13.5">
      <c r="B487" s="55"/>
      <c r="C487" s="55"/>
      <c r="D487" s="55"/>
      <c r="E487" s="55"/>
      <c r="F487" s="55"/>
      <c r="G487" s="65"/>
      <c r="H487" s="65"/>
      <c r="I487" s="6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</row>
    <row r="488" spans="2:21" ht="13.5">
      <c r="B488" s="55"/>
      <c r="C488" s="55"/>
      <c r="D488" s="55"/>
      <c r="E488" s="55"/>
      <c r="F488" s="55"/>
      <c r="G488" s="65"/>
      <c r="H488" s="65"/>
      <c r="I488" s="6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</row>
    <row r="489" spans="2:21" ht="13.5">
      <c r="B489" s="55"/>
      <c r="C489" s="55"/>
      <c r="D489" s="55"/>
      <c r="E489" s="55"/>
      <c r="F489" s="55"/>
      <c r="G489" s="65"/>
      <c r="H489" s="65"/>
      <c r="I489" s="6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</row>
    <row r="490" spans="2:21" ht="13.5">
      <c r="B490" s="55"/>
      <c r="C490" s="55"/>
      <c r="D490" s="55"/>
      <c r="E490" s="55"/>
      <c r="F490" s="55"/>
      <c r="G490" s="65"/>
      <c r="H490" s="65"/>
      <c r="I490" s="6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</row>
    <row r="491" spans="2:21" ht="13.5">
      <c r="B491" s="55"/>
      <c r="C491" s="55"/>
      <c r="D491" s="55"/>
      <c r="E491" s="55"/>
      <c r="F491" s="55"/>
      <c r="G491" s="65"/>
      <c r="H491" s="65"/>
      <c r="I491" s="6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</row>
    <row r="492" spans="2:21" ht="13.5">
      <c r="B492" s="55"/>
      <c r="C492" s="55"/>
      <c r="D492" s="55"/>
      <c r="E492" s="55"/>
      <c r="F492" s="55"/>
      <c r="G492" s="65"/>
      <c r="H492" s="65"/>
      <c r="I492" s="6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</row>
    <row r="493" spans="2:21" ht="13.5">
      <c r="B493" s="55"/>
      <c r="C493" s="55"/>
      <c r="D493" s="55"/>
      <c r="E493" s="55"/>
      <c r="F493" s="55"/>
      <c r="G493" s="65"/>
      <c r="H493" s="65"/>
      <c r="I493" s="6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</row>
    <row r="494" spans="2:21" ht="13.5">
      <c r="B494" s="55"/>
      <c r="C494" s="55"/>
      <c r="D494" s="55"/>
      <c r="E494" s="55"/>
      <c r="F494" s="55"/>
      <c r="G494" s="65"/>
      <c r="H494" s="65"/>
      <c r="I494" s="6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</row>
    <row r="495" spans="2:21" ht="13.5">
      <c r="B495" s="55"/>
      <c r="C495" s="55"/>
      <c r="D495" s="55"/>
      <c r="E495" s="55"/>
      <c r="F495" s="55"/>
      <c r="G495" s="65"/>
      <c r="H495" s="65"/>
      <c r="I495" s="6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</row>
    <row r="496" spans="2:21" ht="13.5">
      <c r="B496" s="55"/>
      <c r="C496" s="55"/>
      <c r="D496" s="55"/>
      <c r="E496" s="55"/>
      <c r="F496" s="55"/>
      <c r="G496" s="65"/>
      <c r="H496" s="65"/>
      <c r="I496" s="6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</row>
    <row r="497" spans="2:21" ht="13.5">
      <c r="B497" s="55"/>
      <c r="C497" s="55"/>
      <c r="D497" s="55"/>
      <c r="E497" s="55"/>
      <c r="F497" s="55"/>
      <c r="G497" s="65"/>
      <c r="H497" s="65"/>
      <c r="I497" s="6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</row>
    <row r="498" spans="2:21" ht="13.5">
      <c r="B498" s="55"/>
      <c r="C498" s="55"/>
      <c r="D498" s="55"/>
      <c r="E498" s="55"/>
      <c r="F498" s="55"/>
      <c r="G498" s="65"/>
      <c r="H498" s="65"/>
      <c r="I498" s="6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</row>
    <row r="499" spans="2:21" ht="13.5">
      <c r="B499" s="55"/>
      <c r="C499" s="55"/>
      <c r="D499" s="55"/>
      <c r="E499" s="55"/>
      <c r="F499" s="55"/>
      <c r="G499" s="65"/>
      <c r="H499" s="65"/>
      <c r="I499" s="6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</row>
    <row r="500" spans="2:21" ht="13.5">
      <c r="B500" s="55"/>
      <c r="C500" s="55"/>
      <c r="D500" s="55"/>
      <c r="E500" s="55"/>
      <c r="F500" s="55"/>
      <c r="G500" s="65"/>
      <c r="H500" s="65"/>
      <c r="I500" s="6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</row>
    <row r="501" spans="2:21" ht="13.5">
      <c r="B501" s="55"/>
      <c r="C501" s="55"/>
      <c r="D501" s="55"/>
      <c r="E501" s="55"/>
      <c r="F501" s="55"/>
      <c r="G501" s="65"/>
      <c r="H501" s="65"/>
      <c r="I501" s="6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</row>
    <row r="502" spans="2:21" ht="13.5">
      <c r="B502" s="55"/>
      <c r="C502" s="55"/>
      <c r="D502" s="55"/>
      <c r="E502" s="55"/>
      <c r="F502" s="55"/>
      <c r="G502" s="65"/>
      <c r="H502" s="65"/>
      <c r="I502" s="6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</row>
    <row r="503" spans="2:21" ht="13.5">
      <c r="B503" s="55"/>
      <c r="C503" s="55"/>
      <c r="D503" s="55"/>
      <c r="E503" s="55"/>
      <c r="F503" s="55"/>
      <c r="G503" s="65"/>
      <c r="H503" s="65"/>
      <c r="I503" s="6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</row>
    <row r="504" spans="2:21" ht="13.5">
      <c r="B504" s="55"/>
      <c r="C504" s="55"/>
      <c r="D504" s="55"/>
      <c r="E504" s="55"/>
      <c r="F504" s="55"/>
      <c r="G504" s="65"/>
      <c r="H504" s="65"/>
      <c r="I504" s="6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</row>
    <row r="505" spans="2:21" ht="13.5">
      <c r="B505" s="55"/>
      <c r="C505" s="55"/>
      <c r="D505" s="55"/>
      <c r="E505" s="55"/>
      <c r="F505" s="55"/>
      <c r="G505" s="65"/>
      <c r="H505" s="65"/>
      <c r="I505" s="6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</row>
    <row r="506" spans="2:21" ht="13.5">
      <c r="B506" s="55"/>
      <c r="C506" s="55"/>
      <c r="D506" s="55"/>
      <c r="E506" s="55"/>
      <c r="F506" s="55"/>
      <c r="G506" s="65"/>
      <c r="H506" s="65"/>
      <c r="I506" s="6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</row>
    <row r="507" spans="2:21" ht="13.5">
      <c r="B507" s="55"/>
      <c r="C507" s="55"/>
      <c r="D507" s="55"/>
      <c r="E507" s="55"/>
      <c r="F507" s="55"/>
      <c r="G507" s="65"/>
      <c r="H507" s="65"/>
      <c r="I507" s="6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</row>
    <row r="508" spans="2:21" ht="13.5">
      <c r="B508" s="55"/>
      <c r="C508" s="55"/>
      <c r="D508" s="55"/>
      <c r="E508" s="55"/>
      <c r="F508" s="55"/>
      <c r="G508" s="65"/>
      <c r="H508" s="65"/>
      <c r="I508" s="6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</row>
    <row r="509" spans="2:21" ht="13.5">
      <c r="B509" s="55"/>
      <c r="C509" s="55"/>
      <c r="D509" s="55"/>
      <c r="E509" s="55"/>
      <c r="F509" s="55"/>
      <c r="G509" s="65"/>
      <c r="H509" s="65"/>
      <c r="I509" s="6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</row>
    <row r="510" spans="2:21" ht="13.5">
      <c r="B510" s="55"/>
      <c r="C510" s="55"/>
      <c r="D510" s="55"/>
      <c r="E510" s="55"/>
      <c r="F510" s="55"/>
      <c r="G510" s="65"/>
      <c r="H510" s="65"/>
      <c r="I510" s="6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</row>
    <row r="511" spans="2:21" ht="13.5">
      <c r="B511" s="55"/>
      <c r="C511" s="55"/>
      <c r="D511" s="55"/>
      <c r="E511" s="55"/>
      <c r="F511" s="55"/>
      <c r="G511" s="65"/>
      <c r="H511" s="65"/>
      <c r="I511" s="6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</row>
    <row r="512" spans="2:21" ht="13.5">
      <c r="B512" s="55"/>
      <c r="C512" s="55"/>
      <c r="D512" s="55"/>
      <c r="E512" s="55"/>
      <c r="F512" s="55"/>
      <c r="G512" s="65"/>
      <c r="H512" s="65"/>
      <c r="I512" s="6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</row>
    <row r="513" spans="2:21" ht="13.5">
      <c r="B513" s="55"/>
      <c r="C513" s="55"/>
      <c r="D513" s="55"/>
      <c r="E513" s="55"/>
      <c r="F513" s="55"/>
      <c r="G513" s="65"/>
      <c r="H513" s="65"/>
      <c r="I513" s="6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</row>
    <row r="514" spans="2:21" ht="13.5">
      <c r="B514" s="55"/>
      <c r="C514" s="55"/>
      <c r="D514" s="55"/>
      <c r="E514" s="55"/>
      <c r="F514" s="55"/>
      <c r="G514" s="65"/>
      <c r="H514" s="65"/>
      <c r="I514" s="6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</row>
    <row r="515" spans="2:21" ht="13.5">
      <c r="B515" s="55"/>
      <c r="C515" s="55"/>
      <c r="D515" s="55"/>
      <c r="E515" s="55"/>
      <c r="F515" s="55"/>
      <c r="G515" s="65"/>
      <c r="H515" s="65"/>
      <c r="I515" s="6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</row>
    <row r="516" spans="2:21" ht="13.5">
      <c r="B516" s="55"/>
      <c r="C516" s="55"/>
      <c r="D516" s="55"/>
      <c r="E516" s="55"/>
      <c r="F516" s="55"/>
      <c r="G516" s="65"/>
      <c r="H516" s="65"/>
      <c r="I516" s="6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</row>
    <row r="517" spans="2:21" ht="13.5">
      <c r="B517" s="55"/>
      <c r="C517" s="55"/>
      <c r="D517" s="55"/>
      <c r="E517" s="55"/>
      <c r="F517" s="55"/>
      <c r="G517" s="65"/>
      <c r="H517" s="65"/>
      <c r="I517" s="6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</row>
    <row r="518" spans="2:21" ht="13.5">
      <c r="B518" s="55"/>
      <c r="C518" s="55"/>
      <c r="D518" s="55"/>
      <c r="E518" s="55"/>
      <c r="F518" s="55"/>
      <c r="G518" s="65"/>
      <c r="H518" s="65"/>
      <c r="I518" s="6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</row>
    <row r="519" spans="2:21" ht="13.5">
      <c r="B519" s="55"/>
      <c r="C519" s="55"/>
      <c r="D519" s="55"/>
      <c r="E519" s="55"/>
      <c r="F519" s="55"/>
      <c r="G519" s="65"/>
      <c r="H519" s="65"/>
      <c r="I519" s="6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</row>
    <row r="520" spans="2:21" ht="13.5">
      <c r="B520" s="55"/>
      <c r="C520" s="55"/>
      <c r="D520" s="55"/>
      <c r="E520" s="55"/>
      <c r="F520" s="55"/>
      <c r="G520" s="65"/>
      <c r="H520" s="65"/>
      <c r="I520" s="6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</row>
    <row r="521" spans="2:21" ht="13.5">
      <c r="B521" s="55"/>
      <c r="C521" s="55"/>
      <c r="D521" s="55"/>
      <c r="E521" s="55"/>
      <c r="F521" s="55"/>
      <c r="G521" s="65"/>
      <c r="H521" s="65"/>
      <c r="I521" s="6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</row>
    <row r="522" spans="2:21" ht="13.5">
      <c r="B522" s="55"/>
      <c r="C522" s="55"/>
      <c r="D522" s="55"/>
      <c r="E522" s="55"/>
      <c r="F522" s="55"/>
      <c r="G522" s="65"/>
      <c r="H522" s="65"/>
      <c r="I522" s="6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</row>
    <row r="523" spans="2:21" ht="13.5">
      <c r="B523" s="55"/>
      <c r="C523" s="55"/>
      <c r="D523" s="55"/>
      <c r="E523" s="55"/>
      <c r="F523" s="55"/>
      <c r="G523" s="65"/>
      <c r="H523" s="65"/>
      <c r="I523" s="6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</row>
    <row r="524" spans="2:21" ht="13.5">
      <c r="B524" s="55"/>
      <c r="C524" s="55"/>
      <c r="D524" s="55"/>
      <c r="E524" s="55"/>
      <c r="F524" s="55"/>
      <c r="G524" s="65"/>
      <c r="H524" s="65"/>
      <c r="I524" s="6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</row>
    <row r="525" spans="2:21" ht="13.5">
      <c r="B525" s="55"/>
      <c r="C525" s="55"/>
      <c r="D525" s="55"/>
      <c r="E525" s="55"/>
      <c r="F525" s="55"/>
      <c r="G525" s="65"/>
      <c r="H525" s="65"/>
      <c r="I525" s="6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</row>
    <row r="526" spans="2:21" ht="13.5">
      <c r="B526" s="55"/>
      <c r="C526" s="55"/>
      <c r="D526" s="55"/>
      <c r="E526" s="55"/>
      <c r="F526" s="55"/>
      <c r="G526" s="65"/>
      <c r="H526" s="65"/>
      <c r="I526" s="6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</row>
    <row r="527" spans="2:21" ht="13.5">
      <c r="B527" s="55"/>
      <c r="C527" s="55"/>
      <c r="D527" s="55"/>
      <c r="E527" s="55"/>
      <c r="F527" s="55"/>
      <c r="G527" s="65"/>
      <c r="H527" s="65"/>
      <c r="I527" s="6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</row>
    <row r="528" spans="2:21" ht="13.5">
      <c r="B528" s="55"/>
      <c r="C528" s="55"/>
      <c r="D528" s="55"/>
      <c r="E528" s="55"/>
      <c r="F528" s="55"/>
      <c r="G528" s="65"/>
      <c r="H528" s="65"/>
      <c r="I528" s="6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</row>
    <row r="529" spans="2:21" ht="13.5">
      <c r="B529" s="55"/>
      <c r="C529" s="55"/>
      <c r="D529" s="55"/>
      <c r="E529" s="55"/>
      <c r="F529" s="55"/>
      <c r="G529" s="65"/>
      <c r="H529" s="65"/>
      <c r="I529" s="6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</row>
    <row r="530" spans="2:21" ht="13.5">
      <c r="B530" s="55"/>
      <c r="C530" s="55"/>
      <c r="D530" s="55"/>
      <c r="E530" s="55"/>
      <c r="F530" s="55"/>
      <c r="G530" s="65"/>
      <c r="H530" s="65"/>
      <c r="I530" s="6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</row>
    <row r="531" spans="2:21" ht="13.5">
      <c r="B531" s="55"/>
      <c r="C531" s="55"/>
      <c r="D531" s="55"/>
      <c r="E531" s="55"/>
      <c r="F531" s="55"/>
      <c r="G531" s="65"/>
      <c r="H531" s="65"/>
      <c r="I531" s="6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</row>
    <row r="532" spans="2:21" ht="13.5">
      <c r="B532" s="55"/>
      <c r="C532" s="55"/>
      <c r="D532" s="55"/>
      <c r="E532" s="55"/>
      <c r="F532" s="55"/>
      <c r="G532" s="65"/>
      <c r="H532" s="65"/>
      <c r="I532" s="6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</row>
    <row r="533" spans="2:21" ht="13.5">
      <c r="B533" s="55"/>
      <c r="C533" s="55"/>
      <c r="D533" s="55"/>
      <c r="E533" s="55"/>
      <c r="F533" s="55"/>
      <c r="G533" s="65"/>
      <c r="H533" s="65"/>
      <c r="I533" s="6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</row>
    <row r="534" spans="2:21" ht="13.5">
      <c r="B534" s="55"/>
      <c r="C534" s="55"/>
      <c r="D534" s="55"/>
      <c r="E534" s="55"/>
      <c r="F534" s="55"/>
      <c r="G534" s="65"/>
      <c r="H534" s="65"/>
      <c r="I534" s="6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</row>
    <row r="535" spans="2:21" ht="13.5">
      <c r="B535" s="55"/>
      <c r="C535" s="55"/>
      <c r="D535" s="55"/>
      <c r="E535" s="55"/>
      <c r="F535" s="55"/>
      <c r="G535" s="65"/>
      <c r="H535" s="65"/>
      <c r="I535" s="6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</row>
    <row r="536" spans="2:21" ht="13.5">
      <c r="B536" s="55"/>
      <c r="C536" s="55"/>
      <c r="D536" s="55"/>
      <c r="E536" s="55"/>
      <c r="F536" s="55"/>
      <c r="G536" s="65"/>
      <c r="H536" s="65"/>
      <c r="I536" s="6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</row>
    <row r="537" spans="2:21" ht="13.5">
      <c r="B537" s="55"/>
      <c r="C537" s="55"/>
      <c r="D537" s="55"/>
      <c r="E537" s="55"/>
      <c r="F537" s="55"/>
      <c r="G537" s="65"/>
      <c r="H537" s="65"/>
      <c r="I537" s="6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</row>
    <row r="538" spans="2:21" ht="13.5">
      <c r="B538" s="55"/>
      <c r="C538" s="55"/>
      <c r="D538" s="55"/>
      <c r="E538" s="55"/>
      <c r="F538" s="55"/>
      <c r="G538" s="65"/>
      <c r="H538" s="65"/>
      <c r="I538" s="6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</row>
    <row r="539" spans="2:21" ht="13.5">
      <c r="B539" s="55"/>
      <c r="C539" s="55"/>
      <c r="D539" s="55"/>
      <c r="E539" s="55"/>
      <c r="F539" s="55"/>
      <c r="G539" s="65"/>
      <c r="H539" s="65"/>
      <c r="I539" s="6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</row>
    <row r="540" spans="2:21" ht="13.5">
      <c r="B540" s="55"/>
      <c r="C540" s="55"/>
      <c r="D540" s="55"/>
      <c r="E540" s="55"/>
      <c r="F540" s="55"/>
      <c r="G540" s="65"/>
      <c r="H540" s="65"/>
      <c r="I540" s="6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</row>
    <row r="541" spans="2:21" ht="13.5">
      <c r="B541" s="55"/>
      <c r="C541" s="55"/>
      <c r="D541" s="55"/>
      <c r="E541" s="55"/>
      <c r="F541" s="55"/>
      <c r="G541" s="65"/>
      <c r="H541" s="65"/>
      <c r="I541" s="6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</row>
    <row r="542" spans="2:21" ht="13.5">
      <c r="B542" s="55"/>
      <c r="C542" s="55"/>
      <c r="D542" s="55"/>
      <c r="E542" s="55"/>
      <c r="F542" s="55"/>
      <c r="G542" s="65"/>
      <c r="H542" s="65"/>
      <c r="I542" s="6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</row>
    <row r="543" spans="2:21" ht="13.5">
      <c r="B543" s="55"/>
      <c r="C543" s="55"/>
      <c r="D543" s="55"/>
      <c r="E543" s="55"/>
      <c r="F543" s="55"/>
      <c r="G543" s="65"/>
      <c r="H543" s="65"/>
      <c r="I543" s="6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</row>
    <row r="544" spans="2:21" ht="13.5">
      <c r="B544" s="55"/>
      <c r="C544" s="55"/>
      <c r="D544" s="55"/>
      <c r="E544" s="55"/>
      <c r="F544" s="55"/>
      <c r="G544" s="65"/>
      <c r="H544" s="65"/>
      <c r="I544" s="6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</row>
    <row r="545" spans="2:21" ht="13.5">
      <c r="B545" s="55"/>
      <c r="C545" s="55"/>
      <c r="D545" s="55"/>
      <c r="E545" s="55"/>
      <c r="F545" s="55"/>
      <c r="G545" s="65"/>
      <c r="H545" s="65"/>
      <c r="I545" s="6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</row>
    <row r="546" spans="2:21" ht="13.5">
      <c r="B546" s="55"/>
      <c r="C546" s="55"/>
      <c r="D546" s="55"/>
      <c r="E546" s="55"/>
      <c r="F546" s="55"/>
      <c r="G546" s="65"/>
      <c r="H546" s="65"/>
      <c r="I546" s="6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</row>
    <row r="547" spans="2:21" ht="13.5">
      <c r="B547" s="55"/>
      <c r="C547" s="55"/>
      <c r="D547" s="55"/>
      <c r="E547" s="55"/>
      <c r="F547" s="55"/>
      <c r="G547" s="65"/>
      <c r="H547" s="65"/>
      <c r="I547" s="6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</row>
    <row r="548" spans="2:21" ht="13.5">
      <c r="B548" s="55"/>
      <c r="C548" s="55"/>
      <c r="D548" s="55"/>
      <c r="E548" s="55"/>
      <c r="F548" s="55"/>
      <c r="G548" s="65"/>
      <c r="H548" s="65"/>
      <c r="I548" s="6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</row>
    <row r="549" spans="2:21" ht="13.5">
      <c r="B549" s="55"/>
      <c r="C549" s="55"/>
      <c r="D549" s="55"/>
      <c r="E549" s="55"/>
      <c r="F549" s="55"/>
      <c r="G549" s="65"/>
      <c r="H549" s="65"/>
      <c r="I549" s="6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</row>
    <row r="550" spans="2:21" ht="13.5">
      <c r="B550" s="55"/>
      <c r="C550" s="55"/>
      <c r="D550" s="55"/>
      <c r="E550" s="55"/>
      <c r="F550" s="55"/>
      <c r="G550" s="65"/>
      <c r="H550" s="65"/>
      <c r="I550" s="6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</row>
    <row r="551" spans="2:21" ht="13.5">
      <c r="B551" s="55"/>
      <c r="C551" s="55"/>
      <c r="D551" s="55"/>
      <c r="E551" s="55"/>
      <c r="F551" s="55"/>
      <c r="G551" s="65"/>
      <c r="H551" s="65"/>
      <c r="I551" s="6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</row>
    <row r="552" spans="2:21" ht="13.5">
      <c r="B552" s="55"/>
      <c r="C552" s="55"/>
      <c r="D552" s="55"/>
      <c r="E552" s="55"/>
      <c r="F552" s="55"/>
      <c r="G552" s="65"/>
      <c r="H552" s="65"/>
      <c r="I552" s="6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</row>
    <row r="553" spans="2:21" ht="13.5">
      <c r="B553" s="55"/>
      <c r="C553" s="55"/>
      <c r="D553" s="55"/>
      <c r="E553" s="55"/>
      <c r="F553" s="55"/>
      <c r="G553" s="65"/>
      <c r="H553" s="65"/>
      <c r="I553" s="6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</row>
    <row r="554" spans="2:21" ht="13.5">
      <c r="B554" s="55"/>
      <c r="C554" s="55"/>
      <c r="D554" s="55"/>
      <c r="E554" s="55"/>
      <c r="F554" s="55"/>
      <c r="G554" s="65"/>
      <c r="H554" s="65"/>
      <c r="I554" s="6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</row>
    <row r="555" spans="2:21" ht="13.5">
      <c r="B555" s="55"/>
      <c r="C555" s="55"/>
      <c r="D555" s="55"/>
      <c r="E555" s="55"/>
      <c r="F555" s="55"/>
      <c r="G555" s="65"/>
      <c r="H555" s="65"/>
      <c r="I555" s="6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</row>
    <row r="556" spans="2:21" ht="13.5">
      <c r="B556" s="55"/>
      <c r="C556" s="55"/>
      <c r="D556" s="55"/>
      <c r="E556" s="55"/>
      <c r="F556" s="55"/>
      <c r="G556" s="65"/>
      <c r="H556" s="65"/>
      <c r="I556" s="6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</row>
    <row r="557" spans="2:21" ht="13.5">
      <c r="B557" s="55"/>
      <c r="C557" s="55"/>
      <c r="D557" s="55"/>
      <c r="E557" s="55"/>
      <c r="F557" s="55"/>
      <c r="G557" s="65"/>
      <c r="H557" s="65"/>
      <c r="I557" s="6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</row>
    <row r="558" spans="2:21" ht="13.5">
      <c r="B558" s="55"/>
      <c r="C558" s="55"/>
      <c r="D558" s="55"/>
      <c r="E558" s="55"/>
      <c r="F558" s="55"/>
      <c r="G558" s="65"/>
      <c r="H558" s="65"/>
      <c r="I558" s="6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</row>
    <row r="559" spans="2:21" ht="13.5">
      <c r="B559" s="55"/>
      <c r="C559" s="55"/>
      <c r="D559" s="55"/>
      <c r="E559" s="55"/>
      <c r="F559" s="55"/>
      <c r="G559" s="65"/>
      <c r="H559" s="65"/>
      <c r="I559" s="6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</row>
    <row r="560" spans="2:21" ht="13.5">
      <c r="B560" s="55"/>
      <c r="C560" s="55"/>
      <c r="D560" s="55"/>
      <c r="E560" s="55"/>
      <c r="F560" s="55"/>
      <c r="G560" s="65"/>
      <c r="H560" s="65"/>
      <c r="I560" s="6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</row>
    <row r="561" spans="2:21" ht="13.5">
      <c r="B561" s="55"/>
      <c r="C561" s="55"/>
      <c r="D561" s="55"/>
      <c r="E561" s="55"/>
      <c r="F561" s="55"/>
      <c r="G561" s="65"/>
      <c r="H561" s="65"/>
      <c r="I561" s="6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</row>
    <row r="562" spans="2:21" ht="13.5">
      <c r="B562" s="55"/>
      <c r="C562" s="55"/>
      <c r="D562" s="55"/>
      <c r="E562" s="55"/>
      <c r="F562" s="55"/>
      <c r="G562" s="65"/>
      <c r="H562" s="65"/>
      <c r="I562" s="6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</row>
    <row r="563" spans="2:21" ht="13.5">
      <c r="B563" s="55"/>
      <c r="C563" s="55"/>
      <c r="D563" s="55"/>
      <c r="E563" s="55"/>
      <c r="F563" s="55"/>
      <c r="G563" s="65"/>
      <c r="H563" s="65"/>
      <c r="I563" s="6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</row>
    <row r="564" spans="2:21" ht="13.5">
      <c r="B564" s="55"/>
      <c r="C564" s="55"/>
      <c r="D564" s="55"/>
      <c r="E564" s="55"/>
      <c r="F564" s="55"/>
      <c r="G564" s="65"/>
      <c r="H564" s="65"/>
      <c r="I564" s="6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</row>
    <row r="565" spans="2:21" ht="13.5">
      <c r="B565" s="55"/>
      <c r="C565" s="55"/>
      <c r="D565" s="55"/>
      <c r="E565" s="55"/>
      <c r="F565" s="55"/>
      <c r="G565" s="65"/>
      <c r="H565" s="65"/>
      <c r="I565" s="6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</row>
    <row r="566" spans="2:21" ht="13.5">
      <c r="B566" s="55"/>
      <c r="C566" s="55"/>
      <c r="D566" s="55"/>
      <c r="E566" s="55"/>
      <c r="F566" s="55"/>
      <c r="G566" s="65"/>
      <c r="H566" s="65"/>
      <c r="I566" s="6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</row>
    <row r="567" spans="2:21" ht="13.5">
      <c r="B567" s="55"/>
      <c r="C567" s="55"/>
      <c r="D567" s="55"/>
      <c r="E567" s="55"/>
      <c r="F567" s="55"/>
      <c r="G567" s="65"/>
      <c r="H567" s="65"/>
      <c r="I567" s="6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</row>
    <row r="568" spans="2:21" ht="13.5">
      <c r="B568" s="55"/>
      <c r="C568" s="55"/>
      <c r="D568" s="55"/>
      <c r="E568" s="55"/>
      <c r="F568" s="55"/>
      <c r="G568" s="65"/>
      <c r="H568" s="65"/>
      <c r="I568" s="6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</row>
    <row r="569" spans="2:21" ht="13.5">
      <c r="B569" s="55"/>
      <c r="C569" s="55"/>
      <c r="D569" s="55"/>
      <c r="E569" s="55"/>
      <c r="F569" s="55"/>
      <c r="G569" s="65"/>
      <c r="H569" s="65"/>
      <c r="I569" s="6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</row>
    <row r="570" spans="2:21" ht="13.5">
      <c r="B570" s="55"/>
      <c r="C570" s="55"/>
      <c r="D570" s="55"/>
      <c r="E570" s="55"/>
      <c r="F570" s="55"/>
      <c r="G570" s="65"/>
      <c r="H570" s="65"/>
      <c r="I570" s="6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</row>
    <row r="571" spans="2:21" ht="13.5">
      <c r="B571" s="55"/>
      <c r="C571" s="55"/>
      <c r="D571" s="55"/>
      <c r="E571" s="55"/>
      <c r="F571" s="55"/>
      <c r="G571" s="65"/>
      <c r="H571" s="65"/>
      <c r="I571" s="6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</row>
    <row r="572" spans="2:21" ht="13.5">
      <c r="B572" s="55"/>
      <c r="C572" s="55"/>
      <c r="D572" s="55"/>
      <c r="E572" s="55"/>
      <c r="F572" s="55"/>
      <c r="G572" s="65"/>
      <c r="H572" s="65"/>
      <c r="I572" s="6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</row>
    <row r="573" spans="2:21" ht="13.5">
      <c r="B573" s="55"/>
      <c r="C573" s="55"/>
      <c r="D573" s="55"/>
      <c r="E573" s="55"/>
      <c r="F573" s="55"/>
      <c r="G573" s="65"/>
      <c r="H573" s="65"/>
      <c r="I573" s="6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</row>
    <row r="574" spans="2:21" ht="13.5">
      <c r="B574" s="55"/>
      <c r="C574" s="55"/>
      <c r="D574" s="55"/>
      <c r="E574" s="55"/>
      <c r="F574" s="55"/>
      <c r="G574" s="65"/>
      <c r="H574" s="65"/>
      <c r="I574" s="6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</row>
    <row r="575" spans="2:21" ht="13.5">
      <c r="B575" s="55"/>
      <c r="C575" s="55"/>
      <c r="D575" s="55"/>
      <c r="E575" s="55"/>
      <c r="F575" s="55"/>
      <c r="G575" s="65"/>
      <c r="H575" s="65"/>
      <c r="I575" s="6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</row>
    <row r="576" spans="2:21" ht="13.5">
      <c r="B576" s="55"/>
      <c r="C576" s="55"/>
      <c r="D576" s="55"/>
      <c r="E576" s="55"/>
      <c r="F576" s="55"/>
      <c r="G576" s="65"/>
      <c r="H576" s="65"/>
      <c r="I576" s="6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</row>
    <row r="577" spans="2:21" ht="13.5">
      <c r="B577" s="55"/>
      <c r="C577" s="55"/>
      <c r="D577" s="55"/>
      <c r="E577" s="55"/>
      <c r="F577" s="55"/>
      <c r="G577" s="65"/>
      <c r="H577" s="65"/>
      <c r="I577" s="6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</row>
    <row r="578" spans="2:21" ht="13.5">
      <c r="B578" s="55"/>
      <c r="C578" s="55"/>
      <c r="D578" s="55"/>
      <c r="E578" s="55"/>
      <c r="F578" s="55"/>
      <c r="G578" s="65"/>
      <c r="H578" s="65"/>
      <c r="I578" s="6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</row>
    <row r="579" spans="2:21" ht="13.5">
      <c r="B579" s="55"/>
      <c r="C579" s="55"/>
      <c r="D579" s="55"/>
      <c r="E579" s="55"/>
      <c r="F579" s="55"/>
      <c r="G579" s="65"/>
      <c r="H579" s="65"/>
      <c r="I579" s="6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</row>
    <row r="580" spans="2:21" ht="13.5">
      <c r="B580" s="55"/>
      <c r="C580" s="55"/>
      <c r="D580" s="55"/>
      <c r="E580" s="55"/>
      <c r="F580" s="55"/>
      <c r="G580" s="65"/>
      <c r="H580" s="65"/>
      <c r="I580" s="6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</row>
    <row r="581" spans="2:21" ht="13.5">
      <c r="B581" s="55"/>
      <c r="C581" s="55"/>
      <c r="D581" s="55"/>
      <c r="E581" s="55"/>
      <c r="F581" s="55"/>
      <c r="G581" s="65"/>
      <c r="H581" s="65"/>
      <c r="I581" s="6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</row>
    <row r="582" spans="2:21" ht="13.5">
      <c r="B582" s="55"/>
      <c r="C582" s="55"/>
      <c r="D582" s="55"/>
      <c r="E582" s="55"/>
      <c r="F582" s="55"/>
      <c r="G582" s="65"/>
      <c r="H582" s="65"/>
      <c r="I582" s="6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</row>
    <row r="583" spans="2:21" ht="13.5">
      <c r="B583" s="55"/>
      <c r="C583" s="55"/>
      <c r="D583" s="55"/>
      <c r="E583" s="55"/>
      <c r="F583" s="55"/>
      <c r="G583" s="65"/>
      <c r="H583" s="65"/>
      <c r="I583" s="6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</row>
    <row r="584" spans="2:21" ht="13.5">
      <c r="B584" s="55"/>
      <c r="C584" s="55"/>
      <c r="D584" s="55"/>
      <c r="E584" s="55"/>
      <c r="F584" s="55"/>
      <c r="G584" s="65"/>
      <c r="H584" s="65"/>
      <c r="I584" s="6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</row>
    <row r="585" spans="2:21" ht="13.5">
      <c r="B585" s="55"/>
      <c r="C585" s="55"/>
      <c r="D585" s="55"/>
      <c r="E585" s="55"/>
      <c r="F585" s="55"/>
      <c r="G585" s="65"/>
      <c r="H585" s="65"/>
      <c r="I585" s="6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</row>
    <row r="586" spans="2:21" ht="13.5">
      <c r="B586" s="55"/>
      <c r="C586" s="55"/>
      <c r="D586" s="55"/>
      <c r="E586" s="55"/>
      <c r="F586" s="55"/>
      <c r="G586" s="65"/>
      <c r="H586" s="65"/>
      <c r="I586" s="6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</row>
    <row r="587" spans="2:21" ht="13.5">
      <c r="B587" s="55"/>
      <c r="C587" s="55"/>
      <c r="D587" s="55"/>
      <c r="E587" s="55"/>
      <c r="F587" s="55"/>
      <c r="G587" s="65"/>
      <c r="H587" s="65"/>
      <c r="I587" s="6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</row>
    <row r="588" spans="2:21" ht="13.5">
      <c r="B588" s="55"/>
      <c r="C588" s="55"/>
      <c r="D588" s="55"/>
      <c r="E588" s="55"/>
      <c r="F588" s="55"/>
      <c r="G588" s="65"/>
      <c r="H588" s="65"/>
      <c r="I588" s="6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</row>
    <row r="589" spans="2:21" ht="13.5">
      <c r="B589" s="55"/>
      <c r="C589" s="55"/>
      <c r="D589" s="55"/>
      <c r="E589" s="55"/>
      <c r="F589" s="55"/>
      <c r="G589" s="65"/>
      <c r="H589" s="65"/>
      <c r="I589" s="6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</row>
    <row r="590" spans="2:21" ht="13.5">
      <c r="B590" s="55"/>
      <c r="C590" s="55"/>
      <c r="D590" s="55"/>
      <c r="E590" s="55"/>
      <c r="F590" s="55"/>
      <c r="G590" s="65"/>
      <c r="H590" s="65"/>
      <c r="I590" s="6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</row>
    <row r="591" spans="2:21" ht="13.5">
      <c r="B591" s="55"/>
      <c r="C591" s="55"/>
      <c r="D591" s="55"/>
      <c r="E591" s="55"/>
      <c r="F591" s="55"/>
      <c r="G591" s="65"/>
      <c r="H591" s="65"/>
      <c r="I591" s="6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</row>
    <row r="592" spans="2:21" ht="13.5">
      <c r="B592" s="55"/>
      <c r="C592" s="55"/>
      <c r="D592" s="55"/>
      <c r="E592" s="55"/>
      <c r="F592" s="55"/>
      <c r="G592" s="65"/>
      <c r="H592" s="65"/>
      <c r="I592" s="6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</row>
    <row r="593" spans="2:21" ht="13.5">
      <c r="B593" s="55"/>
      <c r="C593" s="55"/>
      <c r="D593" s="55"/>
      <c r="E593" s="55"/>
      <c r="F593" s="55"/>
      <c r="G593" s="65"/>
      <c r="H593" s="65"/>
      <c r="I593" s="6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</row>
    <row r="594" spans="2:21" ht="13.5">
      <c r="B594" s="55"/>
      <c r="C594" s="55"/>
      <c r="D594" s="55"/>
      <c r="E594" s="55"/>
      <c r="F594" s="55"/>
      <c r="G594" s="65"/>
      <c r="H594" s="65"/>
      <c r="I594" s="6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</row>
    <row r="595" spans="2:21" ht="13.5">
      <c r="B595" s="55"/>
      <c r="C595" s="55"/>
      <c r="D595" s="55"/>
      <c r="E595" s="55"/>
      <c r="F595" s="55"/>
      <c r="G595" s="65"/>
      <c r="H595" s="65"/>
      <c r="I595" s="6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</row>
    <row r="596" spans="2:21" ht="13.5">
      <c r="B596" s="55"/>
      <c r="C596" s="55"/>
      <c r="D596" s="55"/>
      <c r="E596" s="55"/>
      <c r="F596" s="55"/>
      <c r="G596" s="65"/>
      <c r="H596" s="65"/>
      <c r="I596" s="6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</row>
    <row r="597" spans="2:21" ht="13.5">
      <c r="B597" s="55"/>
      <c r="C597" s="55"/>
      <c r="D597" s="55"/>
      <c r="E597" s="55"/>
      <c r="F597" s="55"/>
      <c r="G597" s="65"/>
      <c r="H597" s="65"/>
      <c r="I597" s="6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</row>
    <row r="598" spans="2:21" ht="13.5">
      <c r="B598" s="55"/>
      <c r="C598" s="55"/>
      <c r="D598" s="55"/>
      <c r="E598" s="55"/>
      <c r="F598" s="55"/>
      <c r="G598" s="65"/>
      <c r="H598" s="65"/>
      <c r="I598" s="6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</row>
    <row r="599" spans="2:21" ht="13.5">
      <c r="B599" s="55"/>
      <c r="C599" s="55"/>
      <c r="D599" s="55"/>
      <c r="E599" s="55"/>
      <c r="F599" s="55"/>
      <c r="G599" s="65"/>
      <c r="H599" s="65"/>
      <c r="I599" s="6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</row>
    <row r="600" spans="2:21" ht="13.5">
      <c r="B600" s="55"/>
      <c r="C600" s="55"/>
      <c r="D600" s="55"/>
      <c r="E600" s="55"/>
      <c r="F600" s="55"/>
      <c r="G600" s="65"/>
      <c r="H600" s="65"/>
      <c r="I600" s="6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</row>
    <row r="601" spans="2:21" ht="13.5">
      <c r="B601" s="55"/>
      <c r="C601" s="55"/>
      <c r="D601" s="55"/>
      <c r="E601" s="55"/>
      <c r="F601" s="55"/>
      <c r="G601" s="65"/>
      <c r="H601" s="65"/>
      <c r="I601" s="6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</row>
    <row r="602" spans="2:21" ht="13.5">
      <c r="B602" s="55"/>
      <c r="C602" s="55"/>
      <c r="D602" s="55"/>
      <c r="E602" s="55"/>
      <c r="F602" s="55"/>
      <c r="G602" s="65"/>
      <c r="H602" s="65"/>
      <c r="I602" s="6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</row>
    <row r="603" spans="2:21" ht="13.5">
      <c r="B603" s="55"/>
      <c r="C603" s="55"/>
      <c r="D603" s="55"/>
      <c r="E603" s="55"/>
      <c r="F603" s="55"/>
      <c r="G603" s="65"/>
      <c r="H603" s="65"/>
      <c r="I603" s="6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</row>
    <row r="604" spans="2:21" ht="13.5">
      <c r="B604" s="55"/>
      <c r="C604" s="55"/>
      <c r="D604" s="55"/>
      <c r="E604" s="55"/>
      <c r="F604" s="55"/>
      <c r="G604" s="65"/>
      <c r="H604" s="65"/>
      <c r="I604" s="6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</row>
    <row r="605" spans="2:21" ht="13.5">
      <c r="B605" s="55"/>
      <c r="C605" s="55"/>
      <c r="D605" s="55"/>
      <c r="E605" s="55"/>
      <c r="F605" s="55"/>
      <c r="G605" s="65"/>
      <c r="H605" s="65"/>
      <c r="I605" s="6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</row>
    <row r="606" spans="2:21" ht="13.5">
      <c r="B606" s="55"/>
      <c r="C606" s="55"/>
      <c r="D606" s="55"/>
      <c r="E606" s="55"/>
      <c r="F606" s="55"/>
      <c r="G606" s="65"/>
      <c r="H606" s="65"/>
      <c r="I606" s="6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</row>
    <row r="607" spans="2:21" ht="13.5">
      <c r="B607" s="55"/>
      <c r="C607" s="55"/>
      <c r="D607" s="55"/>
      <c r="E607" s="55"/>
      <c r="F607" s="55"/>
      <c r="G607" s="65"/>
      <c r="H607" s="65"/>
      <c r="I607" s="6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</row>
    <row r="608" spans="2:21" ht="13.5">
      <c r="B608" s="55"/>
      <c r="C608" s="55"/>
      <c r="D608" s="55"/>
      <c r="E608" s="55"/>
      <c r="F608" s="55"/>
      <c r="G608" s="65"/>
      <c r="H608" s="65"/>
      <c r="I608" s="6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</row>
    <row r="609" spans="2:21" ht="13.5">
      <c r="B609" s="55"/>
      <c r="C609" s="55"/>
      <c r="D609" s="55"/>
      <c r="E609" s="55"/>
      <c r="F609" s="55"/>
      <c r="G609" s="65"/>
      <c r="H609" s="65"/>
      <c r="I609" s="6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</row>
    <row r="610" spans="2:21" ht="13.5">
      <c r="B610" s="55"/>
      <c r="C610" s="55"/>
      <c r="D610" s="55"/>
      <c r="E610" s="55"/>
      <c r="F610" s="55"/>
      <c r="G610" s="65"/>
      <c r="H610" s="65"/>
      <c r="I610" s="6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</row>
    <row r="611" spans="2:21" ht="13.5">
      <c r="B611" s="55"/>
      <c r="C611" s="55"/>
      <c r="D611" s="55"/>
      <c r="E611" s="55"/>
      <c r="F611" s="55"/>
      <c r="G611" s="65"/>
      <c r="H611" s="65"/>
      <c r="I611" s="6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</row>
    <row r="612" spans="2:21" ht="13.5">
      <c r="B612" s="55"/>
      <c r="C612" s="55"/>
      <c r="D612" s="55"/>
      <c r="E612" s="55"/>
      <c r="F612" s="55"/>
      <c r="G612" s="65"/>
      <c r="H612" s="65"/>
      <c r="I612" s="6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</row>
    <row r="613" spans="2:21" ht="13.5">
      <c r="B613" s="55"/>
      <c r="C613" s="55"/>
      <c r="D613" s="55"/>
      <c r="E613" s="55"/>
      <c r="F613" s="55"/>
      <c r="G613" s="65"/>
      <c r="H613" s="65"/>
      <c r="I613" s="6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</row>
    <row r="614" spans="2:21" ht="13.5">
      <c r="B614" s="55"/>
      <c r="C614" s="55"/>
      <c r="D614" s="55"/>
      <c r="E614" s="55"/>
      <c r="F614" s="55"/>
      <c r="G614" s="65"/>
      <c r="H614" s="65"/>
      <c r="I614" s="6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</row>
    <row r="615" spans="2:21" ht="13.5">
      <c r="B615" s="55"/>
      <c r="C615" s="55"/>
      <c r="D615" s="55"/>
      <c r="E615" s="55"/>
      <c r="F615" s="55"/>
      <c r="G615" s="65"/>
      <c r="H615" s="65"/>
      <c r="I615" s="6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</row>
    <row r="616" spans="2:21" ht="13.5">
      <c r="B616" s="55"/>
      <c r="C616" s="55"/>
      <c r="D616" s="55"/>
      <c r="E616" s="55"/>
      <c r="F616" s="55"/>
      <c r="G616" s="65"/>
      <c r="H616" s="65"/>
      <c r="I616" s="6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</row>
    <row r="617" spans="2:21" ht="13.5">
      <c r="B617" s="55"/>
      <c r="C617" s="55"/>
      <c r="D617" s="55"/>
      <c r="E617" s="55"/>
      <c r="F617" s="55"/>
      <c r="G617" s="65"/>
      <c r="H617" s="65"/>
      <c r="I617" s="6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</row>
    <row r="618" spans="2:21" ht="13.5">
      <c r="B618" s="55"/>
      <c r="C618" s="55"/>
      <c r="D618" s="55"/>
      <c r="E618" s="55"/>
      <c r="F618" s="55"/>
      <c r="G618" s="65"/>
      <c r="H618" s="65"/>
      <c r="I618" s="6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</row>
    <row r="619" spans="2:21" ht="13.5">
      <c r="B619" s="55"/>
      <c r="C619" s="55"/>
      <c r="D619" s="55"/>
      <c r="E619" s="55"/>
      <c r="F619" s="55"/>
      <c r="G619" s="65"/>
      <c r="H619" s="65"/>
      <c r="I619" s="6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</row>
    <row r="620" spans="2:21" ht="13.5">
      <c r="B620" s="55"/>
      <c r="C620" s="55"/>
      <c r="D620" s="55"/>
      <c r="E620" s="55"/>
      <c r="F620" s="55"/>
      <c r="G620" s="65"/>
      <c r="H620" s="65"/>
      <c r="I620" s="6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</row>
    <row r="621" spans="2:21" ht="13.5">
      <c r="B621" s="55"/>
      <c r="C621" s="55"/>
      <c r="D621" s="55"/>
      <c r="E621" s="55"/>
      <c r="F621" s="55"/>
      <c r="G621" s="65"/>
      <c r="H621" s="65"/>
      <c r="I621" s="6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</row>
    <row r="622" spans="2:21" ht="13.5">
      <c r="B622" s="55"/>
      <c r="C622" s="55"/>
      <c r="D622" s="55"/>
      <c r="E622" s="55"/>
      <c r="F622" s="55"/>
      <c r="G622" s="65"/>
      <c r="H622" s="65"/>
      <c r="I622" s="6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</row>
    <row r="623" spans="2:21" ht="13.5">
      <c r="B623" s="55"/>
      <c r="C623" s="55"/>
      <c r="D623" s="55"/>
      <c r="E623" s="55"/>
      <c r="F623" s="55"/>
      <c r="G623" s="65"/>
      <c r="H623" s="65"/>
      <c r="I623" s="6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</row>
    <row r="624" spans="2:21" ht="13.5">
      <c r="B624" s="55"/>
      <c r="C624" s="55"/>
      <c r="D624" s="55"/>
      <c r="E624" s="55"/>
      <c r="F624" s="55"/>
      <c r="G624" s="65"/>
      <c r="H624" s="65"/>
      <c r="I624" s="6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</row>
    <row r="625" spans="2:21" ht="13.5">
      <c r="B625" s="55"/>
      <c r="C625" s="55"/>
      <c r="D625" s="55"/>
      <c r="E625" s="55"/>
      <c r="F625" s="55"/>
      <c r="G625" s="65"/>
      <c r="H625" s="65"/>
      <c r="I625" s="6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</row>
    <row r="626" spans="2:21" ht="13.5">
      <c r="B626" s="55"/>
      <c r="C626" s="55"/>
      <c r="D626" s="55"/>
      <c r="E626" s="55"/>
      <c r="F626" s="55"/>
      <c r="G626" s="65"/>
      <c r="H626" s="65"/>
      <c r="I626" s="6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</row>
    <row r="627" spans="2:21" ht="13.5">
      <c r="B627" s="55"/>
      <c r="C627" s="55"/>
      <c r="D627" s="55"/>
      <c r="E627" s="55"/>
      <c r="F627" s="55"/>
      <c r="G627" s="65"/>
      <c r="H627" s="65"/>
      <c r="I627" s="6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</row>
    <row r="628" spans="2:21" ht="13.5">
      <c r="B628" s="55"/>
      <c r="C628" s="55"/>
      <c r="D628" s="55"/>
      <c r="E628" s="55"/>
      <c r="F628" s="55"/>
      <c r="G628" s="65"/>
      <c r="H628" s="65"/>
      <c r="I628" s="6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</row>
    <row r="629" spans="2:21" ht="13.5">
      <c r="B629" s="55"/>
      <c r="C629" s="55"/>
      <c r="D629" s="55"/>
      <c r="E629" s="55"/>
      <c r="F629" s="55"/>
      <c r="G629" s="65"/>
      <c r="H629" s="65"/>
      <c r="I629" s="6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</row>
    <row r="630" spans="2:21" ht="13.5">
      <c r="B630" s="55"/>
      <c r="C630" s="55"/>
      <c r="D630" s="55"/>
      <c r="E630" s="55"/>
      <c r="F630" s="55"/>
      <c r="G630" s="65"/>
      <c r="H630" s="65"/>
      <c r="I630" s="6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</row>
    <row r="631" spans="2:21" ht="13.5">
      <c r="B631" s="55"/>
      <c r="C631" s="55"/>
      <c r="D631" s="55"/>
      <c r="E631" s="55"/>
      <c r="F631" s="55"/>
      <c r="G631" s="65"/>
      <c r="H631" s="65"/>
      <c r="I631" s="6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</row>
    <row r="632" spans="2:21" ht="13.5">
      <c r="B632" s="55"/>
      <c r="C632" s="55"/>
      <c r="D632" s="55"/>
      <c r="E632" s="55"/>
      <c r="F632" s="55"/>
      <c r="G632" s="65"/>
      <c r="H632" s="65"/>
      <c r="I632" s="6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</row>
    <row r="633" spans="2:21" ht="13.5">
      <c r="B633" s="55"/>
      <c r="C633" s="55"/>
      <c r="D633" s="55"/>
      <c r="E633" s="55"/>
      <c r="F633" s="55"/>
      <c r="G633" s="65"/>
      <c r="H633" s="65"/>
      <c r="I633" s="6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</row>
    <row r="634" spans="2:21" ht="13.5">
      <c r="B634" s="55"/>
      <c r="C634" s="55"/>
      <c r="D634" s="55"/>
      <c r="E634" s="55"/>
      <c r="F634" s="55"/>
      <c r="G634" s="65"/>
      <c r="H634" s="65"/>
      <c r="I634" s="6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</row>
    <row r="635" spans="2:21" ht="13.5">
      <c r="B635" s="55"/>
      <c r="C635" s="55"/>
      <c r="D635" s="55"/>
      <c r="E635" s="55"/>
      <c r="F635" s="55"/>
      <c r="G635" s="65"/>
      <c r="H635" s="65"/>
      <c r="I635" s="6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</row>
    <row r="636" spans="2:21" ht="13.5">
      <c r="B636" s="55"/>
      <c r="C636" s="55"/>
      <c r="D636" s="55"/>
      <c r="E636" s="55"/>
      <c r="F636" s="55"/>
      <c r="G636" s="65"/>
      <c r="H636" s="65"/>
      <c r="I636" s="6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</row>
    <row r="637" spans="2:21" ht="13.5">
      <c r="B637" s="55"/>
      <c r="C637" s="55"/>
      <c r="D637" s="55"/>
      <c r="E637" s="55"/>
      <c r="F637" s="55"/>
      <c r="G637" s="65"/>
      <c r="H637" s="65"/>
      <c r="I637" s="6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</row>
    <row r="638" spans="2:21" ht="13.5">
      <c r="B638" s="55"/>
      <c r="C638" s="55"/>
      <c r="D638" s="55"/>
      <c r="E638" s="55"/>
      <c r="F638" s="55"/>
      <c r="G638" s="65"/>
      <c r="H638" s="65"/>
      <c r="I638" s="6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</row>
    <row r="639" spans="2:21" ht="13.5">
      <c r="B639" s="55"/>
      <c r="C639" s="55"/>
      <c r="D639" s="55"/>
      <c r="E639" s="55"/>
      <c r="F639" s="55"/>
      <c r="G639" s="65"/>
      <c r="H639" s="65"/>
      <c r="I639" s="6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</row>
    <row r="640" spans="2:21" ht="13.5">
      <c r="B640" s="55"/>
      <c r="C640" s="55"/>
      <c r="D640" s="55"/>
      <c r="E640" s="55"/>
      <c r="F640" s="55"/>
      <c r="G640" s="65"/>
      <c r="H640" s="65"/>
      <c r="I640" s="6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</row>
    <row r="641" spans="2:21" ht="13.5">
      <c r="B641" s="55"/>
      <c r="C641" s="55"/>
      <c r="D641" s="55"/>
      <c r="E641" s="55"/>
      <c r="F641" s="55"/>
      <c r="G641" s="65"/>
      <c r="H641" s="65"/>
      <c r="I641" s="6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</row>
    <row r="642" spans="2:21" ht="13.5">
      <c r="B642" s="55"/>
      <c r="C642" s="55"/>
      <c r="D642" s="55"/>
      <c r="E642" s="55"/>
      <c r="F642" s="55"/>
      <c r="G642" s="65"/>
      <c r="H642" s="65"/>
      <c r="I642" s="6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</row>
    <row r="643" spans="2:21" ht="13.5">
      <c r="B643" s="55"/>
      <c r="C643" s="55"/>
      <c r="D643" s="55"/>
      <c r="E643" s="55"/>
      <c r="F643" s="55"/>
      <c r="G643" s="65"/>
      <c r="H643" s="65"/>
      <c r="I643" s="6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</row>
    <row r="644" spans="2:21" ht="13.5">
      <c r="B644" s="55"/>
      <c r="C644" s="55"/>
      <c r="D644" s="55"/>
      <c r="E644" s="55"/>
      <c r="F644" s="55"/>
      <c r="G644" s="65"/>
      <c r="H644" s="65"/>
      <c r="I644" s="6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</row>
    <row r="645" spans="2:21" ht="13.5">
      <c r="B645" s="55"/>
      <c r="C645" s="55"/>
      <c r="D645" s="55"/>
      <c r="E645" s="55"/>
      <c r="F645" s="55"/>
      <c r="G645" s="65"/>
      <c r="H645" s="65"/>
      <c r="I645" s="6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</row>
    <row r="646" spans="2:21" ht="13.5">
      <c r="B646" s="55"/>
      <c r="C646" s="55"/>
      <c r="D646" s="55"/>
      <c r="E646" s="55"/>
      <c r="F646" s="55"/>
      <c r="G646" s="65"/>
      <c r="H646" s="65"/>
      <c r="I646" s="6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</row>
    <row r="647" spans="2:21" ht="13.5">
      <c r="B647" s="55"/>
      <c r="C647" s="55"/>
      <c r="D647" s="55"/>
      <c r="E647" s="55"/>
      <c r="F647" s="55"/>
      <c r="G647" s="65"/>
      <c r="H647" s="65"/>
      <c r="I647" s="6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</row>
    <row r="648" spans="2:21" ht="13.5">
      <c r="B648" s="55"/>
      <c r="C648" s="55"/>
      <c r="D648" s="55"/>
      <c r="E648" s="55"/>
      <c r="F648" s="55"/>
      <c r="G648" s="65"/>
      <c r="H648" s="65"/>
      <c r="I648" s="6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</row>
    <row r="649" spans="2:21" ht="13.5">
      <c r="B649" s="55"/>
      <c r="C649" s="55"/>
      <c r="D649" s="55"/>
      <c r="E649" s="55"/>
      <c r="F649" s="55"/>
      <c r="G649" s="65"/>
      <c r="H649" s="65"/>
      <c r="I649" s="6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</row>
    <row r="650" spans="2:21" ht="13.5">
      <c r="B650" s="55"/>
      <c r="C650" s="55"/>
      <c r="D650" s="55"/>
      <c r="E650" s="55"/>
      <c r="F650" s="55"/>
      <c r="G650" s="65"/>
      <c r="H650" s="65"/>
      <c r="I650" s="6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</row>
    <row r="651" spans="2:21" ht="13.5">
      <c r="B651" s="55"/>
      <c r="C651" s="55"/>
      <c r="D651" s="55"/>
      <c r="E651" s="55"/>
      <c r="F651" s="55"/>
      <c r="G651" s="65"/>
      <c r="H651" s="65"/>
      <c r="I651" s="6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</row>
    <row r="652" spans="2:21" ht="13.5">
      <c r="B652" s="55"/>
      <c r="C652" s="55"/>
      <c r="D652" s="55"/>
      <c r="E652" s="55"/>
      <c r="F652" s="55"/>
      <c r="G652" s="65"/>
      <c r="H652" s="65"/>
      <c r="I652" s="6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</row>
    <row r="653" spans="2:21" ht="13.5">
      <c r="B653" s="55"/>
      <c r="C653" s="55"/>
      <c r="D653" s="55"/>
      <c r="E653" s="55"/>
      <c r="F653" s="55"/>
      <c r="G653" s="65"/>
      <c r="H653" s="65"/>
      <c r="I653" s="6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</row>
    <row r="654" spans="2:21" ht="13.5">
      <c r="B654" s="55"/>
      <c r="C654" s="55"/>
      <c r="D654" s="55"/>
      <c r="E654" s="55"/>
      <c r="F654" s="55"/>
      <c r="G654" s="65"/>
      <c r="H654" s="65"/>
      <c r="I654" s="6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</row>
    <row r="655" spans="2:21" ht="13.5">
      <c r="B655" s="55"/>
      <c r="C655" s="55"/>
      <c r="D655" s="55"/>
      <c r="E655" s="55"/>
      <c r="F655" s="55"/>
      <c r="G655" s="65"/>
      <c r="H655" s="65"/>
      <c r="I655" s="6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</row>
    <row r="656" spans="2:21" ht="13.5">
      <c r="B656" s="55"/>
      <c r="C656" s="55"/>
      <c r="D656" s="55"/>
      <c r="E656" s="55"/>
      <c r="F656" s="55"/>
      <c r="G656" s="65"/>
      <c r="H656" s="65"/>
      <c r="I656" s="6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</row>
    <row r="657" spans="2:21" ht="13.5">
      <c r="B657" s="55"/>
      <c r="C657" s="55"/>
      <c r="D657" s="55"/>
      <c r="E657" s="55"/>
      <c r="F657" s="55"/>
      <c r="G657" s="65"/>
      <c r="H657" s="65"/>
      <c r="I657" s="6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</row>
    <row r="658" spans="2:21" ht="13.5">
      <c r="B658" s="55"/>
      <c r="C658" s="55"/>
      <c r="D658" s="55"/>
      <c r="E658" s="55"/>
      <c r="F658" s="55"/>
      <c r="G658" s="65"/>
      <c r="H658" s="65"/>
      <c r="I658" s="6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</row>
    <row r="659" spans="2:21" ht="13.5">
      <c r="B659" s="55"/>
      <c r="C659" s="55"/>
      <c r="D659" s="55"/>
      <c r="E659" s="55"/>
      <c r="F659" s="55"/>
      <c r="G659" s="65"/>
      <c r="H659" s="65"/>
      <c r="I659" s="6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</row>
    <row r="660" spans="2:21" ht="13.5">
      <c r="B660" s="55"/>
      <c r="C660" s="55"/>
      <c r="D660" s="55"/>
      <c r="E660" s="55"/>
      <c r="F660" s="55"/>
      <c r="G660" s="65"/>
      <c r="H660" s="65"/>
      <c r="I660" s="6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</row>
    <row r="661" spans="2:21" ht="13.5">
      <c r="B661" s="55"/>
      <c r="C661" s="55"/>
      <c r="D661" s="55"/>
      <c r="E661" s="55"/>
      <c r="F661" s="55"/>
      <c r="G661" s="65"/>
      <c r="H661" s="65"/>
      <c r="I661" s="6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</row>
    <row r="662" spans="2:21" ht="13.5">
      <c r="B662" s="55"/>
      <c r="C662" s="55"/>
      <c r="D662" s="55"/>
      <c r="E662" s="55"/>
      <c r="F662" s="55"/>
      <c r="G662" s="65"/>
      <c r="H662" s="65"/>
      <c r="I662" s="6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</row>
    <row r="663" spans="2:21" ht="13.5">
      <c r="B663" s="55"/>
      <c r="C663" s="55"/>
      <c r="D663" s="55"/>
      <c r="E663" s="55"/>
      <c r="F663" s="55"/>
      <c r="G663" s="65"/>
      <c r="H663" s="65"/>
      <c r="I663" s="6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</row>
    <row r="664" spans="2:21" ht="13.5">
      <c r="B664" s="55"/>
      <c r="C664" s="55"/>
      <c r="D664" s="55"/>
      <c r="E664" s="55"/>
      <c r="F664" s="55"/>
      <c r="G664" s="65"/>
      <c r="H664" s="65"/>
      <c r="I664" s="6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</row>
    <row r="665" spans="2:21" ht="13.5">
      <c r="B665" s="55"/>
      <c r="C665" s="55"/>
      <c r="D665" s="55"/>
      <c r="E665" s="55"/>
      <c r="F665" s="55"/>
      <c r="G665" s="65"/>
      <c r="H665" s="65"/>
      <c r="I665" s="6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</row>
    <row r="666" spans="2:21" ht="13.5">
      <c r="B666" s="55"/>
      <c r="C666" s="55"/>
      <c r="D666" s="55"/>
      <c r="E666" s="55"/>
      <c r="F666" s="55"/>
      <c r="G666" s="65"/>
      <c r="H666" s="65"/>
      <c r="I666" s="6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</row>
    <row r="667" spans="2:21" ht="13.5">
      <c r="B667" s="55"/>
      <c r="C667" s="55"/>
      <c r="D667" s="55"/>
      <c r="E667" s="55"/>
      <c r="F667" s="55"/>
      <c r="G667" s="65"/>
      <c r="H667" s="65"/>
      <c r="I667" s="6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</row>
    <row r="668" spans="2:21" ht="13.5">
      <c r="B668" s="55"/>
      <c r="C668" s="55"/>
      <c r="D668" s="55"/>
      <c r="E668" s="55"/>
      <c r="F668" s="55"/>
      <c r="G668" s="65"/>
      <c r="H668" s="65"/>
      <c r="I668" s="6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</row>
    <row r="669" spans="2:21" ht="13.5">
      <c r="B669" s="55"/>
      <c r="C669" s="55"/>
      <c r="D669" s="55"/>
      <c r="E669" s="55"/>
      <c r="F669" s="55"/>
      <c r="G669" s="65"/>
      <c r="H669" s="65"/>
      <c r="I669" s="6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</row>
    <row r="670" spans="2:21" ht="13.5">
      <c r="B670" s="55"/>
      <c r="C670" s="55"/>
      <c r="D670" s="55"/>
      <c r="E670" s="55"/>
      <c r="F670" s="55"/>
      <c r="G670" s="65"/>
      <c r="H670" s="65"/>
      <c r="I670" s="6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</row>
    <row r="671" spans="2:21" ht="13.5">
      <c r="B671" s="55"/>
      <c r="C671" s="55"/>
      <c r="D671" s="55"/>
      <c r="E671" s="55"/>
      <c r="F671" s="55"/>
      <c r="G671" s="65"/>
      <c r="H671" s="65"/>
      <c r="I671" s="6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</row>
    <row r="672" spans="2:21" ht="13.5">
      <c r="B672" s="55"/>
      <c r="C672" s="55"/>
      <c r="D672" s="55"/>
      <c r="E672" s="55"/>
      <c r="F672" s="55"/>
      <c r="G672" s="65"/>
      <c r="H672" s="65"/>
      <c r="I672" s="6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</row>
    <row r="673" spans="2:21" ht="13.5">
      <c r="B673" s="55"/>
      <c r="C673" s="55"/>
      <c r="D673" s="55"/>
      <c r="E673" s="55"/>
      <c r="F673" s="55"/>
      <c r="G673" s="65"/>
      <c r="H673" s="65"/>
      <c r="I673" s="6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</row>
    <row r="674" spans="2:21" ht="13.5">
      <c r="B674" s="55"/>
      <c r="C674" s="55"/>
      <c r="D674" s="55"/>
      <c r="E674" s="55"/>
      <c r="F674" s="55"/>
      <c r="G674" s="65"/>
      <c r="H674" s="65"/>
      <c r="I674" s="6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</row>
    <row r="675" spans="2:21" ht="13.5">
      <c r="B675" s="55"/>
      <c r="C675" s="55"/>
      <c r="D675" s="55"/>
      <c r="E675" s="55"/>
      <c r="F675" s="55"/>
      <c r="G675" s="65"/>
      <c r="H675" s="65"/>
      <c r="I675" s="6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</row>
    <row r="676" spans="2:21" ht="13.5">
      <c r="B676" s="55"/>
      <c r="C676" s="55"/>
      <c r="D676" s="55"/>
      <c r="E676" s="55"/>
      <c r="F676" s="55"/>
      <c r="G676" s="65"/>
      <c r="H676" s="65"/>
      <c r="I676" s="6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</row>
    <row r="677" spans="2:21" ht="13.5">
      <c r="B677" s="55"/>
      <c r="C677" s="55"/>
      <c r="D677" s="55"/>
      <c r="E677" s="55"/>
      <c r="F677" s="55"/>
      <c r="G677" s="65"/>
      <c r="H677" s="65"/>
      <c r="I677" s="6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</row>
    <row r="678" spans="2:21" ht="13.5">
      <c r="B678" s="55"/>
      <c r="C678" s="55"/>
      <c r="D678" s="55"/>
      <c r="E678" s="55"/>
      <c r="F678" s="55"/>
      <c r="G678" s="65"/>
      <c r="H678" s="65"/>
      <c r="I678" s="6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</row>
    <row r="679" spans="2:21" ht="13.5">
      <c r="B679" s="55"/>
      <c r="C679" s="55"/>
      <c r="D679" s="55"/>
      <c r="E679" s="55"/>
      <c r="F679" s="55"/>
      <c r="G679" s="65"/>
      <c r="H679" s="65"/>
      <c r="I679" s="6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</row>
    <row r="680" spans="2:21" ht="13.5">
      <c r="B680" s="55"/>
      <c r="C680" s="55"/>
      <c r="D680" s="55"/>
      <c r="E680" s="55"/>
      <c r="F680" s="55"/>
      <c r="G680" s="65"/>
      <c r="H680" s="65"/>
      <c r="I680" s="6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</row>
    <row r="681" spans="2:21" ht="13.5">
      <c r="B681" s="55"/>
      <c r="C681" s="55"/>
      <c r="D681" s="55"/>
      <c r="E681" s="55"/>
      <c r="F681" s="55"/>
      <c r="G681" s="65"/>
      <c r="H681" s="65"/>
      <c r="I681" s="6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</row>
    <row r="682" spans="2:21" ht="13.5">
      <c r="B682" s="55"/>
      <c r="C682" s="55"/>
      <c r="D682" s="55"/>
      <c r="E682" s="55"/>
      <c r="F682" s="55"/>
      <c r="G682" s="65"/>
      <c r="H682" s="65"/>
      <c r="I682" s="6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</row>
    <row r="683" spans="2:21" ht="13.5">
      <c r="B683" s="55"/>
      <c r="C683" s="55"/>
      <c r="D683" s="55"/>
      <c r="E683" s="55"/>
      <c r="F683" s="55"/>
      <c r="G683" s="65"/>
      <c r="H683" s="65"/>
      <c r="I683" s="6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</row>
    <row r="684" spans="2:21" ht="13.5">
      <c r="B684" s="55"/>
      <c r="C684" s="55"/>
      <c r="D684" s="55"/>
      <c r="E684" s="55"/>
      <c r="F684" s="55"/>
      <c r="G684" s="65"/>
      <c r="H684" s="65"/>
      <c r="I684" s="6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</row>
    <row r="685" spans="2:21" ht="13.5">
      <c r="B685" s="55"/>
      <c r="C685" s="55"/>
      <c r="D685" s="55"/>
      <c r="E685" s="55"/>
      <c r="F685" s="55"/>
      <c r="G685" s="65"/>
      <c r="H685" s="65"/>
      <c r="I685" s="6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</row>
    <row r="686" spans="2:21" ht="13.5">
      <c r="B686" s="55"/>
      <c r="C686" s="55"/>
      <c r="D686" s="55"/>
      <c r="E686" s="55"/>
      <c r="F686" s="55"/>
      <c r="G686" s="65"/>
      <c r="H686" s="65"/>
      <c r="I686" s="6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</row>
    <row r="687" spans="2:21" ht="13.5">
      <c r="B687" s="55"/>
      <c r="C687" s="55"/>
      <c r="D687" s="55"/>
      <c r="E687" s="55"/>
      <c r="F687" s="55"/>
      <c r="G687" s="65"/>
      <c r="H687" s="65"/>
      <c r="I687" s="6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</row>
    <row r="688" spans="2:21" ht="13.5">
      <c r="B688" s="55"/>
      <c r="C688" s="55"/>
      <c r="D688" s="55"/>
      <c r="E688" s="55"/>
      <c r="F688" s="55"/>
      <c r="G688" s="65"/>
      <c r="H688" s="65"/>
      <c r="I688" s="6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</row>
    <row r="689" spans="2:21" ht="13.5">
      <c r="B689" s="55"/>
      <c r="C689" s="55"/>
      <c r="D689" s="55"/>
      <c r="E689" s="55"/>
      <c r="F689" s="55"/>
      <c r="G689" s="65"/>
      <c r="H689" s="65"/>
      <c r="I689" s="6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</row>
    <row r="690" spans="2:21" ht="13.5">
      <c r="B690" s="55"/>
      <c r="C690" s="55"/>
      <c r="D690" s="55"/>
      <c r="E690" s="55"/>
      <c r="F690" s="55"/>
      <c r="G690" s="65"/>
      <c r="H690" s="65"/>
      <c r="I690" s="6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</row>
    <row r="691" spans="2:21" ht="13.5">
      <c r="B691" s="55"/>
      <c r="C691" s="55"/>
      <c r="D691" s="55"/>
      <c r="E691" s="55"/>
      <c r="F691" s="55"/>
      <c r="G691" s="65"/>
      <c r="H691" s="65"/>
      <c r="I691" s="6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</row>
    <row r="692" spans="2:21" ht="13.5">
      <c r="B692" s="55"/>
      <c r="C692" s="55"/>
      <c r="D692" s="55"/>
      <c r="E692" s="55"/>
      <c r="F692" s="55"/>
      <c r="G692" s="65"/>
      <c r="H692" s="65"/>
      <c r="I692" s="6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</row>
    <row r="693" spans="2:21" ht="13.5">
      <c r="B693" s="55"/>
      <c r="C693" s="55"/>
      <c r="D693" s="55"/>
      <c r="E693" s="55"/>
      <c r="F693" s="55"/>
      <c r="G693" s="65"/>
      <c r="H693" s="65"/>
      <c r="I693" s="6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</row>
    <row r="694" spans="2:21" ht="13.5">
      <c r="B694" s="55"/>
      <c r="C694" s="55"/>
      <c r="D694" s="55"/>
      <c r="E694" s="55"/>
      <c r="F694" s="55"/>
      <c r="G694" s="65"/>
      <c r="H694" s="65"/>
      <c r="I694" s="6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</row>
    <row r="695" spans="2:21" ht="13.5">
      <c r="B695" s="55"/>
      <c r="C695" s="55"/>
      <c r="D695" s="55"/>
      <c r="E695" s="55"/>
      <c r="F695" s="55"/>
      <c r="G695" s="65"/>
      <c r="H695" s="65"/>
      <c r="I695" s="6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</row>
    <row r="696" spans="2:21" ht="13.5">
      <c r="B696" s="55"/>
      <c r="C696" s="55"/>
      <c r="D696" s="55"/>
      <c r="E696" s="55"/>
      <c r="F696" s="55"/>
      <c r="G696" s="65"/>
      <c r="H696" s="65"/>
      <c r="I696" s="6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</row>
    <row r="697" spans="2:21" ht="13.5">
      <c r="B697" s="55"/>
      <c r="C697" s="55"/>
      <c r="D697" s="55"/>
      <c r="E697" s="55"/>
      <c r="F697" s="55"/>
      <c r="G697" s="65"/>
      <c r="H697" s="65"/>
      <c r="I697" s="6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</row>
    <row r="698" spans="2:21" ht="13.5">
      <c r="B698" s="55"/>
      <c r="C698" s="55"/>
      <c r="D698" s="55"/>
      <c r="E698" s="55"/>
      <c r="F698" s="55"/>
      <c r="G698" s="65"/>
      <c r="H698" s="65"/>
      <c r="I698" s="6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</row>
    <row r="699" spans="2:21" ht="13.5">
      <c r="B699" s="55"/>
      <c r="C699" s="55"/>
      <c r="D699" s="55"/>
      <c r="E699" s="55"/>
      <c r="F699" s="55"/>
      <c r="G699" s="65"/>
      <c r="H699" s="65"/>
      <c r="I699" s="6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</row>
    <row r="700" spans="2:21" ht="13.5">
      <c r="B700" s="55"/>
      <c r="C700" s="55"/>
      <c r="D700" s="55"/>
      <c r="E700" s="55"/>
      <c r="F700" s="55"/>
      <c r="G700" s="65"/>
      <c r="H700" s="65"/>
      <c r="I700" s="6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</row>
    <row r="701" spans="2:21" ht="13.5">
      <c r="B701" s="55"/>
      <c r="C701" s="55"/>
      <c r="D701" s="55"/>
      <c r="E701" s="55"/>
      <c r="F701" s="55"/>
      <c r="G701" s="65"/>
      <c r="H701" s="65"/>
      <c r="I701" s="6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</row>
    <row r="702" spans="2:21" ht="13.5">
      <c r="B702" s="55"/>
      <c r="C702" s="55"/>
      <c r="D702" s="55"/>
      <c r="E702" s="55"/>
      <c r="F702" s="55"/>
      <c r="G702" s="65"/>
      <c r="H702" s="65"/>
      <c r="I702" s="6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</row>
    <row r="703" spans="2:21" ht="13.5">
      <c r="B703" s="55"/>
      <c r="C703" s="55"/>
      <c r="D703" s="55"/>
      <c r="E703" s="55"/>
      <c r="F703" s="55"/>
      <c r="G703" s="65"/>
      <c r="H703" s="65"/>
      <c r="I703" s="6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</row>
    <row r="704" spans="2:21" ht="13.5">
      <c r="B704" s="55"/>
      <c r="C704" s="55"/>
      <c r="D704" s="55"/>
      <c r="E704" s="55"/>
      <c r="F704" s="55"/>
      <c r="G704" s="65"/>
      <c r="H704" s="65"/>
      <c r="I704" s="6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</row>
    <row r="705" spans="2:21" ht="13.5">
      <c r="B705" s="55"/>
      <c r="C705" s="55"/>
      <c r="D705" s="55"/>
      <c r="E705" s="55"/>
      <c r="F705" s="55"/>
      <c r="G705" s="65"/>
      <c r="H705" s="65"/>
      <c r="I705" s="6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</row>
    <row r="706" spans="2:21" ht="13.5">
      <c r="B706" s="55"/>
      <c r="C706" s="55"/>
      <c r="D706" s="55"/>
      <c r="E706" s="55"/>
      <c r="F706" s="55"/>
      <c r="G706" s="65"/>
      <c r="H706" s="65"/>
      <c r="I706" s="6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</row>
    <row r="707" spans="2:21" ht="13.5">
      <c r="B707" s="55"/>
      <c r="C707" s="55"/>
      <c r="D707" s="55"/>
      <c r="E707" s="55"/>
      <c r="F707" s="55"/>
      <c r="G707" s="65"/>
      <c r="H707" s="65"/>
      <c r="I707" s="6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</row>
    <row r="708" spans="2:21" ht="13.5">
      <c r="B708" s="55"/>
      <c r="C708" s="55"/>
      <c r="D708" s="55"/>
      <c r="E708" s="55"/>
      <c r="F708" s="55"/>
      <c r="G708" s="65"/>
      <c r="H708" s="65"/>
      <c r="I708" s="6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</row>
    <row r="709" spans="2:21" ht="13.5">
      <c r="B709" s="55"/>
      <c r="C709" s="55"/>
      <c r="D709" s="55"/>
      <c r="E709" s="55"/>
      <c r="F709" s="55"/>
      <c r="G709" s="65"/>
      <c r="H709" s="65"/>
      <c r="I709" s="6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</row>
    <row r="710" spans="2:21" ht="13.5">
      <c r="B710" s="55"/>
      <c r="C710" s="55"/>
      <c r="D710" s="55"/>
      <c r="E710" s="55"/>
      <c r="F710" s="55"/>
      <c r="G710" s="65"/>
      <c r="H710" s="65"/>
      <c r="I710" s="6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</row>
    <row r="711" spans="2:21" ht="13.5">
      <c r="B711" s="55"/>
      <c r="C711" s="55"/>
      <c r="D711" s="55"/>
      <c r="E711" s="55"/>
      <c r="F711" s="55"/>
      <c r="G711" s="65"/>
      <c r="H711" s="65"/>
      <c r="I711" s="6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</row>
    <row r="712" spans="2:21" ht="13.5">
      <c r="B712" s="55"/>
      <c r="C712" s="55"/>
      <c r="D712" s="55"/>
      <c r="E712" s="55"/>
      <c r="F712" s="55"/>
      <c r="G712" s="65"/>
      <c r="H712" s="65"/>
      <c r="I712" s="6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</row>
    <row r="713" spans="2:21" ht="13.5">
      <c r="B713" s="55"/>
      <c r="C713" s="55"/>
      <c r="D713" s="55"/>
      <c r="E713" s="55"/>
      <c r="F713" s="55"/>
      <c r="G713" s="65"/>
      <c r="H713" s="65"/>
      <c r="I713" s="6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</row>
    <row r="714" spans="2:21" ht="13.5">
      <c r="B714" s="55"/>
      <c r="C714" s="55"/>
      <c r="D714" s="55"/>
      <c r="E714" s="55"/>
      <c r="F714" s="55"/>
      <c r="G714" s="65"/>
      <c r="H714" s="65"/>
      <c r="I714" s="6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</row>
    <row r="715" spans="2:21" ht="13.5">
      <c r="B715" s="55"/>
      <c r="C715" s="55"/>
      <c r="D715" s="55"/>
      <c r="E715" s="55"/>
      <c r="F715" s="55"/>
      <c r="G715" s="65"/>
      <c r="H715" s="65"/>
      <c r="I715" s="6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</row>
    <row r="716" spans="2:21" ht="13.5">
      <c r="B716" s="55"/>
      <c r="C716" s="55"/>
      <c r="D716" s="55"/>
      <c r="E716" s="55"/>
      <c r="F716" s="55"/>
      <c r="G716" s="65"/>
      <c r="H716" s="65"/>
      <c r="I716" s="6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</row>
    <row r="717" spans="2:21" ht="13.5">
      <c r="B717" s="55"/>
      <c r="C717" s="55"/>
      <c r="D717" s="55"/>
      <c r="E717" s="55"/>
      <c r="F717" s="55"/>
      <c r="G717" s="65"/>
      <c r="H717" s="65"/>
      <c r="I717" s="6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</row>
    <row r="718" spans="2:21" ht="13.5">
      <c r="B718" s="55"/>
      <c r="C718" s="55"/>
      <c r="D718" s="55"/>
      <c r="E718" s="55"/>
      <c r="F718" s="55"/>
      <c r="G718" s="65"/>
      <c r="H718" s="65"/>
      <c r="I718" s="6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</row>
    <row r="719" spans="2:21" ht="13.5">
      <c r="B719" s="55"/>
      <c r="C719" s="55"/>
      <c r="D719" s="55"/>
      <c r="E719" s="55"/>
      <c r="F719" s="55"/>
      <c r="G719" s="65"/>
      <c r="H719" s="65"/>
      <c r="I719" s="6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</row>
    <row r="720" spans="2:21" ht="13.5">
      <c r="B720" s="55"/>
      <c r="C720" s="55"/>
      <c r="D720" s="55"/>
      <c r="E720" s="55"/>
      <c r="F720" s="55"/>
      <c r="G720" s="65"/>
      <c r="H720" s="65"/>
      <c r="I720" s="6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</row>
    <row r="721" spans="2:21" ht="13.5">
      <c r="B721" s="55"/>
      <c r="C721" s="55"/>
      <c r="D721" s="55"/>
      <c r="E721" s="55"/>
      <c r="F721" s="55"/>
      <c r="G721" s="65"/>
      <c r="H721" s="65"/>
      <c r="I721" s="6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</row>
    <row r="722" spans="2:21" ht="13.5">
      <c r="B722" s="55"/>
      <c r="C722" s="55"/>
      <c r="D722" s="55"/>
      <c r="E722" s="55"/>
      <c r="F722" s="55"/>
      <c r="G722" s="65"/>
      <c r="H722" s="65"/>
      <c r="I722" s="6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</row>
    <row r="723" spans="2:21" ht="13.5">
      <c r="B723" s="55"/>
      <c r="C723" s="55"/>
      <c r="D723" s="55"/>
      <c r="E723" s="55"/>
      <c r="F723" s="55"/>
      <c r="G723" s="65"/>
      <c r="H723" s="65"/>
      <c r="I723" s="6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</row>
    <row r="724" spans="2:21" ht="13.5">
      <c r="B724" s="55"/>
      <c r="C724" s="55"/>
      <c r="D724" s="55"/>
      <c r="E724" s="55"/>
      <c r="F724" s="55"/>
      <c r="G724" s="65"/>
      <c r="H724" s="65"/>
      <c r="I724" s="6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</row>
    <row r="725" spans="2:21" ht="13.5">
      <c r="B725" s="55"/>
      <c r="C725" s="55"/>
      <c r="D725" s="55"/>
      <c r="E725" s="55"/>
      <c r="F725" s="55"/>
      <c r="G725" s="65"/>
      <c r="H725" s="65"/>
      <c r="I725" s="6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</row>
    <row r="726" spans="2:21" ht="13.5">
      <c r="B726" s="55"/>
      <c r="C726" s="55"/>
      <c r="D726" s="55"/>
      <c r="E726" s="55"/>
      <c r="F726" s="55"/>
      <c r="G726" s="65"/>
      <c r="H726" s="65"/>
      <c r="I726" s="6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</row>
    <row r="727" spans="2:21" ht="13.5">
      <c r="B727" s="55"/>
      <c r="C727" s="55"/>
      <c r="D727" s="55"/>
      <c r="E727" s="55"/>
      <c r="F727" s="55"/>
      <c r="G727" s="65"/>
      <c r="H727" s="65"/>
      <c r="I727" s="6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</row>
    <row r="728" spans="2:21" ht="13.5">
      <c r="B728" s="55"/>
      <c r="C728" s="55"/>
      <c r="D728" s="55"/>
      <c r="E728" s="55"/>
      <c r="F728" s="55"/>
      <c r="G728" s="65"/>
      <c r="H728" s="65"/>
      <c r="I728" s="6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</row>
    <row r="729" spans="2:21" ht="13.5">
      <c r="B729" s="55"/>
      <c r="C729" s="55"/>
      <c r="D729" s="55"/>
      <c r="E729" s="55"/>
      <c r="F729" s="55"/>
      <c r="G729" s="65"/>
      <c r="H729" s="65"/>
      <c r="I729" s="6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</row>
    <row r="730" spans="2:21" ht="13.5">
      <c r="B730" s="55"/>
      <c r="C730" s="55"/>
      <c r="D730" s="55"/>
      <c r="E730" s="55"/>
      <c r="F730" s="55"/>
      <c r="G730" s="65"/>
      <c r="H730" s="65"/>
      <c r="I730" s="6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</row>
    <row r="731" spans="2:21" ht="13.5">
      <c r="B731" s="55"/>
      <c r="C731" s="55"/>
      <c r="D731" s="55"/>
      <c r="E731" s="55"/>
      <c r="F731" s="55"/>
      <c r="G731" s="65"/>
      <c r="H731" s="65"/>
      <c r="I731" s="6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</row>
    <row r="732" spans="2:21" ht="13.5">
      <c r="B732" s="55"/>
      <c r="C732" s="55"/>
      <c r="D732" s="55"/>
      <c r="E732" s="55"/>
      <c r="F732" s="55"/>
      <c r="G732" s="65"/>
      <c r="H732" s="65"/>
      <c r="I732" s="6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</row>
    <row r="733" spans="2:21" ht="13.5">
      <c r="B733" s="55"/>
      <c r="C733" s="55"/>
      <c r="D733" s="55"/>
      <c r="E733" s="55"/>
      <c r="F733" s="55"/>
      <c r="G733" s="65"/>
      <c r="H733" s="65"/>
      <c r="I733" s="6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</row>
    <row r="734" spans="2:21" ht="13.5">
      <c r="B734" s="55"/>
      <c r="C734" s="55"/>
      <c r="D734" s="55"/>
      <c r="E734" s="55"/>
      <c r="F734" s="55"/>
      <c r="G734" s="65"/>
      <c r="H734" s="65"/>
      <c r="I734" s="6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</row>
    <row r="735" spans="2:21" ht="13.5">
      <c r="B735" s="55"/>
      <c r="C735" s="55"/>
      <c r="D735" s="55"/>
      <c r="E735" s="55"/>
      <c r="F735" s="55"/>
      <c r="G735" s="65"/>
      <c r="H735" s="65"/>
      <c r="I735" s="6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</row>
    <row r="736" spans="2:21" ht="13.5">
      <c r="B736" s="55"/>
      <c r="C736" s="55"/>
      <c r="D736" s="55"/>
      <c r="E736" s="55"/>
      <c r="F736" s="55"/>
      <c r="G736" s="65"/>
      <c r="H736" s="65"/>
      <c r="I736" s="6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</row>
    <row r="737" spans="2:21" ht="13.5">
      <c r="B737" s="55"/>
      <c r="C737" s="55"/>
      <c r="D737" s="55"/>
      <c r="E737" s="55"/>
      <c r="F737" s="55"/>
      <c r="G737" s="65"/>
      <c r="H737" s="65"/>
      <c r="I737" s="6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</row>
    <row r="738" spans="2:21" ht="13.5">
      <c r="B738" s="55"/>
      <c r="C738" s="55"/>
      <c r="D738" s="55"/>
      <c r="E738" s="55"/>
      <c r="F738" s="55"/>
      <c r="G738" s="65"/>
      <c r="H738" s="65"/>
      <c r="I738" s="6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</row>
    <row r="739" spans="2:21" ht="13.5">
      <c r="B739" s="55"/>
      <c r="C739" s="55"/>
      <c r="D739" s="55"/>
      <c r="E739" s="55"/>
      <c r="F739" s="55"/>
      <c r="G739" s="65"/>
      <c r="H739" s="65"/>
      <c r="I739" s="6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</row>
    <row r="740" spans="2:21" ht="13.5">
      <c r="B740" s="55"/>
      <c r="C740" s="55"/>
      <c r="D740" s="55"/>
      <c r="E740" s="55"/>
      <c r="F740" s="55"/>
      <c r="G740" s="65"/>
      <c r="H740" s="65"/>
      <c r="I740" s="6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</row>
    <row r="741" spans="2:21" ht="13.5">
      <c r="B741" s="55"/>
      <c r="C741" s="55"/>
      <c r="D741" s="55"/>
      <c r="E741" s="55"/>
      <c r="F741" s="55"/>
      <c r="G741" s="65"/>
      <c r="H741" s="65"/>
      <c r="I741" s="6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</row>
    <row r="742" spans="2:21" ht="13.5">
      <c r="B742" s="55"/>
      <c r="C742" s="55"/>
      <c r="D742" s="55"/>
      <c r="E742" s="55"/>
      <c r="F742" s="55"/>
      <c r="G742" s="65"/>
      <c r="H742" s="65"/>
      <c r="I742" s="6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</row>
    <row r="743" spans="2:21" ht="13.5">
      <c r="B743" s="55"/>
      <c r="C743" s="55"/>
      <c r="D743" s="55"/>
      <c r="E743" s="55"/>
      <c r="F743" s="55"/>
      <c r="G743" s="65"/>
      <c r="H743" s="65"/>
      <c r="I743" s="6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</row>
    <row r="744" spans="2:21" ht="13.5">
      <c r="B744" s="55"/>
      <c r="C744" s="55"/>
      <c r="D744" s="55"/>
      <c r="E744" s="55"/>
      <c r="F744" s="55"/>
      <c r="G744" s="65"/>
      <c r="H744" s="65"/>
      <c r="I744" s="6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</row>
    <row r="745" spans="2:21" ht="13.5">
      <c r="B745" s="55"/>
      <c r="C745" s="55"/>
      <c r="D745" s="55"/>
      <c r="E745" s="55"/>
      <c r="F745" s="55"/>
      <c r="G745" s="65"/>
      <c r="H745" s="65"/>
      <c r="I745" s="6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</row>
    <row r="746" spans="2:21" ht="13.5">
      <c r="B746" s="55"/>
      <c r="C746" s="55"/>
      <c r="D746" s="55"/>
      <c r="E746" s="55"/>
      <c r="F746" s="55"/>
      <c r="G746" s="65"/>
      <c r="H746" s="65"/>
      <c r="I746" s="6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</row>
    <row r="747" spans="2:21" ht="13.5">
      <c r="B747" s="55"/>
      <c r="C747" s="55"/>
      <c r="D747" s="55"/>
      <c r="E747" s="55"/>
      <c r="F747" s="55"/>
      <c r="G747" s="65"/>
      <c r="H747" s="65"/>
      <c r="I747" s="6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</row>
    <row r="748" spans="2:21" ht="13.5">
      <c r="B748" s="55"/>
      <c r="C748" s="55"/>
      <c r="D748" s="55"/>
      <c r="E748" s="55"/>
      <c r="F748" s="55"/>
      <c r="G748" s="65"/>
      <c r="H748" s="65"/>
      <c r="I748" s="6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</row>
    <row r="749" spans="2:21" ht="13.5">
      <c r="B749" s="55"/>
      <c r="C749" s="55"/>
      <c r="D749" s="55"/>
      <c r="E749" s="55"/>
      <c r="F749" s="55"/>
      <c r="G749" s="65"/>
      <c r="H749" s="65"/>
      <c r="I749" s="6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</row>
    <row r="750" spans="2:21" ht="13.5">
      <c r="B750" s="55"/>
      <c r="C750" s="55"/>
      <c r="D750" s="55"/>
      <c r="E750" s="55"/>
      <c r="F750" s="55"/>
      <c r="G750" s="65"/>
      <c r="H750" s="65"/>
      <c r="I750" s="6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</row>
    <row r="751" spans="2:21" ht="13.5">
      <c r="B751" s="55"/>
      <c r="C751" s="55"/>
      <c r="D751" s="55"/>
      <c r="E751" s="55"/>
      <c r="F751" s="55"/>
      <c r="G751" s="65"/>
      <c r="H751" s="65"/>
      <c r="I751" s="6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</row>
    <row r="752" spans="2:21" ht="13.5">
      <c r="B752" s="55"/>
      <c r="C752" s="55"/>
      <c r="D752" s="55"/>
      <c r="E752" s="55"/>
      <c r="F752" s="55"/>
      <c r="G752" s="65"/>
      <c r="H752" s="65"/>
      <c r="I752" s="6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</row>
    <row r="753" spans="2:21" ht="13.5">
      <c r="B753" s="55"/>
      <c r="C753" s="55"/>
      <c r="D753" s="55"/>
      <c r="E753" s="55"/>
      <c r="F753" s="55"/>
      <c r="G753" s="65"/>
      <c r="H753" s="65"/>
      <c r="I753" s="6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</row>
    <row r="754" spans="2:21" ht="13.5">
      <c r="B754" s="55"/>
      <c r="C754" s="55"/>
      <c r="D754" s="55"/>
      <c r="E754" s="55"/>
      <c r="F754" s="55"/>
      <c r="G754" s="65"/>
      <c r="H754" s="65"/>
      <c r="I754" s="6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</row>
    <row r="755" spans="2:21" ht="13.5">
      <c r="B755" s="55"/>
      <c r="C755" s="55"/>
      <c r="D755" s="55"/>
      <c r="E755" s="55"/>
      <c r="F755" s="55"/>
      <c r="G755" s="65"/>
      <c r="H755" s="65"/>
      <c r="I755" s="6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</row>
    <row r="756" spans="2:21" ht="13.5">
      <c r="B756" s="55"/>
      <c r="C756" s="55"/>
      <c r="D756" s="55"/>
      <c r="E756" s="55"/>
      <c r="F756" s="55"/>
      <c r="G756" s="65"/>
      <c r="H756" s="65"/>
      <c r="I756" s="6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</row>
    <row r="757" spans="2:21" ht="13.5">
      <c r="B757" s="55"/>
      <c r="C757" s="55"/>
      <c r="D757" s="55"/>
      <c r="E757" s="55"/>
      <c r="F757" s="55"/>
      <c r="G757" s="65"/>
      <c r="H757" s="65"/>
      <c r="I757" s="6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</row>
    <row r="758" spans="2:21" ht="13.5">
      <c r="B758" s="55"/>
      <c r="C758" s="55"/>
      <c r="D758" s="55"/>
      <c r="E758" s="55"/>
      <c r="F758" s="55"/>
      <c r="G758" s="65"/>
      <c r="H758" s="65"/>
      <c r="I758" s="6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</row>
    <row r="759" spans="2:21" ht="13.5">
      <c r="B759" s="55"/>
      <c r="C759" s="55"/>
      <c r="D759" s="55"/>
      <c r="E759" s="55"/>
      <c r="F759" s="55"/>
      <c r="G759" s="65"/>
      <c r="H759" s="65"/>
      <c r="I759" s="6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</row>
    <row r="760" spans="2:21" ht="13.5">
      <c r="B760" s="55"/>
      <c r="C760" s="55"/>
      <c r="D760" s="55"/>
      <c r="E760" s="55"/>
      <c r="F760" s="55"/>
      <c r="G760" s="65"/>
      <c r="H760" s="65"/>
      <c r="I760" s="6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</row>
    <row r="761" spans="2:21" ht="13.5">
      <c r="B761" s="55"/>
      <c r="C761" s="55"/>
      <c r="D761" s="55"/>
      <c r="E761" s="55"/>
      <c r="F761" s="55"/>
      <c r="G761" s="65"/>
      <c r="H761" s="65"/>
      <c r="I761" s="6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</row>
    <row r="762" spans="2:21" ht="13.5">
      <c r="B762" s="55"/>
      <c r="C762" s="55"/>
      <c r="D762" s="55"/>
      <c r="E762" s="55"/>
      <c r="F762" s="55"/>
      <c r="G762" s="65"/>
      <c r="H762" s="65"/>
      <c r="I762" s="6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</row>
    <row r="763" spans="2:21" ht="13.5">
      <c r="B763" s="55"/>
      <c r="C763" s="55"/>
      <c r="D763" s="55"/>
      <c r="E763" s="55"/>
      <c r="F763" s="55"/>
      <c r="G763" s="65"/>
      <c r="H763" s="65"/>
      <c r="I763" s="6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</row>
    <row r="764" spans="2:21" ht="13.5">
      <c r="B764" s="55"/>
      <c r="C764" s="55"/>
      <c r="D764" s="55"/>
      <c r="E764" s="55"/>
      <c r="F764" s="55"/>
      <c r="G764" s="65"/>
      <c r="H764" s="65"/>
      <c r="I764" s="6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</row>
    <row r="765" spans="2:21" ht="13.5">
      <c r="B765" s="55"/>
      <c r="C765" s="55"/>
      <c r="D765" s="55"/>
      <c r="E765" s="55"/>
      <c r="F765" s="55"/>
      <c r="G765" s="65"/>
      <c r="H765" s="65"/>
      <c r="I765" s="6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</row>
    <row r="766" spans="2:21" ht="13.5">
      <c r="B766" s="55"/>
      <c r="C766" s="55"/>
      <c r="D766" s="55"/>
      <c r="E766" s="55"/>
      <c r="F766" s="55"/>
      <c r="G766" s="65"/>
      <c r="H766" s="65"/>
      <c r="I766" s="6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</row>
    <row r="767" spans="2:21" ht="13.5">
      <c r="B767" s="55"/>
      <c r="C767" s="55"/>
      <c r="D767" s="55"/>
      <c r="E767" s="55"/>
      <c r="F767" s="55"/>
      <c r="G767" s="65"/>
      <c r="H767" s="65"/>
      <c r="I767" s="6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</row>
    <row r="768" spans="2:21" ht="13.5">
      <c r="B768" s="55"/>
      <c r="C768" s="55"/>
      <c r="D768" s="55"/>
      <c r="E768" s="55"/>
      <c r="F768" s="55"/>
      <c r="G768" s="65"/>
      <c r="H768" s="65"/>
      <c r="I768" s="6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</row>
    <row r="769" spans="2:21" ht="13.5">
      <c r="B769" s="55"/>
      <c r="C769" s="55"/>
      <c r="D769" s="55"/>
      <c r="E769" s="55"/>
      <c r="F769" s="55"/>
      <c r="G769" s="65"/>
      <c r="H769" s="65"/>
      <c r="I769" s="6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</row>
    <row r="770" spans="2:21" ht="13.5">
      <c r="B770" s="55"/>
      <c r="C770" s="55"/>
      <c r="D770" s="55"/>
      <c r="E770" s="55"/>
      <c r="F770" s="55"/>
      <c r="G770" s="65"/>
      <c r="H770" s="65"/>
      <c r="I770" s="6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</row>
    <row r="771" spans="2:21" ht="13.5">
      <c r="B771" s="55"/>
      <c r="C771" s="55"/>
      <c r="D771" s="55"/>
      <c r="E771" s="55"/>
      <c r="F771" s="55"/>
      <c r="G771" s="65"/>
      <c r="H771" s="65"/>
      <c r="I771" s="6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</row>
    <row r="772" spans="2:21" ht="13.5">
      <c r="B772" s="55"/>
      <c r="C772" s="55"/>
      <c r="D772" s="55"/>
      <c r="E772" s="55"/>
      <c r="F772" s="55"/>
      <c r="G772" s="65"/>
      <c r="H772" s="65"/>
      <c r="I772" s="6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</row>
    <row r="773" spans="2:21" ht="13.5">
      <c r="B773" s="55"/>
      <c r="C773" s="55"/>
      <c r="D773" s="55"/>
      <c r="E773" s="55"/>
      <c r="F773" s="55"/>
      <c r="G773" s="65"/>
      <c r="H773" s="65"/>
      <c r="I773" s="6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</row>
    <row r="774" spans="2:21" ht="13.5">
      <c r="B774" s="55"/>
      <c r="C774" s="55"/>
      <c r="D774" s="55"/>
      <c r="E774" s="55"/>
      <c r="F774" s="55"/>
      <c r="G774" s="65"/>
      <c r="H774" s="65"/>
      <c r="I774" s="6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</row>
    <row r="775" spans="2:21" ht="13.5">
      <c r="B775" s="55"/>
      <c r="C775" s="55"/>
      <c r="D775" s="55"/>
      <c r="E775" s="55"/>
      <c r="F775" s="55"/>
      <c r="G775" s="65"/>
      <c r="H775" s="65"/>
      <c r="I775" s="6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</row>
    <row r="776" spans="2:21" ht="13.5">
      <c r="B776" s="55"/>
      <c r="C776" s="55"/>
      <c r="D776" s="55"/>
      <c r="E776" s="55"/>
      <c r="F776" s="55"/>
      <c r="G776" s="65"/>
      <c r="H776" s="65"/>
      <c r="I776" s="6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</row>
    <row r="777" spans="2:21" ht="13.5">
      <c r="B777" s="55"/>
      <c r="C777" s="55"/>
      <c r="D777" s="55"/>
      <c r="E777" s="55"/>
      <c r="F777" s="55"/>
      <c r="G777" s="65"/>
      <c r="H777" s="65"/>
      <c r="I777" s="6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</row>
    <row r="778" spans="2:21" ht="13.5">
      <c r="B778" s="55"/>
      <c r="C778" s="55"/>
      <c r="D778" s="55"/>
      <c r="E778" s="55"/>
      <c r="F778" s="55"/>
      <c r="G778" s="65"/>
      <c r="H778" s="65"/>
      <c r="I778" s="6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</row>
    <row r="779" spans="2:21" ht="13.5">
      <c r="B779" s="55"/>
      <c r="C779" s="55"/>
      <c r="D779" s="55"/>
      <c r="E779" s="55"/>
      <c r="F779" s="55"/>
      <c r="G779" s="65"/>
      <c r="H779" s="65"/>
      <c r="I779" s="6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</row>
    <row r="780" spans="2:21" ht="13.5">
      <c r="B780" s="55"/>
      <c r="C780" s="55"/>
      <c r="D780" s="55"/>
      <c r="E780" s="55"/>
      <c r="F780" s="55"/>
      <c r="G780" s="65"/>
      <c r="H780" s="65"/>
      <c r="I780" s="6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</row>
    <row r="781" spans="2:21" ht="13.5">
      <c r="B781" s="55"/>
      <c r="C781" s="55"/>
      <c r="D781" s="55"/>
      <c r="E781" s="55"/>
      <c r="F781" s="55"/>
      <c r="G781" s="65"/>
      <c r="H781" s="65"/>
      <c r="I781" s="6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</row>
    <row r="782" spans="2:21" ht="13.5">
      <c r="B782" s="55"/>
      <c r="C782" s="55"/>
      <c r="D782" s="55"/>
      <c r="E782" s="55"/>
      <c r="F782" s="55"/>
      <c r="G782" s="65"/>
      <c r="H782" s="65"/>
      <c r="I782" s="6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</row>
    <row r="783" spans="2:21" ht="13.5">
      <c r="B783" s="55"/>
      <c r="C783" s="55"/>
      <c r="D783" s="55"/>
      <c r="E783" s="55"/>
      <c r="F783" s="55"/>
      <c r="G783" s="65"/>
      <c r="H783" s="65"/>
      <c r="I783" s="6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</row>
    <row r="784" spans="2:21" ht="13.5">
      <c r="B784" s="55"/>
      <c r="C784" s="55"/>
      <c r="D784" s="55"/>
      <c r="E784" s="55"/>
      <c r="F784" s="55"/>
      <c r="G784" s="65"/>
      <c r="H784" s="65"/>
      <c r="I784" s="6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</row>
    <row r="785" spans="2:21" ht="13.5">
      <c r="B785" s="55"/>
      <c r="C785" s="55"/>
      <c r="D785" s="55"/>
      <c r="E785" s="55"/>
      <c r="F785" s="55"/>
      <c r="G785" s="65"/>
      <c r="H785" s="65"/>
      <c r="I785" s="6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</row>
    <row r="786" spans="2:21" ht="13.5">
      <c r="B786" s="55"/>
      <c r="C786" s="55"/>
      <c r="D786" s="55"/>
      <c r="E786" s="55"/>
      <c r="F786" s="55"/>
      <c r="G786" s="65"/>
      <c r="H786" s="65"/>
      <c r="I786" s="6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</row>
    <row r="787" spans="2:21" ht="13.5">
      <c r="B787" s="55"/>
      <c r="C787" s="55"/>
      <c r="D787" s="55"/>
      <c r="E787" s="55"/>
      <c r="F787" s="55"/>
      <c r="G787" s="65"/>
      <c r="H787" s="65"/>
      <c r="I787" s="6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</row>
    <row r="788" spans="2:21" ht="13.5">
      <c r="B788" s="55"/>
      <c r="C788" s="55"/>
      <c r="D788" s="55"/>
      <c r="E788" s="55"/>
      <c r="F788" s="55"/>
      <c r="G788" s="65"/>
      <c r="H788" s="65"/>
      <c r="I788" s="6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</row>
    <row r="789" spans="2:21" ht="13.5">
      <c r="B789" s="55"/>
      <c r="C789" s="55"/>
      <c r="D789" s="55"/>
      <c r="E789" s="55"/>
      <c r="F789" s="55"/>
      <c r="G789" s="65"/>
      <c r="H789" s="65"/>
      <c r="I789" s="6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</row>
    <row r="790" spans="2:21" ht="13.5">
      <c r="B790" s="55"/>
      <c r="C790" s="55"/>
      <c r="D790" s="55"/>
      <c r="E790" s="55"/>
      <c r="F790" s="55"/>
      <c r="G790" s="65"/>
      <c r="H790" s="65"/>
      <c r="I790" s="6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</row>
    <row r="791" spans="2:21" ht="13.5">
      <c r="B791" s="55"/>
      <c r="C791" s="55"/>
      <c r="D791" s="55"/>
      <c r="E791" s="55"/>
      <c r="F791" s="55"/>
      <c r="G791" s="65"/>
      <c r="H791" s="65"/>
      <c r="I791" s="6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</row>
    <row r="792" spans="2:21" ht="13.5">
      <c r="B792" s="55"/>
      <c r="C792" s="55"/>
      <c r="D792" s="55"/>
      <c r="E792" s="55"/>
      <c r="F792" s="55"/>
      <c r="G792" s="65"/>
      <c r="H792" s="65"/>
      <c r="I792" s="6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</row>
    <row r="793" spans="2:21" ht="13.5">
      <c r="B793" s="55"/>
      <c r="C793" s="55"/>
      <c r="D793" s="55"/>
      <c r="E793" s="55"/>
      <c r="F793" s="55"/>
      <c r="G793" s="65"/>
      <c r="H793" s="65"/>
      <c r="I793" s="6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</row>
    <row r="794" spans="2:21" ht="13.5">
      <c r="B794" s="55"/>
      <c r="C794" s="55"/>
      <c r="D794" s="55"/>
      <c r="E794" s="55"/>
      <c r="F794" s="55"/>
      <c r="G794" s="65"/>
      <c r="H794" s="65"/>
      <c r="I794" s="6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</row>
    <row r="795" spans="2:21" ht="13.5">
      <c r="B795" s="55"/>
      <c r="C795" s="55"/>
      <c r="D795" s="55"/>
      <c r="E795" s="55"/>
      <c r="F795" s="55"/>
      <c r="G795" s="65"/>
      <c r="H795" s="65"/>
      <c r="I795" s="6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</row>
    <row r="796" spans="2:21" ht="13.5">
      <c r="B796" s="55"/>
      <c r="C796" s="55"/>
      <c r="D796" s="55"/>
      <c r="E796" s="55"/>
      <c r="F796" s="55"/>
      <c r="G796" s="65"/>
      <c r="H796" s="65"/>
      <c r="I796" s="6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</row>
    <row r="797" spans="2:21" ht="13.5">
      <c r="B797" s="55"/>
      <c r="C797" s="55"/>
      <c r="D797" s="55"/>
      <c r="E797" s="55"/>
      <c r="F797" s="55"/>
      <c r="G797" s="65"/>
      <c r="H797" s="65"/>
      <c r="I797" s="6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</row>
    <row r="798" spans="2:21" ht="13.5">
      <c r="B798" s="55"/>
      <c r="C798" s="55"/>
      <c r="D798" s="55"/>
      <c r="E798" s="55"/>
      <c r="F798" s="55"/>
      <c r="G798" s="65"/>
      <c r="H798" s="65"/>
      <c r="I798" s="6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</row>
    <row r="799" spans="2:21" ht="13.5">
      <c r="B799" s="55"/>
      <c r="C799" s="55"/>
      <c r="D799" s="55"/>
      <c r="E799" s="55"/>
      <c r="F799" s="55"/>
      <c r="G799" s="65"/>
      <c r="H799" s="65"/>
      <c r="I799" s="6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</row>
    <row r="800" spans="2:21" ht="13.5">
      <c r="B800" s="55"/>
      <c r="C800" s="55"/>
      <c r="D800" s="55"/>
      <c r="E800" s="55"/>
      <c r="F800" s="55"/>
      <c r="G800" s="65"/>
      <c r="H800" s="65"/>
      <c r="I800" s="6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</row>
    <row r="801" spans="2:21" ht="13.5">
      <c r="B801" s="55"/>
      <c r="C801" s="55"/>
      <c r="D801" s="55"/>
      <c r="E801" s="55"/>
      <c r="F801" s="55"/>
      <c r="G801" s="65"/>
      <c r="H801" s="65"/>
      <c r="I801" s="6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</row>
    <row r="802" spans="2:21" ht="13.5">
      <c r="B802" s="55"/>
      <c r="C802" s="55"/>
      <c r="D802" s="55"/>
      <c r="E802" s="55"/>
      <c r="F802" s="55"/>
      <c r="G802" s="65"/>
      <c r="H802" s="65"/>
      <c r="I802" s="6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</row>
    <row r="803" spans="2:21" ht="13.5">
      <c r="B803" s="55"/>
      <c r="C803" s="55"/>
      <c r="D803" s="55"/>
      <c r="E803" s="55"/>
      <c r="F803" s="55"/>
      <c r="G803" s="65"/>
      <c r="H803" s="65"/>
      <c r="I803" s="6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</row>
    <row r="804" spans="2:21" ht="13.5">
      <c r="B804" s="55"/>
      <c r="C804" s="55"/>
      <c r="D804" s="55"/>
      <c r="E804" s="55"/>
      <c r="F804" s="55"/>
      <c r="G804" s="65"/>
      <c r="H804" s="65"/>
      <c r="I804" s="6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</row>
    <row r="805" spans="2:21" ht="13.5">
      <c r="B805" s="55"/>
      <c r="C805" s="55"/>
      <c r="D805" s="55"/>
      <c r="E805" s="55"/>
      <c r="F805" s="55"/>
      <c r="G805" s="65"/>
      <c r="H805" s="65"/>
      <c r="I805" s="6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</row>
    <row r="806" spans="2:21" ht="13.5">
      <c r="B806" s="55"/>
      <c r="C806" s="55"/>
      <c r="D806" s="55"/>
      <c r="E806" s="55"/>
      <c r="F806" s="55"/>
      <c r="G806" s="65"/>
      <c r="H806" s="65"/>
      <c r="I806" s="6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</row>
    <row r="807" spans="2:21" ht="13.5">
      <c r="B807" s="55"/>
      <c r="C807" s="55"/>
      <c r="D807" s="55"/>
      <c r="E807" s="55"/>
      <c r="F807" s="55"/>
      <c r="G807" s="65"/>
      <c r="H807" s="65"/>
      <c r="I807" s="6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</row>
    <row r="808" spans="2:21" ht="13.5">
      <c r="B808" s="55"/>
      <c r="C808" s="55"/>
      <c r="D808" s="55"/>
      <c r="E808" s="55"/>
      <c r="F808" s="55"/>
      <c r="G808" s="65"/>
      <c r="H808" s="65"/>
      <c r="I808" s="6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</row>
    <row r="809" spans="2:21" ht="13.5">
      <c r="B809" s="55"/>
      <c r="C809" s="55"/>
      <c r="D809" s="55"/>
      <c r="E809" s="55"/>
      <c r="F809" s="55"/>
      <c r="G809" s="65"/>
      <c r="H809" s="65"/>
      <c r="I809" s="6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</row>
    <row r="810" spans="2:21" ht="13.5">
      <c r="B810" s="55"/>
      <c r="C810" s="55"/>
      <c r="D810" s="55"/>
      <c r="E810" s="55"/>
      <c r="F810" s="55"/>
      <c r="G810" s="65"/>
      <c r="H810" s="65"/>
      <c r="I810" s="6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</row>
    <row r="811" spans="2:21" ht="13.5">
      <c r="B811" s="55"/>
      <c r="C811" s="55"/>
      <c r="D811" s="55"/>
      <c r="E811" s="55"/>
      <c r="F811" s="55"/>
      <c r="G811" s="65"/>
      <c r="H811" s="65"/>
      <c r="I811" s="6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</row>
    <row r="812" spans="2:21" ht="13.5">
      <c r="B812" s="55"/>
      <c r="C812" s="55"/>
      <c r="D812" s="55"/>
      <c r="E812" s="55"/>
      <c r="F812" s="55"/>
      <c r="G812" s="65"/>
      <c r="H812" s="65"/>
      <c r="I812" s="6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</row>
    <row r="813" spans="2:21" ht="13.5">
      <c r="B813" s="55"/>
      <c r="C813" s="55"/>
      <c r="D813" s="55"/>
      <c r="E813" s="55"/>
      <c r="F813" s="55"/>
      <c r="G813" s="65"/>
      <c r="H813" s="65"/>
      <c r="I813" s="6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</row>
    <row r="814" spans="2:21" ht="13.5">
      <c r="B814" s="55"/>
      <c r="C814" s="55"/>
      <c r="D814" s="55"/>
      <c r="E814" s="55"/>
      <c r="F814" s="55"/>
      <c r="G814" s="65"/>
      <c r="H814" s="65"/>
      <c r="I814" s="6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</row>
    <row r="815" spans="2:21" ht="13.5">
      <c r="B815" s="55"/>
      <c r="C815" s="55"/>
      <c r="D815" s="55"/>
      <c r="E815" s="55"/>
      <c r="F815" s="55"/>
      <c r="G815" s="65"/>
      <c r="H815" s="65"/>
      <c r="I815" s="6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</row>
    <row r="816" spans="2:21" ht="13.5">
      <c r="B816" s="55"/>
      <c r="C816" s="55"/>
      <c r="D816" s="55"/>
      <c r="E816" s="55"/>
      <c r="F816" s="55"/>
      <c r="G816" s="65"/>
      <c r="H816" s="65"/>
      <c r="I816" s="6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</row>
    <row r="817" spans="2:21" ht="13.5">
      <c r="B817" s="55"/>
      <c r="C817" s="55"/>
      <c r="D817" s="55"/>
      <c r="E817" s="55"/>
      <c r="F817" s="55"/>
      <c r="G817" s="65"/>
      <c r="H817" s="65"/>
      <c r="I817" s="6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</row>
    <row r="818" spans="2:21" ht="13.5">
      <c r="B818" s="55"/>
      <c r="C818" s="55"/>
      <c r="D818" s="55"/>
      <c r="E818" s="55"/>
      <c r="F818" s="55"/>
      <c r="G818" s="65"/>
      <c r="H818" s="65"/>
      <c r="I818" s="6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</row>
    <row r="819" spans="2:21" ht="13.5">
      <c r="B819" s="55"/>
      <c r="C819" s="55"/>
      <c r="D819" s="55"/>
      <c r="E819" s="55"/>
      <c r="F819" s="55"/>
      <c r="G819" s="65"/>
      <c r="H819" s="65"/>
      <c r="I819" s="6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</row>
    <row r="820" spans="2:21" ht="13.5">
      <c r="B820" s="55"/>
      <c r="C820" s="55"/>
      <c r="D820" s="55"/>
      <c r="E820" s="55"/>
      <c r="F820" s="55"/>
      <c r="G820" s="65"/>
      <c r="H820" s="65"/>
      <c r="I820" s="6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</row>
    <row r="821" spans="2:21" ht="13.5">
      <c r="B821" s="55"/>
      <c r="C821" s="55"/>
      <c r="D821" s="55"/>
      <c r="E821" s="55"/>
      <c r="F821" s="55"/>
      <c r="G821" s="65"/>
      <c r="H821" s="65"/>
      <c r="I821" s="6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</row>
    <row r="822" spans="2:21" ht="13.5">
      <c r="B822" s="55"/>
      <c r="C822" s="55"/>
      <c r="D822" s="55"/>
      <c r="E822" s="55"/>
      <c r="F822" s="55"/>
      <c r="G822" s="65"/>
      <c r="H822" s="65"/>
      <c r="I822" s="6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</row>
    <row r="823" spans="2:21" ht="13.5">
      <c r="B823" s="55"/>
      <c r="C823" s="55"/>
      <c r="D823" s="55"/>
      <c r="E823" s="55"/>
      <c r="F823" s="55"/>
      <c r="G823" s="65"/>
      <c r="H823" s="65"/>
      <c r="I823" s="6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</row>
    <row r="824" spans="2:21" ht="13.5">
      <c r="B824" s="55"/>
      <c r="C824" s="55"/>
      <c r="D824" s="55"/>
      <c r="E824" s="55"/>
      <c r="F824" s="55"/>
      <c r="G824" s="65"/>
      <c r="H824" s="65"/>
      <c r="I824" s="6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</row>
    <row r="825" spans="2:21" ht="13.5">
      <c r="B825" s="55"/>
      <c r="C825" s="55"/>
      <c r="D825" s="55"/>
      <c r="E825" s="55"/>
      <c r="F825" s="55"/>
      <c r="G825" s="65"/>
      <c r="H825" s="65"/>
      <c r="I825" s="6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</row>
    <row r="826" spans="2:21" ht="13.5">
      <c r="B826" s="55"/>
      <c r="C826" s="55"/>
      <c r="D826" s="55"/>
      <c r="E826" s="55"/>
      <c r="F826" s="55"/>
      <c r="G826" s="65"/>
      <c r="H826" s="65"/>
      <c r="I826" s="6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</row>
    <row r="827" spans="2:21" ht="13.5">
      <c r="B827" s="55"/>
      <c r="C827" s="55"/>
      <c r="D827" s="55"/>
      <c r="E827" s="55"/>
      <c r="F827" s="55"/>
      <c r="G827" s="65"/>
      <c r="H827" s="65"/>
      <c r="I827" s="6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</row>
    <row r="828" spans="2:21" ht="13.5">
      <c r="B828" s="55"/>
      <c r="C828" s="55"/>
      <c r="D828" s="55"/>
      <c r="E828" s="55"/>
      <c r="F828" s="55"/>
      <c r="G828" s="65"/>
      <c r="H828" s="65"/>
      <c r="I828" s="6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</row>
    <row r="829" spans="2:21" ht="13.5">
      <c r="B829" s="55"/>
      <c r="C829" s="55"/>
      <c r="D829" s="55"/>
      <c r="E829" s="55"/>
      <c r="F829" s="55"/>
      <c r="G829" s="65"/>
      <c r="H829" s="65"/>
      <c r="I829" s="6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</row>
    <row r="830" spans="2:21" ht="13.5">
      <c r="B830" s="55"/>
      <c r="C830" s="55"/>
      <c r="D830" s="55"/>
      <c r="E830" s="55"/>
      <c r="F830" s="55"/>
      <c r="G830" s="65"/>
      <c r="H830" s="65"/>
      <c r="I830" s="6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</row>
    <row r="831" spans="2:21" ht="13.5">
      <c r="B831" s="55"/>
      <c r="C831" s="55"/>
      <c r="D831" s="55"/>
      <c r="E831" s="55"/>
      <c r="F831" s="55"/>
      <c r="G831" s="65"/>
      <c r="H831" s="65"/>
      <c r="I831" s="6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</row>
    <row r="832" spans="2:21" ht="13.5">
      <c r="B832" s="55"/>
      <c r="C832" s="55"/>
      <c r="D832" s="55"/>
      <c r="E832" s="55"/>
      <c r="F832" s="55"/>
      <c r="G832" s="65"/>
      <c r="H832" s="65"/>
      <c r="I832" s="6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</row>
    <row r="833" spans="2:21" ht="13.5">
      <c r="B833" s="55"/>
      <c r="C833" s="55"/>
      <c r="D833" s="55"/>
      <c r="E833" s="55"/>
      <c r="F833" s="55"/>
      <c r="G833" s="65"/>
      <c r="H833" s="65"/>
      <c r="I833" s="6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</row>
    <row r="834" spans="2:21" ht="13.5">
      <c r="B834" s="55"/>
      <c r="C834" s="55"/>
      <c r="D834" s="55"/>
      <c r="E834" s="55"/>
      <c r="F834" s="55"/>
      <c r="G834" s="65"/>
      <c r="H834" s="65"/>
      <c r="I834" s="6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</row>
    <row r="835" spans="2:21" ht="13.5">
      <c r="B835" s="55"/>
      <c r="C835" s="55"/>
      <c r="D835" s="55"/>
      <c r="E835" s="55"/>
      <c r="F835" s="55"/>
      <c r="G835" s="65"/>
      <c r="H835" s="65"/>
      <c r="I835" s="6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</row>
    <row r="836" spans="2:21" ht="13.5">
      <c r="B836" s="55"/>
      <c r="C836" s="55"/>
      <c r="D836" s="55"/>
      <c r="E836" s="55"/>
      <c r="F836" s="55"/>
      <c r="G836" s="65"/>
      <c r="H836" s="65"/>
      <c r="I836" s="6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</row>
    <row r="837" spans="2:21" ht="13.5">
      <c r="B837" s="55"/>
      <c r="C837" s="55"/>
      <c r="D837" s="55"/>
      <c r="E837" s="55"/>
      <c r="F837" s="55"/>
      <c r="G837" s="65"/>
      <c r="H837" s="65"/>
      <c r="I837" s="6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</row>
    <row r="838" spans="2:21" ht="13.5">
      <c r="B838" s="55"/>
      <c r="C838" s="55"/>
      <c r="D838" s="55"/>
      <c r="E838" s="55"/>
      <c r="F838" s="55"/>
      <c r="G838" s="65"/>
      <c r="H838" s="65"/>
      <c r="I838" s="6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</row>
    <row r="839" spans="2:21" ht="13.5">
      <c r="B839" s="55"/>
      <c r="C839" s="55"/>
      <c r="D839" s="55"/>
      <c r="E839" s="55"/>
      <c r="F839" s="55"/>
      <c r="G839" s="65"/>
      <c r="H839" s="65"/>
      <c r="I839" s="6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</row>
    <row r="840" spans="2:21" ht="13.5">
      <c r="B840" s="55"/>
      <c r="C840" s="55"/>
      <c r="D840" s="55"/>
      <c r="E840" s="55"/>
      <c r="F840" s="55"/>
      <c r="G840" s="65"/>
      <c r="H840" s="65"/>
      <c r="I840" s="6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</row>
    <row r="841" spans="2:21" ht="13.5">
      <c r="B841" s="55"/>
      <c r="C841" s="55"/>
      <c r="D841" s="55"/>
      <c r="E841" s="55"/>
      <c r="F841" s="55"/>
      <c r="G841" s="65"/>
      <c r="H841" s="65"/>
      <c r="I841" s="6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</row>
    <row r="842" spans="2:21" ht="13.5">
      <c r="B842" s="55"/>
      <c r="C842" s="55"/>
      <c r="D842" s="55"/>
      <c r="E842" s="55"/>
      <c r="F842" s="55"/>
      <c r="G842" s="65"/>
      <c r="H842" s="65"/>
      <c r="I842" s="6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</row>
    <row r="843" spans="2:21" ht="13.5">
      <c r="B843" s="55"/>
      <c r="C843" s="55"/>
      <c r="D843" s="55"/>
      <c r="E843" s="55"/>
      <c r="F843" s="55"/>
      <c r="G843" s="65"/>
      <c r="H843" s="65"/>
      <c r="I843" s="6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</row>
    <row r="844" spans="2:21" ht="13.5">
      <c r="B844" s="55"/>
      <c r="C844" s="55"/>
      <c r="D844" s="55"/>
      <c r="E844" s="55"/>
      <c r="F844" s="55"/>
      <c r="G844" s="65"/>
      <c r="H844" s="65"/>
      <c r="I844" s="6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</row>
    <row r="845" spans="2:21" ht="13.5">
      <c r="B845" s="55"/>
      <c r="C845" s="55"/>
      <c r="D845" s="55"/>
      <c r="E845" s="55"/>
      <c r="F845" s="55"/>
      <c r="G845" s="65"/>
      <c r="H845" s="65"/>
      <c r="I845" s="6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</row>
    <row r="846" spans="2:21" ht="13.5">
      <c r="B846" s="55"/>
      <c r="C846" s="55"/>
      <c r="D846" s="55"/>
      <c r="E846" s="55"/>
      <c r="F846" s="55"/>
      <c r="G846" s="65"/>
      <c r="H846" s="65"/>
      <c r="I846" s="6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</row>
    <row r="847" spans="2:21" ht="13.5">
      <c r="B847" s="55"/>
      <c r="C847" s="55"/>
      <c r="D847" s="55"/>
      <c r="E847" s="55"/>
      <c r="F847" s="55"/>
      <c r="G847" s="65"/>
      <c r="H847" s="65"/>
      <c r="I847" s="6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</row>
    <row r="848" spans="2:21" ht="13.5">
      <c r="B848" s="55"/>
      <c r="C848" s="55"/>
      <c r="D848" s="55"/>
      <c r="E848" s="55"/>
      <c r="F848" s="55"/>
      <c r="G848" s="65"/>
      <c r="H848" s="65"/>
      <c r="I848" s="6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</row>
    <row r="849" spans="2:21" ht="13.5">
      <c r="B849" s="55"/>
      <c r="C849" s="55"/>
      <c r="D849" s="55"/>
      <c r="E849" s="55"/>
      <c r="F849" s="55"/>
      <c r="G849" s="65"/>
      <c r="H849" s="65"/>
      <c r="I849" s="6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</row>
    <row r="850" spans="2:21" ht="13.5">
      <c r="B850" s="55"/>
      <c r="C850" s="55"/>
      <c r="D850" s="55"/>
      <c r="E850" s="55"/>
      <c r="F850" s="55"/>
      <c r="G850" s="65"/>
      <c r="H850" s="65"/>
      <c r="I850" s="6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</row>
    <row r="851" spans="2:21" ht="13.5">
      <c r="B851" s="55"/>
      <c r="C851" s="55"/>
      <c r="D851" s="55"/>
      <c r="E851" s="55"/>
      <c r="F851" s="55"/>
      <c r="G851" s="65"/>
      <c r="H851" s="65"/>
      <c r="I851" s="6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</row>
    <row r="852" spans="2:21" ht="13.5">
      <c r="B852" s="55"/>
      <c r="C852" s="55"/>
      <c r="D852" s="55"/>
      <c r="E852" s="55"/>
      <c r="F852" s="55"/>
      <c r="G852" s="65"/>
      <c r="H852" s="65"/>
      <c r="I852" s="6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</row>
    <row r="853" spans="2:21" ht="13.5">
      <c r="B853" s="55"/>
      <c r="C853" s="55"/>
      <c r="D853" s="55"/>
      <c r="E853" s="55"/>
      <c r="F853" s="55"/>
      <c r="G853" s="65"/>
      <c r="H853" s="65"/>
      <c r="I853" s="6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</row>
    <row r="854" spans="2:21" ht="13.5">
      <c r="B854" s="55"/>
      <c r="C854" s="55"/>
      <c r="D854" s="55"/>
      <c r="E854" s="55"/>
      <c r="F854" s="55"/>
      <c r="G854" s="65"/>
      <c r="H854" s="65"/>
      <c r="I854" s="6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</row>
    <row r="855" spans="2:21" ht="13.5">
      <c r="B855" s="55"/>
      <c r="C855" s="55"/>
      <c r="D855" s="55"/>
      <c r="E855" s="55"/>
      <c r="F855" s="55"/>
      <c r="G855" s="65"/>
      <c r="H855" s="65"/>
      <c r="I855" s="6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</row>
    <row r="856" spans="2:21" ht="13.5">
      <c r="B856" s="55"/>
      <c r="C856" s="55"/>
      <c r="D856" s="55"/>
      <c r="E856" s="55"/>
      <c r="F856" s="55"/>
      <c r="G856" s="65"/>
      <c r="H856" s="65"/>
      <c r="I856" s="6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</row>
    <row r="857" spans="2:21" ht="13.5">
      <c r="B857" s="55"/>
      <c r="C857" s="55"/>
      <c r="D857" s="55"/>
      <c r="E857" s="55"/>
      <c r="F857" s="55"/>
      <c r="G857" s="65"/>
      <c r="H857" s="65"/>
      <c r="I857" s="6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</row>
    <row r="858" spans="2:21" ht="13.5">
      <c r="B858" s="55"/>
      <c r="C858" s="55"/>
      <c r="D858" s="55"/>
      <c r="E858" s="55"/>
      <c r="F858" s="55"/>
      <c r="G858" s="65"/>
      <c r="H858" s="65"/>
      <c r="I858" s="6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</row>
    <row r="859" spans="2:21" ht="13.5">
      <c r="B859" s="55"/>
      <c r="C859" s="55"/>
      <c r="D859" s="55"/>
      <c r="E859" s="55"/>
      <c r="F859" s="55"/>
      <c r="G859" s="65"/>
      <c r="H859" s="65"/>
      <c r="I859" s="6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</row>
    <row r="860" spans="2:21" ht="13.5">
      <c r="B860" s="55"/>
      <c r="C860" s="55"/>
      <c r="D860" s="55"/>
      <c r="E860" s="55"/>
      <c r="F860" s="55"/>
      <c r="G860" s="65"/>
      <c r="H860" s="65"/>
      <c r="I860" s="6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</row>
    <row r="861" spans="2:21" ht="13.5">
      <c r="B861" s="55"/>
      <c r="C861" s="55"/>
      <c r="D861" s="55"/>
      <c r="E861" s="55"/>
      <c r="F861" s="55"/>
      <c r="G861" s="65"/>
      <c r="H861" s="65"/>
      <c r="I861" s="6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</row>
    <row r="862" spans="2:21" ht="13.5">
      <c r="B862" s="55"/>
      <c r="C862" s="55"/>
      <c r="D862" s="55"/>
      <c r="E862" s="55"/>
      <c r="F862" s="55"/>
      <c r="G862" s="65"/>
      <c r="H862" s="65"/>
      <c r="I862" s="6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</row>
    <row r="863" spans="2:21" ht="13.5">
      <c r="B863" s="55"/>
      <c r="C863" s="55"/>
      <c r="D863" s="55"/>
      <c r="E863" s="55"/>
      <c r="F863" s="55"/>
      <c r="G863" s="65"/>
      <c r="H863" s="65"/>
      <c r="I863" s="6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</row>
    <row r="864" spans="2:21" ht="13.5">
      <c r="B864" s="55"/>
      <c r="C864" s="55"/>
      <c r="D864" s="55"/>
      <c r="E864" s="55"/>
      <c r="F864" s="55"/>
      <c r="G864" s="65"/>
      <c r="H864" s="65"/>
      <c r="I864" s="6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</row>
    <row r="865" spans="2:21" ht="13.5">
      <c r="B865" s="55"/>
      <c r="C865" s="55"/>
      <c r="D865" s="55"/>
      <c r="E865" s="55"/>
      <c r="F865" s="55"/>
      <c r="G865" s="65"/>
      <c r="H865" s="65"/>
      <c r="I865" s="6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</row>
    <row r="866" spans="2:21" ht="13.5">
      <c r="B866" s="55"/>
      <c r="C866" s="55"/>
      <c r="D866" s="55"/>
      <c r="E866" s="55"/>
      <c r="F866" s="55"/>
      <c r="G866" s="65"/>
      <c r="H866" s="65"/>
      <c r="I866" s="6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</row>
    <row r="867" spans="2:21" ht="13.5">
      <c r="B867" s="55"/>
      <c r="C867" s="55"/>
      <c r="D867" s="55"/>
      <c r="E867" s="55"/>
      <c r="F867" s="55"/>
      <c r="G867" s="65"/>
      <c r="H867" s="65"/>
      <c r="I867" s="6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</row>
    <row r="868" spans="2:21" ht="13.5">
      <c r="B868" s="55"/>
      <c r="C868" s="55"/>
      <c r="D868" s="55"/>
      <c r="E868" s="55"/>
      <c r="F868" s="55"/>
      <c r="G868" s="65"/>
      <c r="H868" s="65"/>
      <c r="I868" s="6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</row>
    <row r="869" spans="2:21" ht="13.5">
      <c r="B869" s="55"/>
      <c r="C869" s="55"/>
      <c r="D869" s="55"/>
      <c r="E869" s="55"/>
      <c r="F869" s="55"/>
      <c r="G869" s="65"/>
      <c r="H869" s="65"/>
      <c r="I869" s="6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</row>
    <row r="870" spans="2:21" ht="13.5">
      <c r="B870" s="55"/>
      <c r="C870" s="55"/>
      <c r="D870" s="55"/>
      <c r="E870" s="55"/>
      <c r="F870" s="55"/>
      <c r="G870" s="65"/>
      <c r="H870" s="65"/>
      <c r="I870" s="6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</row>
    <row r="871" spans="2:21" ht="13.5">
      <c r="B871" s="55"/>
      <c r="C871" s="55"/>
      <c r="D871" s="55"/>
      <c r="E871" s="55"/>
      <c r="F871" s="55"/>
      <c r="G871" s="65"/>
      <c r="H871" s="65"/>
      <c r="I871" s="6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</row>
    <row r="872" spans="2:21" ht="13.5">
      <c r="B872" s="55"/>
      <c r="C872" s="55"/>
      <c r="D872" s="55"/>
      <c r="E872" s="55"/>
      <c r="F872" s="55"/>
      <c r="G872" s="65"/>
      <c r="H872" s="65"/>
      <c r="I872" s="6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</row>
    <row r="873" spans="2:21" ht="13.5">
      <c r="B873" s="55"/>
      <c r="C873" s="55"/>
      <c r="D873" s="55"/>
      <c r="E873" s="55"/>
      <c r="F873" s="55"/>
      <c r="G873" s="65"/>
      <c r="H873" s="65"/>
      <c r="I873" s="6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</row>
    <row r="874" spans="2:21" ht="13.5">
      <c r="B874" s="55"/>
      <c r="C874" s="55"/>
      <c r="D874" s="55"/>
      <c r="E874" s="55"/>
      <c r="F874" s="55"/>
      <c r="G874" s="65"/>
      <c r="H874" s="65"/>
      <c r="I874" s="6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</row>
    <row r="875" spans="2:21" ht="13.5">
      <c r="B875" s="55"/>
      <c r="C875" s="55"/>
      <c r="D875" s="55"/>
      <c r="E875" s="55"/>
      <c r="F875" s="55"/>
      <c r="G875" s="65"/>
      <c r="H875" s="65"/>
      <c r="I875" s="6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</row>
    <row r="876" spans="2:21" ht="13.5">
      <c r="B876" s="55"/>
      <c r="C876" s="55"/>
      <c r="D876" s="55"/>
      <c r="E876" s="55"/>
      <c r="F876" s="55"/>
      <c r="G876" s="65"/>
      <c r="H876" s="65"/>
      <c r="I876" s="6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</row>
    <row r="877" spans="2:21" ht="13.5">
      <c r="B877" s="55"/>
      <c r="C877" s="55"/>
      <c r="D877" s="55"/>
      <c r="E877" s="55"/>
      <c r="F877" s="55"/>
      <c r="G877" s="65"/>
      <c r="H877" s="65"/>
      <c r="I877" s="6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</row>
    <row r="878" spans="2:21" ht="13.5">
      <c r="B878" s="55"/>
      <c r="C878" s="55"/>
      <c r="D878" s="55"/>
      <c r="E878" s="55"/>
      <c r="F878" s="55"/>
      <c r="G878" s="65"/>
      <c r="H878" s="65"/>
      <c r="I878" s="6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</row>
    <row r="879" spans="2:21" ht="13.5">
      <c r="B879" s="55"/>
      <c r="C879" s="55"/>
      <c r="D879" s="55"/>
      <c r="E879" s="55"/>
      <c r="F879" s="55"/>
      <c r="G879" s="65"/>
      <c r="H879" s="65"/>
      <c r="I879" s="6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</row>
    <row r="880" spans="2:21" ht="13.5">
      <c r="B880" s="55"/>
      <c r="C880" s="55"/>
      <c r="D880" s="55"/>
      <c r="E880" s="55"/>
      <c r="F880" s="55"/>
      <c r="G880" s="65"/>
      <c r="H880" s="65"/>
      <c r="I880" s="6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</row>
    <row r="881" spans="2:21" ht="13.5">
      <c r="B881" s="55"/>
      <c r="C881" s="55"/>
      <c r="D881" s="55"/>
      <c r="E881" s="55"/>
      <c r="F881" s="55"/>
      <c r="G881" s="65"/>
      <c r="H881" s="65"/>
      <c r="I881" s="6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</row>
    <row r="882" spans="2:21" ht="13.5">
      <c r="B882" s="55"/>
      <c r="C882" s="55"/>
      <c r="D882" s="55"/>
      <c r="E882" s="55"/>
      <c r="F882" s="55"/>
      <c r="G882" s="65"/>
      <c r="H882" s="65"/>
      <c r="I882" s="6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</row>
    <row r="883" spans="2:21" ht="13.5">
      <c r="B883" s="55"/>
      <c r="C883" s="55"/>
      <c r="D883" s="55"/>
      <c r="E883" s="55"/>
      <c r="F883" s="55"/>
      <c r="G883" s="65"/>
      <c r="H883" s="65"/>
      <c r="I883" s="6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</row>
    <row r="884" spans="2:21" ht="13.5">
      <c r="B884" s="55"/>
      <c r="C884" s="55"/>
      <c r="D884" s="55"/>
      <c r="E884" s="55"/>
      <c r="F884" s="55"/>
      <c r="G884" s="65"/>
      <c r="H884" s="65"/>
      <c r="I884" s="6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</row>
    <row r="885" spans="2:21" ht="13.5">
      <c r="B885" s="55"/>
      <c r="C885" s="55"/>
      <c r="D885" s="55"/>
      <c r="E885" s="55"/>
      <c r="F885" s="55"/>
      <c r="G885" s="65"/>
      <c r="H885" s="65"/>
      <c r="I885" s="6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</row>
    <row r="886" spans="2:21" ht="13.5">
      <c r="B886" s="55"/>
      <c r="C886" s="55"/>
      <c r="D886" s="55"/>
      <c r="E886" s="55"/>
      <c r="F886" s="55"/>
      <c r="G886" s="65"/>
      <c r="H886" s="65"/>
      <c r="I886" s="6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</row>
    <row r="887" spans="2:21" ht="13.5">
      <c r="B887" s="55"/>
      <c r="C887" s="55"/>
      <c r="D887" s="55"/>
      <c r="E887" s="55"/>
      <c r="F887" s="55"/>
      <c r="G887" s="65"/>
      <c r="H887" s="65"/>
      <c r="I887" s="6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</row>
    <row r="888" spans="2:21" ht="13.5">
      <c r="B888" s="55"/>
      <c r="C888" s="55"/>
      <c r="D888" s="55"/>
      <c r="E888" s="55"/>
      <c r="F888" s="55"/>
      <c r="G888" s="65"/>
      <c r="H888" s="65"/>
      <c r="I888" s="6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</row>
    <row r="889" spans="2:21" ht="13.5">
      <c r="B889" s="55"/>
      <c r="C889" s="55"/>
      <c r="D889" s="55"/>
      <c r="E889" s="55"/>
      <c r="F889" s="55"/>
      <c r="G889" s="65"/>
      <c r="H889" s="65"/>
      <c r="I889" s="6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</row>
    <row r="890" spans="2:21" ht="13.5">
      <c r="B890" s="55"/>
      <c r="C890" s="55"/>
      <c r="D890" s="55"/>
      <c r="E890" s="55"/>
      <c r="F890" s="55"/>
      <c r="G890" s="65"/>
      <c r="H890" s="65"/>
      <c r="I890" s="6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</row>
    <row r="891" spans="2:21" ht="13.5">
      <c r="B891" s="55"/>
      <c r="C891" s="55"/>
      <c r="D891" s="55"/>
      <c r="E891" s="55"/>
      <c r="F891" s="55"/>
      <c r="G891" s="65"/>
      <c r="H891" s="65"/>
      <c r="I891" s="6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</row>
    <row r="892" spans="2:21" ht="13.5">
      <c r="B892" s="55"/>
      <c r="C892" s="55"/>
      <c r="D892" s="55"/>
      <c r="E892" s="55"/>
      <c r="F892" s="55"/>
      <c r="G892" s="65"/>
      <c r="H892" s="65"/>
      <c r="I892" s="6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</row>
    <row r="893" spans="2:21" ht="13.5">
      <c r="B893" s="55"/>
      <c r="C893" s="55"/>
      <c r="D893" s="55"/>
      <c r="E893" s="55"/>
      <c r="F893" s="55"/>
      <c r="G893" s="65"/>
      <c r="H893" s="65"/>
      <c r="I893" s="6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</row>
    <row r="894" spans="2:21" ht="13.5">
      <c r="B894" s="55"/>
      <c r="C894" s="55"/>
      <c r="D894" s="55"/>
      <c r="E894" s="55"/>
      <c r="F894" s="55"/>
      <c r="G894" s="65"/>
      <c r="H894" s="65"/>
      <c r="I894" s="6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</row>
    <row r="895" spans="2:21" ht="13.5">
      <c r="B895" s="55"/>
      <c r="C895" s="55"/>
      <c r="D895" s="55"/>
      <c r="E895" s="55"/>
      <c r="F895" s="55"/>
      <c r="G895" s="65"/>
      <c r="H895" s="65"/>
      <c r="I895" s="6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</row>
    <row r="896" spans="2:21" ht="13.5">
      <c r="B896" s="55"/>
      <c r="C896" s="55"/>
      <c r="D896" s="55"/>
      <c r="E896" s="55"/>
      <c r="F896" s="55"/>
      <c r="G896" s="65"/>
      <c r="H896" s="65"/>
      <c r="I896" s="6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</row>
    <row r="897" spans="2:21" ht="13.5">
      <c r="B897" s="55"/>
      <c r="C897" s="55"/>
      <c r="D897" s="55"/>
      <c r="E897" s="55"/>
      <c r="F897" s="55"/>
      <c r="G897" s="65"/>
      <c r="H897" s="65"/>
      <c r="I897" s="6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</row>
    <row r="898" spans="2:21" ht="13.5">
      <c r="B898" s="55"/>
      <c r="C898" s="55"/>
      <c r="D898" s="55"/>
      <c r="E898" s="55"/>
      <c r="F898" s="55"/>
      <c r="G898" s="65"/>
      <c r="H898" s="65"/>
      <c r="I898" s="6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</row>
    <row r="899" spans="2:21" ht="13.5">
      <c r="B899" s="55"/>
      <c r="C899" s="55"/>
      <c r="D899" s="55"/>
      <c r="E899" s="55"/>
      <c r="F899" s="55"/>
      <c r="G899" s="65"/>
      <c r="H899" s="65"/>
      <c r="I899" s="6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</row>
    <row r="900" spans="2:21" ht="13.5">
      <c r="B900" s="55"/>
      <c r="C900" s="55"/>
      <c r="D900" s="55"/>
      <c r="E900" s="55"/>
      <c r="F900" s="55"/>
      <c r="G900" s="65"/>
      <c r="H900" s="65"/>
      <c r="I900" s="6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</row>
    <row r="901" spans="2:21" ht="13.5">
      <c r="B901" s="55"/>
      <c r="C901" s="55"/>
      <c r="D901" s="55"/>
      <c r="E901" s="55"/>
      <c r="F901" s="55"/>
      <c r="G901" s="65"/>
      <c r="H901" s="65"/>
      <c r="I901" s="6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</row>
    <row r="902" spans="2:21" ht="13.5">
      <c r="B902" s="55"/>
      <c r="C902" s="55"/>
      <c r="D902" s="55"/>
      <c r="E902" s="55"/>
      <c r="F902" s="55"/>
      <c r="G902" s="65"/>
      <c r="H902" s="65"/>
      <c r="I902" s="6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</row>
    <row r="903" spans="2:21" ht="13.5">
      <c r="B903" s="55"/>
      <c r="C903" s="55"/>
      <c r="D903" s="55"/>
      <c r="E903" s="55"/>
      <c r="F903" s="55"/>
      <c r="G903" s="65"/>
      <c r="H903" s="65"/>
      <c r="I903" s="6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</row>
    <row r="904" spans="2:21" ht="13.5">
      <c r="B904" s="55"/>
      <c r="C904" s="55"/>
      <c r="D904" s="55"/>
      <c r="E904" s="55"/>
      <c r="F904" s="55"/>
      <c r="G904" s="65"/>
      <c r="H904" s="65"/>
      <c r="I904" s="6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</row>
    <row r="905" spans="2:21" ht="13.5">
      <c r="B905" s="55"/>
      <c r="C905" s="55"/>
      <c r="D905" s="55"/>
      <c r="E905" s="55"/>
      <c r="F905" s="55"/>
      <c r="G905" s="65"/>
      <c r="H905" s="65"/>
      <c r="I905" s="6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</row>
    <row r="906" spans="2:21" ht="13.5">
      <c r="B906" s="55"/>
      <c r="C906" s="55"/>
      <c r="D906" s="55"/>
      <c r="E906" s="55"/>
      <c r="F906" s="55"/>
      <c r="G906" s="65"/>
      <c r="H906" s="65"/>
      <c r="I906" s="6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</row>
    <row r="907" spans="2:21" ht="13.5">
      <c r="B907" s="55"/>
      <c r="C907" s="55"/>
      <c r="D907" s="55"/>
      <c r="E907" s="55"/>
      <c r="F907" s="55"/>
      <c r="G907" s="65"/>
      <c r="H907" s="65"/>
      <c r="I907" s="6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</row>
    <row r="908" spans="2:21" ht="13.5">
      <c r="B908" s="55"/>
      <c r="C908" s="55"/>
      <c r="D908" s="55"/>
      <c r="E908" s="55"/>
      <c r="F908" s="55"/>
      <c r="G908" s="65"/>
      <c r="H908" s="65"/>
      <c r="I908" s="6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</row>
    <row r="909" spans="2:21" ht="13.5">
      <c r="B909" s="55"/>
      <c r="C909" s="55"/>
      <c r="D909" s="55"/>
      <c r="E909" s="55"/>
      <c r="F909" s="55"/>
      <c r="G909" s="65"/>
      <c r="H909" s="65"/>
      <c r="I909" s="6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</row>
    <row r="910" spans="2:21" ht="13.5">
      <c r="B910" s="55"/>
      <c r="C910" s="55"/>
      <c r="D910" s="55"/>
      <c r="E910" s="55"/>
      <c r="F910" s="55"/>
      <c r="G910" s="65"/>
      <c r="H910" s="65"/>
      <c r="I910" s="6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</row>
    <row r="911" spans="2:21" ht="13.5">
      <c r="B911" s="55"/>
      <c r="C911" s="55"/>
      <c r="D911" s="55"/>
      <c r="E911" s="55"/>
      <c r="F911" s="55"/>
      <c r="G911" s="65"/>
      <c r="H911" s="65"/>
      <c r="I911" s="6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</row>
    <row r="912" spans="2:21" ht="13.5">
      <c r="B912" s="55"/>
      <c r="C912" s="55"/>
      <c r="D912" s="55"/>
      <c r="E912" s="55"/>
      <c r="F912" s="55"/>
      <c r="G912" s="65"/>
      <c r="H912" s="65"/>
      <c r="I912" s="6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</row>
    <row r="913" spans="2:21" ht="13.5">
      <c r="B913" s="55"/>
      <c r="C913" s="55"/>
      <c r="D913" s="55"/>
      <c r="E913" s="55"/>
      <c r="F913" s="55"/>
      <c r="G913" s="65"/>
      <c r="H913" s="65"/>
      <c r="I913" s="6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</row>
    <row r="914" spans="2:21" ht="13.5">
      <c r="B914" s="55"/>
      <c r="C914" s="55"/>
      <c r="D914" s="55"/>
      <c r="E914" s="55"/>
      <c r="F914" s="55"/>
      <c r="G914" s="65"/>
      <c r="H914" s="65"/>
      <c r="I914" s="6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</row>
    <row r="915" spans="2:21" ht="13.5">
      <c r="B915" s="55"/>
      <c r="C915" s="55"/>
      <c r="D915" s="55"/>
      <c r="E915" s="55"/>
      <c r="F915" s="55"/>
      <c r="G915" s="65"/>
      <c r="H915" s="65"/>
      <c r="I915" s="6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</row>
    <row r="916" spans="2:21" ht="13.5">
      <c r="B916" s="55"/>
      <c r="C916" s="55"/>
      <c r="D916" s="55"/>
      <c r="E916" s="55"/>
      <c r="F916" s="55"/>
      <c r="G916" s="65"/>
      <c r="H916" s="65"/>
      <c r="I916" s="6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</row>
    <row r="917" spans="2:21" ht="13.5">
      <c r="B917" s="55"/>
      <c r="C917" s="55"/>
      <c r="D917" s="55"/>
      <c r="E917" s="55"/>
      <c r="F917" s="55"/>
      <c r="G917" s="65"/>
      <c r="H917" s="65"/>
      <c r="I917" s="6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</row>
    <row r="918" spans="2:21" ht="13.5">
      <c r="B918" s="55"/>
      <c r="C918" s="55"/>
      <c r="D918" s="55"/>
      <c r="E918" s="55"/>
      <c r="F918" s="55"/>
      <c r="G918" s="65"/>
      <c r="H918" s="65"/>
      <c r="I918" s="6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</row>
    <row r="919" spans="2:21" ht="13.5">
      <c r="B919" s="55"/>
      <c r="C919" s="55"/>
      <c r="D919" s="55"/>
      <c r="E919" s="55"/>
      <c r="F919" s="55"/>
      <c r="G919" s="65"/>
      <c r="H919" s="65"/>
      <c r="I919" s="6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</row>
    <row r="920" spans="2:21" ht="13.5">
      <c r="B920" s="55"/>
      <c r="C920" s="55"/>
      <c r="D920" s="55"/>
      <c r="E920" s="55"/>
      <c r="F920" s="55"/>
      <c r="G920" s="65"/>
      <c r="H920" s="65"/>
      <c r="I920" s="6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</row>
    <row r="921" spans="2:21" ht="13.5">
      <c r="B921" s="55"/>
      <c r="C921" s="55"/>
      <c r="D921" s="55"/>
      <c r="E921" s="55"/>
      <c r="F921" s="55"/>
      <c r="G921" s="65"/>
      <c r="H921" s="65"/>
      <c r="I921" s="6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</row>
    <row r="922" spans="2:21" ht="13.5">
      <c r="B922" s="55"/>
      <c r="C922" s="55"/>
      <c r="D922" s="55"/>
      <c r="E922" s="55"/>
      <c r="F922" s="55"/>
      <c r="G922" s="65"/>
      <c r="H922" s="65"/>
      <c r="I922" s="6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</row>
    <row r="923" spans="2:21" ht="13.5">
      <c r="B923" s="55"/>
      <c r="C923" s="55"/>
      <c r="D923" s="55"/>
      <c r="E923" s="55"/>
      <c r="F923" s="55"/>
      <c r="G923" s="65"/>
      <c r="H923" s="65"/>
      <c r="I923" s="6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</row>
    <row r="924" spans="2:21" ht="13.5">
      <c r="B924" s="55"/>
      <c r="C924" s="55"/>
      <c r="D924" s="55"/>
      <c r="E924" s="55"/>
      <c r="F924" s="55"/>
      <c r="G924" s="65"/>
      <c r="H924" s="65"/>
      <c r="I924" s="6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</row>
    <row r="925" spans="2:21" ht="13.5">
      <c r="B925" s="55"/>
      <c r="C925" s="55"/>
      <c r="D925" s="55"/>
      <c r="E925" s="55"/>
      <c r="F925" s="55"/>
      <c r="G925" s="65"/>
      <c r="H925" s="65"/>
      <c r="I925" s="6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</row>
    <row r="926" spans="2:21" ht="13.5">
      <c r="B926" s="55"/>
      <c r="C926" s="55"/>
      <c r="D926" s="55"/>
      <c r="E926" s="55"/>
      <c r="F926" s="55"/>
      <c r="G926" s="65"/>
      <c r="H926" s="65"/>
      <c r="I926" s="6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</row>
    <row r="927" spans="2:21" ht="13.5">
      <c r="B927" s="55"/>
      <c r="C927" s="55"/>
      <c r="D927" s="55"/>
      <c r="E927" s="55"/>
      <c r="F927" s="55"/>
      <c r="G927" s="65"/>
      <c r="H927" s="65"/>
      <c r="I927" s="6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</row>
    <row r="928" spans="2:21" ht="13.5">
      <c r="B928" s="55"/>
      <c r="C928" s="55"/>
      <c r="D928" s="55"/>
      <c r="E928" s="55"/>
      <c r="F928" s="55"/>
      <c r="G928" s="65"/>
      <c r="H928" s="65"/>
      <c r="I928" s="6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</row>
    <row r="929" spans="2:21" ht="13.5">
      <c r="B929" s="55"/>
      <c r="C929" s="55"/>
      <c r="D929" s="55"/>
      <c r="E929" s="55"/>
      <c r="F929" s="55"/>
      <c r="G929" s="65"/>
      <c r="H929" s="65"/>
      <c r="I929" s="6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</row>
    <row r="930" spans="2:21" ht="13.5">
      <c r="B930" s="55"/>
      <c r="C930" s="55"/>
      <c r="D930" s="55"/>
      <c r="E930" s="55"/>
      <c r="F930" s="55"/>
      <c r="G930" s="65"/>
      <c r="H930" s="65"/>
      <c r="I930" s="6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</row>
    <row r="931" spans="2:21" ht="13.5">
      <c r="B931" s="55"/>
      <c r="C931" s="55"/>
      <c r="D931" s="55"/>
      <c r="E931" s="55"/>
      <c r="F931" s="55"/>
      <c r="G931" s="65"/>
      <c r="H931" s="65"/>
      <c r="I931" s="6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</row>
    <row r="932" spans="2:21" ht="13.5">
      <c r="B932" s="55"/>
      <c r="C932" s="55"/>
      <c r="D932" s="55"/>
      <c r="E932" s="55"/>
      <c r="F932" s="55"/>
      <c r="G932" s="65"/>
      <c r="H932" s="65"/>
      <c r="I932" s="6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</row>
    <row r="933" spans="2:21" ht="13.5">
      <c r="B933" s="55"/>
      <c r="C933" s="55"/>
      <c r="D933" s="55"/>
      <c r="E933" s="55"/>
      <c r="F933" s="55"/>
      <c r="G933" s="65"/>
      <c r="H933" s="65"/>
      <c r="I933" s="6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</row>
    <row r="934" spans="2:21" ht="13.5">
      <c r="B934" s="55"/>
      <c r="C934" s="55"/>
      <c r="D934" s="55"/>
      <c r="E934" s="55"/>
      <c r="F934" s="55"/>
      <c r="G934" s="65"/>
      <c r="H934" s="65"/>
      <c r="I934" s="6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</row>
    <row r="935" spans="2:21" ht="13.5">
      <c r="B935" s="55"/>
      <c r="C935" s="55"/>
      <c r="D935" s="55"/>
      <c r="E935" s="55"/>
      <c r="F935" s="55"/>
      <c r="G935" s="65"/>
      <c r="H935" s="65"/>
      <c r="I935" s="6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</row>
    <row r="936" spans="2:21" ht="13.5">
      <c r="B936" s="55"/>
      <c r="C936" s="55"/>
      <c r="D936" s="55"/>
      <c r="E936" s="55"/>
      <c r="F936" s="55"/>
      <c r="G936" s="65"/>
      <c r="H936" s="65"/>
      <c r="I936" s="6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</row>
    <row r="937" spans="2:21" ht="13.5">
      <c r="B937" s="55"/>
      <c r="C937" s="55"/>
      <c r="D937" s="55"/>
      <c r="E937" s="55"/>
      <c r="F937" s="55"/>
      <c r="G937" s="65"/>
      <c r="H937" s="65"/>
      <c r="I937" s="6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</row>
    <row r="938" spans="2:21" ht="13.5">
      <c r="B938" s="55"/>
      <c r="C938" s="55"/>
      <c r="D938" s="55"/>
      <c r="E938" s="55"/>
      <c r="F938" s="55"/>
      <c r="G938" s="65"/>
      <c r="H938" s="65"/>
      <c r="I938" s="6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</row>
    <row r="939" spans="2:21" ht="13.5">
      <c r="B939" s="55"/>
      <c r="C939" s="55"/>
      <c r="D939" s="55"/>
      <c r="E939" s="55"/>
      <c r="F939" s="55"/>
      <c r="G939" s="65"/>
      <c r="H939" s="65"/>
      <c r="I939" s="6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</row>
    <row r="940" spans="2:21" ht="13.5">
      <c r="B940" s="55"/>
      <c r="C940" s="55"/>
      <c r="D940" s="55"/>
      <c r="E940" s="55"/>
      <c r="F940" s="55"/>
      <c r="G940" s="65"/>
      <c r="H940" s="65"/>
      <c r="I940" s="6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</row>
    <row r="941" spans="2:21" ht="13.5">
      <c r="B941" s="55"/>
      <c r="C941" s="55"/>
      <c r="D941" s="55"/>
      <c r="E941" s="55"/>
      <c r="F941" s="55"/>
      <c r="G941" s="65"/>
      <c r="H941" s="65"/>
      <c r="I941" s="6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</row>
    <row r="942" spans="2:21" ht="13.5">
      <c r="B942" s="55"/>
      <c r="C942" s="55"/>
      <c r="D942" s="55"/>
      <c r="E942" s="55"/>
      <c r="F942" s="55"/>
      <c r="G942" s="65"/>
      <c r="H942" s="65"/>
      <c r="I942" s="6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</row>
    <row r="943" spans="2:21" ht="13.5">
      <c r="B943" s="55"/>
      <c r="C943" s="55"/>
      <c r="D943" s="55"/>
      <c r="E943" s="55"/>
      <c r="F943" s="55"/>
      <c r="G943" s="65"/>
      <c r="H943" s="65"/>
      <c r="I943" s="6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</row>
    <row r="944" spans="2:21" ht="13.5">
      <c r="B944" s="55"/>
      <c r="C944" s="55"/>
      <c r="D944" s="55"/>
      <c r="E944" s="55"/>
      <c r="F944" s="55"/>
      <c r="G944" s="65"/>
      <c r="H944" s="65"/>
      <c r="I944" s="6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</row>
    <row r="945" spans="2:21" ht="13.5">
      <c r="B945" s="55"/>
      <c r="C945" s="55"/>
      <c r="D945" s="55"/>
      <c r="E945" s="55"/>
      <c r="F945" s="55"/>
      <c r="G945" s="65"/>
      <c r="H945" s="65"/>
      <c r="I945" s="6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</row>
    <row r="946" spans="2:21" ht="13.5">
      <c r="B946" s="55"/>
      <c r="C946" s="55"/>
      <c r="D946" s="55"/>
      <c r="E946" s="55"/>
      <c r="F946" s="55"/>
      <c r="G946" s="65"/>
      <c r="H946" s="65"/>
      <c r="I946" s="6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</row>
    <row r="947" spans="2:21" ht="13.5">
      <c r="B947" s="55"/>
      <c r="C947" s="55"/>
      <c r="D947" s="55"/>
      <c r="E947" s="55"/>
      <c r="F947" s="55"/>
      <c r="G947" s="65"/>
      <c r="H947" s="65"/>
      <c r="I947" s="6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</row>
    <row r="948" spans="2:21" ht="13.5">
      <c r="B948" s="55"/>
      <c r="C948" s="55"/>
      <c r="D948" s="55"/>
      <c r="E948" s="55"/>
      <c r="F948" s="55"/>
      <c r="G948" s="65"/>
      <c r="H948" s="65"/>
      <c r="I948" s="6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</row>
    <row r="949" spans="2:21" ht="13.5">
      <c r="B949" s="55"/>
      <c r="C949" s="55"/>
      <c r="D949" s="55"/>
      <c r="E949" s="55"/>
      <c r="F949" s="55"/>
      <c r="G949" s="65"/>
      <c r="H949" s="65"/>
      <c r="I949" s="6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</row>
    <row r="950" spans="2:21" ht="13.5">
      <c r="B950" s="55"/>
      <c r="C950" s="55"/>
      <c r="D950" s="55"/>
      <c r="E950" s="55"/>
      <c r="F950" s="55"/>
      <c r="G950" s="65"/>
      <c r="H950" s="65"/>
      <c r="I950" s="6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</row>
    <row r="951" spans="2:21" ht="13.5">
      <c r="B951" s="55"/>
      <c r="C951" s="55"/>
      <c r="D951" s="55"/>
      <c r="E951" s="55"/>
      <c r="F951" s="55"/>
      <c r="G951" s="65"/>
      <c r="H951" s="65"/>
      <c r="I951" s="6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</row>
    <row r="952" spans="2:21" ht="13.5">
      <c r="B952" s="55"/>
      <c r="C952" s="55"/>
      <c r="D952" s="55"/>
      <c r="E952" s="55"/>
      <c r="F952" s="55"/>
      <c r="G952" s="65"/>
      <c r="H952" s="65"/>
      <c r="I952" s="6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</row>
    <row r="953" spans="2:21" ht="13.5">
      <c r="B953" s="55"/>
      <c r="C953" s="55"/>
      <c r="D953" s="55"/>
      <c r="E953" s="55"/>
      <c r="F953" s="55"/>
      <c r="G953" s="65"/>
      <c r="H953" s="65"/>
      <c r="I953" s="6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</row>
    <row r="954" spans="2:21" ht="13.5">
      <c r="B954" s="55"/>
      <c r="C954" s="55"/>
      <c r="D954" s="55"/>
      <c r="E954" s="55"/>
      <c r="F954" s="55"/>
      <c r="G954" s="65"/>
      <c r="H954" s="65"/>
      <c r="I954" s="6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</row>
    <row r="955" spans="2:21" ht="13.5">
      <c r="B955" s="55"/>
      <c r="C955" s="55"/>
      <c r="D955" s="55"/>
      <c r="E955" s="55"/>
      <c r="F955" s="55"/>
      <c r="G955" s="65"/>
      <c r="H955" s="65"/>
      <c r="I955" s="6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</row>
    <row r="956" spans="2:21" ht="13.5">
      <c r="B956" s="55"/>
      <c r="C956" s="55"/>
      <c r="D956" s="55"/>
      <c r="E956" s="55"/>
      <c r="F956" s="55"/>
      <c r="G956" s="65"/>
      <c r="H956" s="65"/>
      <c r="I956" s="6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</row>
    <row r="957" spans="2:21" ht="13.5">
      <c r="B957" s="55"/>
      <c r="C957" s="55"/>
      <c r="D957" s="55"/>
      <c r="E957" s="55"/>
      <c r="F957" s="55"/>
      <c r="G957" s="65"/>
      <c r="H957" s="65"/>
      <c r="I957" s="6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</row>
    <row r="958" spans="2:21" ht="13.5">
      <c r="B958" s="55"/>
      <c r="C958" s="55"/>
      <c r="D958" s="55"/>
      <c r="E958" s="55"/>
      <c r="F958" s="55"/>
      <c r="G958" s="65"/>
      <c r="H958" s="65"/>
      <c r="I958" s="6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</row>
    <row r="959" spans="2:21" ht="13.5">
      <c r="B959" s="55"/>
      <c r="C959" s="55"/>
      <c r="D959" s="55"/>
      <c r="E959" s="55"/>
      <c r="F959" s="55"/>
      <c r="G959" s="65"/>
      <c r="H959" s="65"/>
      <c r="I959" s="6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</row>
    <row r="960" spans="2:21" ht="13.5">
      <c r="B960" s="55"/>
      <c r="C960" s="55"/>
      <c r="D960" s="55"/>
      <c r="E960" s="55"/>
      <c r="F960" s="55"/>
      <c r="G960" s="65"/>
      <c r="H960" s="65"/>
      <c r="I960" s="6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</row>
    <row r="961" spans="2:21" ht="13.5">
      <c r="B961" s="55"/>
      <c r="C961" s="55"/>
      <c r="D961" s="55"/>
      <c r="E961" s="55"/>
      <c r="F961" s="55"/>
      <c r="G961" s="65"/>
      <c r="H961" s="65"/>
      <c r="I961" s="6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</row>
    <row r="962" spans="2:21" ht="13.5">
      <c r="B962" s="55"/>
      <c r="C962" s="55"/>
      <c r="D962" s="55"/>
      <c r="E962" s="55"/>
      <c r="F962" s="55"/>
      <c r="G962" s="65"/>
      <c r="H962" s="65"/>
      <c r="I962" s="6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</row>
    <row r="963" spans="2:21" ht="13.5">
      <c r="B963" s="55"/>
      <c r="C963" s="55"/>
      <c r="D963" s="55"/>
      <c r="E963" s="55"/>
      <c r="F963" s="55"/>
      <c r="G963" s="65"/>
      <c r="H963" s="65"/>
      <c r="I963" s="6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</row>
    <row r="964" spans="2:21" ht="13.5">
      <c r="B964" s="55"/>
      <c r="C964" s="55"/>
      <c r="D964" s="55"/>
      <c r="E964" s="55"/>
      <c r="F964" s="55"/>
      <c r="G964" s="65"/>
      <c r="H964" s="65"/>
      <c r="I964" s="6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</row>
    <row r="965" spans="2:21" ht="13.5">
      <c r="B965" s="55"/>
      <c r="C965" s="55"/>
      <c r="D965" s="55"/>
      <c r="E965" s="55"/>
      <c r="F965" s="55"/>
      <c r="G965" s="65"/>
      <c r="H965" s="65"/>
      <c r="I965" s="6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</row>
    <row r="966" spans="2:21" ht="13.5">
      <c r="B966" s="55"/>
      <c r="C966" s="55"/>
      <c r="D966" s="55"/>
      <c r="E966" s="55"/>
      <c r="F966" s="55"/>
      <c r="G966" s="65"/>
      <c r="H966" s="65"/>
      <c r="I966" s="6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</row>
    <row r="967" spans="2:21" ht="13.5">
      <c r="B967" s="55"/>
      <c r="C967" s="55"/>
      <c r="D967" s="55"/>
      <c r="E967" s="55"/>
      <c r="F967" s="55"/>
      <c r="G967" s="65"/>
      <c r="H967" s="65"/>
      <c r="I967" s="6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</row>
    <row r="968" spans="2:21" ht="13.5">
      <c r="B968" s="55"/>
      <c r="C968" s="55"/>
      <c r="D968" s="55"/>
      <c r="E968" s="55"/>
      <c r="F968" s="55"/>
      <c r="G968" s="65"/>
      <c r="H968" s="65"/>
      <c r="I968" s="6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</row>
    <row r="969" spans="2:21" ht="13.5">
      <c r="B969" s="55"/>
      <c r="C969" s="55"/>
      <c r="D969" s="55"/>
      <c r="E969" s="55"/>
      <c r="F969" s="55"/>
      <c r="G969" s="65"/>
      <c r="H969" s="65"/>
      <c r="I969" s="6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</row>
    <row r="970" spans="2:21" ht="13.5">
      <c r="B970" s="55"/>
      <c r="C970" s="55"/>
      <c r="D970" s="55"/>
      <c r="E970" s="55"/>
      <c r="F970" s="55"/>
      <c r="G970" s="65"/>
      <c r="H970" s="65"/>
      <c r="I970" s="6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</row>
    <row r="971" spans="2:21" ht="13.5">
      <c r="B971" s="55"/>
      <c r="C971" s="55"/>
      <c r="D971" s="55"/>
      <c r="E971" s="55"/>
      <c r="F971" s="55"/>
      <c r="G971" s="65"/>
      <c r="H971" s="65"/>
      <c r="I971" s="6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</row>
    <row r="972" spans="2:21" ht="13.5">
      <c r="B972" s="55"/>
      <c r="C972" s="55"/>
      <c r="D972" s="55"/>
      <c r="E972" s="55"/>
      <c r="F972" s="55"/>
      <c r="G972" s="65"/>
      <c r="H972" s="65"/>
      <c r="I972" s="6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</row>
    <row r="973" spans="2:21" ht="13.5">
      <c r="B973" s="55"/>
      <c r="C973" s="55"/>
      <c r="D973" s="55"/>
      <c r="E973" s="55"/>
      <c r="F973" s="55"/>
      <c r="G973" s="65"/>
      <c r="H973" s="65"/>
      <c r="I973" s="6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</row>
    <row r="974" spans="2:21" ht="13.5">
      <c r="B974" s="55"/>
      <c r="C974" s="55"/>
      <c r="D974" s="55"/>
      <c r="E974" s="55"/>
      <c r="F974" s="55"/>
      <c r="G974" s="65"/>
      <c r="H974" s="65"/>
      <c r="I974" s="6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</row>
    <row r="975" spans="2:21" ht="13.5">
      <c r="B975" s="55"/>
      <c r="C975" s="55"/>
      <c r="D975" s="55"/>
      <c r="E975" s="55"/>
      <c r="F975" s="55"/>
      <c r="G975" s="65"/>
      <c r="H975" s="65"/>
      <c r="I975" s="6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</row>
    <row r="976" spans="2:21" ht="13.5">
      <c r="B976" s="55"/>
      <c r="C976" s="55"/>
      <c r="D976" s="55"/>
      <c r="E976" s="55"/>
      <c r="F976" s="55"/>
      <c r="G976" s="65"/>
      <c r="H976" s="65"/>
      <c r="I976" s="6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</row>
    <row r="977" spans="2:21" ht="13.5">
      <c r="B977" s="55"/>
      <c r="C977" s="55"/>
      <c r="D977" s="55"/>
      <c r="E977" s="55"/>
      <c r="F977" s="55"/>
      <c r="G977" s="65"/>
      <c r="H977" s="65"/>
      <c r="I977" s="6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</row>
    <row r="978" spans="2:21" ht="13.5">
      <c r="B978" s="55"/>
      <c r="C978" s="55"/>
      <c r="D978" s="55"/>
      <c r="E978" s="55"/>
      <c r="F978" s="55"/>
      <c r="G978" s="65"/>
      <c r="H978" s="65"/>
      <c r="I978" s="6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</row>
    <row r="979" spans="2:21" ht="13.5">
      <c r="B979" s="55"/>
      <c r="C979" s="55"/>
      <c r="D979" s="55"/>
      <c r="E979" s="55"/>
      <c r="F979" s="55"/>
      <c r="G979" s="65"/>
      <c r="H979" s="65"/>
      <c r="I979" s="6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</row>
    <row r="980" spans="2:21" ht="13.5">
      <c r="B980" s="55"/>
      <c r="C980" s="55"/>
      <c r="D980" s="55"/>
      <c r="E980" s="55"/>
      <c r="F980" s="55"/>
      <c r="G980" s="65"/>
      <c r="H980" s="65"/>
      <c r="I980" s="6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</row>
    <row r="981" spans="2:21" ht="13.5">
      <c r="B981" s="55"/>
      <c r="C981" s="55"/>
      <c r="D981" s="55"/>
      <c r="E981" s="55"/>
      <c r="F981" s="55"/>
      <c r="G981" s="65"/>
      <c r="H981" s="65"/>
      <c r="I981" s="6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</row>
    <row r="982" spans="2:21" ht="13.5">
      <c r="B982" s="55"/>
      <c r="C982" s="55"/>
      <c r="D982" s="55"/>
      <c r="E982" s="55"/>
      <c r="F982" s="55"/>
      <c r="G982" s="65"/>
      <c r="H982" s="65"/>
      <c r="I982" s="6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</row>
    <row r="983" spans="2:21" ht="13.5">
      <c r="B983" s="55"/>
      <c r="C983" s="55"/>
      <c r="D983" s="55"/>
      <c r="E983" s="55"/>
      <c r="F983" s="55"/>
      <c r="G983" s="65"/>
      <c r="H983" s="65"/>
      <c r="I983" s="6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</row>
    <row r="984" spans="2:21" ht="13.5">
      <c r="B984" s="55"/>
      <c r="C984" s="55"/>
      <c r="D984" s="55"/>
      <c r="E984" s="55"/>
      <c r="F984" s="55"/>
      <c r="G984" s="65"/>
      <c r="H984" s="65"/>
      <c r="I984" s="6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</row>
    <row r="985" spans="2:21" ht="13.5">
      <c r="B985" s="55"/>
      <c r="C985" s="55"/>
      <c r="D985" s="55"/>
      <c r="E985" s="55"/>
      <c r="F985" s="55"/>
      <c r="G985" s="65"/>
      <c r="H985" s="65"/>
      <c r="I985" s="6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</row>
    <row r="986" spans="2:21" ht="13.5">
      <c r="B986" s="55"/>
      <c r="C986" s="55"/>
      <c r="D986" s="55"/>
      <c r="E986" s="55"/>
      <c r="F986" s="55"/>
      <c r="G986" s="65"/>
      <c r="H986" s="65"/>
      <c r="I986" s="6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</row>
    <row r="987" spans="2:21" ht="13.5">
      <c r="B987" s="55"/>
      <c r="C987" s="55"/>
      <c r="D987" s="55"/>
      <c r="E987" s="55"/>
      <c r="F987" s="55"/>
      <c r="G987" s="65"/>
      <c r="H987" s="65"/>
      <c r="I987" s="6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</row>
    <row r="988" spans="2:21" ht="13.5">
      <c r="B988" s="55"/>
      <c r="C988" s="55"/>
      <c r="D988" s="55"/>
      <c r="E988" s="55"/>
      <c r="F988" s="55"/>
      <c r="G988" s="65"/>
      <c r="H988" s="65"/>
      <c r="I988" s="6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</row>
    <row r="989" spans="2:21" ht="13.5">
      <c r="B989" s="55"/>
      <c r="C989" s="55"/>
      <c r="D989" s="55"/>
      <c r="E989" s="55"/>
      <c r="F989" s="55"/>
      <c r="G989" s="65"/>
      <c r="H989" s="65"/>
      <c r="I989" s="6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</row>
    <row r="990" spans="2:21" ht="13.5">
      <c r="B990" s="55"/>
      <c r="C990" s="55"/>
      <c r="D990" s="55"/>
      <c r="E990" s="55"/>
      <c r="F990" s="55"/>
      <c r="G990" s="65"/>
      <c r="H990" s="65"/>
      <c r="I990" s="6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</row>
    <row r="991" spans="2:21" ht="13.5">
      <c r="B991" s="55"/>
      <c r="C991" s="55"/>
      <c r="D991" s="55"/>
      <c r="E991" s="55"/>
      <c r="F991" s="55"/>
      <c r="G991" s="65"/>
      <c r="H991" s="65"/>
      <c r="I991" s="6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</row>
    <row r="992" spans="2:21" ht="13.5">
      <c r="B992" s="55"/>
      <c r="C992" s="55"/>
      <c r="D992" s="55"/>
      <c r="E992" s="55"/>
      <c r="F992" s="55"/>
      <c r="G992" s="65"/>
      <c r="H992" s="65"/>
      <c r="I992" s="6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</row>
    <row r="993" spans="2:21" ht="13.5">
      <c r="B993" s="55"/>
      <c r="C993" s="55"/>
      <c r="D993" s="55"/>
      <c r="E993" s="55"/>
      <c r="F993" s="55"/>
      <c r="G993" s="65"/>
      <c r="H993" s="65"/>
      <c r="I993" s="6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</row>
    <row r="994" spans="2:21" ht="13.5">
      <c r="B994" s="55"/>
      <c r="C994" s="55"/>
      <c r="D994" s="55"/>
      <c r="E994" s="55"/>
      <c r="F994" s="55"/>
      <c r="G994" s="65"/>
      <c r="H994" s="65"/>
      <c r="I994" s="6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</row>
    <row r="995" spans="2:21" ht="13.5">
      <c r="B995" s="55"/>
      <c r="C995" s="55"/>
      <c r="D995" s="55"/>
      <c r="E995" s="55"/>
      <c r="F995" s="55"/>
      <c r="G995" s="65"/>
      <c r="H995" s="65"/>
      <c r="I995" s="6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</row>
    <row r="996" spans="2:21" ht="13.5">
      <c r="B996" s="55"/>
      <c r="C996" s="55"/>
      <c r="D996" s="55"/>
      <c r="E996" s="55"/>
      <c r="F996" s="55"/>
      <c r="G996" s="65"/>
      <c r="H996" s="65"/>
      <c r="I996" s="6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</row>
    <row r="997" spans="2:21" ht="13.5">
      <c r="B997" s="55"/>
      <c r="C997" s="55"/>
      <c r="D997" s="55"/>
      <c r="E997" s="55"/>
      <c r="F997" s="55"/>
      <c r="G997" s="65"/>
      <c r="H997" s="65"/>
      <c r="I997" s="6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</row>
    <row r="998" spans="2:21" ht="13.5">
      <c r="B998" s="55"/>
      <c r="C998" s="55"/>
      <c r="D998" s="55"/>
      <c r="E998" s="55"/>
      <c r="F998" s="55"/>
      <c r="G998" s="65"/>
      <c r="H998" s="65"/>
      <c r="I998" s="6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</row>
    <row r="999" spans="2:21" ht="13.5">
      <c r="B999" s="55"/>
      <c r="C999" s="55"/>
      <c r="D999" s="55"/>
      <c r="E999" s="55"/>
      <c r="F999" s="55"/>
      <c r="G999" s="65"/>
      <c r="H999" s="65"/>
      <c r="I999" s="6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</row>
    <row r="1000" spans="2:21" ht="13.5">
      <c r="B1000" s="55"/>
      <c r="C1000" s="55"/>
      <c r="D1000" s="55"/>
      <c r="E1000" s="55"/>
      <c r="F1000" s="55"/>
      <c r="G1000" s="65"/>
      <c r="H1000" s="65"/>
      <c r="I1000" s="6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</row>
    <row r="1001" spans="2:21" ht="13.5">
      <c r="B1001" s="55"/>
      <c r="C1001" s="55"/>
      <c r="D1001" s="55"/>
      <c r="E1001" s="55"/>
      <c r="F1001" s="55"/>
      <c r="G1001" s="65"/>
      <c r="H1001" s="65"/>
      <c r="I1001" s="6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</row>
    <row r="1002" spans="2:21" ht="13.5">
      <c r="B1002" s="55"/>
      <c r="C1002" s="55"/>
      <c r="D1002" s="55"/>
      <c r="E1002" s="55"/>
      <c r="F1002" s="55"/>
      <c r="G1002" s="65"/>
      <c r="H1002" s="65"/>
      <c r="I1002" s="6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</row>
    <row r="1003" spans="2:21" ht="13.5">
      <c r="B1003" s="55"/>
      <c r="C1003" s="55"/>
      <c r="D1003" s="55"/>
      <c r="E1003" s="55"/>
      <c r="F1003" s="55"/>
      <c r="G1003" s="65"/>
      <c r="H1003" s="65"/>
      <c r="I1003" s="6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</row>
  </sheetData>
  <sheetProtection/>
  <printOptions/>
  <pageMargins left="0.4724409448818898" right="0.2362204724409449" top="0.8661417322834646" bottom="0.5511811023622047" header="0.5118110236220472" footer="0.2755905511811024"/>
  <pageSetup horizontalDpi="600" verticalDpi="600" orientation="landscape" paperSize="9" scale="1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6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5" sqref="H15"/>
    </sheetView>
  </sheetViews>
  <sheetFormatPr defaultColWidth="9.00390625" defaultRowHeight="13.5"/>
  <cols>
    <col min="1" max="1" width="6.50390625" style="66" customWidth="1"/>
    <col min="2" max="2" width="5.00390625" style="66" customWidth="1"/>
    <col min="3" max="3" width="9.875" style="6" customWidth="1"/>
    <col min="4" max="4" width="5.00390625" style="66" bestFit="1" customWidth="1"/>
    <col min="5" max="5" width="13.125" style="6" customWidth="1"/>
    <col min="6" max="6" width="5.00390625" style="66" bestFit="1" customWidth="1"/>
    <col min="7" max="8" width="5.00390625" style="6" bestFit="1" customWidth="1"/>
    <col min="9" max="9" width="7.875" style="6" bestFit="1" customWidth="1"/>
    <col min="10" max="10" width="5.00390625" style="66" bestFit="1" customWidth="1"/>
    <col min="11" max="11" width="9.00390625" style="66" bestFit="1" customWidth="1"/>
    <col min="12" max="12" width="5.00390625" style="66" bestFit="1" customWidth="1"/>
    <col min="13" max="13" width="8.50390625" style="6" customWidth="1"/>
    <col min="14" max="14" width="5.00390625" style="66" bestFit="1" customWidth="1"/>
    <col min="15" max="15" width="11.25390625" style="6" customWidth="1"/>
    <col min="16" max="18" width="4.875" style="66" bestFit="1" customWidth="1"/>
    <col min="19" max="19" width="7.875" style="6" bestFit="1" customWidth="1"/>
    <col min="20" max="20" width="5.00390625" style="66" bestFit="1" customWidth="1"/>
    <col min="21" max="21" width="9.125" style="6" bestFit="1" customWidth="1"/>
    <col min="22" max="22" width="4.875" style="66" bestFit="1" customWidth="1"/>
    <col min="23" max="23" width="9.50390625" style="66" customWidth="1"/>
    <col min="24" max="24" width="12.125" style="66" bestFit="1" customWidth="1"/>
    <col min="25" max="25" width="7.375" style="66" bestFit="1" customWidth="1"/>
    <col min="26" max="26" width="5.625" style="66" customWidth="1"/>
    <col min="27" max="27" width="8.125" style="6" bestFit="1" customWidth="1"/>
    <col min="28" max="28" width="5.125" style="66" bestFit="1" customWidth="1"/>
    <col min="29" max="29" width="7.00390625" style="6" bestFit="1" customWidth="1"/>
    <col min="30" max="30" width="5.125" style="66" bestFit="1" customWidth="1"/>
    <col min="31" max="31" width="11.50390625" style="6" bestFit="1" customWidth="1"/>
    <col min="32" max="32" width="5.125" style="66" bestFit="1" customWidth="1"/>
    <col min="33" max="33" width="7.50390625" style="6" bestFit="1" customWidth="1"/>
    <col min="34" max="34" width="5.125" style="66" bestFit="1" customWidth="1"/>
    <col min="35" max="35" width="5.125" style="6" bestFit="1" customWidth="1"/>
    <col min="36" max="36" width="5.125" style="66" bestFit="1" customWidth="1"/>
    <col min="37" max="37" width="7.125" style="6" bestFit="1" customWidth="1"/>
    <col min="38" max="38" width="5.125" style="66" bestFit="1" customWidth="1"/>
    <col min="39" max="39" width="7.00390625" style="6" bestFit="1" customWidth="1"/>
    <col min="40" max="40" width="5.125" style="66" bestFit="1" customWidth="1"/>
    <col min="41" max="41" width="10.50390625" style="6" bestFit="1" customWidth="1"/>
    <col min="42" max="42" width="5.125" style="66" bestFit="1" customWidth="1"/>
    <col min="43" max="43" width="7.00390625" style="6" bestFit="1" customWidth="1"/>
    <col min="44" max="44" width="5.125" style="66" bestFit="1" customWidth="1"/>
    <col min="45" max="45" width="5.125" style="6" bestFit="1" customWidth="1"/>
    <col min="46" max="46" width="5.125" style="66" bestFit="1" customWidth="1"/>
    <col min="47" max="47" width="7.125" style="6" bestFit="1" customWidth="1"/>
    <col min="48" max="48" width="5.125" style="6" bestFit="1" customWidth="1"/>
    <col min="49" max="49" width="7.00390625" style="6" bestFit="1" customWidth="1"/>
    <col min="50" max="50" width="5.125" style="6" bestFit="1" customWidth="1"/>
    <col min="51" max="51" width="10.50390625" style="6" bestFit="1" customWidth="1"/>
    <col min="52" max="52" width="5.125" style="6" bestFit="1" customWidth="1"/>
    <col min="53" max="53" width="7.125" style="6" customWidth="1"/>
    <col min="54" max="56" width="5.125" style="6" bestFit="1" customWidth="1"/>
    <col min="57" max="57" width="2.00390625" style="66" customWidth="1"/>
    <col min="58" max="58" width="2.125" style="66" customWidth="1"/>
    <col min="59" max="59" width="5.125" style="66" bestFit="1" customWidth="1"/>
    <col min="60" max="60" width="15.25390625" style="66" customWidth="1"/>
    <col min="61" max="61" width="5.125" style="66" bestFit="1" customWidth="1"/>
    <col min="62" max="62" width="9.125" style="66" bestFit="1" customWidth="1"/>
    <col min="63" max="73" width="9.00390625" style="66" bestFit="1" customWidth="1"/>
    <col min="74" max="74" width="11.50390625" style="66" bestFit="1" customWidth="1"/>
    <col min="75" max="75" width="10.50390625" style="6" bestFit="1" customWidth="1"/>
    <col min="76" max="76" width="5.125" style="66" bestFit="1" customWidth="1"/>
    <col min="77" max="77" width="5.625" style="66" customWidth="1"/>
    <col min="78" max="78" width="9.125" style="66" bestFit="1" customWidth="1"/>
    <col min="79" max="79" width="5.125" style="66" bestFit="1" customWidth="1"/>
    <col min="80" max="80" width="9.00390625" style="66" bestFit="1" customWidth="1"/>
    <col min="81" max="16384" width="9.00390625" style="66" customWidth="1"/>
  </cols>
  <sheetData>
    <row r="1" ht="24">
      <c r="B1" s="71" t="s">
        <v>25</v>
      </c>
    </row>
    <row r="2" spans="1:22" ht="19.5" customHeight="1">
      <c r="A2" s="72"/>
      <c r="B2" s="72"/>
      <c r="C2" s="9"/>
      <c r="D2" s="72"/>
      <c r="E2" s="9"/>
      <c r="F2" s="72"/>
      <c r="G2" s="9"/>
      <c r="H2" s="9"/>
      <c r="I2" s="9"/>
      <c r="J2" s="72"/>
      <c r="K2" s="72"/>
      <c r="L2" s="72"/>
      <c r="M2" s="9"/>
      <c r="N2" s="72"/>
      <c r="O2" s="9"/>
      <c r="P2" s="72"/>
      <c r="Q2" s="72"/>
      <c r="R2" s="72"/>
      <c r="S2" s="9"/>
      <c r="T2" s="72"/>
      <c r="U2" s="73"/>
      <c r="V2" s="10"/>
    </row>
    <row r="3" spans="1:75" s="67" customFormat="1" ht="19.5" customHeight="1">
      <c r="A3" s="434" t="s">
        <v>76</v>
      </c>
      <c r="B3" s="437" t="s">
        <v>87</v>
      </c>
      <c r="C3" s="428" t="s">
        <v>67</v>
      </c>
      <c r="D3" s="429"/>
      <c r="E3" s="429"/>
      <c r="F3" s="429"/>
      <c r="G3" s="429"/>
      <c r="H3" s="429"/>
      <c r="I3" s="429"/>
      <c r="J3" s="429"/>
      <c r="K3" s="429"/>
      <c r="L3" s="430"/>
      <c r="M3" s="428" t="s">
        <v>57</v>
      </c>
      <c r="N3" s="429"/>
      <c r="O3" s="429"/>
      <c r="P3" s="429"/>
      <c r="Q3" s="429"/>
      <c r="R3" s="429"/>
      <c r="S3" s="429"/>
      <c r="T3" s="429"/>
      <c r="U3" s="429"/>
      <c r="V3" s="432"/>
      <c r="W3" s="68"/>
      <c r="AA3" s="74"/>
      <c r="AC3" s="74"/>
      <c r="AE3" s="74"/>
      <c r="AG3" s="74"/>
      <c r="AI3" s="74"/>
      <c r="AK3" s="74"/>
      <c r="AM3" s="74"/>
      <c r="AO3" s="74"/>
      <c r="AQ3" s="74"/>
      <c r="AS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W3" s="74"/>
    </row>
    <row r="4" spans="1:75" s="67" customFormat="1" ht="19.5" customHeight="1">
      <c r="A4" s="435"/>
      <c r="B4" s="438"/>
      <c r="C4" s="440" t="s">
        <v>71</v>
      </c>
      <c r="D4" s="441"/>
      <c r="E4" s="440" t="s">
        <v>117</v>
      </c>
      <c r="F4" s="441"/>
      <c r="G4" s="440" t="s">
        <v>10</v>
      </c>
      <c r="H4" s="441"/>
      <c r="I4" s="442" t="s">
        <v>70</v>
      </c>
      <c r="J4" s="443"/>
      <c r="K4" s="443"/>
      <c r="L4" s="444"/>
      <c r="M4" s="440" t="s">
        <v>71</v>
      </c>
      <c r="N4" s="441"/>
      <c r="O4" s="440" t="s">
        <v>117</v>
      </c>
      <c r="P4" s="441"/>
      <c r="Q4" s="440" t="s">
        <v>10</v>
      </c>
      <c r="R4" s="441"/>
      <c r="S4" s="442" t="s">
        <v>70</v>
      </c>
      <c r="T4" s="443"/>
      <c r="U4" s="443"/>
      <c r="V4" s="445"/>
      <c r="W4" s="68"/>
      <c r="AA4" s="74"/>
      <c r="AC4" s="74"/>
      <c r="AE4" s="74"/>
      <c r="AG4" s="74"/>
      <c r="AI4" s="74"/>
      <c r="AK4" s="74"/>
      <c r="AM4" s="74"/>
      <c r="AO4" s="74"/>
      <c r="AQ4" s="74"/>
      <c r="AS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W4" s="74"/>
    </row>
    <row r="5" spans="1:75" s="67" customFormat="1" ht="19.5" customHeight="1">
      <c r="A5" s="436"/>
      <c r="B5" s="439"/>
      <c r="C5" s="75" t="s">
        <v>93</v>
      </c>
      <c r="D5" s="76" t="s">
        <v>5</v>
      </c>
      <c r="E5" s="75" t="s">
        <v>42</v>
      </c>
      <c r="F5" s="76" t="s">
        <v>5</v>
      </c>
      <c r="G5" s="77" t="s">
        <v>9</v>
      </c>
      <c r="H5" s="76" t="s">
        <v>5</v>
      </c>
      <c r="I5" s="78" t="s">
        <v>43</v>
      </c>
      <c r="J5" s="76" t="s">
        <v>5</v>
      </c>
      <c r="K5" s="78" t="s">
        <v>107</v>
      </c>
      <c r="L5" s="76" t="s">
        <v>5</v>
      </c>
      <c r="M5" s="75" t="s">
        <v>93</v>
      </c>
      <c r="N5" s="76" t="s">
        <v>5</v>
      </c>
      <c r="O5" s="75" t="s">
        <v>42</v>
      </c>
      <c r="P5" s="76" t="s">
        <v>5</v>
      </c>
      <c r="Q5" s="77" t="s">
        <v>9</v>
      </c>
      <c r="R5" s="76" t="s">
        <v>5</v>
      </c>
      <c r="S5" s="78" t="s">
        <v>43</v>
      </c>
      <c r="T5" s="76" t="s">
        <v>5</v>
      </c>
      <c r="U5" s="78" t="s">
        <v>107</v>
      </c>
      <c r="V5" s="79" t="s">
        <v>5</v>
      </c>
      <c r="W5" s="68"/>
      <c r="AA5" s="74"/>
      <c r="AC5" s="74"/>
      <c r="AE5" s="74"/>
      <c r="AG5" s="74"/>
      <c r="AI5" s="74"/>
      <c r="AK5" s="74"/>
      <c r="AM5" s="74"/>
      <c r="AO5" s="74"/>
      <c r="AQ5" s="74"/>
      <c r="AS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W5" s="74"/>
    </row>
    <row r="6" spans="1:75" s="67" customFormat="1" ht="19.5" customHeight="1">
      <c r="A6" s="364" t="s">
        <v>46</v>
      </c>
      <c r="B6" s="365">
        <v>296</v>
      </c>
      <c r="C6" s="366">
        <v>80148</v>
      </c>
      <c r="D6" s="367">
        <v>100</v>
      </c>
      <c r="E6" s="366">
        <v>10377866</v>
      </c>
      <c r="F6" s="367">
        <v>100</v>
      </c>
      <c r="G6" s="366">
        <f aca="true" t="shared" si="0" ref="G6:G15">E6/C6</f>
        <v>129.48378000698708</v>
      </c>
      <c r="H6" s="368">
        <v>100</v>
      </c>
      <c r="I6" s="366">
        <f aca="true" t="shared" si="1" ref="I6:I15">C6/B6</f>
        <v>270.77027027027026</v>
      </c>
      <c r="J6" s="367">
        <v>100</v>
      </c>
      <c r="K6" s="369">
        <f aca="true" t="shared" si="2" ref="K6:K15">E6/B6</f>
        <v>35060.35810810811</v>
      </c>
      <c r="L6" s="367">
        <v>100</v>
      </c>
      <c r="M6" s="366">
        <v>42665</v>
      </c>
      <c r="N6" s="367">
        <v>100</v>
      </c>
      <c r="O6" s="366">
        <v>7204378</v>
      </c>
      <c r="P6" s="367">
        <v>100</v>
      </c>
      <c r="Q6" s="370">
        <f aca="true" t="shared" si="3" ref="Q6:Q15">O6/M6</f>
        <v>168.8592054377124</v>
      </c>
      <c r="R6" s="367">
        <v>100</v>
      </c>
      <c r="S6" s="366">
        <f aca="true" t="shared" si="4" ref="S6:S15">M6/B6</f>
        <v>144.13851351351352</v>
      </c>
      <c r="T6" s="367">
        <v>100</v>
      </c>
      <c r="U6" s="366">
        <f aca="true" t="shared" si="5" ref="U6:U15">O6/B6</f>
        <v>24339.114864864863</v>
      </c>
      <c r="V6" s="371">
        <v>100</v>
      </c>
      <c r="W6" s="80">
        <f>SUM(C6,M6)</f>
        <v>122813</v>
      </c>
      <c r="X6" s="81">
        <f aca="true" t="shared" si="6" ref="X6:X15">SUM(E6,O6)</f>
        <v>17582244</v>
      </c>
      <c r="AA6" s="74"/>
      <c r="AC6" s="74"/>
      <c r="AE6" s="74"/>
      <c r="AG6" s="74"/>
      <c r="AI6" s="74"/>
      <c r="AK6" s="74"/>
      <c r="AM6" s="74"/>
      <c r="AO6" s="74"/>
      <c r="AQ6" s="74"/>
      <c r="AS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W6" s="74"/>
    </row>
    <row r="7" spans="1:75" s="67" customFormat="1" ht="19.5" customHeight="1">
      <c r="A7" s="364" t="s">
        <v>1</v>
      </c>
      <c r="B7" s="365">
        <v>295</v>
      </c>
      <c r="C7" s="366">
        <v>85430</v>
      </c>
      <c r="D7" s="372">
        <f aca="true" t="shared" si="7" ref="D7:D16">C7/$C$6*100</f>
        <v>106.59030793032889</v>
      </c>
      <c r="E7" s="366">
        <v>13635043</v>
      </c>
      <c r="F7" s="372">
        <f aca="true" t="shared" si="8" ref="F7:F16">E7/$E$6*100</f>
        <v>131.38580706283932</v>
      </c>
      <c r="G7" s="366">
        <f t="shared" si="0"/>
        <v>159.60485777829803</v>
      </c>
      <c r="H7" s="368">
        <f aca="true" t="shared" si="9" ref="H7:H16">G7/$G$6*100</f>
        <v>123.26243315547754</v>
      </c>
      <c r="I7" s="366">
        <f t="shared" si="1"/>
        <v>289.59322033898303</v>
      </c>
      <c r="J7" s="372">
        <f aca="true" t="shared" si="10" ref="J7:J16">I7/$I$6*100</f>
        <v>106.95163100805883</v>
      </c>
      <c r="K7" s="369">
        <f t="shared" si="2"/>
        <v>46220.48474576271</v>
      </c>
      <c r="L7" s="372">
        <f aca="true" t="shared" si="11" ref="L7:L16">K7/$K$6*100</f>
        <v>131.8311826800015</v>
      </c>
      <c r="M7" s="366">
        <v>41930</v>
      </c>
      <c r="N7" s="368">
        <f aca="true" t="shared" si="12" ref="N7:N16">M7/$M$6*100</f>
        <v>98.27727645611157</v>
      </c>
      <c r="O7" s="366">
        <v>7279970</v>
      </c>
      <c r="P7" s="372">
        <f aca="true" t="shared" si="13" ref="P7:P16">O7/$O$6*100</f>
        <v>101.04925088605845</v>
      </c>
      <c r="Q7" s="370">
        <f t="shared" si="3"/>
        <v>173.6219890293346</v>
      </c>
      <c r="R7" s="372">
        <f aca="true" t="shared" si="14" ref="R7:R16">Q7/$Q$6*100</f>
        <v>102.82056496669887</v>
      </c>
      <c r="S7" s="366">
        <f t="shared" si="4"/>
        <v>142.135593220339</v>
      </c>
      <c r="T7" s="372">
        <f aca="true" t="shared" si="15" ref="T7:T16">S7/$S$6*100</f>
        <v>98.61041976613228</v>
      </c>
      <c r="U7" s="366">
        <f t="shared" si="5"/>
        <v>24677.86440677966</v>
      </c>
      <c r="V7" s="373">
        <f aca="true" t="shared" si="16" ref="V7:V16">U7/$U$6*100</f>
        <v>101.39179071957052</v>
      </c>
      <c r="W7" s="80">
        <f aca="true" t="shared" si="17" ref="W7:W15">SUM(C7,M7)</f>
        <v>127360</v>
      </c>
      <c r="X7" s="81">
        <f t="shared" si="6"/>
        <v>20915013</v>
      </c>
      <c r="AA7" s="74"/>
      <c r="AC7" s="74"/>
      <c r="AE7" s="74"/>
      <c r="AG7" s="74"/>
      <c r="AI7" s="74"/>
      <c r="AK7" s="74"/>
      <c r="AM7" s="74"/>
      <c r="AO7" s="74"/>
      <c r="AQ7" s="74"/>
      <c r="AS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W7" s="74"/>
    </row>
    <row r="8" spans="1:75" s="67" customFormat="1" ht="19.5" customHeight="1">
      <c r="A8" s="364" t="s">
        <v>81</v>
      </c>
      <c r="B8" s="365">
        <v>296</v>
      </c>
      <c r="C8" s="366">
        <v>88296</v>
      </c>
      <c r="D8" s="372">
        <f t="shared" si="7"/>
        <v>110.16619254379398</v>
      </c>
      <c r="E8" s="366">
        <v>14169310</v>
      </c>
      <c r="F8" s="372">
        <f t="shared" si="8"/>
        <v>136.53394638165494</v>
      </c>
      <c r="G8" s="366">
        <f t="shared" si="0"/>
        <v>160.4751064600888</v>
      </c>
      <c r="H8" s="368">
        <f t="shared" si="9"/>
        <v>123.93452403955878</v>
      </c>
      <c r="I8" s="366">
        <f t="shared" si="1"/>
        <v>298.2972972972973</v>
      </c>
      <c r="J8" s="372">
        <f t="shared" si="10"/>
        <v>110.16619254379398</v>
      </c>
      <c r="K8" s="369">
        <f t="shared" si="2"/>
        <v>47869.29054054054</v>
      </c>
      <c r="L8" s="372">
        <f t="shared" si="11"/>
        <v>136.53394638165497</v>
      </c>
      <c r="M8" s="366">
        <v>40047</v>
      </c>
      <c r="N8" s="368">
        <f t="shared" si="12"/>
        <v>93.86382280557835</v>
      </c>
      <c r="O8" s="366">
        <v>7498298</v>
      </c>
      <c r="P8" s="372">
        <f t="shared" si="13"/>
        <v>104.07974151273018</v>
      </c>
      <c r="Q8" s="370">
        <f t="shared" si="3"/>
        <v>187.2374460009489</v>
      </c>
      <c r="R8" s="372">
        <f t="shared" si="14"/>
        <v>110.88376586612314</v>
      </c>
      <c r="S8" s="366">
        <f t="shared" si="4"/>
        <v>135.2939189189189</v>
      </c>
      <c r="T8" s="372">
        <f t="shared" si="15"/>
        <v>93.86382280557834</v>
      </c>
      <c r="U8" s="366">
        <f t="shared" si="5"/>
        <v>25332.087837837837</v>
      </c>
      <c r="V8" s="373">
        <f t="shared" si="16"/>
        <v>104.07974151273018</v>
      </c>
      <c r="W8" s="80">
        <f t="shared" si="17"/>
        <v>128343</v>
      </c>
      <c r="X8" s="81">
        <f t="shared" si="6"/>
        <v>21667608</v>
      </c>
      <c r="AA8" s="74"/>
      <c r="AC8" s="74"/>
      <c r="AE8" s="74"/>
      <c r="AG8" s="74"/>
      <c r="AI8" s="74"/>
      <c r="AK8" s="74"/>
      <c r="AM8" s="74"/>
      <c r="AO8" s="74"/>
      <c r="AQ8" s="74"/>
      <c r="AS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W8" s="74"/>
    </row>
    <row r="9" spans="1:75" s="67" customFormat="1" ht="19.5" customHeight="1">
      <c r="A9" s="364" t="s">
        <v>102</v>
      </c>
      <c r="B9" s="365">
        <v>296</v>
      </c>
      <c r="C9" s="366">
        <v>96648</v>
      </c>
      <c r="D9" s="372">
        <f t="shared" si="7"/>
        <v>120.58691420871388</v>
      </c>
      <c r="E9" s="366">
        <v>14863663</v>
      </c>
      <c r="F9" s="372">
        <f t="shared" si="8"/>
        <v>143.22465716940263</v>
      </c>
      <c r="G9" s="366">
        <f t="shared" si="0"/>
        <v>153.79172874762023</v>
      </c>
      <c r="H9" s="368">
        <f t="shared" si="9"/>
        <v>118.77296811949843</v>
      </c>
      <c r="I9" s="366">
        <f t="shared" si="1"/>
        <v>326.5135135135135</v>
      </c>
      <c r="J9" s="372">
        <f t="shared" si="10"/>
        <v>120.58691420871388</v>
      </c>
      <c r="K9" s="369">
        <f t="shared" si="2"/>
        <v>50215.0777027027</v>
      </c>
      <c r="L9" s="372">
        <f t="shared" si="11"/>
        <v>143.22465716940263</v>
      </c>
      <c r="M9" s="366">
        <v>39704</v>
      </c>
      <c r="N9" s="368">
        <f t="shared" si="12"/>
        <v>93.05988515176374</v>
      </c>
      <c r="O9" s="366">
        <v>8444234</v>
      </c>
      <c r="P9" s="372">
        <f t="shared" si="13"/>
        <v>117.20975773342266</v>
      </c>
      <c r="Q9" s="370">
        <f t="shared" si="3"/>
        <v>212.6796796292565</v>
      </c>
      <c r="R9" s="372">
        <f t="shared" si="14"/>
        <v>125.95089446142649</v>
      </c>
      <c r="S9" s="366">
        <f t="shared" si="4"/>
        <v>134.13513513513513</v>
      </c>
      <c r="T9" s="372">
        <f t="shared" si="15"/>
        <v>93.05988515176374</v>
      </c>
      <c r="U9" s="366">
        <f t="shared" si="5"/>
        <v>28527.817567567567</v>
      </c>
      <c r="V9" s="373">
        <f t="shared" si="16"/>
        <v>117.20975773342266</v>
      </c>
      <c r="W9" s="80">
        <f t="shared" si="17"/>
        <v>136352</v>
      </c>
      <c r="X9" s="81">
        <f t="shared" si="6"/>
        <v>23307897</v>
      </c>
      <c r="AA9" s="74"/>
      <c r="AC9" s="74"/>
      <c r="AE9" s="74"/>
      <c r="AG9" s="74"/>
      <c r="AI9" s="74"/>
      <c r="AK9" s="74"/>
      <c r="AM9" s="74"/>
      <c r="AO9" s="74"/>
      <c r="AQ9" s="74"/>
      <c r="AS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W9" s="74"/>
    </row>
    <row r="10" spans="1:75" s="67" customFormat="1" ht="19.5" customHeight="1">
      <c r="A10" s="364" t="s">
        <v>54</v>
      </c>
      <c r="B10" s="365">
        <v>295</v>
      </c>
      <c r="C10" s="366">
        <v>101030</v>
      </c>
      <c r="D10" s="372">
        <f t="shared" si="7"/>
        <v>126.0542995458402</v>
      </c>
      <c r="E10" s="366">
        <v>16053548</v>
      </c>
      <c r="F10" s="372">
        <f t="shared" si="8"/>
        <v>154.690260984291</v>
      </c>
      <c r="G10" s="366">
        <f t="shared" si="0"/>
        <v>158.89882213203998</v>
      </c>
      <c r="H10" s="368">
        <f t="shared" si="9"/>
        <v>122.71716358872567</v>
      </c>
      <c r="I10" s="366">
        <f t="shared" si="1"/>
        <v>342.47457627118644</v>
      </c>
      <c r="J10" s="372">
        <f t="shared" si="10"/>
        <v>126.48160225616508</v>
      </c>
      <c r="K10" s="369">
        <f t="shared" si="2"/>
        <v>54418.80677966102</v>
      </c>
      <c r="L10" s="372">
        <f t="shared" si="11"/>
        <v>155.21463475033946</v>
      </c>
      <c r="M10" s="366">
        <v>42680</v>
      </c>
      <c r="N10" s="368">
        <f t="shared" si="12"/>
        <v>100.03515762334467</v>
      </c>
      <c r="O10" s="366">
        <v>7984576</v>
      </c>
      <c r="P10" s="372">
        <f t="shared" si="13"/>
        <v>110.82949839666935</v>
      </c>
      <c r="Q10" s="370">
        <f t="shared" si="3"/>
        <v>187.08003748828492</v>
      </c>
      <c r="R10" s="372">
        <f t="shared" si="14"/>
        <v>110.79054707342779</v>
      </c>
      <c r="S10" s="366">
        <f t="shared" si="4"/>
        <v>144.67796610169492</v>
      </c>
      <c r="T10" s="372">
        <f t="shared" si="15"/>
        <v>100.37425985257633</v>
      </c>
      <c r="U10" s="366">
        <f t="shared" si="5"/>
        <v>27066.3593220339</v>
      </c>
      <c r="V10" s="373">
        <f t="shared" si="16"/>
        <v>111.20519161157334</v>
      </c>
      <c r="W10" s="80">
        <f t="shared" si="17"/>
        <v>143710</v>
      </c>
      <c r="X10" s="81">
        <f t="shared" si="6"/>
        <v>24038124</v>
      </c>
      <c r="AA10" s="74"/>
      <c r="AC10" s="74"/>
      <c r="AE10" s="74"/>
      <c r="AG10" s="74"/>
      <c r="AI10" s="74"/>
      <c r="AK10" s="74"/>
      <c r="AM10" s="74"/>
      <c r="AO10" s="74"/>
      <c r="AQ10" s="74"/>
      <c r="AS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W10" s="74"/>
    </row>
    <row r="11" spans="1:75" s="67" customFormat="1" ht="19.5" customHeight="1">
      <c r="A11" s="364" t="s">
        <v>77</v>
      </c>
      <c r="B11" s="365">
        <v>295</v>
      </c>
      <c r="C11" s="366">
        <v>103145</v>
      </c>
      <c r="D11" s="372">
        <f t="shared" si="7"/>
        <v>128.69316763986626</v>
      </c>
      <c r="E11" s="366">
        <v>18758566</v>
      </c>
      <c r="F11" s="372">
        <f t="shared" si="8"/>
        <v>180.75552334169663</v>
      </c>
      <c r="G11" s="366">
        <f t="shared" si="0"/>
        <v>181.86597508362016</v>
      </c>
      <c r="H11" s="368">
        <f t="shared" si="9"/>
        <v>140.45463846808187</v>
      </c>
      <c r="I11" s="366">
        <f t="shared" si="1"/>
        <v>349.64406779661016</v>
      </c>
      <c r="J11" s="372">
        <f t="shared" si="10"/>
        <v>129.1294156657641</v>
      </c>
      <c r="K11" s="369">
        <f t="shared" si="2"/>
        <v>63588.359322033895</v>
      </c>
      <c r="L11" s="372">
        <f t="shared" si="11"/>
        <v>181.3682539292956</v>
      </c>
      <c r="M11" s="366">
        <v>39372</v>
      </c>
      <c r="N11" s="368">
        <f t="shared" si="12"/>
        <v>92.28172975506855</v>
      </c>
      <c r="O11" s="366">
        <v>7966674</v>
      </c>
      <c r="P11" s="372">
        <f t="shared" si="13"/>
        <v>110.58101060216441</v>
      </c>
      <c r="Q11" s="370">
        <f t="shared" si="3"/>
        <v>202.34364523011277</v>
      </c>
      <c r="R11" s="372">
        <f t="shared" si="14"/>
        <v>119.82979826631475</v>
      </c>
      <c r="S11" s="366">
        <f t="shared" si="4"/>
        <v>133.464406779661</v>
      </c>
      <c r="T11" s="372">
        <f t="shared" si="15"/>
        <v>92.5945491779671</v>
      </c>
      <c r="U11" s="366">
        <f t="shared" si="5"/>
        <v>27005.674576271187</v>
      </c>
      <c r="V11" s="373">
        <f t="shared" si="16"/>
        <v>110.95586148556158</v>
      </c>
      <c r="W11" s="80">
        <f t="shared" si="17"/>
        <v>142517</v>
      </c>
      <c r="X11" s="81">
        <f t="shared" si="6"/>
        <v>26725240</v>
      </c>
      <c r="AA11" s="74"/>
      <c r="AC11" s="74"/>
      <c r="AE11" s="74"/>
      <c r="AG11" s="74"/>
      <c r="AI11" s="74"/>
      <c r="AK11" s="74"/>
      <c r="AM11" s="74"/>
      <c r="AO11" s="74"/>
      <c r="AQ11" s="74"/>
      <c r="AS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W11" s="74"/>
    </row>
    <row r="12" spans="1:75" s="67" customFormat="1" ht="19.5" customHeight="1">
      <c r="A12" s="364" t="s">
        <v>23</v>
      </c>
      <c r="B12" s="365">
        <v>292</v>
      </c>
      <c r="C12" s="366">
        <v>107339</v>
      </c>
      <c r="D12" s="372">
        <f t="shared" si="7"/>
        <v>133.92598692419025</v>
      </c>
      <c r="E12" s="366">
        <v>17296494</v>
      </c>
      <c r="F12" s="372">
        <f t="shared" si="8"/>
        <v>166.66715488521436</v>
      </c>
      <c r="G12" s="366">
        <f t="shared" si="0"/>
        <v>161.13895229133865</v>
      </c>
      <c r="H12" s="368">
        <f t="shared" si="9"/>
        <v>124.44721051752074</v>
      </c>
      <c r="I12" s="366">
        <f t="shared" si="1"/>
        <v>367.5993150684931</v>
      </c>
      <c r="J12" s="372">
        <f t="shared" si="10"/>
        <v>135.7605894847956</v>
      </c>
      <c r="K12" s="369">
        <f t="shared" si="2"/>
        <v>59234.568493150684</v>
      </c>
      <c r="L12" s="372">
        <f t="shared" si="11"/>
        <v>168.95026659597073</v>
      </c>
      <c r="M12" s="366">
        <v>39677</v>
      </c>
      <c r="N12" s="368">
        <f t="shared" si="12"/>
        <v>92.99660142974335</v>
      </c>
      <c r="O12" s="366">
        <v>8811650</v>
      </c>
      <c r="P12" s="372">
        <f t="shared" si="13"/>
        <v>122.30965671151625</v>
      </c>
      <c r="Q12" s="370">
        <f t="shared" si="3"/>
        <v>222.0845830077879</v>
      </c>
      <c r="R12" s="372">
        <f t="shared" si="14"/>
        <v>131.52056616167658</v>
      </c>
      <c r="S12" s="366">
        <f t="shared" si="4"/>
        <v>135.88013698630138</v>
      </c>
      <c r="T12" s="372">
        <f t="shared" si="15"/>
        <v>94.27052747672614</v>
      </c>
      <c r="U12" s="366">
        <f t="shared" si="5"/>
        <v>30176.883561643837</v>
      </c>
      <c r="V12" s="373">
        <f t="shared" si="16"/>
        <v>123.98513146098908</v>
      </c>
      <c r="W12" s="80">
        <f t="shared" si="17"/>
        <v>147016</v>
      </c>
      <c r="X12" s="81">
        <f t="shared" si="6"/>
        <v>26108144</v>
      </c>
      <c r="AA12" s="74"/>
      <c r="AC12" s="74"/>
      <c r="AE12" s="74"/>
      <c r="AG12" s="74"/>
      <c r="AI12" s="74"/>
      <c r="AK12" s="74"/>
      <c r="AM12" s="74"/>
      <c r="AO12" s="74"/>
      <c r="AQ12" s="74"/>
      <c r="AS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W12" s="74"/>
    </row>
    <row r="13" spans="1:75" s="67" customFormat="1" ht="19.5" customHeight="1">
      <c r="A13" s="364" t="s">
        <v>72</v>
      </c>
      <c r="B13" s="365">
        <v>293</v>
      </c>
      <c r="C13" s="366">
        <v>115534</v>
      </c>
      <c r="D13" s="372">
        <f t="shared" si="7"/>
        <v>144.1508209811848</v>
      </c>
      <c r="E13" s="366">
        <v>18835261</v>
      </c>
      <c r="F13" s="372">
        <f t="shared" si="8"/>
        <v>181.4945481084454</v>
      </c>
      <c r="G13" s="366">
        <f t="shared" si="0"/>
        <v>163.02786192809043</v>
      </c>
      <c r="H13" s="368">
        <f t="shared" si="9"/>
        <v>125.90601071369191</v>
      </c>
      <c r="I13" s="366">
        <f t="shared" si="1"/>
        <v>394.3139931740614</v>
      </c>
      <c r="J13" s="372">
        <f t="shared" si="10"/>
        <v>145.62676795368841</v>
      </c>
      <c r="K13" s="369">
        <f t="shared" si="2"/>
        <v>64284.16723549488</v>
      </c>
      <c r="L13" s="372">
        <f t="shared" si="11"/>
        <v>183.35285406177422</v>
      </c>
      <c r="M13" s="366">
        <v>38812</v>
      </c>
      <c r="N13" s="368">
        <f t="shared" si="12"/>
        <v>90.96917848353452</v>
      </c>
      <c r="O13" s="366">
        <v>8884548</v>
      </c>
      <c r="P13" s="372">
        <f t="shared" si="13"/>
        <v>123.32151366849435</v>
      </c>
      <c r="Q13" s="370">
        <f t="shared" si="3"/>
        <v>228.91239822735236</v>
      </c>
      <c r="R13" s="372">
        <f t="shared" si="14"/>
        <v>135.5640621628958</v>
      </c>
      <c r="S13" s="366">
        <f t="shared" si="4"/>
        <v>132.4641638225256</v>
      </c>
      <c r="T13" s="372">
        <f t="shared" si="15"/>
        <v>91.9006035192021</v>
      </c>
      <c r="U13" s="366">
        <f t="shared" si="5"/>
        <v>30322.68941979522</v>
      </c>
      <c r="V13" s="373">
        <f t="shared" si="16"/>
        <v>124.58419128284754</v>
      </c>
      <c r="W13" s="80">
        <f t="shared" si="17"/>
        <v>154346</v>
      </c>
      <c r="X13" s="81">
        <f t="shared" si="6"/>
        <v>27719809</v>
      </c>
      <c r="AA13" s="74"/>
      <c r="AC13" s="74"/>
      <c r="AE13" s="74"/>
      <c r="AG13" s="74"/>
      <c r="AI13" s="74"/>
      <c r="AK13" s="74"/>
      <c r="AM13" s="74"/>
      <c r="AO13" s="74"/>
      <c r="AQ13" s="74"/>
      <c r="AS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W13" s="74"/>
    </row>
    <row r="14" spans="1:75" s="67" customFormat="1" ht="19.5" customHeight="1">
      <c r="A14" s="364" t="s">
        <v>116</v>
      </c>
      <c r="B14" s="365">
        <v>294</v>
      </c>
      <c r="C14" s="366">
        <v>121777</v>
      </c>
      <c r="D14" s="372">
        <f t="shared" si="7"/>
        <v>151.9401607027</v>
      </c>
      <c r="E14" s="366">
        <v>18319514</v>
      </c>
      <c r="F14" s="372">
        <f t="shared" si="8"/>
        <v>176.5248655166679</v>
      </c>
      <c r="G14" s="366">
        <f t="shared" si="0"/>
        <v>150.43492613547716</v>
      </c>
      <c r="H14" s="368">
        <f t="shared" si="9"/>
        <v>116.18051784351641</v>
      </c>
      <c r="I14" s="366">
        <f t="shared" si="1"/>
        <v>414.2074829931973</v>
      </c>
      <c r="J14" s="372">
        <f t="shared" si="10"/>
        <v>152.97376723809253</v>
      </c>
      <c r="K14" s="369">
        <f t="shared" si="2"/>
        <v>62311.272108843536</v>
      </c>
      <c r="L14" s="372">
        <f t="shared" si="11"/>
        <v>177.72571494195134</v>
      </c>
      <c r="M14" s="366">
        <v>39163</v>
      </c>
      <c r="N14" s="368">
        <f t="shared" si="12"/>
        <v>91.7918668697996</v>
      </c>
      <c r="O14" s="366">
        <v>8373285</v>
      </c>
      <c r="P14" s="372">
        <f t="shared" si="13"/>
        <v>116.22495377116526</v>
      </c>
      <c r="Q14" s="370">
        <f t="shared" si="3"/>
        <v>213.80601588233793</v>
      </c>
      <c r="R14" s="372">
        <f t="shared" si="14"/>
        <v>126.61792131978567</v>
      </c>
      <c r="S14" s="366">
        <f t="shared" si="4"/>
        <v>133.2074829931973</v>
      </c>
      <c r="T14" s="372">
        <f t="shared" si="15"/>
        <v>92.41630133830164</v>
      </c>
      <c r="U14" s="366">
        <f t="shared" si="5"/>
        <v>28480.561224489797</v>
      </c>
      <c r="V14" s="373">
        <f t="shared" si="16"/>
        <v>117.0155997151868</v>
      </c>
      <c r="W14" s="80">
        <f t="shared" si="17"/>
        <v>160940</v>
      </c>
      <c r="X14" s="81">
        <f t="shared" si="6"/>
        <v>26692799</v>
      </c>
      <c r="AA14" s="74"/>
      <c r="AC14" s="74"/>
      <c r="AE14" s="74"/>
      <c r="AG14" s="74"/>
      <c r="AI14" s="74"/>
      <c r="AK14" s="74"/>
      <c r="AM14" s="74"/>
      <c r="AO14" s="74"/>
      <c r="AQ14" s="74"/>
      <c r="AS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W14" s="74"/>
    </row>
    <row r="15" spans="1:75" s="67" customFormat="1" ht="19.5" customHeight="1">
      <c r="A15" s="364" t="s">
        <v>47</v>
      </c>
      <c r="B15" s="365">
        <v>295</v>
      </c>
      <c r="C15" s="366">
        <v>124375</v>
      </c>
      <c r="D15" s="372">
        <f t="shared" si="7"/>
        <v>155.18166392174479</v>
      </c>
      <c r="E15" s="366">
        <v>21798879</v>
      </c>
      <c r="F15" s="372">
        <f t="shared" si="8"/>
        <v>210.0516522375602</v>
      </c>
      <c r="G15" s="366">
        <f t="shared" si="0"/>
        <v>175.2673688442211</v>
      </c>
      <c r="H15" s="368">
        <f t="shared" si="9"/>
        <v>135.35855134501287</v>
      </c>
      <c r="I15" s="366">
        <f t="shared" si="1"/>
        <v>421.6101694915254</v>
      </c>
      <c r="J15" s="372">
        <f t="shared" si="10"/>
        <v>155.70770346046257</v>
      </c>
      <c r="K15" s="369">
        <f t="shared" si="2"/>
        <v>73894.50508474576</v>
      </c>
      <c r="L15" s="372">
        <f t="shared" si="11"/>
        <v>210.7636917366706</v>
      </c>
      <c r="M15" s="366">
        <v>41778</v>
      </c>
      <c r="N15" s="368">
        <f t="shared" si="12"/>
        <v>97.92101253955232</v>
      </c>
      <c r="O15" s="366">
        <v>8585394</v>
      </c>
      <c r="P15" s="372">
        <f t="shared" si="13"/>
        <v>119.16912188671944</v>
      </c>
      <c r="Q15" s="370">
        <f t="shared" si="3"/>
        <v>205.5003590406434</v>
      </c>
      <c r="R15" s="372">
        <f t="shared" si="14"/>
        <v>121.69923369469302</v>
      </c>
      <c r="S15" s="366">
        <f t="shared" si="4"/>
        <v>141.62033898305086</v>
      </c>
      <c r="T15" s="372">
        <f t="shared" si="15"/>
        <v>98.25294817527963</v>
      </c>
      <c r="U15" s="366">
        <f t="shared" si="5"/>
        <v>29103.030508474578</v>
      </c>
      <c r="V15" s="373">
        <f t="shared" si="16"/>
        <v>119.57308501175919</v>
      </c>
      <c r="W15" s="80">
        <f t="shared" si="17"/>
        <v>166153</v>
      </c>
      <c r="X15" s="81">
        <f t="shared" si="6"/>
        <v>30384273</v>
      </c>
      <c r="AA15" s="74"/>
      <c r="AC15" s="74"/>
      <c r="AE15" s="74"/>
      <c r="AG15" s="74"/>
      <c r="AI15" s="74"/>
      <c r="AK15" s="74"/>
      <c r="AM15" s="74"/>
      <c r="AO15" s="74"/>
      <c r="AQ15" s="74"/>
      <c r="AS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W15" s="74"/>
    </row>
    <row r="16" spans="1:75" s="67" customFormat="1" ht="19.5" customHeight="1">
      <c r="A16" s="364" t="s">
        <v>90</v>
      </c>
      <c r="B16" s="365">
        <v>290</v>
      </c>
      <c r="C16" s="366">
        <v>134868</v>
      </c>
      <c r="D16" s="372">
        <f t="shared" si="7"/>
        <v>168.27369366671658</v>
      </c>
      <c r="E16" s="366">
        <v>23253130</v>
      </c>
      <c r="F16" s="372">
        <f t="shared" si="8"/>
        <v>224.06465837967073</v>
      </c>
      <c r="G16" s="366">
        <f aca="true" t="shared" si="18" ref="G16:G25">E16/C16</f>
        <v>172.41398997538334</v>
      </c>
      <c r="H16" s="368">
        <f t="shared" si="9"/>
        <v>133.15489396902046</v>
      </c>
      <c r="I16" s="366">
        <f aca="true" t="shared" si="19" ref="I16:I25">C16/B16</f>
        <v>465.06206896551726</v>
      </c>
      <c r="J16" s="372">
        <f t="shared" si="10"/>
        <v>171.75521836326934</v>
      </c>
      <c r="K16" s="369">
        <f aca="true" t="shared" si="20" ref="K16:K25">E16/B16</f>
        <v>80183.20689655172</v>
      </c>
      <c r="L16" s="372">
        <f t="shared" si="11"/>
        <v>228.70047889787082</v>
      </c>
      <c r="M16" s="366">
        <v>38916</v>
      </c>
      <c r="N16" s="368">
        <f t="shared" si="12"/>
        <v>91.21293800539082</v>
      </c>
      <c r="O16" s="366">
        <v>8868952</v>
      </c>
      <c r="P16" s="372">
        <f t="shared" si="13"/>
        <v>123.10503418893346</v>
      </c>
      <c r="Q16" s="370">
        <f aca="true" t="shared" si="21" ref="Q16:Q25">O16/M16</f>
        <v>227.89988693596464</v>
      </c>
      <c r="R16" s="372">
        <f t="shared" si="14"/>
        <v>134.96444351091702</v>
      </c>
      <c r="S16" s="366">
        <f aca="true" t="shared" si="22" ref="S16:S25">M16/B16</f>
        <v>134.19310344827585</v>
      </c>
      <c r="T16" s="372">
        <f t="shared" si="15"/>
        <v>93.10010223998512</v>
      </c>
      <c r="U16" s="366">
        <f aca="true" t="shared" si="23" ref="U16:U25">O16/B16</f>
        <v>30582.593103448275</v>
      </c>
      <c r="V16" s="373">
        <f t="shared" si="16"/>
        <v>125.65203489629071</v>
      </c>
      <c r="W16" s="80">
        <f aca="true" t="shared" si="24" ref="W16:W25">SUM(C16,M16)</f>
        <v>173784</v>
      </c>
      <c r="X16" s="81">
        <f aca="true" t="shared" si="25" ref="X16:X25">SUM(E16,O16)</f>
        <v>32122082</v>
      </c>
      <c r="AA16" s="74"/>
      <c r="AC16" s="74"/>
      <c r="AE16" s="74"/>
      <c r="AG16" s="74"/>
      <c r="AI16" s="74"/>
      <c r="AK16" s="74"/>
      <c r="AM16" s="74"/>
      <c r="AO16" s="74"/>
      <c r="AQ16" s="74"/>
      <c r="AS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W16" s="74"/>
    </row>
    <row r="17" spans="1:75" s="67" customFormat="1" ht="19.5" customHeight="1">
      <c r="A17" s="364" t="s">
        <v>39</v>
      </c>
      <c r="B17" s="365">
        <v>289</v>
      </c>
      <c r="C17" s="366">
        <v>137281</v>
      </c>
      <c r="D17" s="372">
        <f aca="true" t="shared" si="26" ref="D17:D26">C17/$C$6*100</f>
        <v>171.28437390826969</v>
      </c>
      <c r="E17" s="366">
        <v>25680004</v>
      </c>
      <c r="F17" s="372">
        <f aca="true" t="shared" si="27" ref="F17:F26">E17/$E$6*100</f>
        <v>247.44975508452316</v>
      </c>
      <c r="G17" s="366">
        <f t="shared" si="18"/>
        <v>187.06160357223504</v>
      </c>
      <c r="H17" s="368">
        <f aca="true" t="shared" si="28" ref="H17:H26">G17/$G$6*100</f>
        <v>144.46720937722162</v>
      </c>
      <c r="I17" s="366">
        <f t="shared" si="19"/>
        <v>475.02076124567475</v>
      </c>
      <c r="J17" s="372">
        <f aca="true" t="shared" si="29" ref="J17:J26">I17/$I$6*100</f>
        <v>175.43313036971568</v>
      </c>
      <c r="K17" s="369">
        <f t="shared" si="20"/>
        <v>88858.14532871972</v>
      </c>
      <c r="L17" s="372">
        <f aca="true" t="shared" si="30" ref="L17:L26">K17/$K$6*100</f>
        <v>253.44334776823132</v>
      </c>
      <c r="M17" s="366">
        <v>37942</v>
      </c>
      <c r="N17" s="368">
        <f aca="true" t="shared" si="31" ref="N17:N26">M17/$M$6*100</f>
        <v>88.93003632954412</v>
      </c>
      <c r="O17" s="366">
        <v>10205575</v>
      </c>
      <c r="P17" s="372">
        <f aca="true" t="shared" si="32" ref="P17:P26">O17/$O$6*100</f>
        <v>141.6579613118579</v>
      </c>
      <c r="Q17" s="370">
        <f t="shared" si="21"/>
        <v>268.9783089979442</v>
      </c>
      <c r="R17" s="372">
        <f aca="true" t="shared" si="33" ref="R17:R26">Q17/$Q$6*100</f>
        <v>159.29146906779866</v>
      </c>
      <c r="S17" s="366">
        <f t="shared" si="22"/>
        <v>131.28719723183391</v>
      </c>
      <c r="T17" s="372">
        <f aca="true" t="shared" si="34" ref="T17:T26">S17/$S$6*100</f>
        <v>91.08405105032892</v>
      </c>
      <c r="U17" s="366">
        <f t="shared" si="23"/>
        <v>35313.40830449827</v>
      </c>
      <c r="V17" s="373">
        <f aca="true" t="shared" si="35" ref="V17:V26">U17/$U$6*100</f>
        <v>145.08912300453264</v>
      </c>
      <c r="W17" s="80">
        <f t="shared" si="24"/>
        <v>175223</v>
      </c>
      <c r="X17" s="81">
        <f t="shared" si="25"/>
        <v>35885579</v>
      </c>
      <c r="AA17" s="74"/>
      <c r="AC17" s="74"/>
      <c r="AE17" s="74"/>
      <c r="AG17" s="74"/>
      <c r="AI17" s="74"/>
      <c r="AK17" s="74"/>
      <c r="AM17" s="74"/>
      <c r="AO17" s="74"/>
      <c r="AQ17" s="74"/>
      <c r="AS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W17" s="74"/>
    </row>
    <row r="18" spans="1:75" s="67" customFormat="1" ht="19.5" customHeight="1">
      <c r="A18" s="364" t="s">
        <v>58</v>
      </c>
      <c r="B18" s="365">
        <v>279</v>
      </c>
      <c r="C18" s="366">
        <v>136873</v>
      </c>
      <c r="D18" s="372">
        <f t="shared" si="26"/>
        <v>170.77531566601786</v>
      </c>
      <c r="E18" s="366">
        <v>29874640</v>
      </c>
      <c r="F18" s="372">
        <f t="shared" si="27"/>
        <v>287.8688161901493</v>
      </c>
      <c r="G18" s="366">
        <f t="shared" si="18"/>
        <v>218.26539931177078</v>
      </c>
      <c r="H18" s="368">
        <f t="shared" si="28"/>
        <v>168.565822916193</v>
      </c>
      <c r="I18" s="366">
        <f t="shared" si="19"/>
        <v>490.584229390681</v>
      </c>
      <c r="J18" s="372">
        <f t="shared" si="29"/>
        <v>181.18098006143833</v>
      </c>
      <c r="K18" s="369">
        <f t="shared" si="20"/>
        <v>107077.56272401434</v>
      </c>
      <c r="L18" s="372">
        <f t="shared" si="30"/>
        <v>305.40921000818713</v>
      </c>
      <c r="M18" s="366">
        <v>38194</v>
      </c>
      <c r="N18" s="368">
        <f t="shared" si="31"/>
        <v>89.52068440173444</v>
      </c>
      <c r="O18" s="366">
        <v>11235470</v>
      </c>
      <c r="P18" s="372">
        <f t="shared" si="32"/>
        <v>155.95336613375923</v>
      </c>
      <c r="Q18" s="370">
        <f t="shared" si="21"/>
        <v>294.1684557783945</v>
      </c>
      <c r="R18" s="372">
        <f t="shared" si="33"/>
        <v>174.20930947522746</v>
      </c>
      <c r="S18" s="366">
        <f t="shared" si="22"/>
        <v>136.89605734767025</v>
      </c>
      <c r="T18" s="372">
        <f t="shared" si="34"/>
        <v>94.97534975954622</v>
      </c>
      <c r="U18" s="366">
        <f t="shared" si="23"/>
        <v>40270.501792114694</v>
      </c>
      <c r="V18" s="373">
        <f t="shared" si="35"/>
        <v>165.45590098778757</v>
      </c>
      <c r="W18" s="80">
        <f t="shared" si="24"/>
        <v>175067</v>
      </c>
      <c r="X18" s="81">
        <f t="shared" si="25"/>
        <v>41110110</v>
      </c>
      <c r="AA18" s="74"/>
      <c r="AC18" s="74"/>
      <c r="AE18" s="74"/>
      <c r="AG18" s="74"/>
      <c r="AI18" s="74"/>
      <c r="AK18" s="74"/>
      <c r="AM18" s="74"/>
      <c r="AO18" s="74"/>
      <c r="AQ18" s="74"/>
      <c r="AS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W18" s="74"/>
    </row>
    <row r="19" spans="1:75" s="67" customFormat="1" ht="19.5" customHeight="1">
      <c r="A19" s="364" t="s">
        <v>4</v>
      </c>
      <c r="B19" s="374">
        <v>271</v>
      </c>
      <c r="C19" s="366">
        <v>134982</v>
      </c>
      <c r="D19" s="372">
        <f t="shared" si="26"/>
        <v>168.41593052852224</v>
      </c>
      <c r="E19" s="366">
        <v>32499793</v>
      </c>
      <c r="F19" s="372">
        <f t="shared" si="27"/>
        <v>313.1645080019341</v>
      </c>
      <c r="G19" s="366">
        <f t="shared" si="18"/>
        <v>240.77131024877391</v>
      </c>
      <c r="H19" s="368">
        <f t="shared" si="28"/>
        <v>185.94708173933574</v>
      </c>
      <c r="I19" s="366">
        <f t="shared" si="19"/>
        <v>498.08856088560884</v>
      </c>
      <c r="J19" s="372">
        <f t="shared" si="29"/>
        <v>183.952455485028</v>
      </c>
      <c r="K19" s="369">
        <f t="shared" si="20"/>
        <v>119925.43542435425</v>
      </c>
      <c r="L19" s="372">
        <f t="shared" si="30"/>
        <v>342.05422276226017</v>
      </c>
      <c r="M19" s="366">
        <v>36962</v>
      </c>
      <c r="N19" s="368">
        <f t="shared" si="31"/>
        <v>86.63307160435954</v>
      </c>
      <c r="O19" s="366">
        <v>11929354</v>
      </c>
      <c r="P19" s="372">
        <f t="shared" si="32"/>
        <v>165.58478747228423</v>
      </c>
      <c r="Q19" s="370">
        <f t="shared" si="21"/>
        <v>322.74644229208377</v>
      </c>
      <c r="R19" s="372">
        <f t="shared" si="33"/>
        <v>191.13346024308765</v>
      </c>
      <c r="S19" s="366">
        <f t="shared" si="22"/>
        <v>136.39114391143912</v>
      </c>
      <c r="T19" s="372">
        <f t="shared" si="34"/>
        <v>94.62505237966946</v>
      </c>
      <c r="U19" s="366">
        <f t="shared" si="23"/>
        <v>44019.756457564574</v>
      </c>
      <c r="V19" s="373">
        <f t="shared" si="35"/>
        <v>180.8601368700964</v>
      </c>
      <c r="W19" s="80">
        <f t="shared" si="24"/>
        <v>171944</v>
      </c>
      <c r="X19" s="81">
        <f t="shared" si="25"/>
        <v>44429147</v>
      </c>
      <c r="AA19" s="74"/>
      <c r="AC19" s="74"/>
      <c r="AE19" s="74"/>
      <c r="AG19" s="74"/>
      <c r="AI19" s="74"/>
      <c r="AK19" s="74"/>
      <c r="AM19" s="74"/>
      <c r="AO19" s="74"/>
      <c r="AQ19" s="74"/>
      <c r="AS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W19" s="74"/>
    </row>
    <row r="20" spans="1:75" s="67" customFormat="1" ht="19.5" customHeight="1">
      <c r="A20" s="364" t="s">
        <v>83</v>
      </c>
      <c r="B20" s="374">
        <v>272</v>
      </c>
      <c r="C20" s="366">
        <v>143405.061</v>
      </c>
      <c r="D20" s="372">
        <f t="shared" si="26"/>
        <v>178.92531441832608</v>
      </c>
      <c r="E20" s="366">
        <v>27594313</v>
      </c>
      <c r="F20" s="372">
        <f t="shared" si="27"/>
        <v>265.89583060717877</v>
      </c>
      <c r="G20" s="366">
        <f t="shared" si="18"/>
        <v>192.4221698144949</v>
      </c>
      <c r="H20" s="368">
        <f t="shared" si="28"/>
        <v>148.60716130167935</v>
      </c>
      <c r="I20" s="366">
        <f t="shared" si="19"/>
        <v>527.2244889705881</v>
      </c>
      <c r="J20" s="372">
        <f t="shared" si="29"/>
        <v>194.71284216111954</v>
      </c>
      <c r="K20" s="369">
        <f t="shared" si="20"/>
        <v>101449.68014705883</v>
      </c>
      <c r="L20" s="372">
        <f t="shared" si="30"/>
        <v>289.35722742545926</v>
      </c>
      <c r="M20" s="366">
        <v>39564</v>
      </c>
      <c r="N20" s="368">
        <f t="shared" si="31"/>
        <v>92.73174733388024</v>
      </c>
      <c r="O20" s="366">
        <v>11330398</v>
      </c>
      <c r="P20" s="372">
        <f t="shared" si="32"/>
        <v>157.27100937790883</v>
      </c>
      <c r="Q20" s="370">
        <f t="shared" si="21"/>
        <v>286.381508442018</v>
      </c>
      <c r="R20" s="372">
        <f t="shared" si="33"/>
        <v>169.59780646821557</v>
      </c>
      <c r="S20" s="366">
        <f t="shared" si="22"/>
        <v>145.4558823529412</v>
      </c>
      <c r="T20" s="372">
        <f t="shared" si="34"/>
        <v>100.9139603339285</v>
      </c>
      <c r="U20" s="366">
        <f t="shared" si="23"/>
        <v>41655.875</v>
      </c>
      <c r="V20" s="373">
        <f t="shared" si="35"/>
        <v>171.14786314654785</v>
      </c>
      <c r="W20" s="80">
        <f t="shared" si="24"/>
        <v>182969.061</v>
      </c>
      <c r="X20" s="81">
        <f t="shared" si="25"/>
        <v>38924711</v>
      </c>
      <c r="AA20" s="74"/>
      <c r="AC20" s="74"/>
      <c r="AE20" s="74"/>
      <c r="AG20" s="74"/>
      <c r="AI20" s="74"/>
      <c r="AK20" s="74"/>
      <c r="AM20" s="74"/>
      <c r="AO20" s="74"/>
      <c r="AQ20" s="74"/>
      <c r="AS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W20" s="74"/>
    </row>
    <row r="21" spans="1:75" s="67" customFormat="1" ht="19.5" customHeight="1">
      <c r="A21" s="364" t="s">
        <v>32</v>
      </c>
      <c r="B21" s="374">
        <v>271</v>
      </c>
      <c r="C21" s="366">
        <v>135358</v>
      </c>
      <c r="D21" s="372">
        <f t="shared" si="26"/>
        <v>168.88506263412685</v>
      </c>
      <c r="E21" s="366">
        <v>30753811</v>
      </c>
      <c r="F21" s="372">
        <f t="shared" si="27"/>
        <v>296.34041333738554</v>
      </c>
      <c r="G21" s="366">
        <f t="shared" si="18"/>
        <v>227.20349739210096</v>
      </c>
      <c r="H21" s="368">
        <f t="shared" si="28"/>
        <v>175.4686937466923</v>
      </c>
      <c r="I21" s="366">
        <f t="shared" si="19"/>
        <v>499.4760147601476</v>
      </c>
      <c r="J21" s="372">
        <f t="shared" si="29"/>
        <v>184.46486546015336</v>
      </c>
      <c r="K21" s="369">
        <f t="shared" si="20"/>
        <v>113482.69741697417</v>
      </c>
      <c r="L21" s="372">
        <f t="shared" si="30"/>
        <v>323.67808984452444</v>
      </c>
      <c r="M21" s="366">
        <v>34352</v>
      </c>
      <c r="N21" s="368">
        <f t="shared" si="31"/>
        <v>80.51564514238837</v>
      </c>
      <c r="O21" s="366">
        <v>9750553</v>
      </c>
      <c r="P21" s="372">
        <f t="shared" si="32"/>
        <v>135.34205173576402</v>
      </c>
      <c r="Q21" s="370">
        <f t="shared" si="21"/>
        <v>283.84236725663715</v>
      </c>
      <c r="R21" s="372">
        <f t="shared" si="33"/>
        <v>168.09410332168056</v>
      </c>
      <c r="S21" s="366">
        <f t="shared" si="22"/>
        <v>126.76014760147602</v>
      </c>
      <c r="T21" s="372">
        <f t="shared" si="34"/>
        <v>87.94328768319912</v>
      </c>
      <c r="U21" s="366">
        <f t="shared" si="23"/>
        <v>35979.90036900369</v>
      </c>
      <c r="V21" s="373">
        <f t="shared" si="35"/>
        <v>147.82748086267952</v>
      </c>
      <c r="W21" s="80">
        <f t="shared" si="24"/>
        <v>169710</v>
      </c>
      <c r="X21" s="81">
        <f t="shared" si="25"/>
        <v>40504364</v>
      </c>
      <c r="AA21" s="74"/>
      <c r="AC21" s="74"/>
      <c r="AE21" s="74"/>
      <c r="AG21" s="74"/>
      <c r="AI21" s="74"/>
      <c r="AK21" s="74"/>
      <c r="AM21" s="74"/>
      <c r="AO21" s="74"/>
      <c r="AQ21" s="74"/>
      <c r="AS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W21" s="74"/>
    </row>
    <row r="22" spans="1:75" s="67" customFormat="1" ht="19.5" customHeight="1">
      <c r="A22" s="364" t="s">
        <v>111</v>
      </c>
      <c r="B22" s="374">
        <v>272</v>
      </c>
      <c r="C22" s="366">
        <v>145922</v>
      </c>
      <c r="D22" s="372">
        <f t="shared" si="26"/>
        <v>182.06567849478466</v>
      </c>
      <c r="E22" s="366">
        <v>28613432</v>
      </c>
      <c r="F22" s="372">
        <f t="shared" si="27"/>
        <v>275.71595162242414</v>
      </c>
      <c r="G22" s="366">
        <f t="shared" si="18"/>
        <v>196.08716985786927</v>
      </c>
      <c r="H22" s="368">
        <f t="shared" si="28"/>
        <v>151.4376316842837</v>
      </c>
      <c r="I22" s="366">
        <f t="shared" si="19"/>
        <v>536.4779411764706</v>
      </c>
      <c r="J22" s="372">
        <f t="shared" si="29"/>
        <v>198.13029718550095</v>
      </c>
      <c r="K22" s="369">
        <f t="shared" si="20"/>
        <v>105196.44117647059</v>
      </c>
      <c r="L22" s="372">
        <f t="shared" si="30"/>
        <v>300.0438297067557</v>
      </c>
      <c r="M22" s="366">
        <v>36471</v>
      </c>
      <c r="N22" s="368">
        <f t="shared" si="31"/>
        <v>85.48224540021094</v>
      </c>
      <c r="O22" s="366">
        <v>10874125</v>
      </c>
      <c r="P22" s="372">
        <f t="shared" si="32"/>
        <v>150.93773536036002</v>
      </c>
      <c r="Q22" s="370">
        <f t="shared" si="21"/>
        <v>298.1581256340654</v>
      </c>
      <c r="R22" s="372">
        <f t="shared" si="33"/>
        <v>176.57202926022762</v>
      </c>
      <c r="S22" s="366">
        <f t="shared" si="22"/>
        <v>134.08455882352942</v>
      </c>
      <c r="T22" s="372">
        <f t="shared" si="34"/>
        <v>93.02479646493545</v>
      </c>
      <c r="U22" s="366">
        <f t="shared" si="23"/>
        <v>39978.40073529412</v>
      </c>
      <c r="V22" s="373">
        <f t="shared" si="35"/>
        <v>164.255770833333</v>
      </c>
      <c r="W22" s="80">
        <f t="shared" si="24"/>
        <v>182393</v>
      </c>
      <c r="X22" s="81">
        <f t="shared" si="25"/>
        <v>39487557</v>
      </c>
      <c r="AA22" s="74"/>
      <c r="AC22" s="74"/>
      <c r="AE22" s="74"/>
      <c r="AG22" s="74"/>
      <c r="AI22" s="74"/>
      <c r="AK22" s="74"/>
      <c r="AM22" s="74"/>
      <c r="AO22" s="74"/>
      <c r="AQ22" s="74"/>
      <c r="AS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W22" s="74"/>
    </row>
    <row r="23" spans="1:75" s="67" customFormat="1" ht="19.5" customHeight="1">
      <c r="A23" s="364" t="s">
        <v>63</v>
      </c>
      <c r="B23" s="374">
        <v>272</v>
      </c>
      <c r="C23" s="366">
        <v>147556</v>
      </c>
      <c r="D23" s="372">
        <f t="shared" si="26"/>
        <v>184.10440684733243</v>
      </c>
      <c r="E23" s="366">
        <v>27773686</v>
      </c>
      <c r="F23" s="372">
        <f t="shared" si="27"/>
        <v>267.62424953261103</v>
      </c>
      <c r="G23" s="366">
        <f t="shared" si="18"/>
        <v>188.22471468459432</v>
      </c>
      <c r="H23" s="368">
        <f t="shared" si="28"/>
        <v>145.3654771852023</v>
      </c>
      <c r="I23" s="366">
        <f t="shared" si="19"/>
        <v>542.4852941176471</v>
      </c>
      <c r="J23" s="372">
        <f t="shared" si="29"/>
        <v>200.3489133338618</v>
      </c>
      <c r="K23" s="369">
        <f t="shared" si="20"/>
        <v>102109.13970588235</v>
      </c>
      <c r="L23" s="372">
        <f t="shared" si="30"/>
        <v>291.2381539031355</v>
      </c>
      <c r="M23" s="366">
        <v>35605</v>
      </c>
      <c r="N23" s="368">
        <f t="shared" si="31"/>
        <v>83.4524786124458</v>
      </c>
      <c r="O23" s="366">
        <v>10341822</v>
      </c>
      <c r="P23" s="372">
        <f t="shared" si="32"/>
        <v>143.5491308201763</v>
      </c>
      <c r="Q23" s="370">
        <f t="shared" si="21"/>
        <v>290.4598230585592</v>
      </c>
      <c r="R23" s="372">
        <f t="shared" si="33"/>
        <v>172.0130225092774</v>
      </c>
      <c r="S23" s="366">
        <f t="shared" si="22"/>
        <v>130.90073529411765</v>
      </c>
      <c r="T23" s="372">
        <f t="shared" si="34"/>
        <v>90.81593260766161</v>
      </c>
      <c r="U23" s="366">
        <f t="shared" si="23"/>
        <v>38021.404411764706</v>
      </c>
      <c r="V23" s="373">
        <f t="shared" si="35"/>
        <v>156.21523059842715</v>
      </c>
      <c r="W23" s="80">
        <f t="shared" si="24"/>
        <v>183161</v>
      </c>
      <c r="X23" s="81">
        <f t="shared" si="25"/>
        <v>38115508</v>
      </c>
      <c r="AA23" s="74"/>
      <c r="AC23" s="74"/>
      <c r="AE23" s="74"/>
      <c r="AG23" s="74"/>
      <c r="AI23" s="74"/>
      <c r="AK23" s="74"/>
      <c r="AM23" s="74"/>
      <c r="AO23" s="74"/>
      <c r="AQ23" s="74"/>
      <c r="AS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W23" s="74"/>
    </row>
    <row r="24" spans="1:24" s="67" customFormat="1" ht="19.5" customHeight="1">
      <c r="A24" s="364" t="s">
        <v>8</v>
      </c>
      <c r="B24" s="375">
        <v>273</v>
      </c>
      <c r="C24" s="376">
        <v>146242</v>
      </c>
      <c r="D24" s="372">
        <f t="shared" si="26"/>
        <v>182.46493986125668</v>
      </c>
      <c r="E24" s="376">
        <v>27662363</v>
      </c>
      <c r="F24" s="372">
        <f t="shared" si="27"/>
        <v>266.5515530842275</v>
      </c>
      <c r="G24" s="366">
        <f t="shared" si="18"/>
        <v>189.15470931743275</v>
      </c>
      <c r="H24" s="368">
        <f t="shared" si="28"/>
        <v>146.08370971810197</v>
      </c>
      <c r="I24" s="366">
        <f t="shared" si="19"/>
        <v>535.6849816849817</v>
      </c>
      <c r="J24" s="372">
        <f t="shared" si="29"/>
        <v>197.83744395213182</v>
      </c>
      <c r="K24" s="369">
        <f t="shared" si="20"/>
        <v>101327.33699633699</v>
      </c>
      <c r="L24" s="372">
        <f t="shared" si="30"/>
        <v>289.00827733674487</v>
      </c>
      <c r="M24" s="376">
        <v>33033</v>
      </c>
      <c r="N24" s="368">
        <f t="shared" si="31"/>
        <v>77.42411812961444</v>
      </c>
      <c r="O24" s="376">
        <v>10448772</v>
      </c>
      <c r="P24" s="372">
        <f t="shared" si="32"/>
        <v>145.03364481985815</v>
      </c>
      <c r="Q24" s="370">
        <f t="shared" si="21"/>
        <v>316.3131414040505</v>
      </c>
      <c r="R24" s="372">
        <f t="shared" si="33"/>
        <v>187.32359931702382</v>
      </c>
      <c r="S24" s="366">
        <f t="shared" si="22"/>
        <v>121</v>
      </c>
      <c r="T24" s="372">
        <f t="shared" si="34"/>
        <v>83.94702918082737</v>
      </c>
      <c r="U24" s="366">
        <f t="shared" si="23"/>
        <v>38273.89010989011</v>
      </c>
      <c r="V24" s="373">
        <f t="shared" si="35"/>
        <v>157.25259658123815</v>
      </c>
      <c r="W24" s="80">
        <f t="shared" si="24"/>
        <v>179275</v>
      </c>
      <c r="X24" s="81">
        <f t="shared" si="25"/>
        <v>38111135</v>
      </c>
    </row>
    <row r="25" spans="1:75" s="67" customFormat="1" ht="19.5" customHeight="1">
      <c r="A25" s="364" t="s">
        <v>86</v>
      </c>
      <c r="B25" s="374">
        <v>273</v>
      </c>
      <c r="C25" s="366">
        <v>144174</v>
      </c>
      <c r="D25" s="372">
        <f t="shared" si="26"/>
        <v>179.8847132804312</v>
      </c>
      <c r="E25" s="366">
        <v>28874297</v>
      </c>
      <c r="F25" s="372">
        <f t="shared" si="27"/>
        <v>278.2296186903936</v>
      </c>
      <c r="G25" s="366">
        <f t="shared" si="18"/>
        <v>200.27395369484097</v>
      </c>
      <c r="H25" s="368">
        <f t="shared" si="28"/>
        <v>154.67107438787622</v>
      </c>
      <c r="I25" s="366">
        <f t="shared" si="19"/>
        <v>528.1098901098901</v>
      </c>
      <c r="J25" s="372">
        <f t="shared" si="29"/>
        <v>195.03983564471662</v>
      </c>
      <c r="K25" s="369">
        <f t="shared" si="20"/>
        <v>105766.65567765568</v>
      </c>
      <c r="L25" s="372">
        <f t="shared" si="30"/>
        <v>301.67020927603113</v>
      </c>
      <c r="M25" s="366">
        <v>33888</v>
      </c>
      <c r="N25" s="368">
        <f t="shared" si="31"/>
        <v>79.42810266026017</v>
      </c>
      <c r="O25" s="366">
        <v>8832653</v>
      </c>
      <c r="P25" s="372">
        <f t="shared" si="32"/>
        <v>122.60118777776515</v>
      </c>
      <c r="Q25" s="370">
        <f t="shared" si="21"/>
        <v>260.64249881964116</v>
      </c>
      <c r="R25" s="372">
        <f t="shared" si="33"/>
        <v>154.35492435488518</v>
      </c>
      <c r="S25" s="366">
        <f t="shared" si="22"/>
        <v>124.13186813186813</v>
      </c>
      <c r="T25" s="372">
        <f t="shared" si="34"/>
        <v>86.11984757302935</v>
      </c>
      <c r="U25" s="366">
        <f t="shared" si="23"/>
        <v>32354.040293040292</v>
      </c>
      <c r="V25" s="373">
        <f t="shared" si="35"/>
        <v>132.93022557589188</v>
      </c>
      <c r="W25" s="80">
        <f t="shared" si="24"/>
        <v>178062</v>
      </c>
      <c r="X25" s="81">
        <f t="shared" si="25"/>
        <v>37706950</v>
      </c>
      <c r="AA25" s="74"/>
      <c r="AC25" s="74"/>
      <c r="AE25" s="74"/>
      <c r="AG25" s="74"/>
      <c r="AI25" s="74"/>
      <c r="AK25" s="74"/>
      <c r="AM25" s="74"/>
      <c r="AO25" s="74"/>
      <c r="AQ25" s="74"/>
      <c r="AS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W25" s="74"/>
    </row>
    <row r="26" spans="1:75" s="67" customFormat="1" ht="19.5" customHeight="1">
      <c r="A26" s="364" t="s">
        <v>45</v>
      </c>
      <c r="B26" s="374">
        <v>273</v>
      </c>
      <c r="C26" s="366">
        <v>143413</v>
      </c>
      <c r="D26" s="372">
        <f t="shared" si="26"/>
        <v>178.9352198432899</v>
      </c>
      <c r="E26" s="366">
        <v>28929622</v>
      </c>
      <c r="F26" s="372">
        <f t="shared" si="27"/>
        <v>278.76272443679653</v>
      </c>
      <c r="G26" s="366">
        <f aca="true" t="shared" si="36" ref="G26:G32">E26/C26</f>
        <v>201.7224519395034</v>
      </c>
      <c r="H26" s="368">
        <f t="shared" si="28"/>
        <v>155.78974596557055</v>
      </c>
      <c r="I26" s="366">
        <f aca="true" t="shared" si="37" ref="I26:I32">C26/B26</f>
        <v>525.3223443223443</v>
      </c>
      <c r="J26" s="372">
        <f t="shared" si="29"/>
        <v>194.01034825499565</v>
      </c>
      <c r="K26" s="369">
        <f aca="true" t="shared" si="38" ref="K26:K32">E26/B26</f>
        <v>105969.31135531135</v>
      </c>
      <c r="L26" s="372">
        <f t="shared" si="30"/>
        <v>302.24822869337646</v>
      </c>
      <c r="M26" s="366">
        <v>31176</v>
      </c>
      <c r="N26" s="368">
        <f t="shared" si="31"/>
        <v>73.07160435954529</v>
      </c>
      <c r="O26" s="366">
        <v>9507870</v>
      </c>
      <c r="P26" s="372">
        <f t="shared" si="32"/>
        <v>131.97350277844944</v>
      </c>
      <c r="Q26" s="370">
        <f aca="true" t="shared" si="39" ref="Q26:Q32">O26/M26</f>
        <v>304.9740184757506</v>
      </c>
      <c r="R26" s="372">
        <f t="shared" si="33"/>
        <v>180.60846471781323</v>
      </c>
      <c r="S26" s="366">
        <f aca="true" t="shared" si="40" ref="S26:S32">M26/B26</f>
        <v>114.1978021978022</v>
      </c>
      <c r="T26" s="372">
        <f t="shared" si="34"/>
        <v>79.22782011144838</v>
      </c>
      <c r="U26" s="366">
        <f aca="true" t="shared" si="41" ref="U26:U32">O26/B26</f>
        <v>34827.36263736264</v>
      </c>
      <c r="V26" s="373">
        <f t="shared" si="35"/>
        <v>143.09214953267778</v>
      </c>
      <c r="W26" s="80">
        <f aca="true" t="shared" si="42" ref="W26:W32">SUM(C26,M26)</f>
        <v>174589</v>
      </c>
      <c r="X26" s="81">
        <f aca="true" t="shared" si="43" ref="X26:X32">SUM(E26,O26)</f>
        <v>38437492</v>
      </c>
      <c r="AA26" s="74"/>
      <c r="AC26" s="74"/>
      <c r="AE26" s="74"/>
      <c r="AG26" s="74"/>
      <c r="AI26" s="74"/>
      <c r="AK26" s="74"/>
      <c r="AM26" s="74"/>
      <c r="AO26" s="74"/>
      <c r="AQ26" s="74"/>
      <c r="AS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W26" s="74"/>
    </row>
    <row r="27" spans="1:75" s="68" customFormat="1" ht="19.5" customHeight="1">
      <c r="A27" s="364" t="s">
        <v>51</v>
      </c>
      <c r="B27" s="374">
        <v>272</v>
      </c>
      <c r="C27" s="366">
        <v>141651.706</v>
      </c>
      <c r="D27" s="372">
        <f aca="true" t="shared" si="44" ref="D27:D32">C27/$C$6*100</f>
        <v>176.7376678145431</v>
      </c>
      <c r="E27" s="366">
        <v>25863314.115</v>
      </c>
      <c r="F27" s="372">
        <f aca="true" t="shared" si="45" ref="F27:F32">E27/$E$6*100</f>
        <v>249.2161116264172</v>
      </c>
      <c r="G27" s="366">
        <f t="shared" si="36"/>
        <v>182.58385193751212</v>
      </c>
      <c r="H27" s="368">
        <f aca="true" t="shared" si="46" ref="H27:H32">G27/$G$6*100</f>
        <v>141.00905296992389</v>
      </c>
      <c r="I27" s="366">
        <f t="shared" si="37"/>
        <v>520.778330882353</v>
      </c>
      <c r="J27" s="372">
        <f aca="true" t="shared" si="47" ref="J27:J32">I27/$I$6*100</f>
        <v>192.33216791582632</v>
      </c>
      <c r="K27" s="369">
        <f t="shared" si="38"/>
        <v>95085.71365808824</v>
      </c>
      <c r="L27" s="372">
        <f aca="true" t="shared" si="48" ref="L27:L32">K27/$K$6*100</f>
        <v>271.2057685346305</v>
      </c>
      <c r="M27" s="366">
        <v>30926.163</v>
      </c>
      <c r="N27" s="368">
        <f aca="true" t="shared" si="49" ref="N27:N32">M27/$M$6*100</f>
        <v>72.48602601664128</v>
      </c>
      <c r="O27" s="366">
        <v>8679445.85</v>
      </c>
      <c r="P27" s="372">
        <f aca="true" t="shared" si="50" ref="P27:P32">O27/$O$6*100</f>
        <v>120.47460377564863</v>
      </c>
      <c r="Q27" s="370">
        <f t="shared" si="39"/>
        <v>280.6505886294397</v>
      </c>
      <c r="R27" s="372">
        <f aca="true" t="shared" si="51" ref="R27:R32">Q27/$Q$6*100</f>
        <v>166.20390218107718</v>
      </c>
      <c r="S27" s="366">
        <f t="shared" si="40"/>
        <v>113.6991286764706</v>
      </c>
      <c r="T27" s="372">
        <f aca="true" t="shared" si="52" ref="T27:T32">S27/$S$6*100</f>
        <v>78.88185184163903</v>
      </c>
      <c r="U27" s="366">
        <f t="shared" si="41"/>
        <v>31909.72738970588</v>
      </c>
      <c r="V27" s="373">
        <f aca="true" t="shared" si="53" ref="V27:V32">U27/$U$6*100</f>
        <v>131.1047158735</v>
      </c>
      <c r="W27" s="80">
        <f t="shared" si="42"/>
        <v>172577.869</v>
      </c>
      <c r="X27" s="81">
        <f t="shared" si="43"/>
        <v>34542759.964999996</v>
      </c>
      <c r="AA27" s="82"/>
      <c r="AC27" s="82"/>
      <c r="AE27" s="82"/>
      <c r="AG27" s="82"/>
      <c r="AI27" s="82"/>
      <c r="AK27" s="82"/>
      <c r="AM27" s="82"/>
      <c r="AO27" s="82"/>
      <c r="AQ27" s="82"/>
      <c r="AS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W27" s="82"/>
    </row>
    <row r="28" spans="1:75" s="68" customFormat="1" ht="19.5" customHeight="1">
      <c r="A28" s="364" t="s">
        <v>122</v>
      </c>
      <c r="B28" s="374">
        <v>271</v>
      </c>
      <c r="C28" s="366">
        <v>137271.542</v>
      </c>
      <c r="D28" s="372">
        <f t="shared" si="44"/>
        <v>171.2725732395069</v>
      </c>
      <c r="E28" s="366">
        <v>24985524.609</v>
      </c>
      <c r="F28" s="372">
        <f t="shared" si="45"/>
        <v>240.75782640670056</v>
      </c>
      <c r="G28" s="366">
        <f t="shared" si="36"/>
        <v>182.0153270296913</v>
      </c>
      <c r="H28" s="368">
        <f t="shared" si="46"/>
        <v>140.5699826031257</v>
      </c>
      <c r="I28" s="366">
        <f t="shared" si="37"/>
        <v>506.53705535055343</v>
      </c>
      <c r="J28" s="372">
        <f t="shared" si="47"/>
        <v>187.07262612138024</v>
      </c>
      <c r="K28" s="369">
        <f t="shared" si="38"/>
        <v>92197.50778228782</v>
      </c>
      <c r="L28" s="372">
        <f t="shared" si="48"/>
        <v>262.9679579940346</v>
      </c>
      <c r="M28" s="366">
        <v>31220.363</v>
      </c>
      <c r="N28" s="368">
        <f t="shared" si="49"/>
        <v>73.17558420250792</v>
      </c>
      <c r="O28" s="366">
        <v>8212147.332</v>
      </c>
      <c r="P28" s="372">
        <f t="shared" si="50"/>
        <v>113.98829061995359</v>
      </c>
      <c r="Q28" s="370">
        <f t="shared" si="39"/>
        <v>263.03817582133814</v>
      </c>
      <c r="R28" s="372">
        <f t="shared" si="51"/>
        <v>155.77366667070208</v>
      </c>
      <c r="S28" s="366">
        <f t="shared" si="40"/>
        <v>115.20429151291513</v>
      </c>
      <c r="T28" s="372">
        <f t="shared" si="52"/>
        <v>79.92609935034073</v>
      </c>
      <c r="U28" s="366">
        <f t="shared" si="41"/>
        <v>30303.126686346866</v>
      </c>
      <c r="V28" s="373">
        <f t="shared" si="53"/>
        <v>124.50381558489399</v>
      </c>
      <c r="W28" s="80">
        <f t="shared" si="42"/>
        <v>168491.905</v>
      </c>
      <c r="X28" s="81">
        <f t="shared" si="43"/>
        <v>33197671.941</v>
      </c>
      <c r="AA28" s="82"/>
      <c r="AC28" s="82"/>
      <c r="AE28" s="82"/>
      <c r="AG28" s="82"/>
      <c r="AI28" s="82"/>
      <c r="AK28" s="82"/>
      <c r="AM28" s="82"/>
      <c r="AO28" s="82"/>
      <c r="AQ28" s="82"/>
      <c r="AS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W28" s="82"/>
    </row>
    <row r="29" spans="1:75" s="68" customFormat="1" ht="19.5" customHeight="1">
      <c r="A29" s="364" t="s">
        <v>19</v>
      </c>
      <c r="B29" s="374">
        <v>271</v>
      </c>
      <c r="C29" s="366">
        <v>132260.711</v>
      </c>
      <c r="D29" s="372">
        <f t="shared" si="44"/>
        <v>165.0206006388182</v>
      </c>
      <c r="E29" s="366">
        <v>20938988.549</v>
      </c>
      <c r="F29" s="372">
        <f t="shared" si="45"/>
        <v>201.76584038568234</v>
      </c>
      <c r="G29" s="366">
        <f t="shared" si="36"/>
        <v>158.3160138085149</v>
      </c>
      <c r="H29" s="368">
        <f t="shared" si="46"/>
        <v>122.26706217564238</v>
      </c>
      <c r="I29" s="366">
        <f t="shared" si="37"/>
        <v>488.0469040590406</v>
      </c>
      <c r="J29" s="372">
        <f t="shared" si="47"/>
        <v>180.24390328077558</v>
      </c>
      <c r="K29" s="369">
        <f t="shared" si="38"/>
        <v>77265.64040221402</v>
      </c>
      <c r="L29" s="372">
        <f t="shared" si="48"/>
        <v>220.37892529211064</v>
      </c>
      <c r="M29" s="366">
        <v>30826.349</v>
      </c>
      <c r="N29" s="368">
        <f t="shared" si="49"/>
        <v>72.25207781553966</v>
      </c>
      <c r="O29" s="366">
        <v>7750029.717</v>
      </c>
      <c r="P29" s="372">
        <f t="shared" si="50"/>
        <v>107.5738907231131</v>
      </c>
      <c r="Q29" s="370">
        <f t="shared" si="39"/>
        <v>251.40926410065626</v>
      </c>
      <c r="R29" s="372">
        <f t="shared" si="51"/>
        <v>148.88691643962184</v>
      </c>
      <c r="S29" s="366">
        <f t="shared" si="40"/>
        <v>113.75036531365313</v>
      </c>
      <c r="T29" s="372">
        <f t="shared" si="52"/>
        <v>78.91739864723152</v>
      </c>
      <c r="U29" s="366">
        <f t="shared" si="41"/>
        <v>28597.89563468635</v>
      </c>
      <c r="V29" s="373">
        <f t="shared" si="53"/>
        <v>117.49768138022685</v>
      </c>
      <c r="W29" s="80">
        <f t="shared" si="42"/>
        <v>163087.06</v>
      </c>
      <c r="X29" s="81">
        <f t="shared" si="43"/>
        <v>28689018.266</v>
      </c>
      <c r="AA29" s="82"/>
      <c r="AC29" s="82"/>
      <c r="AE29" s="82"/>
      <c r="AG29" s="82"/>
      <c r="AI29" s="82"/>
      <c r="AK29" s="82"/>
      <c r="AM29" s="82"/>
      <c r="AO29" s="82"/>
      <c r="AQ29" s="82"/>
      <c r="AS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W29" s="82"/>
    </row>
    <row r="30" spans="1:75" s="69" customFormat="1" ht="19.5" customHeight="1">
      <c r="A30" s="364" t="s">
        <v>99</v>
      </c>
      <c r="B30" s="377">
        <v>272</v>
      </c>
      <c r="C30" s="378">
        <v>128247</v>
      </c>
      <c r="D30" s="379">
        <f t="shared" si="44"/>
        <v>160.0127264560563</v>
      </c>
      <c r="E30" s="378">
        <v>25132066</v>
      </c>
      <c r="F30" s="379">
        <f t="shared" si="45"/>
        <v>242.16988348086207</v>
      </c>
      <c r="G30" s="378">
        <f t="shared" si="36"/>
        <v>195.96611226773337</v>
      </c>
      <c r="H30" s="380">
        <f t="shared" si="46"/>
        <v>151.34413920968234</v>
      </c>
      <c r="I30" s="378">
        <f t="shared" si="37"/>
        <v>471.49632352941177</v>
      </c>
      <c r="J30" s="379">
        <f t="shared" si="47"/>
        <v>174.13149643747303</v>
      </c>
      <c r="K30" s="381">
        <f t="shared" si="38"/>
        <v>92397.30147058824</v>
      </c>
      <c r="L30" s="379">
        <f t="shared" si="48"/>
        <v>263.5378143762323</v>
      </c>
      <c r="M30" s="378">
        <v>28136</v>
      </c>
      <c r="N30" s="380">
        <f t="shared" si="49"/>
        <v>65.94632602836047</v>
      </c>
      <c r="O30" s="378">
        <v>7630035</v>
      </c>
      <c r="P30" s="379">
        <f t="shared" si="50"/>
        <v>105.90831019693859</v>
      </c>
      <c r="Q30" s="382">
        <f t="shared" si="39"/>
        <v>271.18407023030994</v>
      </c>
      <c r="R30" s="379">
        <f t="shared" si="51"/>
        <v>160.59774148963552</v>
      </c>
      <c r="S30" s="378">
        <f t="shared" si="40"/>
        <v>103.44117647058823</v>
      </c>
      <c r="T30" s="379">
        <f t="shared" si="52"/>
        <v>71.76511950145111</v>
      </c>
      <c r="U30" s="378">
        <f t="shared" si="41"/>
        <v>28051.59926470588</v>
      </c>
      <c r="V30" s="383">
        <f t="shared" si="53"/>
        <v>115.25316109666845</v>
      </c>
      <c r="W30" s="83">
        <f t="shared" si="42"/>
        <v>156383</v>
      </c>
      <c r="X30" s="84">
        <f t="shared" si="43"/>
        <v>32762101</v>
      </c>
      <c r="AA30" s="85"/>
      <c r="AC30" s="85"/>
      <c r="AE30" s="85"/>
      <c r="AG30" s="85"/>
      <c r="AI30" s="85"/>
      <c r="AK30" s="85"/>
      <c r="AM30" s="85"/>
      <c r="AO30" s="85"/>
      <c r="AQ30" s="85"/>
      <c r="AS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W30" s="85"/>
    </row>
    <row r="31" spans="1:75" s="70" customFormat="1" ht="19.5" customHeight="1">
      <c r="A31" s="364" t="s">
        <v>75</v>
      </c>
      <c r="B31" s="377">
        <v>274</v>
      </c>
      <c r="C31" s="378">
        <v>130007</v>
      </c>
      <c r="D31" s="379">
        <f t="shared" si="44"/>
        <v>162.20866397165244</v>
      </c>
      <c r="E31" s="378">
        <v>23571497</v>
      </c>
      <c r="F31" s="379">
        <f t="shared" si="45"/>
        <v>227.13240853177328</v>
      </c>
      <c r="G31" s="378">
        <f t="shared" si="36"/>
        <v>181.30944487604515</v>
      </c>
      <c r="H31" s="380">
        <f t="shared" si="46"/>
        <v>140.02483157833476</v>
      </c>
      <c r="I31" s="378">
        <f t="shared" si="37"/>
        <v>474.478102189781</v>
      </c>
      <c r="J31" s="379">
        <f t="shared" si="47"/>
        <v>175.23271728324497</v>
      </c>
      <c r="K31" s="381">
        <f t="shared" si="38"/>
        <v>86027.36131386862</v>
      </c>
      <c r="L31" s="379">
        <f t="shared" si="48"/>
        <v>245.36931724600328</v>
      </c>
      <c r="M31" s="378">
        <v>27146</v>
      </c>
      <c r="N31" s="380">
        <f t="shared" si="49"/>
        <v>63.625922887612795</v>
      </c>
      <c r="O31" s="378">
        <v>7416063</v>
      </c>
      <c r="P31" s="379">
        <f t="shared" si="50"/>
        <v>102.93828280526091</v>
      </c>
      <c r="Q31" s="382">
        <f t="shared" si="39"/>
        <v>273.1917409563103</v>
      </c>
      <c r="R31" s="379">
        <f t="shared" si="51"/>
        <v>161.78670286180125</v>
      </c>
      <c r="S31" s="378">
        <f t="shared" si="40"/>
        <v>99.07299270072993</v>
      </c>
      <c r="T31" s="379">
        <f t="shared" si="52"/>
        <v>68.73457363041382</v>
      </c>
      <c r="U31" s="378">
        <f t="shared" si="41"/>
        <v>27065.923357664233</v>
      </c>
      <c r="V31" s="383">
        <f t="shared" si="53"/>
        <v>111.20340040276362</v>
      </c>
      <c r="W31" s="86">
        <f t="shared" si="42"/>
        <v>157153</v>
      </c>
      <c r="X31" s="87">
        <f t="shared" si="43"/>
        <v>30987560</v>
      </c>
      <c r="AA31" s="88"/>
      <c r="AC31" s="88"/>
      <c r="AE31" s="88"/>
      <c r="AG31" s="88"/>
      <c r="AI31" s="88"/>
      <c r="AK31" s="88"/>
      <c r="AM31" s="88"/>
      <c r="AO31" s="88"/>
      <c r="AQ31" s="88"/>
      <c r="AS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W31" s="88"/>
    </row>
    <row r="32" spans="1:75" s="70" customFormat="1" ht="19.5" customHeight="1">
      <c r="A32" s="364" t="s">
        <v>22</v>
      </c>
      <c r="B32" s="377">
        <v>275</v>
      </c>
      <c r="C32" s="378">
        <v>127867</v>
      </c>
      <c r="D32" s="379">
        <f t="shared" si="44"/>
        <v>159.5386035833708</v>
      </c>
      <c r="E32" s="378">
        <v>23287312</v>
      </c>
      <c r="F32" s="379">
        <f t="shared" si="45"/>
        <v>224.39403245330013</v>
      </c>
      <c r="G32" s="378">
        <f t="shared" si="36"/>
        <v>182.12136047611972</v>
      </c>
      <c r="H32" s="380">
        <f t="shared" si="46"/>
        <v>140.65187196905455</v>
      </c>
      <c r="I32" s="378">
        <f t="shared" si="37"/>
        <v>464.9709090909091</v>
      </c>
      <c r="J32" s="379">
        <f t="shared" si="47"/>
        <v>171.72155149337365</v>
      </c>
      <c r="K32" s="381">
        <f t="shared" si="38"/>
        <v>84681.13454545455</v>
      </c>
      <c r="L32" s="379">
        <f t="shared" si="48"/>
        <v>241.529576749734</v>
      </c>
      <c r="M32" s="378">
        <v>24868</v>
      </c>
      <c r="N32" s="380">
        <f t="shared" si="49"/>
        <v>58.28665182233681</v>
      </c>
      <c r="O32" s="378">
        <v>7350255</v>
      </c>
      <c r="P32" s="379">
        <f t="shared" si="50"/>
        <v>102.02483823030941</v>
      </c>
      <c r="Q32" s="382">
        <f t="shared" si="39"/>
        <v>295.5708138973782</v>
      </c>
      <c r="R32" s="379">
        <f t="shared" si="51"/>
        <v>175.03979906289814</v>
      </c>
      <c r="S32" s="378">
        <f t="shared" si="40"/>
        <v>90.4290909090909</v>
      </c>
      <c r="T32" s="379">
        <f t="shared" si="52"/>
        <v>62.73763250695161</v>
      </c>
      <c r="U32" s="378">
        <f t="shared" si="41"/>
        <v>26728.2</v>
      </c>
      <c r="V32" s="383">
        <f t="shared" si="53"/>
        <v>109.81582587698759</v>
      </c>
      <c r="W32" s="86">
        <f t="shared" si="42"/>
        <v>152735</v>
      </c>
      <c r="X32" s="87">
        <f t="shared" si="43"/>
        <v>30637567</v>
      </c>
      <c r="AA32" s="88"/>
      <c r="AC32" s="88"/>
      <c r="AE32" s="88"/>
      <c r="AG32" s="88"/>
      <c r="AI32" s="88"/>
      <c r="AK32" s="88"/>
      <c r="AM32" s="88"/>
      <c r="AO32" s="88"/>
      <c r="AQ32" s="88"/>
      <c r="AS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W32" s="88"/>
    </row>
    <row r="33" spans="1:75" s="70" customFormat="1" ht="19.5" customHeight="1">
      <c r="A33" s="364" t="s">
        <v>48</v>
      </c>
      <c r="B33" s="377">
        <v>272</v>
      </c>
      <c r="C33" s="378">
        <v>130305</v>
      </c>
      <c r="D33" s="379">
        <f aca="true" t="shared" si="54" ref="D33:D45">C33/$C$6*100</f>
        <v>162.5804761191795</v>
      </c>
      <c r="E33" s="378">
        <v>22974711</v>
      </c>
      <c r="F33" s="379">
        <f aca="true" t="shared" si="55" ref="F33:F45">E33/$E$6*100</f>
        <v>221.38184285671062</v>
      </c>
      <c r="G33" s="378">
        <f aca="true" t="shared" si="56" ref="G33:G45">E33/C33</f>
        <v>176.31488430988833</v>
      </c>
      <c r="H33" s="380">
        <f aca="true" t="shared" si="57" ref="H33:H45">G33/$G$6*100</f>
        <v>136.1675449236763</v>
      </c>
      <c r="I33" s="378">
        <f aca="true" t="shared" si="58" ref="I33:I45">C33/B33</f>
        <v>479.0625</v>
      </c>
      <c r="J33" s="379">
        <f aca="true" t="shared" si="59" ref="J33:J45">I33/$I$6*100</f>
        <v>176.92581224734244</v>
      </c>
      <c r="K33" s="381">
        <f aca="true" t="shared" si="60" ref="K33:K45">E33/B33</f>
        <v>84465.84926470589</v>
      </c>
      <c r="L33" s="379">
        <f aca="true" t="shared" si="61" ref="L33:L45">K33/$K$6*100</f>
        <v>240.91553487347923</v>
      </c>
      <c r="M33" s="378">
        <v>26045</v>
      </c>
      <c r="N33" s="380">
        <f aca="true" t="shared" si="62" ref="N33:N45">M33/$M$6*100</f>
        <v>61.045353334114616</v>
      </c>
      <c r="O33" s="378">
        <v>7133083</v>
      </c>
      <c r="P33" s="379">
        <f aca="true" t="shared" si="63" ref="P33:P44">O33/$O$6*100</f>
        <v>99.01039340245612</v>
      </c>
      <c r="Q33" s="382">
        <f aca="true" t="shared" si="64" ref="Q33:Q45">O33/M33</f>
        <v>273.8753311576118</v>
      </c>
      <c r="R33" s="379">
        <f aca="true" t="shared" si="65" ref="R33:R45">Q33/$Q$6*100</f>
        <v>162.19153136939107</v>
      </c>
      <c r="S33" s="378">
        <f aca="true" t="shared" si="66" ref="S33:S45">M33/B33</f>
        <v>95.75367647058823</v>
      </c>
      <c r="T33" s="379">
        <f aca="true" t="shared" si="67" ref="T33:T45">S33/$S$6*100</f>
        <v>66.4317080400659</v>
      </c>
      <c r="U33" s="378">
        <f aca="true" t="shared" si="68" ref="U33:U45">O33/B33</f>
        <v>26224.569852941175</v>
      </c>
      <c r="V33" s="383">
        <f aca="true" t="shared" si="69" ref="V33:V45">U33/$U$6*100</f>
        <v>107.74660458502578</v>
      </c>
      <c r="W33" s="86">
        <f aca="true" t="shared" si="70" ref="W33:W45">SUM(C33,M33)</f>
        <v>156350</v>
      </c>
      <c r="X33" s="87">
        <f aca="true" t="shared" si="71" ref="X33:X45">SUM(E33,O33)</f>
        <v>30107794</v>
      </c>
      <c r="AA33" s="88"/>
      <c r="AC33" s="88"/>
      <c r="AE33" s="88"/>
      <c r="AG33" s="88"/>
      <c r="AI33" s="88"/>
      <c r="AK33" s="88"/>
      <c r="AM33" s="88"/>
      <c r="AO33" s="88"/>
      <c r="AQ33" s="88"/>
      <c r="AS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W33" s="88"/>
    </row>
    <row r="34" spans="1:75" s="70" customFormat="1" ht="19.5" customHeight="1">
      <c r="A34" s="364" t="s">
        <v>118</v>
      </c>
      <c r="B34" s="377">
        <v>273</v>
      </c>
      <c r="C34" s="378">
        <v>131534</v>
      </c>
      <c r="D34" s="379">
        <f t="shared" si="54"/>
        <v>164.11388930478614</v>
      </c>
      <c r="E34" s="378">
        <v>24699275</v>
      </c>
      <c r="F34" s="379">
        <f t="shared" si="55"/>
        <v>237.99955597807872</v>
      </c>
      <c r="G34" s="378">
        <f t="shared" si="56"/>
        <v>187.7786351817781</v>
      </c>
      <c r="H34" s="380">
        <f t="shared" si="57"/>
        <v>145.0209710989634</v>
      </c>
      <c r="I34" s="378">
        <f t="shared" si="58"/>
        <v>481.8095238095238</v>
      </c>
      <c r="J34" s="379">
        <f t="shared" si="59"/>
        <v>177.94033419126995</v>
      </c>
      <c r="K34" s="381">
        <f t="shared" si="60"/>
        <v>90473.5347985348</v>
      </c>
      <c r="L34" s="379">
        <f t="shared" si="61"/>
        <v>258.05080062092054</v>
      </c>
      <c r="M34" s="378">
        <v>22778</v>
      </c>
      <c r="N34" s="380">
        <f t="shared" si="62"/>
        <v>53.38802296964725</v>
      </c>
      <c r="O34" s="378">
        <v>7361519</v>
      </c>
      <c r="P34" s="379">
        <f t="shared" si="63"/>
        <v>102.18118760564757</v>
      </c>
      <c r="Q34" s="382">
        <f t="shared" si="64"/>
        <v>323.1854859952586</v>
      </c>
      <c r="R34" s="379">
        <f t="shared" si="65"/>
        <v>191.39346602840257</v>
      </c>
      <c r="S34" s="378">
        <f t="shared" si="66"/>
        <v>83.43589743589743</v>
      </c>
      <c r="T34" s="379">
        <f t="shared" si="67"/>
        <v>57.8859150147091</v>
      </c>
      <c r="U34" s="378">
        <f t="shared" si="68"/>
        <v>26965.271062271062</v>
      </c>
      <c r="V34" s="383">
        <f t="shared" si="69"/>
        <v>110.78985908890726</v>
      </c>
      <c r="W34" s="86">
        <f t="shared" si="70"/>
        <v>154312</v>
      </c>
      <c r="X34" s="87">
        <f t="shared" si="71"/>
        <v>32060794</v>
      </c>
      <c r="AA34" s="88"/>
      <c r="AC34" s="88"/>
      <c r="AE34" s="88"/>
      <c r="AG34" s="88"/>
      <c r="AI34" s="88"/>
      <c r="AK34" s="88"/>
      <c r="AM34" s="88"/>
      <c r="AO34" s="88"/>
      <c r="AQ34" s="88"/>
      <c r="AS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W34" s="88"/>
    </row>
    <row r="35" spans="1:75" s="70" customFormat="1" ht="19.5" customHeight="1">
      <c r="A35" s="364" t="s">
        <v>0</v>
      </c>
      <c r="B35" s="377">
        <v>273</v>
      </c>
      <c r="C35" s="378">
        <v>127781.0211</v>
      </c>
      <c r="D35" s="379">
        <f t="shared" si="54"/>
        <v>159.43132841742775</v>
      </c>
      <c r="E35" s="378">
        <v>23601429.992</v>
      </c>
      <c r="F35" s="379">
        <f t="shared" si="55"/>
        <v>227.4208396215561</v>
      </c>
      <c r="G35" s="378">
        <f t="shared" si="56"/>
        <v>184.7021552091823</v>
      </c>
      <c r="H35" s="380">
        <f t="shared" si="57"/>
        <v>142.6450132975849</v>
      </c>
      <c r="I35" s="378">
        <f t="shared" si="58"/>
        <v>468.0623483516483</v>
      </c>
      <c r="J35" s="379">
        <f t="shared" si="59"/>
        <v>172.86327183721104</v>
      </c>
      <c r="K35" s="381">
        <f t="shared" si="60"/>
        <v>86452.1245128205</v>
      </c>
      <c r="L35" s="379">
        <f t="shared" si="61"/>
        <v>246.58083709883005</v>
      </c>
      <c r="M35" s="378">
        <v>22804.34695</v>
      </c>
      <c r="N35" s="380">
        <f t="shared" si="62"/>
        <v>53.44977604593929</v>
      </c>
      <c r="O35" s="378">
        <v>7223839.087</v>
      </c>
      <c r="P35" s="379">
        <f t="shared" si="63"/>
        <v>100.2701286217908</v>
      </c>
      <c r="Q35" s="382">
        <f t="shared" si="64"/>
        <v>316.7746527817145</v>
      </c>
      <c r="R35" s="379">
        <f t="shared" si="65"/>
        <v>187.5969106692049</v>
      </c>
      <c r="S35" s="378">
        <f t="shared" si="66"/>
        <v>83.53240641025641</v>
      </c>
      <c r="T35" s="379">
        <f t="shared" si="67"/>
        <v>57.95287073112833</v>
      </c>
      <c r="U35" s="378">
        <f t="shared" si="68"/>
        <v>26460.949036630038</v>
      </c>
      <c r="V35" s="383">
        <f t="shared" si="69"/>
        <v>108.71779513571458</v>
      </c>
      <c r="W35" s="86">
        <f t="shared" si="70"/>
        <v>150585.36805</v>
      </c>
      <c r="X35" s="87">
        <f t="shared" si="71"/>
        <v>30825269.079</v>
      </c>
      <c r="AA35" s="88"/>
      <c r="AC35" s="88"/>
      <c r="AE35" s="88"/>
      <c r="AG35" s="88"/>
      <c r="AI35" s="88"/>
      <c r="AK35" s="88"/>
      <c r="AM35" s="88"/>
      <c r="AO35" s="88"/>
      <c r="AQ35" s="88"/>
      <c r="AS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W35" s="88"/>
    </row>
    <row r="36" spans="1:75" s="70" customFormat="1" ht="19.5" customHeight="1">
      <c r="A36" s="364" t="s">
        <v>89</v>
      </c>
      <c r="B36" s="377">
        <v>272</v>
      </c>
      <c r="C36" s="378">
        <v>115732</v>
      </c>
      <c r="D36" s="379">
        <f t="shared" si="54"/>
        <v>144.39786395168937</v>
      </c>
      <c r="E36" s="378">
        <v>24103768</v>
      </c>
      <c r="F36" s="379">
        <f t="shared" si="55"/>
        <v>232.26131460938117</v>
      </c>
      <c r="G36" s="378">
        <f t="shared" si="56"/>
        <v>208.272284242906</v>
      </c>
      <c r="H36" s="380">
        <f t="shared" si="57"/>
        <v>160.84816509964986</v>
      </c>
      <c r="I36" s="378">
        <f t="shared" si="58"/>
        <v>425.4852941176471</v>
      </c>
      <c r="J36" s="379">
        <f t="shared" si="59"/>
        <v>157.1388519474267</v>
      </c>
      <c r="K36" s="381">
        <f t="shared" si="60"/>
        <v>88616.79411764706</v>
      </c>
      <c r="L36" s="379">
        <f t="shared" si="61"/>
        <v>252.7549600160913</v>
      </c>
      <c r="M36" s="378">
        <v>22664</v>
      </c>
      <c r="N36" s="380">
        <f t="shared" si="62"/>
        <v>53.12082503222783</v>
      </c>
      <c r="O36" s="378">
        <v>6979174</v>
      </c>
      <c r="P36" s="379">
        <f t="shared" si="63"/>
        <v>96.87406740734592</v>
      </c>
      <c r="Q36" s="382">
        <f t="shared" si="64"/>
        <v>307.9409636427815</v>
      </c>
      <c r="R36" s="379">
        <f t="shared" si="65"/>
        <v>182.36551738150433</v>
      </c>
      <c r="S36" s="378">
        <f t="shared" si="66"/>
        <v>83.32352941176471</v>
      </c>
      <c r="T36" s="379">
        <f t="shared" si="67"/>
        <v>57.80795665271852</v>
      </c>
      <c r="U36" s="378">
        <f t="shared" si="68"/>
        <v>25658.727941176472</v>
      </c>
      <c r="V36" s="383">
        <f t="shared" si="69"/>
        <v>105.42177923740587</v>
      </c>
      <c r="W36" s="86">
        <f t="shared" si="70"/>
        <v>138396</v>
      </c>
      <c r="X36" s="87">
        <f t="shared" si="71"/>
        <v>31082942</v>
      </c>
      <c r="AA36" s="88"/>
      <c r="AC36" s="88"/>
      <c r="AE36" s="88"/>
      <c r="AG36" s="88"/>
      <c r="AI36" s="88"/>
      <c r="AK36" s="88"/>
      <c r="AM36" s="88"/>
      <c r="AO36" s="88"/>
      <c r="AQ36" s="88"/>
      <c r="AS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W36" s="88"/>
    </row>
    <row r="37" spans="1:75" s="70" customFormat="1" ht="19.5" customHeight="1">
      <c r="A37" s="364" t="s">
        <v>121</v>
      </c>
      <c r="B37" s="377">
        <v>272</v>
      </c>
      <c r="C37" s="378">
        <v>120002.54183</v>
      </c>
      <c r="D37" s="379">
        <f t="shared" si="54"/>
        <v>149.72618384738234</v>
      </c>
      <c r="E37" s="378">
        <v>23013965.358</v>
      </c>
      <c r="F37" s="379">
        <f t="shared" si="55"/>
        <v>221.7600936261848</v>
      </c>
      <c r="G37" s="378">
        <f t="shared" si="56"/>
        <v>191.7789824035763</v>
      </c>
      <c r="H37" s="380">
        <f t="shared" si="57"/>
        <v>148.11042927015856</v>
      </c>
      <c r="I37" s="378">
        <f t="shared" si="58"/>
        <v>441.18581555147057</v>
      </c>
      <c r="J37" s="379">
        <f t="shared" si="59"/>
        <v>162.93731771626904</v>
      </c>
      <c r="K37" s="381">
        <f t="shared" si="60"/>
        <v>84610.16675735294</v>
      </c>
      <c r="L37" s="379">
        <f t="shared" si="61"/>
        <v>241.32716071084818</v>
      </c>
      <c r="M37" s="378">
        <v>22033.45389</v>
      </c>
      <c r="N37" s="380">
        <f t="shared" si="62"/>
        <v>51.642924856439706</v>
      </c>
      <c r="O37" s="378">
        <v>6410606.799</v>
      </c>
      <c r="P37" s="379">
        <f t="shared" si="63"/>
        <v>88.98209948173181</v>
      </c>
      <c r="Q37" s="382">
        <f t="shared" si="64"/>
        <v>290.94879227761413</v>
      </c>
      <c r="R37" s="379">
        <f t="shared" si="65"/>
        <v>172.30259465181322</v>
      </c>
      <c r="S37" s="378">
        <f t="shared" si="66"/>
        <v>81.00534518382354</v>
      </c>
      <c r="T37" s="379">
        <f t="shared" si="67"/>
        <v>56.19965352024321</v>
      </c>
      <c r="U37" s="378">
        <f t="shared" si="68"/>
        <v>23568.407349264704</v>
      </c>
      <c r="V37" s="383">
        <f t="shared" si="69"/>
        <v>96.83346120070814</v>
      </c>
      <c r="W37" s="86">
        <f t="shared" si="70"/>
        <v>142035.99572</v>
      </c>
      <c r="X37" s="87">
        <f t="shared" si="71"/>
        <v>29424572.156999998</v>
      </c>
      <c r="AA37" s="88"/>
      <c r="AC37" s="88"/>
      <c r="AE37" s="88"/>
      <c r="AG37" s="88"/>
      <c r="AI37" s="88"/>
      <c r="AK37" s="88"/>
      <c r="AM37" s="88"/>
      <c r="AO37" s="88"/>
      <c r="AQ37" s="88"/>
      <c r="AS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W37" s="88"/>
    </row>
    <row r="38" spans="1:75" s="70" customFormat="1" ht="19.5" customHeight="1">
      <c r="A38" s="364" t="s">
        <v>50</v>
      </c>
      <c r="B38" s="377">
        <v>271</v>
      </c>
      <c r="C38" s="378">
        <v>114012</v>
      </c>
      <c r="D38" s="379">
        <f t="shared" si="54"/>
        <v>142.25183410690224</v>
      </c>
      <c r="E38" s="378">
        <v>24016542</v>
      </c>
      <c r="F38" s="379">
        <f t="shared" si="55"/>
        <v>231.42081425988735</v>
      </c>
      <c r="G38" s="378">
        <f t="shared" si="56"/>
        <v>210.6492474476371</v>
      </c>
      <c r="H38" s="380">
        <f t="shared" si="57"/>
        <v>162.68388784778313</v>
      </c>
      <c r="I38" s="378">
        <f t="shared" si="58"/>
        <v>420.70848708487085</v>
      </c>
      <c r="J38" s="379">
        <f t="shared" si="59"/>
        <v>155.37469703189322</v>
      </c>
      <c r="K38" s="381">
        <f t="shared" si="60"/>
        <v>88621.92619926199</v>
      </c>
      <c r="L38" s="379">
        <f t="shared" si="61"/>
        <v>252.769597863198</v>
      </c>
      <c r="M38" s="378">
        <v>18627</v>
      </c>
      <c r="N38" s="380">
        <f t="shared" si="62"/>
        <v>43.65873666940115</v>
      </c>
      <c r="O38" s="378">
        <v>6585455</v>
      </c>
      <c r="P38" s="379">
        <f t="shared" si="63"/>
        <v>91.40907098433757</v>
      </c>
      <c r="Q38" s="382">
        <f t="shared" si="64"/>
        <v>353.5435121060826</v>
      </c>
      <c r="R38" s="379">
        <f t="shared" si="65"/>
        <v>209.37177288595925</v>
      </c>
      <c r="S38" s="378">
        <f t="shared" si="66"/>
        <v>68.73431734317343</v>
      </c>
      <c r="T38" s="379">
        <f t="shared" si="67"/>
        <v>47.68629540274073</v>
      </c>
      <c r="U38" s="378">
        <f t="shared" si="68"/>
        <v>24300.57195571956</v>
      </c>
      <c r="V38" s="383">
        <f t="shared" si="69"/>
        <v>99.84164210835398</v>
      </c>
      <c r="W38" s="86">
        <f t="shared" si="70"/>
        <v>132639</v>
      </c>
      <c r="X38" s="87">
        <f t="shared" si="71"/>
        <v>30601997</v>
      </c>
      <c r="AA38" s="88"/>
      <c r="AC38" s="88"/>
      <c r="AE38" s="88"/>
      <c r="AG38" s="88"/>
      <c r="AI38" s="88"/>
      <c r="AK38" s="88"/>
      <c r="AM38" s="88"/>
      <c r="AO38" s="88"/>
      <c r="AQ38" s="88"/>
      <c r="AS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W38" s="88"/>
    </row>
    <row r="39" spans="1:75" s="70" customFormat="1" ht="19.5" customHeight="1">
      <c r="A39" s="384" t="s">
        <v>98</v>
      </c>
      <c r="B39" s="385">
        <v>268</v>
      </c>
      <c r="C39" s="386">
        <v>111330</v>
      </c>
      <c r="D39" s="387">
        <f t="shared" si="54"/>
        <v>138.90552477915855</v>
      </c>
      <c r="E39" s="386">
        <v>25137978</v>
      </c>
      <c r="F39" s="387">
        <f t="shared" si="55"/>
        <v>242.22685087666383</v>
      </c>
      <c r="G39" s="386">
        <f t="shared" si="56"/>
        <v>225.79698194556724</v>
      </c>
      <c r="H39" s="388">
        <f t="shared" si="57"/>
        <v>174.38244537916873</v>
      </c>
      <c r="I39" s="386">
        <f t="shared" si="58"/>
        <v>415.410447761194</v>
      </c>
      <c r="J39" s="387">
        <f t="shared" si="59"/>
        <v>153.418042293399</v>
      </c>
      <c r="K39" s="389">
        <f t="shared" si="60"/>
        <v>93798.42537313433</v>
      </c>
      <c r="L39" s="387">
        <f t="shared" si="61"/>
        <v>267.53413380407653</v>
      </c>
      <c r="M39" s="386">
        <v>18189</v>
      </c>
      <c r="N39" s="388">
        <f t="shared" si="62"/>
        <v>42.63213406773702</v>
      </c>
      <c r="O39" s="386">
        <v>6470913</v>
      </c>
      <c r="P39" s="387">
        <f t="shared" si="63"/>
        <v>89.81917661732908</v>
      </c>
      <c r="Q39" s="390">
        <f t="shared" si="64"/>
        <v>355.7596899224806</v>
      </c>
      <c r="R39" s="387">
        <f t="shared" si="65"/>
        <v>210.68421410623702</v>
      </c>
      <c r="S39" s="386">
        <f t="shared" si="66"/>
        <v>67.86940298507463</v>
      </c>
      <c r="T39" s="387">
        <f t="shared" si="67"/>
        <v>47.08623762705283</v>
      </c>
      <c r="U39" s="386">
        <f t="shared" si="68"/>
        <v>24145.19776119403</v>
      </c>
      <c r="V39" s="391">
        <f t="shared" si="69"/>
        <v>99.20326969675153</v>
      </c>
      <c r="W39" s="86">
        <f t="shared" si="70"/>
        <v>129519</v>
      </c>
      <c r="X39" s="87">
        <f t="shared" si="71"/>
        <v>31608891</v>
      </c>
      <c r="AA39" s="88"/>
      <c r="AC39" s="88"/>
      <c r="AE39" s="88"/>
      <c r="AG39" s="88"/>
      <c r="AI39" s="88"/>
      <c r="AK39" s="88"/>
      <c r="AM39" s="88"/>
      <c r="AO39" s="88"/>
      <c r="AQ39" s="88"/>
      <c r="AS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W39" s="88"/>
    </row>
    <row r="40" spans="1:75" s="70" customFormat="1" ht="19.5" customHeight="1">
      <c r="A40" s="364" t="s">
        <v>18</v>
      </c>
      <c r="B40" s="377">
        <v>263</v>
      </c>
      <c r="C40" s="378">
        <v>114218</v>
      </c>
      <c r="D40" s="379">
        <f t="shared" si="54"/>
        <v>142.5088586115686</v>
      </c>
      <c r="E40" s="378">
        <v>22693169</v>
      </c>
      <c r="F40" s="379">
        <f t="shared" si="55"/>
        <v>218.6689344418207</v>
      </c>
      <c r="G40" s="378">
        <f t="shared" si="56"/>
        <v>198.68294839692518</v>
      </c>
      <c r="H40" s="380">
        <f t="shared" si="57"/>
        <v>153.44234496877064</v>
      </c>
      <c r="I40" s="378">
        <f t="shared" si="58"/>
        <v>434.28897338403044</v>
      </c>
      <c r="J40" s="379">
        <f t="shared" si="59"/>
        <v>160.39019828526352</v>
      </c>
      <c r="K40" s="381">
        <f t="shared" si="60"/>
        <v>86285.81368821293</v>
      </c>
      <c r="L40" s="379">
        <f t="shared" si="61"/>
        <v>246.10648134896934</v>
      </c>
      <c r="M40" s="378">
        <v>18671</v>
      </c>
      <c r="N40" s="380">
        <f t="shared" si="62"/>
        <v>43.76186569787882</v>
      </c>
      <c r="O40" s="378">
        <v>6221623</v>
      </c>
      <c r="P40" s="379">
        <f t="shared" si="63"/>
        <v>86.35891953476067</v>
      </c>
      <c r="Q40" s="382">
        <f t="shared" si="64"/>
        <v>333.22387660007496</v>
      </c>
      <c r="R40" s="379">
        <f t="shared" si="65"/>
        <v>197.33829478606202</v>
      </c>
      <c r="S40" s="378">
        <f t="shared" si="66"/>
        <v>70.99239543726236</v>
      </c>
      <c r="T40" s="379">
        <f t="shared" si="67"/>
        <v>49.252898275939664</v>
      </c>
      <c r="U40" s="378">
        <f t="shared" si="68"/>
        <v>23656.361216730038</v>
      </c>
      <c r="V40" s="383">
        <f t="shared" si="69"/>
        <v>97.19482959045308</v>
      </c>
      <c r="W40" s="86">
        <f t="shared" si="70"/>
        <v>132889</v>
      </c>
      <c r="X40" s="87">
        <f t="shared" si="71"/>
        <v>28914792</v>
      </c>
      <c r="AA40" s="88"/>
      <c r="AC40" s="88"/>
      <c r="AE40" s="88"/>
      <c r="AG40" s="88"/>
      <c r="AI40" s="88"/>
      <c r="AK40" s="88"/>
      <c r="AM40" s="88"/>
      <c r="AO40" s="88"/>
      <c r="AQ40" s="88"/>
      <c r="AS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W40" s="88"/>
    </row>
    <row r="41" spans="1:75" s="70" customFormat="1" ht="19.5" customHeight="1">
      <c r="A41" s="364" t="s">
        <v>21</v>
      </c>
      <c r="B41" s="377">
        <v>265</v>
      </c>
      <c r="C41" s="378">
        <v>111378</v>
      </c>
      <c r="D41" s="379">
        <f t="shared" si="54"/>
        <v>138.96541398412936</v>
      </c>
      <c r="E41" s="378">
        <v>22891953</v>
      </c>
      <c r="F41" s="379">
        <f t="shared" si="55"/>
        <v>220.58439567440934</v>
      </c>
      <c r="G41" s="378">
        <f t="shared" si="56"/>
        <v>205.53388460916878</v>
      </c>
      <c r="H41" s="380">
        <f t="shared" si="57"/>
        <v>158.73330589984164</v>
      </c>
      <c r="I41" s="378">
        <f t="shared" si="58"/>
        <v>420.29433962264153</v>
      </c>
      <c r="J41" s="379">
        <f t="shared" si="59"/>
        <v>155.2217454313294</v>
      </c>
      <c r="K41" s="381">
        <f t="shared" si="60"/>
        <v>86384.72830188679</v>
      </c>
      <c r="L41" s="379">
        <f t="shared" si="61"/>
        <v>246.38860799858557</v>
      </c>
      <c r="M41" s="378">
        <v>17853</v>
      </c>
      <c r="N41" s="380">
        <f t="shared" si="62"/>
        <v>41.844603304816594</v>
      </c>
      <c r="O41" s="378">
        <v>6152740</v>
      </c>
      <c r="P41" s="379">
        <f t="shared" si="63"/>
        <v>85.40279257973415</v>
      </c>
      <c r="Q41" s="382">
        <f t="shared" si="64"/>
        <v>344.63339494762783</v>
      </c>
      <c r="R41" s="379">
        <f t="shared" si="65"/>
        <v>204.0951182106289</v>
      </c>
      <c r="S41" s="378">
        <f t="shared" si="66"/>
        <v>67.36981132075472</v>
      </c>
      <c r="T41" s="379">
        <f t="shared" si="67"/>
        <v>46.73963237066307</v>
      </c>
      <c r="U41" s="378">
        <f t="shared" si="68"/>
        <v>23217.88679245283</v>
      </c>
      <c r="V41" s="383">
        <f t="shared" si="69"/>
        <v>95.39330793811817</v>
      </c>
      <c r="W41" s="86">
        <f t="shared" si="70"/>
        <v>129231</v>
      </c>
      <c r="X41" s="87">
        <f t="shared" si="71"/>
        <v>29044693</v>
      </c>
      <c r="AA41" s="88"/>
      <c r="AC41" s="88"/>
      <c r="AE41" s="88"/>
      <c r="AG41" s="88"/>
      <c r="AI41" s="88"/>
      <c r="AK41" s="88"/>
      <c r="AM41" s="88"/>
      <c r="AO41" s="88"/>
      <c r="AQ41" s="88"/>
      <c r="AS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W41" s="88"/>
    </row>
    <row r="42" spans="1:75" s="70" customFormat="1" ht="19.5" customHeight="1">
      <c r="A42" s="364" t="s">
        <v>74</v>
      </c>
      <c r="B42" s="377">
        <v>263</v>
      </c>
      <c r="C42" s="378">
        <v>108981.5</v>
      </c>
      <c r="D42" s="379">
        <f t="shared" si="54"/>
        <v>135.97532065678496</v>
      </c>
      <c r="E42" s="378">
        <v>24162795.8</v>
      </c>
      <c r="F42" s="379">
        <f t="shared" si="55"/>
        <v>232.8301001381209</v>
      </c>
      <c r="G42" s="378">
        <f t="shared" si="56"/>
        <v>221.7146561572377</v>
      </c>
      <c r="H42" s="380">
        <f t="shared" si="57"/>
        <v>171.22967536572824</v>
      </c>
      <c r="I42" s="378">
        <f t="shared" si="58"/>
        <v>414.3783269961977</v>
      </c>
      <c r="J42" s="379">
        <f t="shared" si="59"/>
        <v>153.03686279242717</v>
      </c>
      <c r="K42" s="381">
        <f t="shared" si="60"/>
        <v>91873.74828897338</v>
      </c>
      <c r="L42" s="379">
        <f t="shared" si="61"/>
        <v>262.04452334936803</v>
      </c>
      <c r="M42" s="378">
        <v>18102.8</v>
      </c>
      <c r="N42" s="380">
        <f t="shared" si="62"/>
        <v>42.43009492558303</v>
      </c>
      <c r="O42" s="378">
        <v>6371312.8</v>
      </c>
      <c r="P42" s="379">
        <f t="shared" si="63"/>
        <v>88.43668114027331</v>
      </c>
      <c r="Q42" s="382">
        <f t="shared" si="64"/>
        <v>351.95178646397244</v>
      </c>
      <c r="R42" s="379">
        <f t="shared" si="65"/>
        <v>208.4291380808362</v>
      </c>
      <c r="S42" s="378">
        <f t="shared" si="66"/>
        <v>68.83193916349809</v>
      </c>
      <c r="T42" s="379">
        <f t="shared" si="67"/>
        <v>47.75402318620751</v>
      </c>
      <c r="U42" s="378">
        <f t="shared" si="68"/>
        <v>24225.523954372624</v>
      </c>
      <c r="V42" s="383">
        <f t="shared" si="69"/>
        <v>99.533298925935</v>
      </c>
      <c r="W42" s="86">
        <f t="shared" si="70"/>
        <v>127084.3</v>
      </c>
      <c r="X42" s="87">
        <f t="shared" si="71"/>
        <v>30534108.6</v>
      </c>
      <c r="AA42" s="88"/>
      <c r="AC42" s="88"/>
      <c r="AE42" s="88"/>
      <c r="AG42" s="88"/>
      <c r="AI42" s="88"/>
      <c r="AK42" s="88"/>
      <c r="AM42" s="88"/>
      <c r="AO42" s="88"/>
      <c r="AQ42" s="88"/>
      <c r="AS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W42" s="88"/>
    </row>
    <row r="43" spans="1:75" s="70" customFormat="1" ht="19.5" customHeight="1">
      <c r="A43" s="364" t="s">
        <v>79</v>
      </c>
      <c r="B43" s="377">
        <v>262</v>
      </c>
      <c r="C43" s="378">
        <v>104342</v>
      </c>
      <c r="D43" s="379">
        <f t="shared" si="54"/>
        <v>130.18665468882566</v>
      </c>
      <c r="E43" s="378">
        <v>25539976</v>
      </c>
      <c r="F43" s="379">
        <f t="shared" si="55"/>
        <v>246.100460345123</v>
      </c>
      <c r="G43" s="378">
        <f t="shared" si="56"/>
        <v>244.77176975714477</v>
      </c>
      <c r="H43" s="380">
        <f t="shared" si="57"/>
        <v>189.03662662917057</v>
      </c>
      <c r="I43" s="378">
        <f t="shared" si="58"/>
        <v>398.2519083969466</v>
      </c>
      <c r="J43" s="379">
        <f t="shared" si="59"/>
        <v>147.08110606065802</v>
      </c>
      <c r="K43" s="381">
        <f t="shared" si="60"/>
        <v>97480.82442748091</v>
      </c>
      <c r="L43" s="379">
        <f t="shared" si="61"/>
        <v>278.03716130594046</v>
      </c>
      <c r="M43" s="378">
        <v>15984</v>
      </c>
      <c r="N43" s="380">
        <f t="shared" si="62"/>
        <v>37.46396343607172</v>
      </c>
      <c r="O43" s="378">
        <v>6409135</v>
      </c>
      <c r="P43" s="379">
        <f t="shared" si="63"/>
        <v>88.96167025106124</v>
      </c>
      <c r="Q43" s="382">
        <f t="shared" si="64"/>
        <v>400.9719094094094</v>
      </c>
      <c r="R43" s="379">
        <f t="shared" si="65"/>
        <v>237.45931314198745</v>
      </c>
      <c r="S43" s="378">
        <f t="shared" si="66"/>
        <v>61.00763358778626</v>
      </c>
      <c r="T43" s="379">
        <f t="shared" si="67"/>
        <v>42.325699149149735</v>
      </c>
      <c r="U43" s="378">
        <f t="shared" si="68"/>
        <v>24462.347328244276</v>
      </c>
      <c r="V43" s="383">
        <f t="shared" si="69"/>
        <v>100.50631448211497</v>
      </c>
      <c r="W43" s="86">
        <f t="shared" si="70"/>
        <v>120326</v>
      </c>
      <c r="X43" s="87">
        <f t="shared" si="71"/>
        <v>31949111</v>
      </c>
      <c r="AA43" s="88"/>
      <c r="AC43" s="88"/>
      <c r="AE43" s="88"/>
      <c r="AG43" s="88"/>
      <c r="AI43" s="88"/>
      <c r="AK43" s="88"/>
      <c r="AM43" s="88"/>
      <c r="AO43" s="88"/>
      <c r="AQ43" s="88"/>
      <c r="AS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W43" s="88"/>
    </row>
    <row r="44" spans="1:75" s="70" customFormat="1" ht="19.5" customHeight="1">
      <c r="A44" s="392" t="s">
        <v>96</v>
      </c>
      <c r="B44" s="377">
        <v>260</v>
      </c>
      <c r="C44" s="378">
        <v>102556</v>
      </c>
      <c r="D44" s="379">
        <f t="shared" si="54"/>
        <v>127.95827718720368</v>
      </c>
      <c r="E44" s="378">
        <v>24810924</v>
      </c>
      <c r="F44" s="379">
        <f t="shared" si="55"/>
        <v>239.07539372738094</v>
      </c>
      <c r="G44" s="378">
        <f t="shared" si="56"/>
        <v>241.9256211240688</v>
      </c>
      <c r="H44" s="380">
        <f t="shared" si="57"/>
        <v>186.8385531462043</v>
      </c>
      <c r="I44" s="378">
        <f t="shared" si="58"/>
        <v>394.44615384615383</v>
      </c>
      <c r="J44" s="379">
        <f t="shared" si="59"/>
        <v>145.6755771054319</v>
      </c>
      <c r="K44" s="381">
        <f t="shared" si="60"/>
        <v>95426.63076923077</v>
      </c>
      <c r="L44" s="379">
        <f t="shared" si="61"/>
        <v>272.1781405511722</v>
      </c>
      <c r="M44" s="378">
        <v>15466</v>
      </c>
      <c r="N44" s="380">
        <f t="shared" si="62"/>
        <v>36.24985350990273</v>
      </c>
      <c r="O44" s="378">
        <v>6405670</v>
      </c>
      <c r="P44" s="379">
        <f t="shared" si="63"/>
        <v>88.91357449595232</v>
      </c>
      <c r="Q44" s="382">
        <f t="shared" si="64"/>
        <v>414.17755075649814</v>
      </c>
      <c r="R44" s="379">
        <f t="shared" si="65"/>
        <v>245.2798173975046</v>
      </c>
      <c r="S44" s="378">
        <f t="shared" si="66"/>
        <v>59.48461538461538</v>
      </c>
      <c r="T44" s="379">
        <f t="shared" si="67"/>
        <v>41.26906399588926</v>
      </c>
      <c r="U44" s="378">
        <f t="shared" si="68"/>
        <v>24637.19230769231</v>
      </c>
      <c r="V44" s="383">
        <f t="shared" si="69"/>
        <v>101.22468481077651</v>
      </c>
      <c r="W44" s="86">
        <f t="shared" si="70"/>
        <v>118022</v>
      </c>
      <c r="X44" s="87">
        <f t="shared" si="71"/>
        <v>31216594</v>
      </c>
      <c r="AA44" s="88"/>
      <c r="AC44" s="88"/>
      <c r="AE44" s="88"/>
      <c r="AG44" s="88"/>
      <c r="AI44" s="88"/>
      <c r="AK44" s="88"/>
      <c r="AM44" s="88"/>
      <c r="AO44" s="88"/>
      <c r="AQ44" s="88"/>
      <c r="AS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W44" s="88"/>
    </row>
    <row r="45" spans="1:75" s="70" customFormat="1" ht="19.5" customHeight="1">
      <c r="A45" s="392" t="s">
        <v>61</v>
      </c>
      <c r="B45" s="377">
        <v>256</v>
      </c>
      <c r="C45" s="378">
        <v>105362</v>
      </c>
      <c r="D45" s="379">
        <f t="shared" si="54"/>
        <v>131.45930029445526</v>
      </c>
      <c r="E45" s="378">
        <v>24740438</v>
      </c>
      <c r="F45" s="379">
        <f t="shared" si="55"/>
        <v>238.3961982164734</v>
      </c>
      <c r="G45" s="378">
        <f t="shared" si="56"/>
        <v>234.81367096296577</v>
      </c>
      <c r="H45" s="380">
        <f t="shared" si="57"/>
        <v>181.34601179413744</v>
      </c>
      <c r="I45" s="378">
        <f t="shared" si="58"/>
        <v>411.5703125</v>
      </c>
      <c r="J45" s="379">
        <f t="shared" si="59"/>
        <v>151.9998159654639</v>
      </c>
      <c r="K45" s="381">
        <f t="shared" si="60"/>
        <v>96642.3359375</v>
      </c>
      <c r="L45" s="379">
        <f t="shared" si="61"/>
        <v>275.6456041877974</v>
      </c>
      <c r="M45" s="378">
        <v>15415</v>
      </c>
      <c r="N45" s="380">
        <f t="shared" si="62"/>
        <v>36.13031759053088</v>
      </c>
      <c r="O45" s="378">
        <v>6239879</v>
      </c>
      <c r="P45" s="379">
        <f aca="true" t="shared" si="72" ref="P45:P50">O45/$O$6*100</f>
        <v>86.61232100814254</v>
      </c>
      <c r="Q45" s="382">
        <f t="shared" si="64"/>
        <v>404.7926694777814</v>
      </c>
      <c r="R45" s="379">
        <f t="shared" si="65"/>
        <v>239.72200297193655</v>
      </c>
      <c r="S45" s="378">
        <f t="shared" si="66"/>
        <v>60.21484375</v>
      </c>
      <c r="T45" s="379">
        <f t="shared" si="67"/>
        <v>41.77567971405133</v>
      </c>
      <c r="U45" s="378">
        <f t="shared" si="68"/>
        <v>24374.52734375</v>
      </c>
      <c r="V45" s="383">
        <f t="shared" si="69"/>
        <v>100.14549616566484</v>
      </c>
      <c r="W45" s="86">
        <f t="shared" si="70"/>
        <v>120777</v>
      </c>
      <c r="X45" s="87">
        <f t="shared" si="71"/>
        <v>30980317</v>
      </c>
      <c r="AA45" s="88"/>
      <c r="AC45" s="88"/>
      <c r="AE45" s="88"/>
      <c r="AG45" s="88"/>
      <c r="AI45" s="88"/>
      <c r="AK45" s="88"/>
      <c r="AM45" s="88"/>
      <c r="AO45" s="88"/>
      <c r="AQ45" s="88"/>
      <c r="AS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W45" s="88"/>
    </row>
    <row r="46" spans="1:75" s="70" customFormat="1" ht="19.5" customHeight="1">
      <c r="A46" s="392" t="s">
        <v>125</v>
      </c>
      <c r="B46" s="377">
        <v>254</v>
      </c>
      <c r="C46" s="378">
        <v>100063</v>
      </c>
      <c r="D46" s="379">
        <f>C46/$C$6*100</f>
        <v>124.84778160403253</v>
      </c>
      <c r="E46" s="378">
        <v>23045339</v>
      </c>
      <c r="F46" s="379">
        <f>E46/$E$6*100</f>
        <v>222.06240666433735</v>
      </c>
      <c r="G46" s="378">
        <f>E46/C46</f>
        <v>230.3082957736626</v>
      </c>
      <c r="H46" s="380">
        <f>G46/$G$6*100</f>
        <v>177.8665217846088</v>
      </c>
      <c r="I46" s="378">
        <f>C46/B46</f>
        <v>393.9488188976378</v>
      </c>
      <c r="J46" s="379">
        <f>I46/$I$6*100</f>
        <v>145.4919029716285</v>
      </c>
      <c r="K46" s="381">
        <f>E46/B46</f>
        <v>90729.6811023622</v>
      </c>
      <c r="L46" s="379">
        <f>K46/$K$6*100</f>
        <v>258.7813872938734</v>
      </c>
      <c r="M46" s="378">
        <v>14787</v>
      </c>
      <c r="N46" s="380">
        <f>M46/$M$6*100</f>
        <v>34.6583850931677</v>
      </c>
      <c r="O46" s="378">
        <v>6076447</v>
      </c>
      <c r="P46" s="379">
        <f t="shared" si="72"/>
        <v>84.34381149906348</v>
      </c>
      <c r="Q46" s="382">
        <f>O46/M46</f>
        <v>410.93169676066816</v>
      </c>
      <c r="R46" s="379">
        <f>Q46/$Q$6*100</f>
        <v>243.3575923180864</v>
      </c>
      <c r="S46" s="378">
        <f>M46/B46</f>
        <v>58.21653543307087</v>
      </c>
      <c r="T46" s="379">
        <f>S46/$S$6*100</f>
        <v>40.3892991636915</v>
      </c>
      <c r="U46" s="378">
        <f>O46/B46</f>
        <v>23923.01968503937</v>
      </c>
      <c r="V46" s="383">
        <f>U46/$U$6*100</f>
        <v>98.29042599890863</v>
      </c>
      <c r="W46" s="86">
        <f>SUM(C46,M46)</f>
        <v>114850</v>
      </c>
      <c r="X46" s="87">
        <f>SUM(E46,O46)</f>
        <v>29121786</v>
      </c>
      <c r="AA46" s="88"/>
      <c r="AC46" s="88"/>
      <c r="AE46" s="88"/>
      <c r="AG46" s="88"/>
      <c r="AI46" s="88"/>
      <c r="AK46" s="88"/>
      <c r="AM46" s="88"/>
      <c r="AO46" s="88"/>
      <c r="AQ46" s="88"/>
      <c r="AS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W46" s="88"/>
    </row>
    <row r="47" spans="1:75" s="70" customFormat="1" ht="19.5" customHeight="1">
      <c r="A47" s="393" t="s">
        <v>127</v>
      </c>
      <c r="B47" s="394">
        <v>255</v>
      </c>
      <c r="C47" s="395">
        <v>97789</v>
      </c>
      <c r="D47" s="396">
        <f>C47/$C$6*100</f>
        <v>122.01053051854069</v>
      </c>
      <c r="E47" s="395">
        <v>22312373</v>
      </c>
      <c r="F47" s="396">
        <f>E47/$E$6*100</f>
        <v>214.9996251637861</v>
      </c>
      <c r="G47" s="395">
        <f>E47/C47</f>
        <v>228.16853633844298</v>
      </c>
      <c r="H47" s="397">
        <f>G47/$G$6*100</f>
        <v>176.21399091541102</v>
      </c>
      <c r="I47" s="395">
        <f>C47/B47</f>
        <v>383.48627450980393</v>
      </c>
      <c r="J47" s="396">
        <f>I47/$I$6*100</f>
        <v>141.62790993524726</v>
      </c>
      <c r="K47" s="398">
        <f>E47/B47</f>
        <v>87499.50196078431</v>
      </c>
      <c r="L47" s="396">
        <f>K47/$K$6*100</f>
        <v>249.56819234698307</v>
      </c>
      <c r="M47" s="395">
        <v>14342</v>
      </c>
      <c r="N47" s="397">
        <f>M47/$M$6*100</f>
        <v>33.6153756006094</v>
      </c>
      <c r="O47" s="395">
        <v>5994582</v>
      </c>
      <c r="P47" s="396">
        <f t="shared" si="72"/>
        <v>83.20748855765203</v>
      </c>
      <c r="Q47" s="399">
        <f>O47/M47</f>
        <v>417.9739227443871</v>
      </c>
      <c r="R47" s="396">
        <f>Q47/$Q$6*100</f>
        <v>247.52806437820553</v>
      </c>
      <c r="S47" s="395">
        <f>M47/B47</f>
        <v>56.24313725490196</v>
      </c>
      <c r="T47" s="396">
        <f>S47/$S$6*100</f>
        <v>39.02020069717797</v>
      </c>
      <c r="U47" s="395">
        <f>O47/B47</f>
        <v>23508.164705882355</v>
      </c>
      <c r="V47" s="400">
        <f>U47/$U$6*100</f>
        <v>96.5859475022157</v>
      </c>
      <c r="W47" s="86">
        <f>SUM(C47,M47)</f>
        <v>112131</v>
      </c>
      <c r="X47" s="87">
        <f>SUM(E47,O47)</f>
        <v>28306955</v>
      </c>
      <c r="AA47" s="88"/>
      <c r="AC47" s="88"/>
      <c r="AE47" s="88"/>
      <c r="AG47" s="88"/>
      <c r="AI47" s="88"/>
      <c r="AK47" s="88"/>
      <c r="AM47" s="88"/>
      <c r="AO47" s="88"/>
      <c r="AQ47" s="88"/>
      <c r="AS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W47" s="88"/>
    </row>
    <row r="48" spans="1:75" s="70" customFormat="1" ht="19.5" customHeight="1">
      <c r="A48" s="393" t="s">
        <v>130</v>
      </c>
      <c r="B48" s="394">
        <v>251</v>
      </c>
      <c r="C48" s="408">
        <v>93776</v>
      </c>
      <c r="D48" s="409">
        <f>C48/$C$6*100</f>
        <v>117.00354344462744</v>
      </c>
      <c r="E48" s="408">
        <v>21953436</v>
      </c>
      <c r="F48" s="409">
        <f>E48/$E$6*100</f>
        <v>211.54094685747532</v>
      </c>
      <c r="G48" s="408">
        <f>E48/C48</f>
        <v>234.10505886367514</v>
      </c>
      <c r="H48" s="408">
        <f>G48/$G$6*100</f>
        <v>180.79875243914148</v>
      </c>
      <c r="I48" s="408">
        <f>C48/B48</f>
        <v>373.60956175298804</v>
      </c>
      <c r="J48" s="409">
        <f>I48/$I$6*100</f>
        <v>137.9802743410746</v>
      </c>
      <c r="K48" s="410">
        <f>E48/B48</f>
        <v>87463.88844621513</v>
      </c>
      <c r="L48" s="409">
        <f>K48/$K$6*100</f>
        <v>249.4666146207677</v>
      </c>
      <c r="M48" s="408">
        <v>13785</v>
      </c>
      <c r="N48" s="408">
        <f>M48/$M$6*100</f>
        <v>32.30985585374428</v>
      </c>
      <c r="O48" s="408">
        <v>6291707</v>
      </c>
      <c r="P48" s="409">
        <f t="shared" si="72"/>
        <v>87.33171690880184</v>
      </c>
      <c r="Q48" s="409">
        <f>O48/M48</f>
        <v>456.41690243017774</v>
      </c>
      <c r="R48" s="409">
        <f>Q48/$Q$6*100</f>
        <v>270.2943563231071</v>
      </c>
      <c r="S48" s="408">
        <f>M48/B48</f>
        <v>54.9203187250996</v>
      </c>
      <c r="T48" s="409">
        <f>S48/$S$6*100</f>
        <v>38.10245949286178</v>
      </c>
      <c r="U48" s="408">
        <f>O48/B48</f>
        <v>25066.561752988047</v>
      </c>
      <c r="V48" s="411">
        <f>U48/$U$6*100</f>
        <v>102.98879762950337</v>
      </c>
      <c r="W48" s="86">
        <f>SUM(C48,M48)</f>
        <v>107561</v>
      </c>
      <c r="X48" s="87">
        <f>SUM(E48,O48)</f>
        <v>28245143</v>
      </c>
      <c r="AA48" s="88"/>
      <c r="AC48" s="88"/>
      <c r="AE48" s="88"/>
      <c r="AG48" s="88"/>
      <c r="AI48" s="88"/>
      <c r="AK48" s="88"/>
      <c r="AM48" s="88"/>
      <c r="AO48" s="88"/>
      <c r="AQ48" s="88"/>
      <c r="AS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W48" s="88"/>
    </row>
    <row r="49" spans="1:75" s="70" customFormat="1" ht="19.5" customHeight="1">
      <c r="A49" s="393" t="s">
        <v>131</v>
      </c>
      <c r="B49" s="394">
        <v>253</v>
      </c>
      <c r="C49" s="408">
        <v>88529</v>
      </c>
      <c r="D49" s="409">
        <f>C49/$C$6*100</f>
        <v>110.45690472625643</v>
      </c>
      <c r="E49" s="408">
        <v>19940934</v>
      </c>
      <c r="F49" s="409">
        <f>E49/$E$6*100</f>
        <v>192.14869415349938</v>
      </c>
      <c r="G49" s="408">
        <f>E49/C49</f>
        <v>225.2474782274735</v>
      </c>
      <c r="H49" s="408">
        <f>G49/$G$6*100</f>
        <v>173.95806502970404</v>
      </c>
      <c r="I49" s="408">
        <f>C49/B49</f>
        <v>349.9169960474308</v>
      </c>
      <c r="J49" s="409">
        <f>I49/$I$6*100</f>
        <v>129.23021264415772</v>
      </c>
      <c r="K49" s="410">
        <f>E49/B49</f>
        <v>78817.92094861661</v>
      </c>
      <c r="L49" s="409">
        <f>K49/$K$6*100</f>
        <v>224.80637734954868</v>
      </c>
      <c r="M49" s="408">
        <v>13626</v>
      </c>
      <c r="N49" s="408">
        <f>M49/$M$6*100</f>
        <v>31.93718504629087</v>
      </c>
      <c r="O49" s="408">
        <v>6415922</v>
      </c>
      <c r="P49" s="409">
        <f t="shared" si="72"/>
        <v>89.05587685709995</v>
      </c>
      <c r="Q49" s="409">
        <f>O49/M49</f>
        <v>470.85879935417586</v>
      </c>
      <c r="R49" s="409">
        <f>Q49/$Q$6*100</f>
        <v>278.8469826881087</v>
      </c>
      <c r="S49" s="408">
        <f>M49/B49</f>
        <v>53.85770750988142</v>
      </c>
      <c r="T49" s="409">
        <f>S49/$S$6*100</f>
        <v>37.36524416483042</v>
      </c>
      <c r="U49" s="408">
        <f>O49/B49</f>
        <v>25359.375494071148</v>
      </c>
      <c r="V49" s="411">
        <f>U49/$U$6*100</f>
        <v>104.19185592767425</v>
      </c>
      <c r="W49" s="86">
        <f>SUM(C49,M49)</f>
        <v>102155</v>
      </c>
      <c r="X49" s="87">
        <f>SUM(E49,O49)</f>
        <v>26356856</v>
      </c>
      <c r="AA49" s="88"/>
      <c r="AC49" s="88"/>
      <c r="AE49" s="88"/>
      <c r="AG49" s="88"/>
      <c r="AI49" s="88"/>
      <c r="AK49" s="88"/>
      <c r="AM49" s="88"/>
      <c r="AO49" s="88"/>
      <c r="AQ49" s="88"/>
      <c r="AS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W49" s="88"/>
    </row>
    <row r="50" spans="1:75" s="70" customFormat="1" ht="19.5" customHeight="1" thickBot="1">
      <c r="A50" s="401" t="s">
        <v>136</v>
      </c>
      <c r="B50" s="402">
        <v>250</v>
      </c>
      <c r="C50" s="403">
        <v>82312</v>
      </c>
      <c r="D50" s="404">
        <f>C50/$C$6*100</f>
        <v>102.70000499076708</v>
      </c>
      <c r="E50" s="403">
        <v>20895594</v>
      </c>
      <c r="F50" s="404">
        <f>E50/$E$6*100</f>
        <v>201.34769518126365</v>
      </c>
      <c r="G50" s="403">
        <f>E50/C50</f>
        <v>253.85841675575858</v>
      </c>
      <c r="H50" s="403">
        <f>G50/$G$6*100</f>
        <v>196.05422141835845</v>
      </c>
      <c r="I50" s="403">
        <f>C50/B50</f>
        <v>329.248</v>
      </c>
      <c r="J50" s="404">
        <f>I50/$I$6*100</f>
        <v>121.59680590906822</v>
      </c>
      <c r="K50" s="405">
        <f>E50/B50</f>
        <v>83582.376</v>
      </c>
      <c r="L50" s="404">
        <f>K50/$K$6*100</f>
        <v>238.3956710946162</v>
      </c>
      <c r="M50" s="403">
        <v>12804</v>
      </c>
      <c r="N50" s="403">
        <f>M50/$M$6*100</f>
        <v>30.010547287003398</v>
      </c>
      <c r="O50" s="403">
        <v>6552280</v>
      </c>
      <c r="P50" s="404">
        <f t="shared" si="72"/>
        <v>90.9485870952357</v>
      </c>
      <c r="Q50" s="404">
        <f>O50/M50</f>
        <v>511.7369572008747</v>
      </c>
      <c r="R50" s="404">
        <f>Q50/$Q$6*100</f>
        <v>303.05540990457916</v>
      </c>
      <c r="S50" s="403">
        <f>M50/B50</f>
        <v>51.216</v>
      </c>
      <c r="T50" s="404">
        <f>S50/$S$6*100</f>
        <v>35.532487987812026</v>
      </c>
      <c r="U50" s="403">
        <f>O50/B50</f>
        <v>26209.12</v>
      </c>
      <c r="V50" s="406">
        <f>U50/$U$6*100</f>
        <v>107.68312712075907</v>
      </c>
      <c r="W50" s="86">
        <f>SUM(C50,M50)</f>
        <v>95116</v>
      </c>
      <c r="X50" s="87">
        <f>SUM(E50,O50)</f>
        <v>27447874</v>
      </c>
      <c r="AA50" s="88"/>
      <c r="AC50" s="88"/>
      <c r="AE50" s="88"/>
      <c r="AG50" s="88"/>
      <c r="AI50" s="88"/>
      <c r="AK50" s="88"/>
      <c r="AM50" s="88"/>
      <c r="AO50" s="88"/>
      <c r="AQ50" s="88"/>
      <c r="AS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W50" s="88"/>
    </row>
    <row r="51" spans="1:24" ht="19.5" customHeight="1">
      <c r="A51" s="89" t="s">
        <v>2</v>
      </c>
      <c r="W51" s="86"/>
      <c r="X51" s="87"/>
    </row>
    <row r="53" ht="13.5">
      <c r="C53" s="6" t="s">
        <v>119</v>
      </c>
    </row>
    <row r="55" ht="5.25" customHeight="1"/>
    <row r="56" ht="13.5" hidden="1"/>
    <row r="57" ht="13.5" hidden="1"/>
    <row r="63" ht="13.5">
      <c r="M63" s="90"/>
    </row>
  </sheetData>
  <sheetProtection/>
  <mergeCells count="12">
    <mergeCell ref="Q4:R4"/>
    <mergeCell ref="S4:V4"/>
    <mergeCell ref="A3:A5"/>
    <mergeCell ref="B3:B5"/>
    <mergeCell ref="C3:L3"/>
    <mergeCell ref="M3:V3"/>
    <mergeCell ref="C4:D4"/>
    <mergeCell ref="E4:F4"/>
    <mergeCell ref="G4:H4"/>
    <mergeCell ref="I4:L4"/>
    <mergeCell ref="M4:N4"/>
    <mergeCell ref="O4:P4"/>
  </mergeCells>
  <printOptions/>
  <pageMargins left="0.4724409448818898" right="0.35433070866141736" top="0.6692913385826772" bottom="0.4724409448818898" header="0.1968503937007874" footer="0.3937007874015748"/>
  <pageSetup horizontalDpi="600" verticalDpi="600" orientation="landscape" paperSize="9" scale="95" r:id="rId1"/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55"/>
  <sheetViews>
    <sheetView view="pageBreakPreview" zoomScale="90" zoomScaleNormal="75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I4" sqref="I4:L4"/>
    </sheetView>
  </sheetViews>
  <sheetFormatPr defaultColWidth="9.00390625" defaultRowHeight="13.5"/>
  <cols>
    <col min="1" max="1" width="7.625" style="91" customWidth="1"/>
    <col min="2" max="2" width="6.00390625" style="91" customWidth="1"/>
    <col min="3" max="3" width="9.625" style="91" customWidth="1"/>
    <col min="4" max="4" width="6.25390625" style="91" customWidth="1"/>
    <col min="5" max="5" width="13.625" style="91" customWidth="1"/>
    <col min="6" max="6" width="6.25390625" style="91" customWidth="1"/>
    <col min="7" max="7" width="6.875" style="91" customWidth="1"/>
    <col min="8" max="8" width="6.25390625" style="91" customWidth="1"/>
    <col min="9" max="9" width="5.75390625" style="91" customWidth="1"/>
    <col min="10" max="10" width="6.25390625" style="91" customWidth="1"/>
    <col min="11" max="11" width="8.875" style="91" customWidth="1"/>
    <col min="12" max="12" width="6.25390625" style="91" customWidth="1"/>
    <col min="13" max="13" width="9.625" style="91" customWidth="1"/>
    <col min="14" max="14" width="6.25390625" style="91" customWidth="1"/>
    <col min="15" max="15" width="13.625" style="91" customWidth="1"/>
    <col min="16" max="16" width="6.25390625" style="91" customWidth="1"/>
    <col min="17" max="17" width="6.875" style="91" customWidth="1"/>
    <col min="18" max="18" width="6.25390625" style="91" customWidth="1"/>
    <col min="19" max="19" width="5.75390625" style="91" customWidth="1"/>
    <col min="20" max="20" width="6.25390625" style="91" customWidth="1"/>
    <col min="21" max="21" width="8.875" style="91" customWidth="1"/>
    <col min="22" max="22" width="6.25390625" style="91" customWidth="1"/>
    <col min="23" max="23" width="9.00390625" style="91" bestFit="1" customWidth="1"/>
    <col min="24" max="16384" width="9.00390625" style="91" customWidth="1"/>
  </cols>
  <sheetData>
    <row r="1" spans="1:22" ht="24">
      <c r="A1" s="98"/>
      <c r="B1" s="99" t="s">
        <v>109</v>
      </c>
      <c r="C1" s="100"/>
      <c r="D1" s="98"/>
      <c r="E1" s="100"/>
      <c r="F1" s="98"/>
      <c r="G1" s="100"/>
      <c r="H1" s="98"/>
      <c r="I1" s="100"/>
      <c r="J1" s="98"/>
      <c r="K1" s="100"/>
      <c r="L1" s="98"/>
      <c r="M1" s="100"/>
      <c r="N1" s="98"/>
      <c r="O1" s="100"/>
      <c r="P1" s="98"/>
      <c r="Q1" s="100"/>
      <c r="R1" s="98"/>
      <c r="S1" s="100"/>
      <c r="T1" s="98"/>
      <c r="U1" s="100"/>
      <c r="V1" s="98"/>
    </row>
    <row r="2" spans="1:22" ht="20.25" customHeight="1">
      <c r="A2" s="101"/>
      <c r="B2" s="101"/>
      <c r="C2" s="102"/>
      <c r="D2" s="101"/>
      <c r="E2" s="102"/>
      <c r="F2" s="101"/>
      <c r="G2" s="102"/>
      <c r="H2" s="101"/>
      <c r="I2" s="102"/>
      <c r="J2" s="101"/>
      <c r="K2" s="102"/>
      <c r="L2" s="101"/>
      <c r="M2" s="102"/>
      <c r="N2" s="101"/>
      <c r="O2" s="102"/>
      <c r="P2" s="101"/>
      <c r="Q2" s="102"/>
      <c r="R2" s="103"/>
      <c r="S2" s="102"/>
      <c r="T2" s="101"/>
      <c r="U2" s="102"/>
      <c r="V2" s="101"/>
    </row>
    <row r="3" spans="1:22" s="92" customFormat="1" ht="21.75" customHeight="1">
      <c r="A3" s="446" t="s">
        <v>76</v>
      </c>
      <c r="B3" s="449" t="s">
        <v>87</v>
      </c>
      <c r="C3" s="452" t="s">
        <v>40</v>
      </c>
      <c r="D3" s="453"/>
      <c r="E3" s="453"/>
      <c r="F3" s="453"/>
      <c r="G3" s="453"/>
      <c r="H3" s="453"/>
      <c r="I3" s="453"/>
      <c r="J3" s="453"/>
      <c r="K3" s="453"/>
      <c r="L3" s="454"/>
      <c r="M3" s="452" t="s">
        <v>52</v>
      </c>
      <c r="N3" s="453"/>
      <c r="O3" s="453"/>
      <c r="P3" s="453"/>
      <c r="Q3" s="453"/>
      <c r="R3" s="453"/>
      <c r="S3" s="453"/>
      <c r="T3" s="453"/>
      <c r="U3" s="453"/>
      <c r="V3" s="455"/>
    </row>
    <row r="4" spans="1:22" s="92" customFormat="1" ht="21.75" customHeight="1">
      <c r="A4" s="447"/>
      <c r="B4" s="450"/>
      <c r="C4" s="456" t="s">
        <v>3</v>
      </c>
      <c r="D4" s="457"/>
      <c r="E4" s="458" t="s">
        <v>117</v>
      </c>
      <c r="F4" s="459"/>
      <c r="G4" s="458" t="s">
        <v>10</v>
      </c>
      <c r="H4" s="459"/>
      <c r="I4" s="460" t="s">
        <v>17</v>
      </c>
      <c r="J4" s="461"/>
      <c r="K4" s="461"/>
      <c r="L4" s="462"/>
      <c r="M4" s="456" t="s">
        <v>3</v>
      </c>
      <c r="N4" s="457"/>
      <c r="O4" s="458" t="s">
        <v>117</v>
      </c>
      <c r="P4" s="459"/>
      <c r="Q4" s="458" t="s">
        <v>10</v>
      </c>
      <c r="R4" s="463"/>
      <c r="S4" s="460" t="s">
        <v>17</v>
      </c>
      <c r="T4" s="461"/>
      <c r="U4" s="461"/>
      <c r="V4" s="464"/>
    </row>
    <row r="5" spans="1:22" s="93" customFormat="1" ht="21.75" customHeight="1">
      <c r="A5" s="448"/>
      <c r="B5" s="451"/>
      <c r="C5" s="75" t="s">
        <v>93</v>
      </c>
      <c r="D5" s="76" t="s">
        <v>5</v>
      </c>
      <c r="E5" s="75" t="s">
        <v>42</v>
      </c>
      <c r="F5" s="104" t="s">
        <v>5</v>
      </c>
      <c r="G5" s="75" t="s">
        <v>69</v>
      </c>
      <c r="H5" s="104" t="s">
        <v>5</v>
      </c>
      <c r="I5" s="105" t="s">
        <v>37</v>
      </c>
      <c r="J5" s="106" t="s">
        <v>5</v>
      </c>
      <c r="K5" s="105" t="s">
        <v>62</v>
      </c>
      <c r="L5" s="106" t="s">
        <v>5</v>
      </c>
      <c r="M5" s="75" t="s">
        <v>93</v>
      </c>
      <c r="N5" s="76" t="s">
        <v>5</v>
      </c>
      <c r="O5" s="75" t="s">
        <v>42</v>
      </c>
      <c r="P5" s="104" t="s">
        <v>5</v>
      </c>
      <c r="Q5" s="75" t="s">
        <v>69</v>
      </c>
      <c r="R5" s="107" t="s">
        <v>5</v>
      </c>
      <c r="S5" s="105" t="s">
        <v>37</v>
      </c>
      <c r="T5" s="106" t="s">
        <v>5</v>
      </c>
      <c r="U5" s="105" t="s">
        <v>62</v>
      </c>
      <c r="V5" s="108" t="s">
        <v>5</v>
      </c>
    </row>
    <row r="6" spans="1:22" s="94" customFormat="1" ht="21.75" customHeight="1">
      <c r="A6" s="109" t="s">
        <v>46</v>
      </c>
      <c r="B6" s="110">
        <v>296</v>
      </c>
      <c r="C6" s="111">
        <v>15576</v>
      </c>
      <c r="D6" s="112">
        <v>100</v>
      </c>
      <c r="E6" s="111">
        <v>6314764</v>
      </c>
      <c r="F6" s="112">
        <v>100</v>
      </c>
      <c r="G6" s="111">
        <f aca="true" t="shared" si="0" ref="G6:G15">E6/C6</f>
        <v>405.41628145865434</v>
      </c>
      <c r="H6" s="112">
        <v>100</v>
      </c>
      <c r="I6" s="111">
        <f aca="true" t="shared" si="1" ref="I6:I15">C6/B6</f>
        <v>52.62162162162162</v>
      </c>
      <c r="J6" s="112">
        <v>100</v>
      </c>
      <c r="K6" s="111">
        <f aca="true" t="shared" si="2" ref="K6:K15">E6/B6</f>
        <v>21333.662162162163</v>
      </c>
      <c r="L6" s="112">
        <v>100</v>
      </c>
      <c r="M6" s="111">
        <v>1760</v>
      </c>
      <c r="N6" s="112">
        <v>100</v>
      </c>
      <c r="O6" s="111">
        <v>1122381</v>
      </c>
      <c r="P6" s="112">
        <v>100</v>
      </c>
      <c r="Q6" s="111">
        <f aca="true" t="shared" si="3" ref="Q6:Q15">O6/M6</f>
        <v>637.7164772727273</v>
      </c>
      <c r="R6" s="113">
        <v>100</v>
      </c>
      <c r="S6" s="111">
        <f aca="true" t="shared" si="4" ref="S6:S15">M6/B6</f>
        <v>5.945945945945946</v>
      </c>
      <c r="T6" s="112">
        <v>100</v>
      </c>
      <c r="U6" s="111">
        <f aca="true" t="shared" si="5" ref="U6:U15">O6/B6</f>
        <v>3791.8277027027025</v>
      </c>
      <c r="V6" s="114">
        <v>100</v>
      </c>
    </row>
    <row r="7" spans="1:22" s="94" customFormat="1" ht="21.75" customHeight="1">
      <c r="A7" s="109" t="s">
        <v>1</v>
      </c>
      <c r="B7" s="110">
        <v>295</v>
      </c>
      <c r="C7" s="111">
        <v>14442</v>
      </c>
      <c r="D7" s="115">
        <f aca="true" t="shared" si="6" ref="D7:D16">C7/$C$6*100</f>
        <v>92.71956856702619</v>
      </c>
      <c r="E7" s="111">
        <v>6927914</v>
      </c>
      <c r="F7" s="115">
        <f aca="true" t="shared" si="7" ref="F7:F16">E7/$E$6*100</f>
        <v>109.70978487873815</v>
      </c>
      <c r="G7" s="111">
        <f t="shared" si="0"/>
        <v>479.70599639939064</v>
      </c>
      <c r="H7" s="115">
        <f aca="true" t="shared" si="8" ref="H7:H16">G7/$G$6*100</f>
        <v>118.32430475496642</v>
      </c>
      <c r="I7" s="111">
        <f t="shared" si="1"/>
        <v>48.95593220338983</v>
      </c>
      <c r="J7" s="115">
        <f aca="true" t="shared" si="9" ref="J7:J16">I7/$I$6*100</f>
        <v>93.0338721892873</v>
      </c>
      <c r="K7" s="111">
        <f t="shared" si="2"/>
        <v>23484.454237288137</v>
      </c>
      <c r="L7" s="115">
        <f aca="true" t="shared" si="10" ref="L7:L16">K7/$K$6*100</f>
        <v>110.08168245459828</v>
      </c>
      <c r="M7" s="111">
        <v>1207</v>
      </c>
      <c r="N7" s="115">
        <f aca="true" t="shared" si="11" ref="N7:N16">M7/$M$6*100</f>
        <v>68.57954545454545</v>
      </c>
      <c r="O7" s="111">
        <v>739108</v>
      </c>
      <c r="P7" s="115">
        <f aca="true" t="shared" si="12" ref="P7:P16">O7/$O$6*100</f>
        <v>65.85179186033976</v>
      </c>
      <c r="Q7" s="111">
        <f t="shared" si="3"/>
        <v>612.351284175642</v>
      </c>
      <c r="R7" s="116">
        <f aca="true" t="shared" si="13" ref="R7:R16">Q7/$Q$6*100</f>
        <v>96.02249683032143</v>
      </c>
      <c r="S7" s="111">
        <f t="shared" si="4"/>
        <v>4.091525423728814</v>
      </c>
      <c r="T7" s="115">
        <f aca="true" t="shared" si="14" ref="T7:T16">S7/$S$6*100</f>
        <v>68.8120184899846</v>
      </c>
      <c r="U7" s="111">
        <f t="shared" si="5"/>
        <v>2505.4508474576273</v>
      </c>
      <c r="V7" s="117">
        <f aca="true" t="shared" si="15" ref="V7:V16">U7/$U$6*100</f>
        <v>66.07501827342567</v>
      </c>
    </row>
    <row r="8" spans="1:22" s="94" customFormat="1" ht="21.75" customHeight="1">
      <c r="A8" s="109" t="s">
        <v>81</v>
      </c>
      <c r="B8" s="110">
        <v>293</v>
      </c>
      <c r="C8" s="111">
        <v>14136</v>
      </c>
      <c r="D8" s="115">
        <f t="shared" si="6"/>
        <v>90.75500770416025</v>
      </c>
      <c r="E8" s="111">
        <v>7480956</v>
      </c>
      <c r="F8" s="115">
        <f t="shared" si="7"/>
        <v>118.46770520640202</v>
      </c>
      <c r="G8" s="111">
        <f t="shared" si="0"/>
        <v>529.2130730050934</v>
      </c>
      <c r="H8" s="115">
        <f t="shared" si="8"/>
        <v>130.53572271469426</v>
      </c>
      <c r="I8" s="111">
        <f t="shared" si="1"/>
        <v>48.2457337883959</v>
      </c>
      <c r="J8" s="115">
        <f t="shared" si="9"/>
        <v>91.6842398649537</v>
      </c>
      <c r="K8" s="111">
        <f t="shared" si="2"/>
        <v>25532.27303754266</v>
      </c>
      <c r="L8" s="115">
        <f t="shared" si="10"/>
        <v>119.6806851231911</v>
      </c>
      <c r="M8" s="111">
        <v>919</v>
      </c>
      <c r="N8" s="115">
        <f t="shared" si="11"/>
        <v>52.21590909090909</v>
      </c>
      <c r="O8" s="111">
        <v>599506</v>
      </c>
      <c r="P8" s="115">
        <f t="shared" si="12"/>
        <v>53.413769477566</v>
      </c>
      <c r="Q8" s="111">
        <f t="shared" si="3"/>
        <v>652.3460282916213</v>
      </c>
      <c r="R8" s="116">
        <f t="shared" si="13"/>
        <v>102.29405253592618</v>
      </c>
      <c r="S8" s="111">
        <f t="shared" si="4"/>
        <v>3.136518771331058</v>
      </c>
      <c r="T8" s="115">
        <f t="shared" si="14"/>
        <v>52.75054297238597</v>
      </c>
      <c r="U8" s="111">
        <f t="shared" si="5"/>
        <v>2046.0955631399318</v>
      </c>
      <c r="V8" s="117">
        <f t="shared" si="15"/>
        <v>53.96066814115883</v>
      </c>
    </row>
    <row r="9" spans="1:22" s="94" customFormat="1" ht="21.75" customHeight="1">
      <c r="A9" s="109" t="s">
        <v>102</v>
      </c>
      <c r="B9" s="110">
        <v>296</v>
      </c>
      <c r="C9" s="111">
        <v>15570</v>
      </c>
      <c r="D9" s="115">
        <f t="shared" si="6"/>
        <v>99.96147919876734</v>
      </c>
      <c r="E9" s="111">
        <v>8075775</v>
      </c>
      <c r="F9" s="115">
        <f t="shared" si="7"/>
        <v>127.88720211871734</v>
      </c>
      <c r="G9" s="111">
        <f t="shared" si="0"/>
        <v>518.6753371868979</v>
      </c>
      <c r="H9" s="115">
        <f t="shared" si="8"/>
        <v>127.93648427752996</v>
      </c>
      <c r="I9" s="111">
        <f t="shared" si="1"/>
        <v>52.601351351351354</v>
      </c>
      <c r="J9" s="115">
        <f t="shared" si="9"/>
        <v>99.96147919876735</v>
      </c>
      <c r="K9" s="111">
        <f t="shared" si="2"/>
        <v>27283.02364864865</v>
      </c>
      <c r="L9" s="115">
        <f t="shared" si="10"/>
        <v>127.88720211871734</v>
      </c>
      <c r="M9" s="111">
        <v>1148</v>
      </c>
      <c r="N9" s="115">
        <f t="shared" si="11"/>
        <v>65.22727272727272</v>
      </c>
      <c r="O9" s="111">
        <v>820135</v>
      </c>
      <c r="P9" s="115">
        <f t="shared" si="12"/>
        <v>73.07099817263479</v>
      </c>
      <c r="Q9" s="111">
        <f t="shared" si="3"/>
        <v>714.4033101045296</v>
      </c>
      <c r="R9" s="116">
        <f t="shared" si="13"/>
        <v>112.02522367930072</v>
      </c>
      <c r="S9" s="111">
        <f t="shared" si="4"/>
        <v>3.8783783783783785</v>
      </c>
      <c r="T9" s="115">
        <f t="shared" si="14"/>
        <v>65.22727272727273</v>
      </c>
      <c r="U9" s="111">
        <f t="shared" si="5"/>
        <v>2770.7263513513512</v>
      </c>
      <c r="V9" s="117">
        <f t="shared" si="15"/>
        <v>73.07099817263479</v>
      </c>
    </row>
    <row r="10" spans="1:22" s="94" customFormat="1" ht="21.75" customHeight="1">
      <c r="A10" s="109" t="s">
        <v>54</v>
      </c>
      <c r="B10" s="110">
        <v>296</v>
      </c>
      <c r="C10" s="111">
        <v>15108</v>
      </c>
      <c r="D10" s="115">
        <f t="shared" si="6"/>
        <v>96.99537750385207</v>
      </c>
      <c r="E10" s="111">
        <v>8034941</v>
      </c>
      <c r="F10" s="115">
        <f t="shared" si="7"/>
        <v>127.24055879206253</v>
      </c>
      <c r="G10" s="111">
        <f t="shared" si="0"/>
        <v>531.8335319036272</v>
      </c>
      <c r="H10" s="115">
        <f t="shared" si="8"/>
        <v>131.1820852359787</v>
      </c>
      <c r="I10" s="111">
        <f t="shared" si="1"/>
        <v>51.04054054054054</v>
      </c>
      <c r="J10" s="115">
        <f t="shared" si="9"/>
        <v>96.99537750385207</v>
      </c>
      <c r="K10" s="111">
        <f t="shared" si="2"/>
        <v>27145.070945945947</v>
      </c>
      <c r="L10" s="115">
        <f t="shared" si="10"/>
        <v>127.24055879206253</v>
      </c>
      <c r="M10" s="111">
        <v>1067</v>
      </c>
      <c r="N10" s="115">
        <f t="shared" si="11"/>
        <v>60.62499999999999</v>
      </c>
      <c r="O10" s="111">
        <v>747311</v>
      </c>
      <c r="P10" s="115">
        <f t="shared" si="12"/>
        <v>66.5826488509695</v>
      </c>
      <c r="Q10" s="111">
        <f t="shared" si="3"/>
        <v>700.3851921274602</v>
      </c>
      <c r="R10" s="116">
        <f t="shared" si="13"/>
        <v>109.82704965108371</v>
      </c>
      <c r="S10" s="111">
        <f t="shared" si="4"/>
        <v>3.60472972972973</v>
      </c>
      <c r="T10" s="115">
        <f t="shared" si="14"/>
        <v>60.62500000000001</v>
      </c>
      <c r="U10" s="111">
        <f t="shared" si="5"/>
        <v>2524.699324324324</v>
      </c>
      <c r="V10" s="117">
        <f t="shared" si="15"/>
        <v>66.5826488509695</v>
      </c>
    </row>
    <row r="11" spans="1:22" s="94" customFormat="1" ht="21.75" customHeight="1">
      <c r="A11" s="109" t="s">
        <v>77</v>
      </c>
      <c r="B11" s="110">
        <v>297</v>
      </c>
      <c r="C11" s="111">
        <v>15771</v>
      </c>
      <c r="D11" s="115">
        <f t="shared" si="6"/>
        <v>101.25192604006163</v>
      </c>
      <c r="E11" s="111">
        <v>7553738</v>
      </c>
      <c r="F11" s="115">
        <f t="shared" si="7"/>
        <v>119.62027401182371</v>
      </c>
      <c r="G11" s="111">
        <f t="shared" si="0"/>
        <v>478.9637943060047</v>
      </c>
      <c r="H11" s="115">
        <f t="shared" si="8"/>
        <v>118.14123314996931</v>
      </c>
      <c r="I11" s="111">
        <f t="shared" si="1"/>
        <v>53.101010101010104</v>
      </c>
      <c r="J11" s="115">
        <f t="shared" si="9"/>
        <v>100.91101046416917</v>
      </c>
      <c r="K11" s="111">
        <f t="shared" si="2"/>
        <v>25433.46127946128</v>
      </c>
      <c r="L11" s="115">
        <f t="shared" si="10"/>
        <v>119.21751214646403</v>
      </c>
      <c r="M11" s="111">
        <v>749</v>
      </c>
      <c r="N11" s="115">
        <f t="shared" si="11"/>
        <v>42.55681818181819</v>
      </c>
      <c r="O11" s="111">
        <v>584690</v>
      </c>
      <c r="P11" s="115">
        <f t="shared" si="12"/>
        <v>52.093718621395055</v>
      </c>
      <c r="Q11" s="111">
        <f t="shared" si="3"/>
        <v>780.6275033377838</v>
      </c>
      <c r="R11" s="116">
        <f t="shared" si="13"/>
        <v>122.40980610634887</v>
      </c>
      <c r="S11" s="111">
        <f t="shared" si="4"/>
        <v>2.521885521885522</v>
      </c>
      <c r="T11" s="115">
        <f t="shared" si="14"/>
        <v>42.41352923171105</v>
      </c>
      <c r="U11" s="111">
        <f t="shared" si="5"/>
        <v>1968.6531986531986</v>
      </c>
      <c r="V11" s="117">
        <f t="shared" si="15"/>
        <v>51.918318895397086</v>
      </c>
    </row>
    <row r="12" spans="1:22" s="94" customFormat="1" ht="21.75" customHeight="1">
      <c r="A12" s="109" t="s">
        <v>23</v>
      </c>
      <c r="B12" s="110">
        <v>294</v>
      </c>
      <c r="C12" s="111">
        <v>15200</v>
      </c>
      <c r="D12" s="115">
        <f t="shared" si="6"/>
        <v>97.58602978941961</v>
      </c>
      <c r="E12" s="111">
        <v>7364168</v>
      </c>
      <c r="F12" s="115">
        <f t="shared" si="7"/>
        <v>116.61826158507269</v>
      </c>
      <c r="G12" s="111">
        <f t="shared" si="0"/>
        <v>484.48473684210524</v>
      </c>
      <c r="H12" s="115">
        <f t="shared" si="8"/>
        <v>119.50302910849291</v>
      </c>
      <c r="I12" s="111">
        <f t="shared" si="1"/>
        <v>51.70068027210884</v>
      </c>
      <c r="J12" s="115">
        <f t="shared" si="9"/>
        <v>98.24988033220478</v>
      </c>
      <c r="K12" s="111">
        <f t="shared" si="2"/>
        <v>25048.190476190477</v>
      </c>
      <c r="L12" s="115">
        <f t="shared" si="10"/>
        <v>117.41158309245414</v>
      </c>
      <c r="M12" s="111">
        <v>690</v>
      </c>
      <c r="N12" s="115">
        <f t="shared" si="11"/>
        <v>39.20454545454545</v>
      </c>
      <c r="O12" s="111">
        <v>593262</v>
      </c>
      <c r="P12" s="115">
        <f t="shared" si="12"/>
        <v>52.85745214860194</v>
      </c>
      <c r="Q12" s="111">
        <f t="shared" si="3"/>
        <v>859.8</v>
      </c>
      <c r="R12" s="116">
        <f t="shared" si="13"/>
        <v>134.8248054804919</v>
      </c>
      <c r="S12" s="111">
        <f t="shared" si="4"/>
        <v>2.3469387755102042</v>
      </c>
      <c r="T12" s="115">
        <f t="shared" si="14"/>
        <v>39.47124304267162</v>
      </c>
      <c r="U12" s="111">
        <f t="shared" si="5"/>
        <v>2017.8979591836735</v>
      </c>
      <c r="V12" s="117">
        <f t="shared" si="15"/>
        <v>53.21702665301421</v>
      </c>
    </row>
    <row r="13" spans="1:22" s="94" customFormat="1" ht="21.75" customHeight="1">
      <c r="A13" s="109" t="s">
        <v>72</v>
      </c>
      <c r="B13" s="110">
        <v>294</v>
      </c>
      <c r="C13" s="111">
        <v>15342</v>
      </c>
      <c r="D13" s="115">
        <f t="shared" si="6"/>
        <v>98.49768875192603</v>
      </c>
      <c r="E13" s="111">
        <v>7645710</v>
      </c>
      <c r="F13" s="115">
        <f t="shared" si="7"/>
        <v>121.07673382568215</v>
      </c>
      <c r="G13" s="111">
        <f t="shared" si="0"/>
        <v>498.351583887368</v>
      </c>
      <c r="H13" s="115">
        <f t="shared" si="8"/>
        <v>122.92342628528388</v>
      </c>
      <c r="I13" s="111">
        <f t="shared" si="1"/>
        <v>52.183673469387756</v>
      </c>
      <c r="J13" s="115">
        <f t="shared" si="9"/>
        <v>99.16774105636091</v>
      </c>
      <c r="K13" s="111">
        <f t="shared" si="2"/>
        <v>26005.816326530614</v>
      </c>
      <c r="L13" s="115">
        <f t="shared" si="10"/>
        <v>121.90038507619701</v>
      </c>
      <c r="M13" s="111">
        <v>545</v>
      </c>
      <c r="N13" s="115">
        <f t="shared" si="11"/>
        <v>30.96590909090909</v>
      </c>
      <c r="O13" s="111">
        <v>457322</v>
      </c>
      <c r="P13" s="115">
        <f t="shared" si="12"/>
        <v>40.74570043505726</v>
      </c>
      <c r="Q13" s="111">
        <f t="shared" si="3"/>
        <v>839.1229357798165</v>
      </c>
      <c r="R13" s="116">
        <f t="shared" si="13"/>
        <v>131.5824454416528</v>
      </c>
      <c r="S13" s="111">
        <f t="shared" si="4"/>
        <v>1.8537414965986394</v>
      </c>
      <c r="T13" s="115">
        <f t="shared" si="14"/>
        <v>31.176561533704394</v>
      </c>
      <c r="U13" s="111">
        <f t="shared" si="5"/>
        <v>1555.5170068027212</v>
      </c>
      <c r="V13" s="117">
        <f t="shared" si="15"/>
        <v>41.022882070669894</v>
      </c>
    </row>
    <row r="14" spans="1:22" s="94" customFormat="1" ht="21.75" customHeight="1">
      <c r="A14" s="109" t="s">
        <v>116</v>
      </c>
      <c r="B14" s="110">
        <v>295</v>
      </c>
      <c r="C14" s="111">
        <v>16305</v>
      </c>
      <c r="D14" s="115">
        <f t="shared" si="6"/>
        <v>104.68027734976889</v>
      </c>
      <c r="E14" s="111">
        <v>7588140</v>
      </c>
      <c r="F14" s="115">
        <f t="shared" si="7"/>
        <v>120.16506080037195</v>
      </c>
      <c r="G14" s="111">
        <f t="shared" si="0"/>
        <v>465.3873045078197</v>
      </c>
      <c r="H14" s="115">
        <f t="shared" si="8"/>
        <v>114.7924555060775</v>
      </c>
      <c r="I14" s="111">
        <f t="shared" si="1"/>
        <v>55.271186440677965</v>
      </c>
      <c r="J14" s="115">
        <f t="shared" si="9"/>
        <v>105.0351257475647</v>
      </c>
      <c r="K14" s="111">
        <f t="shared" si="2"/>
        <v>25722.508474576272</v>
      </c>
      <c r="L14" s="115">
        <f t="shared" si="10"/>
        <v>120.57239998952576</v>
      </c>
      <c r="M14" s="111">
        <v>672</v>
      </c>
      <c r="N14" s="115">
        <f t="shared" si="11"/>
        <v>38.18181818181819</v>
      </c>
      <c r="O14" s="111">
        <v>620741</v>
      </c>
      <c r="P14" s="115">
        <f t="shared" si="12"/>
        <v>55.30572951609124</v>
      </c>
      <c r="Q14" s="111">
        <f t="shared" si="3"/>
        <v>923.7217261904761</v>
      </c>
      <c r="R14" s="116">
        <f t="shared" si="13"/>
        <v>144.8483392088104</v>
      </c>
      <c r="S14" s="111">
        <f t="shared" si="4"/>
        <v>2.2779661016949153</v>
      </c>
      <c r="T14" s="115">
        <f t="shared" si="14"/>
        <v>38.311248073959945</v>
      </c>
      <c r="U14" s="111">
        <f t="shared" si="5"/>
        <v>2104.2067796610168</v>
      </c>
      <c r="V14" s="117">
        <f t="shared" si="15"/>
        <v>55.49320656529832</v>
      </c>
    </row>
    <row r="15" spans="1:22" s="94" customFormat="1" ht="21.75" customHeight="1">
      <c r="A15" s="109" t="s">
        <v>47</v>
      </c>
      <c r="B15" s="110">
        <v>296</v>
      </c>
      <c r="C15" s="111">
        <v>16797</v>
      </c>
      <c r="D15" s="115">
        <f t="shared" si="6"/>
        <v>107.83898305084745</v>
      </c>
      <c r="E15" s="111">
        <v>7873369</v>
      </c>
      <c r="F15" s="115">
        <f t="shared" si="7"/>
        <v>124.68192002108076</v>
      </c>
      <c r="G15" s="111">
        <f t="shared" si="0"/>
        <v>468.7366196344585</v>
      </c>
      <c r="H15" s="115">
        <f t="shared" si="8"/>
        <v>115.61859774056997</v>
      </c>
      <c r="I15" s="111">
        <f t="shared" si="1"/>
        <v>56.74662162162162</v>
      </c>
      <c r="J15" s="115">
        <f t="shared" si="9"/>
        <v>107.83898305084745</v>
      </c>
      <c r="K15" s="111">
        <f t="shared" si="2"/>
        <v>26599.219594594593</v>
      </c>
      <c r="L15" s="115">
        <f t="shared" si="10"/>
        <v>124.68192002108074</v>
      </c>
      <c r="M15" s="111">
        <v>671</v>
      </c>
      <c r="N15" s="115">
        <f t="shared" si="11"/>
        <v>38.125</v>
      </c>
      <c r="O15" s="111">
        <v>644877</v>
      </c>
      <c r="P15" s="115">
        <f t="shared" si="12"/>
        <v>57.45615793567425</v>
      </c>
      <c r="Q15" s="111">
        <f t="shared" si="3"/>
        <v>961.0685543964232</v>
      </c>
      <c r="R15" s="116">
        <f t="shared" si="13"/>
        <v>150.70467655258818</v>
      </c>
      <c r="S15" s="111">
        <f t="shared" si="4"/>
        <v>2.266891891891892</v>
      </c>
      <c r="T15" s="115">
        <f t="shared" si="14"/>
        <v>38.125</v>
      </c>
      <c r="U15" s="111">
        <f t="shared" si="5"/>
        <v>2178.6385135135133</v>
      </c>
      <c r="V15" s="117">
        <f t="shared" si="15"/>
        <v>57.45615793567425</v>
      </c>
    </row>
    <row r="16" spans="1:22" s="94" customFormat="1" ht="21.75" customHeight="1">
      <c r="A16" s="109" t="s">
        <v>90</v>
      </c>
      <c r="B16" s="110">
        <v>291</v>
      </c>
      <c r="C16" s="111">
        <v>17898</v>
      </c>
      <c r="D16" s="115">
        <f t="shared" si="6"/>
        <v>114.9075500770416</v>
      </c>
      <c r="E16" s="111">
        <v>8169883</v>
      </c>
      <c r="F16" s="115">
        <f t="shared" si="7"/>
        <v>129.3774874247082</v>
      </c>
      <c r="G16" s="111">
        <f aca="true" t="shared" si="16" ref="G16:G25">E16/C16</f>
        <v>456.4690468208738</v>
      </c>
      <c r="H16" s="115">
        <f t="shared" si="8"/>
        <v>112.59267762472089</v>
      </c>
      <c r="I16" s="111">
        <f aca="true" t="shared" si="17" ref="I16:I25">C16/B16</f>
        <v>61.50515463917526</v>
      </c>
      <c r="J16" s="115">
        <f t="shared" si="9"/>
        <v>116.88190660757496</v>
      </c>
      <c r="K16" s="111">
        <f aca="true" t="shared" si="18" ref="K16:K25">E16/B16</f>
        <v>28075.199312714776</v>
      </c>
      <c r="L16" s="115">
        <f t="shared" si="10"/>
        <v>131.60046830829424</v>
      </c>
      <c r="M16" s="111">
        <v>847</v>
      </c>
      <c r="N16" s="115">
        <f t="shared" si="11"/>
        <v>48.125</v>
      </c>
      <c r="O16" s="111">
        <v>687125</v>
      </c>
      <c r="P16" s="115">
        <f t="shared" si="12"/>
        <v>61.220298632995394</v>
      </c>
      <c r="Q16" s="111">
        <f aca="true" t="shared" si="19" ref="Q16:Q25">O16/M16</f>
        <v>811.2455726092089</v>
      </c>
      <c r="R16" s="116">
        <f t="shared" si="13"/>
        <v>127.21101014648393</v>
      </c>
      <c r="S16" s="111">
        <f aca="true" t="shared" si="20" ref="S16:S25">M16/B16</f>
        <v>2.910652920962199</v>
      </c>
      <c r="T16" s="115">
        <f t="shared" si="14"/>
        <v>48.95189003436426</v>
      </c>
      <c r="U16" s="111">
        <f aca="true" t="shared" si="21" ref="U16:U25">O16/B16</f>
        <v>2361.254295532646</v>
      </c>
      <c r="V16" s="117">
        <f t="shared" si="15"/>
        <v>62.27219379851079</v>
      </c>
    </row>
    <row r="17" spans="1:22" s="94" customFormat="1" ht="21.75" customHeight="1">
      <c r="A17" s="109" t="s">
        <v>39</v>
      </c>
      <c r="B17" s="110">
        <v>290</v>
      </c>
      <c r="C17" s="111">
        <v>17841</v>
      </c>
      <c r="D17" s="115">
        <f aca="true" t="shared" si="22" ref="D17:D26">C17/$C$6*100</f>
        <v>114.54160246533127</v>
      </c>
      <c r="E17" s="111">
        <v>8886748</v>
      </c>
      <c r="F17" s="115">
        <f aca="true" t="shared" si="23" ref="F17:F26">E17/$E$6*100</f>
        <v>140.72969314451024</v>
      </c>
      <c r="G17" s="111">
        <f t="shared" si="16"/>
        <v>498.10817779272463</v>
      </c>
      <c r="H17" s="115">
        <f aca="true" t="shared" si="24" ref="H17:H26">G17/$G$6*100</f>
        <v>122.8633877259622</v>
      </c>
      <c r="I17" s="111">
        <f t="shared" si="17"/>
        <v>61.52068965517241</v>
      </c>
      <c r="J17" s="115">
        <f aca="true" t="shared" si="25" ref="J17:J26">I17/$I$6*100</f>
        <v>116.91142872323468</v>
      </c>
      <c r="K17" s="111">
        <f t="shared" si="18"/>
        <v>30643.958620689657</v>
      </c>
      <c r="L17" s="115">
        <f aca="true" t="shared" si="26" ref="L17:L26">K17/$K$6*100</f>
        <v>143.64134196818975</v>
      </c>
      <c r="M17" s="111">
        <v>842</v>
      </c>
      <c r="N17" s="115">
        <f aca="true" t="shared" si="27" ref="N17:N26">M17/$M$6*100</f>
        <v>47.840909090909086</v>
      </c>
      <c r="O17" s="111">
        <v>766144</v>
      </c>
      <c r="P17" s="115">
        <f aca="true" t="shared" si="28" ref="P17:P26">O17/$O$6*100</f>
        <v>68.26059956467545</v>
      </c>
      <c r="Q17" s="111">
        <f t="shared" si="19"/>
        <v>909.9097387173397</v>
      </c>
      <c r="R17" s="116">
        <f aca="true" t="shared" si="29" ref="R17:R26">Q17/$Q$6*100</f>
        <v>142.68248840122183</v>
      </c>
      <c r="S17" s="111">
        <f t="shared" si="20"/>
        <v>2.9034482758620688</v>
      </c>
      <c r="T17" s="115">
        <f aca="true" t="shared" si="30" ref="T17:T26">S17/$S$6*100</f>
        <v>48.8307210031348</v>
      </c>
      <c r="U17" s="111">
        <f t="shared" si="21"/>
        <v>2641.8758620689655</v>
      </c>
      <c r="V17" s="117">
        <f aca="true" t="shared" si="31" ref="V17:V26">U17/$U$6*100</f>
        <v>69.6728878315308</v>
      </c>
    </row>
    <row r="18" spans="1:22" s="94" customFormat="1" ht="21.75" customHeight="1">
      <c r="A18" s="109" t="s">
        <v>58</v>
      </c>
      <c r="B18" s="110">
        <v>280</v>
      </c>
      <c r="C18" s="111">
        <v>17380</v>
      </c>
      <c r="D18" s="115">
        <f t="shared" si="22"/>
        <v>111.5819209039548</v>
      </c>
      <c r="E18" s="111">
        <v>9389750</v>
      </c>
      <c r="F18" s="115">
        <f t="shared" si="23"/>
        <v>148.69518480817337</v>
      </c>
      <c r="G18" s="111">
        <f t="shared" si="16"/>
        <v>540.2617951668584</v>
      </c>
      <c r="H18" s="115">
        <f t="shared" si="24"/>
        <v>133.26100106859082</v>
      </c>
      <c r="I18" s="111">
        <f t="shared" si="17"/>
        <v>62.07142857142857</v>
      </c>
      <c r="J18" s="115">
        <f t="shared" si="25"/>
        <v>117.95803066989508</v>
      </c>
      <c r="K18" s="111">
        <f t="shared" si="18"/>
        <v>33534.82142857143</v>
      </c>
      <c r="L18" s="115">
        <f t="shared" si="26"/>
        <v>157.19205251149754</v>
      </c>
      <c r="M18" s="111">
        <v>774</v>
      </c>
      <c r="N18" s="115">
        <f t="shared" si="27"/>
        <v>43.97727272727273</v>
      </c>
      <c r="O18" s="111">
        <v>766053</v>
      </c>
      <c r="P18" s="115">
        <f t="shared" si="28"/>
        <v>68.25249180091252</v>
      </c>
      <c r="Q18" s="111">
        <f t="shared" si="19"/>
        <v>989.7325581395348</v>
      </c>
      <c r="R18" s="116">
        <f t="shared" si="29"/>
        <v>155.19946456021452</v>
      </c>
      <c r="S18" s="111">
        <f t="shared" si="20"/>
        <v>2.7642857142857142</v>
      </c>
      <c r="T18" s="115">
        <f t="shared" si="30"/>
        <v>46.490259740259745</v>
      </c>
      <c r="U18" s="111">
        <f t="shared" si="21"/>
        <v>2735.9035714285715</v>
      </c>
      <c r="V18" s="117">
        <f t="shared" si="31"/>
        <v>72.1526341895361</v>
      </c>
    </row>
    <row r="19" spans="1:22" s="94" customFormat="1" ht="21.75" customHeight="1">
      <c r="A19" s="109" t="s">
        <v>4</v>
      </c>
      <c r="B19" s="118">
        <v>276</v>
      </c>
      <c r="C19" s="111">
        <v>17427</v>
      </c>
      <c r="D19" s="115">
        <f t="shared" si="22"/>
        <v>111.88366718027736</v>
      </c>
      <c r="E19" s="111">
        <v>9367890</v>
      </c>
      <c r="F19" s="115">
        <f t="shared" si="23"/>
        <v>148.3490119345711</v>
      </c>
      <c r="G19" s="111">
        <f t="shared" si="16"/>
        <v>537.5503529006713</v>
      </c>
      <c r="H19" s="115">
        <f t="shared" si="24"/>
        <v>132.59219658534914</v>
      </c>
      <c r="I19" s="111">
        <f t="shared" si="17"/>
        <v>63.141304347826086</v>
      </c>
      <c r="J19" s="115">
        <f t="shared" si="25"/>
        <v>119.9911792947902</v>
      </c>
      <c r="K19" s="111">
        <f t="shared" si="18"/>
        <v>33941.63043478261</v>
      </c>
      <c r="L19" s="115">
        <f t="shared" si="26"/>
        <v>159.09894033562696</v>
      </c>
      <c r="M19" s="111">
        <v>1011</v>
      </c>
      <c r="N19" s="115">
        <f t="shared" si="27"/>
        <v>57.44318181818182</v>
      </c>
      <c r="O19" s="111">
        <v>852852</v>
      </c>
      <c r="P19" s="115">
        <f t="shared" si="28"/>
        <v>75.98596198617047</v>
      </c>
      <c r="Q19" s="111">
        <f t="shared" si="19"/>
        <v>843.5727002967359</v>
      </c>
      <c r="R19" s="116">
        <f t="shared" si="29"/>
        <v>132.28021077711182</v>
      </c>
      <c r="S19" s="111">
        <f t="shared" si="20"/>
        <v>3.6630434782608696</v>
      </c>
      <c r="T19" s="115">
        <f t="shared" si="30"/>
        <v>61.605731225296445</v>
      </c>
      <c r="U19" s="111">
        <f t="shared" si="21"/>
        <v>3090.0434782608695</v>
      </c>
      <c r="V19" s="117">
        <f t="shared" si="31"/>
        <v>81.49219111560312</v>
      </c>
    </row>
    <row r="20" spans="1:22" s="94" customFormat="1" ht="21.75" customHeight="1">
      <c r="A20" s="109" t="s">
        <v>83</v>
      </c>
      <c r="B20" s="118">
        <v>279</v>
      </c>
      <c r="C20" s="111">
        <v>17618</v>
      </c>
      <c r="D20" s="115">
        <f t="shared" si="22"/>
        <v>113.10991268618386</v>
      </c>
      <c r="E20" s="111">
        <v>9657894</v>
      </c>
      <c r="F20" s="115">
        <f t="shared" si="23"/>
        <v>152.94148759953657</v>
      </c>
      <c r="G20" s="111">
        <f t="shared" si="16"/>
        <v>548.1833352253377</v>
      </c>
      <c r="H20" s="115">
        <f t="shared" si="24"/>
        <v>135.21492853050185</v>
      </c>
      <c r="I20" s="111">
        <f t="shared" si="17"/>
        <v>63.14695340501792</v>
      </c>
      <c r="J20" s="115">
        <f t="shared" si="25"/>
        <v>120.00191453444597</v>
      </c>
      <c r="K20" s="111">
        <f t="shared" si="18"/>
        <v>34616.10752688172</v>
      </c>
      <c r="L20" s="115">
        <f t="shared" si="26"/>
        <v>162.26050297298505</v>
      </c>
      <c r="M20" s="111">
        <v>1021</v>
      </c>
      <c r="N20" s="115">
        <f t="shared" si="27"/>
        <v>58.01136363636363</v>
      </c>
      <c r="O20" s="111">
        <v>948894</v>
      </c>
      <c r="P20" s="115">
        <f t="shared" si="28"/>
        <v>84.54294931934878</v>
      </c>
      <c r="Q20" s="111">
        <f t="shared" si="19"/>
        <v>929.3770812928501</v>
      </c>
      <c r="R20" s="116">
        <f t="shared" si="29"/>
        <v>145.73515259750621</v>
      </c>
      <c r="S20" s="111">
        <f t="shared" si="20"/>
        <v>3.6594982078853047</v>
      </c>
      <c r="T20" s="115">
        <f t="shared" si="30"/>
        <v>61.546106223525584</v>
      </c>
      <c r="U20" s="111">
        <f t="shared" si="21"/>
        <v>3401.05376344086</v>
      </c>
      <c r="V20" s="117">
        <f t="shared" si="31"/>
        <v>89.69431182267827</v>
      </c>
    </row>
    <row r="21" spans="1:22" s="94" customFormat="1" ht="21.75" customHeight="1">
      <c r="A21" s="109" t="s">
        <v>32</v>
      </c>
      <c r="B21" s="118">
        <v>273</v>
      </c>
      <c r="C21" s="111">
        <v>17787</v>
      </c>
      <c r="D21" s="115">
        <f t="shared" si="22"/>
        <v>114.19491525423729</v>
      </c>
      <c r="E21" s="111">
        <v>9417646</v>
      </c>
      <c r="F21" s="115">
        <f t="shared" si="23"/>
        <v>149.13694320167787</v>
      </c>
      <c r="G21" s="111">
        <f t="shared" si="16"/>
        <v>529.4679260133805</v>
      </c>
      <c r="H21" s="115">
        <f t="shared" si="24"/>
        <v>130.59858477030045</v>
      </c>
      <c r="I21" s="111">
        <f t="shared" si="17"/>
        <v>65.15384615384616</v>
      </c>
      <c r="J21" s="115">
        <f t="shared" si="25"/>
        <v>123.81573229030857</v>
      </c>
      <c r="K21" s="111">
        <f t="shared" si="18"/>
        <v>34496.8717948718</v>
      </c>
      <c r="L21" s="115">
        <f t="shared" si="26"/>
        <v>161.7015940941269</v>
      </c>
      <c r="M21" s="111">
        <v>792</v>
      </c>
      <c r="N21" s="115">
        <f t="shared" si="27"/>
        <v>45</v>
      </c>
      <c r="O21" s="111">
        <v>732760</v>
      </c>
      <c r="P21" s="115">
        <f t="shared" si="28"/>
        <v>65.28620851564665</v>
      </c>
      <c r="Q21" s="111">
        <f t="shared" si="19"/>
        <v>925.2020202020202</v>
      </c>
      <c r="R21" s="116">
        <f t="shared" si="29"/>
        <v>145.08046336810366</v>
      </c>
      <c r="S21" s="111">
        <f t="shared" si="20"/>
        <v>2.901098901098901</v>
      </c>
      <c r="T21" s="115">
        <f t="shared" si="30"/>
        <v>48.79120879120879</v>
      </c>
      <c r="U21" s="111">
        <f t="shared" si="21"/>
        <v>2684.102564102564</v>
      </c>
      <c r="V21" s="117">
        <f t="shared" si="31"/>
        <v>70.78651179718464</v>
      </c>
    </row>
    <row r="22" spans="1:22" s="94" customFormat="1" ht="21.75" customHeight="1">
      <c r="A22" s="109" t="s">
        <v>111</v>
      </c>
      <c r="B22" s="118">
        <v>272</v>
      </c>
      <c r="C22" s="111">
        <v>17038</v>
      </c>
      <c r="D22" s="115">
        <f t="shared" si="22"/>
        <v>109.38623523369286</v>
      </c>
      <c r="E22" s="111">
        <v>8974102</v>
      </c>
      <c r="F22" s="115">
        <f t="shared" si="23"/>
        <v>142.11302275112735</v>
      </c>
      <c r="G22" s="111">
        <f t="shared" si="16"/>
        <v>526.710998943538</v>
      </c>
      <c r="H22" s="115">
        <f t="shared" si="24"/>
        <v>129.91856100314357</v>
      </c>
      <c r="I22" s="111">
        <f t="shared" si="17"/>
        <v>62.63970588235294</v>
      </c>
      <c r="J22" s="115">
        <f t="shared" si="25"/>
        <v>119.03796187195988</v>
      </c>
      <c r="K22" s="111">
        <f t="shared" si="18"/>
        <v>32993.02205882353</v>
      </c>
      <c r="L22" s="115">
        <f t="shared" si="26"/>
        <v>154.65240711152094</v>
      </c>
      <c r="M22" s="111">
        <v>707</v>
      </c>
      <c r="N22" s="115">
        <f t="shared" si="27"/>
        <v>40.17045454545455</v>
      </c>
      <c r="O22" s="111">
        <v>702931</v>
      </c>
      <c r="P22" s="115">
        <f t="shared" si="28"/>
        <v>62.6285548312026</v>
      </c>
      <c r="Q22" s="111">
        <f t="shared" si="19"/>
        <v>994.2446958981612</v>
      </c>
      <c r="R22" s="116">
        <f t="shared" si="29"/>
        <v>155.90701061232895</v>
      </c>
      <c r="S22" s="111">
        <f t="shared" si="20"/>
        <v>2.599264705882353</v>
      </c>
      <c r="T22" s="115">
        <f t="shared" si="30"/>
        <v>43.714906417112296</v>
      </c>
      <c r="U22" s="111">
        <f t="shared" si="21"/>
        <v>2584.3051470588234</v>
      </c>
      <c r="V22" s="117">
        <f t="shared" si="31"/>
        <v>68.15460378689694</v>
      </c>
    </row>
    <row r="23" spans="1:22" s="94" customFormat="1" ht="21.75" customHeight="1">
      <c r="A23" s="109" t="s">
        <v>63</v>
      </c>
      <c r="B23" s="118">
        <v>273</v>
      </c>
      <c r="C23" s="111">
        <v>16723</v>
      </c>
      <c r="D23" s="115">
        <f t="shared" si="22"/>
        <v>107.36389316897792</v>
      </c>
      <c r="E23" s="111">
        <v>9298337</v>
      </c>
      <c r="F23" s="115">
        <f t="shared" si="23"/>
        <v>147.2475772649619</v>
      </c>
      <c r="G23" s="111">
        <f t="shared" si="16"/>
        <v>556.0208694612211</v>
      </c>
      <c r="H23" s="115">
        <f t="shared" si="24"/>
        <v>137.14813511206404</v>
      </c>
      <c r="I23" s="111">
        <f t="shared" si="17"/>
        <v>61.256410256410255</v>
      </c>
      <c r="J23" s="115">
        <f t="shared" si="25"/>
        <v>116.40920284988081</v>
      </c>
      <c r="K23" s="111">
        <f t="shared" si="18"/>
        <v>34059.84249084249</v>
      </c>
      <c r="L23" s="115">
        <f t="shared" si="26"/>
        <v>159.65305080743124</v>
      </c>
      <c r="M23" s="111">
        <v>1111</v>
      </c>
      <c r="N23" s="115">
        <f t="shared" si="27"/>
        <v>63.125</v>
      </c>
      <c r="O23" s="111">
        <v>909274</v>
      </c>
      <c r="P23" s="115">
        <f t="shared" si="28"/>
        <v>81.01295371179663</v>
      </c>
      <c r="Q23" s="111">
        <f t="shared" si="19"/>
        <v>818.4284428442844</v>
      </c>
      <c r="R23" s="116">
        <f t="shared" si="29"/>
        <v>128.3373524147273</v>
      </c>
      <c r="S23" s="111">
        <f t="shared" si="20"/>
        <v>4.069597069597069</v>
      </c>
      <c r="T23" s="115">
        <f t="shared" si="30"/>
        <v>68.44322344322345</v>
      </c>
      <c r="U23" s="111">
        <f t="shared" si="21"/>
        <v>3330.673992673993</v>
      </c>
      <c r="V23" s="117">
        <f t="shared" si="31"/>
        <v>87.83822087432894</v>
      </c>
    </row>
    <row r="24" spans="1:22" s="94" customFormat="1" ht="21.75" customHeight="1">
      <c r="A24" s="109" t="s">
        <v>8</v>
      </c>
      <c r="B24" s="119">
        <v>273</v>
      </c>
      <c r="C24" s="120">
        <v>17907</v>
      </c>
      <c r="D24" s="115">
        <f t="shared" si="22"/>
        <v>114.96533127889059</v>
      </c>
      <c r="E24" s="120">
        <v>10125795</v>
      </c>
      <c r="F24" s="115">
        <f t="shared" si="23"/>
        <v>160.35112317736656</v>
      </c>
      <c r="G24" s="111">
        <f t="shared" si="16"/>
        <v>565.4657396548836</v>
      </c>
      <c r="H24" s="115">
        <f t="shared" si="24"/>
        <v>139.47780726032622</v>
      </c>
      <c r="I24" s="111">
        <f t="shared" si="17"/>
        <v>65.5934065934066</v>
      </c>
      <c r="J24" s="115">
        <f t="shared" si="25"/>
        <v>124.65105515952975</v>
      </c>
      <c r="K24" s="111">
        <f t="shared" si="18"/>
        <v>37090.82417582418</v>
      </c>
      <c r="L24" s="115">
        <f t="shared" si="26"/>
        <v>173.8605584633718</v>
      </c>
      <c r="M24" s="120">
        <v>878</v>
      </c>
      <c r="N24" s="115">
        <f t="shared" si="27"/>
        <v>49.88636363636363</v>
      </c>
      <c r="O24" s="120">
        <v>877360</v>
      </c>
      <c r="P24" s="115">
        <f t="shared" si="28"/>
        <v>78.16953423124589</v>
      </c>
      <c r="Q24" s="111">
        <f t="shared" si="19"/>
        <v>999.2710706150342</v>
      </c>
      <c r="R24" s="116">
        <f t="shared" si="29"/>
        <v>156.69519390318086</v>
      </c>
      <c r="S24" s="111">
        <f t="shared" si="20"/>
        <v>3.2161172161172162</v>
      </c>
      <c r="T24" s="115">
        <f t="shared" si="30"/>
        <v>54.08924408924409</v>
      </c>
      <c r="U24" s="111">
        <f t="shared" si="21"/>
        <v>3213.772893772894</v>
      </c>
      <c r="V24" s="117">
        <f t="shared" si="31"/>
        <v>84.75524590640582</v>
      </c>
    </row>
    <row r="25" spans="1:22" s="94" customFormat="1" ht="21.75" customHeight="1">
      <c r="A25" s="121" t="s">
        <v>86</v>
      </c>
      <c r="B25" s="122">
        <v>275</v>
      </c>
      <c r="C25" s="123">
        <v>16278</v>
      </c>
      <c r="D25" s="115">
        <f t="shared" si="22"/>
        <v>104.50693374422188</v>
      </c>
      <c r="E25" s="123">
        <v>9161131</v>
      </c>
      <c r="F25" s="115">
        <f t="shared" si="23"/>
        <v>145.07479614440064</v>
      </c>
      <c r="G25" s="111">
        <f t="shared" si="16"/>
        <v>562.7921734856862</v>
      </c>
      <c r="H25" s="115">
        <f t="shared" si="24"/>
        <v>138.818345297038</v>
      </c>
      <c r="I25" s="111">
        <f t="shared" si="17"/>
        <v>59.192727272727275</v>
      </c>
      <c r="J25" s="115">
        <f t="shared" si="25"/>
        <v>112.48746323014429</v>
      </c>
      <c r="K25" s="111">
        <f t="shared" si="18"/>
        <v>33313.203636363636</v>
      </c>
      <c r="L25" s="115">
        <f t="shared" si="26"/>
        <v>156.15323512270032</v>
      </c>
      <c r="M25" s="123">
        <v>719</v>
      </c>
      <c r="N25" s="115">
        <f t="shared" si="27"/>
        <v>40.85227272727273</v>
      </c>
      <c r="O25" s="123">
        <v>690029</v>
      </c>
      <c r="P25" s="115">
        <f t="shared" si="28"/>
        <v>61.479034302968415</v>
      </c>
      <c r="Q25" s="111">
        <f t="shared" si="19"/>
        <v>959.7065368567455</v>
      </c>
      <c r="R25" s="116">
        <f t="shared" si="29"/>
        <v>150.49109926734968</v>
      </c>
      <c r="S25" s="111">
        <f t="shared" si="20"/>
        <v>2.6145454545454547</v>
      </c>
      <c r="T25" s="115">
        <f t="shared" si="30"/>
        <v>43.97190082644629</v>
      </c>
      <c r="U25" s="111">
        <f t="shared" si="21"/>
        <v>2509.1963636363635</v>
      </c>
      <c r="V25" s="117">
        <f t="shared" si="31"/>
        <v>66.17379692246783</v>
      </c>
    </row>
    <row r="26" spans="1:22" s="94" customFormat="1" ht="21.75" customHeight="1">
      <c r="A26" s="121" t="s">
        <v>45</v>
      </c>
      <c r="B26" s="124">
        <v>273</v>
      </c>
      <c r="C26" s="123">
        <v>15680</v>
      </c>
      <c r="D26" s="125">
        <f t="shared" si="22"/>
        <v>100.66769388803287</v>
      </c>
      <c r="E26" s="123">
        <v>8700249</v>
      </c>
      <c r="F26" s="125">
        <f t="shared" si="23"/>
        <v>137.7763127806518</v>
      </c>
      <c r="G26" s="111">
        <f aca="true" t="shared" si="32" ref="G26:G32">E26/C26</f>
        <v>554.862818877551</v>
      </c>
      <c r="H26" s="115">
        <f t="shared" si="24"/>
        <v>136.86249029792302</v>
      </c>
      <c r="I26" s="111">
        <f aca="true" t="shared" si="33" ref="I26:I32">C26/B26</f>
        <v>57.43589743589744</v>
      </c>
      <c r="J26" s="115">
        <f t="shared" si="25"/>
        <v>109.14885491156679</v>
      </c>
      <c r="K26" s="111">
        <f aca="true" t="shared" si="34" ref="K26:K32">E26/B26</f>
        <v>31869.043956043955</v>
      </c>
      <c r="L26" s="115">
        <f t="shared" si="26"/>
        <v>149.3838409636371</v>
      </c>
      <c r="M26" s="123">
        <v>792</v>
      </c>
      <c r="N26" s="125">
        <f t="shared" si="27"/>
        <v>45</v>
      </c>
      <c r="O26" s="123">
        <v>718859</v>
      </c>
      <c r="P26" s="125">
        <f t="shared" si="28"/>
        <v>64.04768077863044</v>
      </c>
      <c r="Q26" s="111">
        <f aca="true" t="shared" si="35" ref="Q26:Q32">O26/M26</f>
        <v>907.6502525252525</v>
      </c>
      <c r="R26" s="116">
        <f t="shared" si="29"/>
        <v>142.32817950806762</v>
      </c>
      <c r="S26" s="111">
        <f aca="true" t="shared" si="36" ref="S26:S32">M26/B26</f>
        <v>2.901098901098901</v>
      </c>
      <c r="T26" s="115">
        <f t="shared" si="30"/>
        <v>48.79120879120879</v>
      </c>
      <c r="U26" s="111">
        <f aca="true" t="shared" si="37" ref="U26:U32">O26/B26</f>
        <v>2633.1831501831502</v>
      </c>
      <c r="V26" s="117">
        <f t="shared" si="31"/>
        <v>69.44363923250772</v>
      </c>
    </row>
    <row r="27" spans="1:22" s="95" customFormat="1" ht="21.75" customHeight="1">
      <c r="A27" s="126" t="s">
        <v>51</v>
      </c>
      <c r="B27" s="127">
        <v>275</v>
      </c>
      <c r="C27" s="128">
        <v>16919.071</v>
      </c>
      <c r="D27" s="129">
        <f aca="true" t="shared" si="38" ref="D27:D32">C27/$C$6*100</f>
        <v>108.62269517205958</v>
      </c>
      <c r="E27" s="128">
        <v>9516374.084</v>
      </c>
      <c r="F27" s="129">
        <f aca="true" t="shared" si="39" ref="F27:F32">E27/$E$6*100</f>
        <v>150.70039171693512</v>
      </c>
      <c r="G27" s="130">
        <f t="shared" si="32"/>
        <v>562.4643388517018</v>
      </c>
      <c r="H27" s="129">
        <f aca="true" t="shared" si="40" ref="H27:H32">G27/$G$6*100</f>
        <v>138.73748159003418</v>
      </c>
      <c r="I27" s="130">
        <f t="shared" si="33"/>
        <v>61.523894545454546</v>
      </c>
      <c r="J27" s="129">
        <f aca="true" t="shared" si="41" ref="J27:J32">I27/$I$6*100</f>
        <v>116.91751916701685</v>
      </c>
      <c r="K27" s="130">
        <f t="shared" si="34"/>
        <v>34604.99666909091</v>
      </c>
      <c r="L27" s="129">
        <f aca="true" t="shared" si="42" ref="L27:L32">K27/$K$6*100</f>
        <v>162.20842162986472</v>
      </c>
      <c r="M27" s="128">
        <v>924.682</v>
      </c>
      <c r="N27" s="129">
        <f aca="true" t="shared" si="43" ref="N27:N32">M27/$M$6*100</f>
        <v>52.53875</v>
      </c>
      <c r="O27" s="128">
        <v>784932.865</v>
      </c>
      <c r="P27" s="129">
        <f aca="true" t="shared" si="44" ref="P27:P32">O27/$O$6*100</f>
        <v>69.93461801295638</v>
      </c>
      <c r="Q27" s="130">
        <f t="shared" si="35"/>
        <v>848.8678972879325</v>
      </c>
      <c r="R27" s="131">
        <f aca="true" t="shared" si="45" ref="R27:R32">Q27/$Q$6*100</f>
        <v>133.11054795357023</v>
      </c>
      <c r="S27" s="130">
        <f t="shared" si="36"/>
        <v>3.36248</v>
      </c>
      <c r="T27" s="129">
        <f aca="true" t="shared" si="46" ref="T27:T32">S27/$S$6*100</f>
        <v>56.5508</v>
      </c>
      <c r="U27" s="130">
        <f t="shared" si="37"/>
        <v>2854.301327272727</v>
      </c>
      <c r="V27" s="132">
        <f aca="true" t="shared" si="47" ref="V27:V32">U27/$U$6*100</f>
        <v>75.27507975212761</v>
      </c>
    </row>
    <row r="28" spans="1:22" s="95" customFormat="1" ht="21.75" customHeight="1">
      <c r="A28" s="121" t="s">
        <v>122</v>
      </c>
      <c r="B28" s="127">
        <v>278</v>
      </c>
      <c r="C28" s="133">
        <v>16522.284</v>
      </c>
      <c r="D28" s="134">
        <f t="shared" si="38"/>
        <v>106.07526964560863</v>
      </c>
      <c r="E28" s="128">
        <v>8235490.647</v>
      </c>
      <c r="F28" s="134">
        <f t="shared" si="39"/>
        <v>130.4164438607682</v>
      </c>
      <c r="G28" s="128">
        <f t="shared" si="32"/>
        <v>498.4474693087227</v>
      </c>
      <c r="H28" s="134">
        <f t="shared" si="40"/>
        <v>122.94707738804911</v>
      </c>
      <c r="I28" s="128">
        <f t="shared" si="33"/>
        <v>59.43267625899281</v>
      </c>
      <c r="J28" s="134">
        <f t="shared" si="41"/>
        <v>112.94345257230272</v>
      </c>
      <c r="K28" s="128">
        <f t="shared" si="34"/>
        <v>29624.06707553957</v>
      </c>
      <c r="L28" s="134">
        <f t="shared" si="42"/>
        <v>138.86067403880352</v>
      </c>
      <c r="M28" s="128">
        <v>1200.36</v>
      </c>
      <c r="N28" s="134">
        <f t="shared" si="43"/>
        <v>68.20227272727271</v>
      </c>
      <c r="O28" s="128">
        <v>834666.729</v>
      </c>
      <c r="P28" s="134">
        <f t="shared" si="44"/>
        <v>74.36572153306231</v>
      </c>
      <c r="Q28" s="128">
        <f t="shared" si="35"/>
        <v>695.3470033989804</v>
      </c>
      <c r="R28" s="135">
        <f t="shared" si="45"/>
        <v>109.03701381101476</v>
      </c>
      <c r="S28" s="128">
        <f t="shared" si="36"/>
        <v>4.317841726618704</v>
      </c>
      <c r="T28" s="134">
        <f t="shared" si="46"/>
        <v>72.61824722040548</v>
      </c>
      <c r="U28" s="128">
        <f t="shared" si="37"/>
        <v>3002.398305755396</v>
      </c>
      <c r="V28" s="136">
        <f t="shared" si="47"/>
        <v>79.18076825103037</v>
      </c>
    </row>
    <row r="29" spans="1:22" s="95" customFormat="1" ht="21.75" customHeight="1">
      <c r="A29" s="121" t="s">
        <v>19</v>
      </c>
      <c r="B29" s="124">
        <v>277</v>
      </c>
      <c r="C29" s="137">
        <v>15403.933</v>
      </c>
      <c r="D29" s="125">
        <f t="shared" si="38"/>
        <v>98.89530688238317</v>
      </c>
      <c r="E29" s="123">
        <v>8218723.466</v>
      </c>
      <c r="F29" s="125">
        <f t="shared" si="39"/>
        <v>130.1509203827728</v>
      </c>
      <c r="G29" s="123">
        <f t="shared" si="32"/>
        <v>533.5470795672767</v>
      </c>
      <c r="H29" s="125">
        <f t="shared" si="40"/>
        <v>131.60474898729234</v>
      </c>
      <c r="I29" s="123">
        <f t="shared" si="33"/>
        <v>55.609866425992784</v>
      </c>
      <c r="J29" s="125">
        <f t="shared" si="41"/>
        <v>105.67873948442387</v>
      </c>
      <c r="K29" s="123">
        <f t="shared" si="34"/>
        <v>29670.4818267148</v>
      </c>
      <c r="L29" s="125">
        <f t="shared" si="42"/>
        <v>139.07823983141066</v>
      </c>
      <c r="M29" s="123">
        <v>1273.236</v>
      </c>
      <c r="N29" s="125">
        <f t="shared" si="43"/>
        <v>72.34295454545455</v>
      </c>
      <c r="O29" s="123">
        <v>879285.574</v>
      </c>
      <c r="P29" s="125">
        <f t="shared" si="44"/>
        <v>78.34109575981775</v>
      </c>
      <c r="Q29" s="123">
        <f t="shared" si="35"/>
        <v>690.5911975470376</v>
      </c>
      <c r="R29" s="138">
        <f t="shared" si="45"/>
        <v>108.29125828776381</v>
      </c>
      <c r="S29" s="123">
        <f t="shared" si="36"/>
        <v>4.596519855595668</v>
      </c>
      <c r="T29" s="125">
        <f t="shared" si="46"/>
        <v>77.30510666229078</v>
      </c>
      <c r="U29" s="123">
        <f t="shared" si="37"/>
        <v>3174.3161516245486</v>
      </c>
      <c r="V29" s="139">
        <f t="shared" si="47"/>
        <v>83.7146727252926</v>
      </c>
    </row>
    <row r="30" spans="1:22" s="96" customFormat="1" ht="21.75" customHeight="1">
      <c r="A30" s="109" t="s">
        <v>99</v>
      </c>
      <c r="B30" s="140">
        <v>278</v>
      </c>
      <c r="C30" s="141">
        <v>15104</v>
      </c>
      <c r="D30" s="115">
        <f t="shared" si="38"/>
        <v>96.96969696969697</v>
      </c>
      <c r="E30" s="111">
        <v>7894567</v>
      </c>
      <c r="F30" s="115">
        <f t="shared" si="39"/>
        <v>125.01760952586669</v>
      </c>
      <c r="G30" s="111">
        <f t="shared" si="32"/>
        <v>522.6805481991526</v>
      </c>
      <c r="H30" s="115">
        <f t="shared" si="40"/>
        <v>128.92440982355004</v>
      </c>
      <c r="I30" s="111">
        <f t="shared" si="33"/>
        <v>54.330935251798564</v>
      </c>
      <c r="J30" s="115">
        <f t="shared" si="41"/>
        <v>103.24831044255505</v>
      </c>
      <c r="K30" s="111">
        <f t="shared" si="34"/>
        <v>28397.723021582733</v>
      </c>
      <c r="L30" s="115">
        <f t="shared" si="42"/>
        <v>133.11227489085084</v>
      </c>
      <c r="M30" s="111">
        <v>1309</v>
      </c>
      <c r="N30" s="115">
        <f t="shared" si="43"/>
        <v>74.375</v>
      </c>
      <c r="O30" s="111">
        <v>888361</v>
      </c>
      <c r="P30" s="115">
        <f t="shared" si="44"/>
        <v>79.14968268350944</v>
      </c>
      <c r="Q30" s="111">
        <f t="shared" si="35"/>
        <v>678.6562261268143</v>
      </c>
      <c r="R30" s="116">
        <f t="shared" si="45"/>
        <v>106.41974142320596</v>
      </c>
      <c r="S30" s="111">
        <f t="shared" si="36"/>
        <v>4.7086330935251794</v>
      </c>
      <c r="T30" s="115">
        <f t="shared" si="46"/>
        <v>79.19064748201438</v>
      </c>
      <c r="U30" s="111">
        <f t="shared" si="37"/>
        <v>3195.543165467626</v>
      </c>
      <c r="V30" s="117">
        <f t="shared" si="47"/>
        <v>84.27448228172227</v>
      </c>
    </row>
    <row r="31" spans="1:22" s="96" customFormat="1" ht="21.75" customHeight="1">
      <c r="A31" s="121" t="s">
        <v>75</v>
      </c>
      <c r="B31" s="124">
        <v>279</v>
      </c>
      <c r="C31" s="137">
        <v>14364</v>
      </c>
      <c r="D31" s="125">
        <f t="shared" si="38"/>
        <v>92.21879815100154</v>
      </c>
      <c r="E31" s="123">
        <v>7175371</v>
      </c>
      <c r="F31" s="125">
        <f t="shared" si="39"/>
        <v>113.62849031254373</v>
      </c>
      <c r="G31" s="123">
        <f t="shared" si="32"/>
        <v>499.53849902534114</v>
      </c>
      <c r="H31" s="125">
        <f t="shared" si="40"/>
        <v>123.21619083181436</v>
      </c>
      <c r="I31" s="123">
        <f t="shared" si="33"/>
        <v>51.483870967741936</v>
      </c>
      <c r="J31" s="125">
        <f t="shared" si="41"/>
        <v>97.83786470500522</v>
      </c>
      <c r="K31" s="123">
        <f t="shared" si="34"/>
        <v>25718.175627240144</v>
      </c>
      <c r="L31" s="125">
        <f t="shared" si="42"/>
        <v>120.55209008069157</v>
      </c>
      <c r="M31" s="123">
        <v>1134</v>
      </c>
      <c r="N31" s="125">
        <f t="shared" si="43"/>
        <v>64.43181818181817</v>
      </c>
      <c r="O31" s="123">
        <v>771442</v>
      </c>
      <c r="P31" s="125">
        <f t="shared" si="44"/>
        <v>68.73263178902708</v>
      </c>
      <c r="Q31" s="123">
        <f t="shared" si="35"/>
        <v>680.283950617284</v>
      </c>
      <c r="R31" s="138">
        <f t="shared" si="45"/>
        <v>106.67498408173515</v>
      </c>
      <c r="S31" s="123">
        <f t="shared" si="36"/>
        <v>4.064516129032258</v>
      </c>
      <c r="T31" s="125">
        <f t="shared" si="46"/>
        <v>68.35777126099707</v>
      </c>
      <c r="U31" s="123">
        <f t="shared" si="37"/>
        <v>2765.0250896057346</v>
      </c>
      <c r="V31" s="139">
        <f t="shared" si="47"/>
        <v>72.92064161129754</v>
      </c>
    </row>
    <row r="32" spans="1:22" s="96" customFormat="1" ht="21.75" customHeight="1">
      <c r="A32" s="121" t="s">
        <v>22</v>
      </c>
      <c r="B32" s="124">
        <v>280</v>
      </c>
      <c r="C32" s="123">
        <v>13629</v>
      </c>
      <c r="D32" s="125">
        <f t="shared" si="38"/>
        <v>87.5</v>
      </c>
      <c r="E32" s="123">
        <v>6664923</v>
      </c>
      <c r="F32" s="125">
        <f t="shared" si="39"/>
        <v>105.54508450355388</v>
      </c>
      <c r="G32" s="123">
        <f t="shared" si="32"/>
        <v>489.0250935505173</v>
      </c>
      <c r="H32" s="125">
        <f t="shared" si="40"/>
        <v>120.6229537183473</v>
      </c>
      <c r="I32" s="123">
        <f t="shared" si="33"/>
        <v>48.675</v>
      </c>
      <c r="J32" s="125">
        <f t="shared" si="41"/>
        <v>92.5</v>
      </c>
      <c r="K32" s="123">
        <f t="shared" si="34"/>
        <v>23803.29642857143</v>
      </c>
      <c r="L32" s="125">
        <f t="shared" si="42"/>
        <v>111.57623218947126</v>
      </c>
      <c r="M32" s="123">
        <v>1145</v>
      </c>
      <c r="N32" s="125">
        <f t="shared" si="43"/>
        <v>65.05681818181817</v>
      </c>
      <c r="O32" s="123">
        <v>769784</v>
      </c>
      <c r="P32" s="125">
        <f t="shared" si="44"/>
        <v>68.58491011519261</v>
      </c>
      <c r="Q32" s="123">
        <f t="shared" si="35"/>
        <v>672.3004366812227</v>
      </c>
      <c r="R32" s="138">
        <f t="shared" si="45"/>
        <v>105.4230932775013</v>
      </c>
      <c r="S32" s="123">
        <f t="shared" si="36"/>
        <v>4.089285714285714</v>
      </c>
      <c r="T32" s="125">
        <f t="shared" si="46"/>
        <v>68.77435064935065</v>
      </c>
      <c r="U32" s="123">
        <f t="shared" si="37"/>
        <v>2749.2285714285713</v>
      </c>
      <c r="V32" s="139">
        <f t="shared" si="47"/>
        <v>72.50404783606076</v>
      </c>
    </row>
    <row r="33" spans="1:22" s="96" customFormat="1" ht="21.75" customHeight="1">
      <c r="A33" s="121" t="s">
        <v>48</v>
      </c>
      <c r="B33" s="124">
        <v>278</v>
      </c>
      <c r="C33" s="123">
        <v>13501</v>
      </c>
      <c r="D33" s="125">
        <f aca="true" t="shared" si="48" ref="D33:D45">C33/$C$6*100</f>
        <v>86.67822290703646</v>
      </c>
      <c r="E33" s="123">
        <v>6661383</v>
      </c>
      <c r="F33" s="125">
        <f aca="true" t="shared" si="49" ref="F33:F45">E33/$E$6*100</f>
        <v>105.48902540142436</v>
      </c>
      <c r="G33" s="123">
        <f aca="true" t="shared" si="50" ref="G33:G45">E33/C33</f>
        <v>493.39922968668986</v>
      </c>
      <c r="H33" s="125">
        <f aca="true" t="shared" si="51" ref="H33:H45">G33/$G$6*100</f>
        <v>121.7018783536468</v>
      </c>
      <c r="I33" s="123">
        <f aca="true" t="shared" si="52" ref="I33:I45">C33/B33</f>
        <v>48.564748201438846</v>
      </c>
      <c r="J33" s="125">
        <f aca="true" t="shared" si="53" ref="J33:J45">I33/$I$6*100</f>
        <v>92.29048194418272</v>
      </c>
      <c r="K33" s="123">
        <f aca="true" t="shared" si="54" ref="K33:K45">E33/B33</f>
        <v>23961.809352517987</v>
      </c>
      <c r="L33" s="125">
        <f aca="true" t="shared" si="55" ref="L33:L45">K33/$K$6*100</f>
        <v>112.31925006770362</v>
      </c>
      <c r="M33" s="123">
        <v>1045</v>
      </c>
      <c r="N33" s="125">
        <f aca="true" t="shared" si="56" ref="N33:N45">M33/$M$6*100</f>
        <v>59.375</v>
      </c>
      <c r="O33" s="123">
        <v>789671</v>
      </c>
      <c r="P33" s="125">
        <f aca="true" t="shared" si="57" ref="P33:P45">O33/$O$6*100</f>
        <v>70.35676833446041</v>
      </c>
      <c r="Q33" s="123">
        <f aca="true" t="shared" si="58" ref="Q33:Q41">O33/M33</f>
        <v>755.6660287081339</v>
      </c>
      <c r="R33" s="138">
        <f aca="true" t="shared" si="59" ref="R33:R45">Q33/$Q$6*100</f>
        <v>118.49560982645961</v>
      </c>
      <c r="S33" s="123">
        <f aca="true" t="shared" si="60" ref="S33:S44">M33/B33</f>
        <v>3.758992805755396</v>
      </c>
      <c r="T33" s="125">
        <f aca="true" t="shared" si="61" ref="T33:T45">S33/$S$6*100</f>
        <v>63.21942446043166</v>
      </c>
      <c r="U33" s="123">
        <f aca="true" t="shared" si="62" ref="U33:U45">O33/B33</f>
        <v>2840.543165467626</v>
      </c>
      <c r="V33" s="139">
        <f aca="true" t="shared" si="63" ref="V33:V45">U33/$U$6*100</f>
        <v>74.91224254316647</v>
      </c>
    </row>
    <row r="34" spans="1:22" s="96" customFormat="1" ht="21.75" customHeight="1">
      <c r="A34" s="121" t="s">
        <v>118</v>
      </c>
      <c r="B34" s="124">
        <v>277</v>
      </c>
      <c r="C34" s="123">
        <v>12949</v>
      </c>
      <c r="D34" s="125">
        <f t="shared" si="48"/>
        <v>83.13430919363122</v>
      </c>
      <c r="E34" s="123">
        <v>6707732</v>
      </c>
      <c r="F34" s="125">
        <f t="shared" si="49"/>
        <v>106.22300374170752</v>
      </c>
      <c r="G34" s="123">
        <f t="shared" si="50"/>
        <v>518.0115839060932</v>
      </c>
      <c r="H34" s="125">
        <f t="shared" si="51"/>
        <v>127.77276286051715</v>
      </c>
      <c r="I34" s="123">
        <f t="shared" si="52"/>
        <v>46.74729241877257</v>
      </c>
      <c r="J34" s="125">
        <f t="shared" si="53"/>
        <v>88.83666253182255</v>
      </c>
      <c r="K34" s="123">
        <f t="shared" si="54"/>
        <v>24215.638989169674</v>
      </c>
      <c r="L34" s="125">
        <f t="shared" si="55"/>
        <v>113.50905814998349</v>
      </c>
      <c r="M34" s="123">
        <v>1099</v>
      </c>
      <c r="N34" s="125">
        <f t="shared" si="56"/>
        <v>62.44318181818181</v>
      </c>
      <c r="O34" s="123">
        <v>844534</v>
      </c>
      <c r="P34" s="125">
        <f t="shared" si="57"/>
        <v>75.24485892045571</v>
      </c>
      <c r="Q34" s="123">
        <f t="shared" si="58"/>
        <v>768.4567788899</v>
      </c>
      <c r="R34" s="138">
        <f t="shared" si="59"/>
        <v>120.50132092811833</v>
      </c>
      <c r="S34" s="123">
        <f t="shared" si="60"/>
        <v>3.967509025270758</v>
      </c>
      <c r="T34" s="125">
        <f t="shared" si="61"/>
        <v>66.72628815228093</v>
      </c>
      <c r="U34" s="123">
        <f t="shared" si="62"/>
        <v>3048.8592057761734</v>
      </c>
      <c r="V34" s="139">
        <f t="shared" si="63"/>
        <v>80.40605862980105</v>
      </c>
    </row>
    <row r="35" spans="1:22" s="96" customFormat="1" ht="21.75" customHeight="1">
      <c r="A35" s="142" t="s">
        <v>0</v>
      </c>
      <c r="B35" s="124">
        <v>278</v>
      </c>
      <c r="C35" s="123">
        <v>12445.698859999999</v>
      </c>
      <c r="D35" s="125">
        <f t="shared" si="48"/>
        <v>79.90304866461221</v>
      </c>
      <c r="E35" s="123">
        <v>6548696.502</v>
      </c>
      <c r="F35" s="125">
        <f t="shared" si="49"/>
        <v>103.70453277430481</v>
      </c>
      <c r="G35" s="123">
        <f t="shared" si="50"/>
        <v>526.1815005862999</v>
      </c>
      <c r="H35" s="125">
        <f t="shared" si="51"/>
        <v>129.78795491220586</v>
      </c>
      <c r="I35" s="123">
        <f t="shared" si="52"/>
        <v>44.76870093525179</v>
      </c>
      <c r="J35" s="125">
        <f t="shared" si="53"/>
        <v>85.07662735512667</v>
      </c>
      <c r="K35" s="123">
        <f t="shared" si="54"/>
        <v>23556.462237410073</v>
      </c>
      <c r="L35" s="125">
        <f t="shared" si="55"/>
        <v>110.41921475249718</v>
      </c>
      <c r="M35" s="123">
        <v>1029.88462</v>
      </c>
      <c r="N35" s="125">
        <f t="shared" si="56"/>
        <v>58.516171590909096</v>
      </c>
      <c r="O35" s="123">
        <v>825651.133</v>
      </c>
      <c r="P35" s="125">
        <f t="shared" si="57"/>
        <v>73.56246524130398</v>
      </c>
      <c r="Q35" s="123">
        <f t="shared" si="58"/>
        <v>801.6928469132785</v>
      </c>
      <c r="R35" s="138">
        <f t="shared" si="59"/>
        <v>125.7130520355717</v>
      </c>
      <c r="S35" s="123">
        <f t="shared" si="60"/>
        <v>3.704620935251799</v>
      </c>
      <c r="T35" s="125">
        <f t="shared" si="61"/>
        <v>62.30498845650752</v>
      </c>
      <c r="U35" s="123">
        <f t="shared" si="62"/>
        <v>2969.968104316547</v>
      </c>
      <c r="V35" s="139">
        <f t="shared" si="63"/>
        <v>78.32550255908626</v>
      </c>
    </row>
    <row r="36" spans="1:22" s="96" customFormat="1" ht="21.75" customHeight="1">
      <c r="A36" s="142" t="s">
        <v>89</v>
      </c>
      <c r="B36" s="124">
        <v>277</v>
      </c>
      <c r="C36" s="123">
        <v>12256</v>
      </c>
      <c r="D36" s="125">
        <f t="shared" si="48"/>
        <v>78.68515665125835</v>
      </c>
      <c r="E36" s="123">
        <v>6330937</v>
      </c>
      <c r="F36" s="125">
        <f t="shared" si="49"/>
        <v>100.25611408439016</v>
      </c>
      <c r="G36" s="123">
        <f t="shared" si="50"/>
        <v>516.5581755874674</v>
      </c>
      <c r="H36" s="125">
        <f t="shared" si="51"/>
        <v>127.41426509289013</v>
      </c>
      <c r="I36" s="123">
        <f t="shared" si="52"/>
        <v>44.24548736462094</v>
      </c>
      <c r="J36" s="125">
        <f t="shared" si="53"/>
        <v>84.08233346127247</v>
      </c>
      <c r="K36" s="123">
        <f t="shared" si="54"/>
        <v>22855.36823104693</v>
      </c>
      <c r="L36" s="125">
        <f t="shared" si="55"/>
        <v>107.13288725263352</v>
      </c>
      <c r="M36" s="123">
        <v>938</v>
      </c>
      <c r="N36" s="125">
        <f t="shared" si="56"/>
        <v>53.29545454545455</v>
      </c>
      <c r="O36" s="123">
        <v>793820</v>
      </c>
      <c r="P36" s="125">
        <f t="shared" si="57"/>
        <v>70.72642890426691</v>
      </c>
      <c r="Q36" s="123">
        <f t="shared" si="58"/>
        <v>846.2899786780383</v>
      </c>
      <c r="R36" s="138">
        <f t="shared" si="59"/>
        <v>132.70630583316606</v>
      </c>
      <c r="S36" s="123">
        <f t="shared" si="60"/>
        <v>3.3862815884476536</v>
      </c>
      <c r="T36" s="125">
        <f t="shared" si="61"/>
        <v>56.95109944207418</v>
      </c>
      <c r="U36" s="123">
        <f t="shared" si="62"/>
        <v>2865.7761732851986</v>
      </c>
      <c r="V36" s="139">
        <f t="shared" si="63"/>
        <v>75.57770020094948</v>
      </c>
    </row>
    <row r="37" spans="1:22" s="96" customFormat="1" ht="21.75" customHeight="1">
      <c r="A37" s="142" t="s">
        <v>121</v>
      </c>
      <c r="B37" s="124">
        <v>279</v>
      </c>
      <c r="C37" s="123">
        <v>12697.62527</v>
      </c>
      <c r="D37" s="125">
        <f t="shared" si="48"/>
        <v>81.52044985875706</v>
      </c>
      <c r="E37" s="123">
        <v>6252408.312</v>
      </c>
      <c r="F37" s="125">
        <f t="shared" si="49"/>
        <v>99.01254127628522</v>
      </c>
      <c r="G37" s="123">
        <f t="shared" si="50"/>
        <v>492.40768876462516</v>
      </c>
      <c r="H37" s="125">
        <f t="shared" si="51"/>
        <v>121.45730482085794</v>
      </c>
      <c r="I37" s="123">
        <f t="shared" si="52"/>
        <v>45.51120168458782</v>
      </c>
      <c r="J37" s="125">
        <f t="shared" si="53"/>
        <v>86.48764572828706</v>
      </c>
      <c r="K37" s="123">
        <f t="shared" si="54"/>
        <v>22410.065634408602</v>
      </c>
      <c r="L37" s="125">
        <f t="shared" si="55"/>
        <v>105.04556350458934</v>
      </c>
      <c r="M37" s="123">
        <v>933.21626</v>
      </c>
      <c r="N37" s="125">
        <f t="shared" si="56"/>
        <v>53.02365113636364</v>
      </c>
      <c r="O37" s="123">
        <v>782777.712</v>
      </c>
      <c r="P37" s="125">
        <f t="shared" si="57"/>
        <v>69.74260184375895</v>
      </c>
      <c r="Q37" s="123">
        <f t="shared" si="58"/>
        <v>838.7956206421007</v>
      </c>
      <c r="R37" s="138">
        <f t="shared" si="59"/>
        <v>131.53111931956235</v>
      </c>
      <c r="S37" s="123">
        <f t="shared" si="60"/>
        <v>3.3448611469534053</v>
      </c>
      <c r="T37" s="125">
        <f t="shared" si="61"/>
        <v>56.25448292603454</v>
      </c>
      <c r="U37" s="123">
        <f t="shared" si="62"/>
        <v>2805.6548817204302</v>
      </c>
      <c r="V37" s="139">
        <f t="shared" si="63"/>
        <v>73.99215106004533</v>
      </c>
    </row>
    <row r="38" spans="1:22" s="96" customFormat="1" ht="21.75" customHeight="1">
      <c r="A38" s="142" t="s">
        <v>50</v>
      </c>
      <c r="B38" s="124">
        <v>275</v>
      </c>
      <c r="C38" s="123">
        <v>11745</v>
      </c>
      <c r="D38" s="125">
        <f t="shared" si="48"/>
        <v>75.40446841294299</v>
      </c>
      <c r="E38" s="123">
        <v>5747216</v>
      </c>
      <c r="F38" s="125">
        <f t="shared" si="49"/>
        <v>91.01236404084143</v>
      </c>
      <c r="G38" s="123">
        <f t="shared" si="50"/>
        <v>489.33299276287784</v>
      </c>
      <c r="H38" s="125">
        <f t="shared" si="51"/>
        <v>120.69890015326916</v>
      </c>
      <c r="I38" s="123">
        <f t="shared" si="52"/>
        <v>42.70909090909091</v>
      </c>
      <c r="J38" s="125">
        <f t="shared" si="53"/>
        <v>81.16262781902228</v>
      </c>
      <c r="K38" s="123">
        <f t="shared" si="54"/>
        <v>20898.967272727274</v>
      </c>
      <c r="L38" s="125">
        <f t="shared" si="55"/>
        <v>97.96239911305113</v>
      </c>
      <c r="M38" s="123">
        <v>979</v>
      </c>
      <c r="N38" s="125">
        <f t="shared" si="56"/>
        <v>55.625</v>
      </c>
      <c r="O38" s="123">
        <v>787680</v>
      </c>
      <c r="P38" s="125">
        <f t="shared" si="57"/>
        <v>70.17937759103192</v>
      </c>
      <c r="Q38" s="123">
        <f t="shared" si="58"/>
        <v>804.5760980592441</v>
      </c>
      <c r="R38" s="138">
        <f t="shared" si="59"/>
        <v>126.16517319736076</v>
      </c>
      <c r="S38" s="123">
        <f t="shared" si="60"/>
        <v>3.56</v>
      </c>
      <c r="T38" s="125">
        <f t="shared" si="61"/>
        <v>59.872727272727275</v>
      </c>
      <c r="U38" s="123">
        <f t="shared" si="62"/>
        <v>2864.2909090909093</v>
      </c>
      <c r="V38" s="139">
        <f t="shared" si="63"/>
        <v>75.53853006161982</v>
      </c>
    </row>
    <row r="39" spans="1:22" s="96" customFormat="1" ht="21.75" customHeight="1">
      <c r="A39" s="143" t="s">
        <v>98</v>
      </c>
      <c r="B39" s="144">
        <v>275</v>
      </c>
      <c r="C39" s="130">
        <v>11599</v>
      </c>
      <c r="D39" s="129">
        <f t="shared" si="48"/>
        <v>74.46712891628145</v>
      </c>
      <c r="E39" s="130">
        <v>5823694</v>
      </c>
      <c r="F39" s="129">
        <f t="shared" si="49"/>
        <v>92.22346234950348</v>
      </c>
      <c r="G39" s="130">
        <f t="shared" si="50"/>
        <v>502.08586947150616</v>
      </c>
      <c r="H39" s="129">
        <f t="shared" si="51"/>
        <v>123.84452535182915</v>
      </c>
      <c r="I39" s="130">
        <f t="shared" si="52"/>
        <v>42.17818181818182</v>
      </c>
      <c r="J39" s="129">
        <f t="shared" si="53"/>
        <v>80.1537096698884</v>
      </c>
      <c r="K39" s="130">
        <f t="shared" si="54"/>
        <v>21177.06909090909</v>
      </c>
      <c r="L39" s="129">
        <f t="shared" si="55"/>
        <v>99.26598129255648</v>
      </c>
      <c r="M39" s="130">
        <v>914</v>
      </c>
      <c r="N39" s="129">
        <f t="shared" si="56"/>
        <v>51.93181818181818</v>
      </c>
      <c r="O39" s="130">
        <v>773396</v>
      </c>
      <c r="P39" s="129">
        <f t="shared" si="57"/>
        <v>68.90672596916734</v>
      </c>
      <c r="Q39" s="130">
        <f t="shared" si="58"/>
        <v>846.1663019693655</v>
      </c>
      <c r="R39" s="131">
        <f t="shared" si="59"/>
        <v>132.6869121506942</v>
      </c>
      <c r="S39" s="130">
        <f t="shared" si="60"/>
        <v>3.3236363636363637</v>
      </c>
      <c r="T39" s="129">
        <f t="shared" si="61"/>
        <v>55.89752066115703</v>
      </c>
      <c r="U39" s="130">
        <f t="shared" si="62"/>
        <v>2812.349090909091</v>
      </c>
      <c r="V39" s="132">
        <f t="shared" si="63"/>
        <v>74.16869413408558</v>
      </c>
    </row>
    <row r="40" spans="1:22" s="96" customFormat="1" ht="21.75" customHeight="1">
      <c r="A40" s="142" t="s">
        <v>18</v>
      </c>
      <c r="B40" s="124">
        <v>272</v>
      </c>
      <c r="C40" s="123">
        <v>11250</v>
      </c>
      <c r="D40" s="125">
        <f t="shared" si="48"/>
        <v>72.22650231124807</v>
      </c>
      <c r="E40" s="123">
        <v>5574871</v>
      </c>
      <c r="F40" s="125">
        <f t="shared" si="49"/>
        <v>88.28312507007388</v>
      </c>
      <c r="G40" s="123">
        <f t="shared" si="50"/>
        <v>495.5440888888889</v>
      </c>
      <c r="H40" s="125">
        <f t="shared" si="51"/>
        <v>122.23092943035296</v>
      </c>
      <c r="I40" s="123">
        <f t="shared" si="52"/>
        <v>41.36029411764706</v>
      </c>
      <c r="J40" s="125">
        <f t="shared" si="53"/>
        <v>78.59942898576996</v>
      </c>
      <c r="K40" s="123">
        <f t="shared" si="54"/>
        <v>20495.84926470588</v>
      </c>
      <c r="L40" s="125">
        <f t="shared" si="55"/>
        <v>96.07281257625685</v>
      </c>
      <c r="M40" s="123">
        <v>939</v>
      </c>
      <c r="N40" s="125">
        <f t="shared" si="56"/>
        <v>53.352272727272734</v>
      </c>
      <c r="O40" s="123">
        <v>781227</v>
      </c>
      <c r="P40" s="125">
        <f t="shared" si="57"/>
        <v>69.60443913430467</v>
      </c>
      <c r="Q40" s="123">
        <f t="shared" si="58"/>
        <v>831.9776357827476</v>
      </c>
      <c r="R40" s="138">
        <f t="shared" si="59"/>
        <v>130.46199454353163</v>
      </c>
      <c r="S40" s="123">
        <f t="shared" si="60"/>
        <v>3.452205882352941</v>
      </c>
      <c r="T40" s="125">
        <f t="shared" si="61"/>
        <v>58.05982620320855</v>
      </c>
      <c r="U40" s="123">
        <f t="shared" si="62"/>
        <v>2872.158088235294</v>
      </c>
      <c r="V40" s="139">
        <f t="shared" si="63"/>
        <v>75.7460072932139</v>
      </c>
    </row>
    <row r="41" spans="1:22" s="96" customFormat="1" ht="21.75" customHeight="1">
      <c r="A41" s="142" t="s">
        <v>21</v>
      </c>
      <c r="B41" s="124">
        <v>275</v>
      </c>
      <c r="C41" s="123">
        <v>10907</v>
      </c>
      <c r="D41" s="125">
        <f t="shared" si="48"/>
        <v>70.02439650744735</v>
      </c>
      <c r="E41" s="123">
        <v>5771628</v>
      </c>
      <c r="F41" s="125">
        <f t="shared" si="49"/>
        <v>91.39895014287153</v>
      </c>
      <c r="G41" s="123">
        <f t="shared" si="50"/>
        <v>529.1673237370496</v>
      </c>
      <c r="H41" s="125">
        <f t="shared" si="51"/>
        <v>130.52443819797992</v>
      </c>
      <c r="I41" s="123">
        <f t="shared" si="52"/>
        <v>39.661818181818184</v>
      </c>
      <c r="J41" s="125">
        <f t="shared" si="53"/>
        <v>75.37171405892515</v>
      </c>
      <c r="K41" s="123">
        <f t="shared" si="54"/>
        <v>20987.738181818182</v>
      </c>
      <c r="L41" s="125">
        <f t="shared" si="55"/>
        <v>98.37850633559991</v>
      </c>
      <c r="M41" s="123">
        <v>735</v>
      </c>
      <c r="N41" s="125">
        <f t="shared" si="56"/>
        <v>41.76136363636363</v>
      </c>
      <c r="O41" s="123">
        <v>704119</v>
      </c>
      <c r="P41" s="125">
        <f t="shared" si="57"/>
        <v>62.73440124164611</v>
      </c>
      <c r="Q41" s="123">
        <f t="shared" si="58"/>
        <v>957.9850340136054</v>
      </c>
      <c r="R41" s="138">
        <f t="shared" si="59"/>
        <v>150.2211512725131</v>
      </c>
      <c r="S41" s="123">
        <f t="shared" si="60"/>
        <v>2.672727272727273</v>
      </c>
      <c r="T41" s="125">
        <f t="shared" si="61"/>
        <v>44.9504132231405</v>
      </c>
      <c r="U41" s="123">
        <f t="shared" si="62"/>
        <v>2560.4327272727273</v>
      </c>
      <c r="V41" s="139">
        <f t="shared" si="63"/>
        <v>67.52502824555363</v>
      </c>
    </row>
    <row r="42" spans="1:22" s="96" customFormat="1" ht="21.75" customHeight="1">
      <c r="A42" s="142" t="s">
        <v>74</v>
      </c>
      <c r="B42" s="124">
        <v>274</v>
      </c>
      <c r="C42" s="123">
        <v>10379</v>
      </c>
      <c r="D42" s="125">
        <f t="shared" si="48"/>
        <v>66.63456599897279</v>
      </c>
      <c r="E42" s="123">
        <v>5846676</v>
      </c>
      <c r="F42" s="125">
        <f t="shared" si="49"/>
        <v>92.58740310801798</v>
      </c>
      <c r="G42" s="123">
        <f t="shared" si="50"/>
        <v>563.3178533577416</v>
      </c>
      <c r="H42" s="125">
        <f t="shared" si="51"/>
        <v>138.94800952023198</v>
      </c>
      <c r="I42" s="123">
        <f t="shared" si="52"/>
        <v>37.87956204379562</v>
      </c>
      <c r="J42" s="125">
        <f t="shared" si="53"/>
        <v>71.98478662662752</v>
      </c>
      <c r="K42" s="123">
        <f t="shared" si="54"/>
        <v>21338.233576642335</v>
      </c>
      <c r="L42" s="125">
        <f t="shared" si="55"/>
        <v>100.0214281750851</v>
      </c>
      <c r="M42" s="123">
        <v>561</v>
      </c>
      <c r="N42" s="125">
        <f t="shared" si="56"/>
        <v>31.874999999999996</v>
      </c>
      <c r="O42" s="123">
        <v>648683</v>
      </c>
      <c r="P42" s="125">
        <f t="shared" si="57"/>
        <v>57.795258472835876</v>
      </c>
      <c r="Q42" s="123">
        <v>1157</v>
      </c>
      <c r="R42" s="138">
        <f t="shared" si="59"/>
        <v>181.42858797502808</v>
      </c>
      <c r="S42" s="123">
        <f t="shared" si="60"/>
        <v>2.0474452554744524</v>
      </c>
      <c r="T42" s="125">
        <f t="shared" si="61"/>
        <v>34.434306569343065</v>
      </c>
      <c r="U42" s="123">
        <f t="shared" si="62"/>
        <v>2367.456204379562</v>
      </c>
      <c r="V42" s="139">
        <f t="shared" si="63"/>
        <v>62.435753678684016</v>
      </c>
    </row>
    <row r="43" spans="1:22" s="96" customFormat="1" ht="21.75" customHeight="1">
      <c r="A43" s="142" t="s">
        <v>79</v>
      </c>
      <c r="B43" s="124">
        <v>275</v>
      </c>
      <c r="C43" s="123">
        <v>10192</v>
      </c>
      <c r="D43" s="125">
        <f t="shared" si="48"/>
        <v>65.43400102722137</v>
      </c>
      <c r="E43" s="123">
        <v>6089248</v>
      </c>
      <c r="F43" s="125">
        <f t="shared" si="49"/>
        <v>96.42875014806572</v>
      </c>
      <c r="G43" s="123">
        <f t="shared" si="50"/>
        <v>597.4536891679749</v>
      </c>
      <c r="H43" s="125">
        <f t="shared" si="51"/>
        <v>147.3679564664709</v>
      </c>
      <c r="I43" s="123">
        <f t="shared" si="52"/>
        <v>37.06181818181818</v>
      </c>
      <c r="J43" s="125">
        <f t="shared" si="53"/>
        <v>70.4307792874819</v>
      </c>
      <c r="K43" s="123">
        <f t="shared" si="54"/>
        <v>22142.72</v>
      </c>
      <c r="L43" s="125">
        <f t="shared" si="55"/>
        <v>103.79240015937255</v>
      </c>
      <c r="M43" s="123">
        <v>547</v>
      </c>
      <c r="N43" s="125">
        <f t="shared" si="56"/>
        <v>31.079545454545453</v>
      </c>
      <c r="O43" s="123">
        <v>668437</v>
      </c>
      <c r="P43" s="125">
        <f t="shared" si="57"/>
        <v>59.55526688352707</v>
      </c>
      <c r="Q43" s="123">
        <f>O43/M43</f>
        <v>1222.0054844606948</v>
      </c>
      <c r="R43" s="138">
        <f t="shared" si="59"/>
        <v>191.62206529251858</v>
      </c>
      <c r="S43" s="123">
        <f t="shared" si="60"/>
        <v>1.989090909090909</v>
      </c>
      <c r="T43" s="125">
        <f t="shared" si="61"/>
        <v>33.452892561983475</v>
      </c>
      <c r="U43" s="123">
        <f t="shared" si="62"/>
        <v>2430.68</v>
      </c>
      <c r="V43" s="139">
        <f t="shared" si="63"/>
        <v>64.10312362736005</v>
      </c>
    </row>
    <row r="44" spans="1:22" s="96" customFormat="1" ht="21.75" customHeight="1">
      <c r="A44" s="145" t="s">
        <v>96</v>
      </c>
      <c r="B44" s="124">
        <v>271</v>
      </c>
      <c r="C44" s="123">
        <v>9375</v>
      </c>
      <c r="D44" s="125">
        <f t="shared" si="48"/>
        <v>60.18875192604006</v>
      </c>
      <c r="E44" s="123">
        <v>5852790</v>
      </c>
      <c r="F44" s="125">
        <f t="shared" si="49"/>
        <v>92.68422382847562</v>
      </c>
      <c r="G44" s="123">
        <f t="shared" si="50"/>
        <v>624.2976</v>
      </c>
      <c r="H44" s="125">
        <f t="shared" si="51"/>
        <v>153.9892768375825</v>
      </c>
      <c r="I44" s="123">
        <f t="shared" si="52"/>
        <v>34.59409594095941</v>
      </c>
      <c r="J44" s="125">
        <f t="shared" si="53"/>
        <v>65.74121981589617</v>
      </c>
      <c r="K44" s="123">
        <f t="shared" si="54"/>
        <v>21597.0110701107</v>
      </c>
      <c r="L44" s="125">
        <f t="shared" si="55"/>
        <v>101.23442897870399</v>
      </c>
      <c r="M44" s="123">
        <v>498</v>
      </c>
      <c r="N44" s="125">
        <f t="shared" si="56"/>
        <v>28.295454545454547</v>
      </c>
      <c r="O44" s="123">
        <v>626725</v>
      </c>
      <c r="P44" s="125">
        <f t="shared" si="57"/>
        <v>55.83888180573263</v>
      </c>
      <c r="Q44" s="146">
        <f>O44/M44</f>
        <v>1258.4839357429719</v>
      </c>
      <c r="R44" s="138">
        <f t="shared" si="59"/>
        <v>197.34223288772978</v>
      </c>
      <c r="S44" s="123">
        <f t="shared" si="60"/>
        <v>1.8376383763837638</v>
      </c>
      <c r="T44" s="125">
        <f t="shared" si="61"/>
        <v>30.905736330090576</v>
      </c>
      <c r="U44" s="123">
        <f t="shared" si="62"/>
        <v>2312.638376383764</v>
      </c>
      <c r="V44" s="139">
        <f t="shared" si="63"/>
        <v>60.99007016419507</v>
      </c>
    </row>
    <row r="45" spans="1:22" s="96" customFormat="1" ht="21.75" customHeight="1">
      <c r="A45" s="266" t="s">
        <v>61</v>
      </c>
      <c r="B45" s="144">
        <v>270</v>
      </c>
      <c r="C45" s="130">
        <v>9563</v>
      </c>
      <c r="D45" s="129">
        <f t="shared" si="48"/>
        <v>61.395737031330256</v>
      </c>
      <c r="E45" s="130">
        <v>5786209</v>
      </c>
      <c r="F45" s="129">
        <f t="shared" si="49"/>
        <v>91.62985346720795</v>
      </c>
      <c r="G45" s="130">
        <f t="shared" si="50"/>
        <v>605.0621143992471</v>
      </c>
      <c r="H45" s="129">
        <f t="shared" si="51"/>
        <v>149.2446510096446</v>
      </c>
      <c r="I45" s="130">
        <f t="shared" si="52"/>
        <v>35.41851851851852</v>
      </c>
      <c r="J45" s="129">
        <f t="shared" si="53"/>
        <v>67.30791911582872</v>
      </c>
      <c r="K45" s="130">
        <f t="shared" si="54"/>
        <v>21430.403703703705</v>
      </c>
      <c r="L45" s="129">
        <f t="shared" si="55"/>
        <v>100.45346898627243</v>
      </c>
      <c r="M45" s="130">
        <v>480</v>
      </c>
      <c r="N45" s="129">
        <f t="shared" si="56"/>
        <v>27.27272727272727</v>
      </c>
      <c r="O45" s="130">
        <v>626687</v>
      </c>
      <c r="P45" s="129">
        <f t="shared" si="57"/>
        <v>55.83549614613932</v>
      </c>
      <c r="Q45" s="267">
        <v>1305</v>
      </c>
      <c r="R45" s="131">
        <f t="shared" si="59"/>
        <v>204.63639352412417</v>
      </c>
      <c r="S45" s="130">
        <v>2</v>
      </c>
      <c r="T45" s="129">
        <f t="shared" si="61"/>
        <v>33.63636363636363</v>
      </c>
      <c r="U45" s="130">
        <f t="shared" si="62"/>
        <v>2321.062962962963</v>
      </c>
      <c r="V45" s="132">
        <f t="shared" si="63"/>
        <v>61.21224762687867</v>
      </c>
    </row>
    <row r="46" spans="1:22" s="96" customFormat="1" ht="21.75" customHeight="1">
      <c r="A46" s="145" t="s">
        <v>124</v>
      </c>
      <c r="B46" s="124">
        <v>265</v>
      </c>
      <c r="C46" s="123">
        <v>9494</v>
      </c>
      <c r="D46" s="125">
        <f>C46/$C$6*100</f>
        <v>60.952747817154595</v>
      </c>
      <c r="E46" s="123">
        <v>5823872</v>
      </c>
      <c r="F46" s="125">
        <f>E46/$E$6*100</f>
        <v>92.22628114051452</v>
      </c>
      <c r="G46" s="123">
        <f>E46/C46</f>
        <v>613.4265852117127</v>
      </c>
      <c r="H46" s="125">
        <f>G46/$G$6*100</f>
        <v>151.3078317932014</v>
      </c>
      <c r="I46" s="123">
        <f>C46/B46</f>
        <v>35.82641509433962</v>
      </c>
      <c r="J46" s="125">
        <f>I46/$I$6*100</f>
        <v>68.08306925991609</v>
      </c>
      <c r="K46" s="123">
        <f>E46/B46</f>
        <v>21976.875471698113</v>
      </c>
      <c r="L46" s="125">
        <f>K46/$K$6*100</f>
        <v>103.01501591544262</v>
      </c>
      <c r="M46" s="123">
        <v>431</v>
      </c>
      <c r="N46" s="125">
        <f>M46/$M$6*100</f>
        <v>24.488636363636363</v>
      </c>
      <c r="O46" s="123">
        <v>577300</v>
      </c>
      <c r="P46" s="125">
        <f>O46/$O$6*100</f>
        <v>51.43529692680114</v>
      </c>
      <c r="Q46" s="146">
        <f>O46/M46</f>
        <v>1339.4431554524363</v>
      </c>
      <c r="R46" s="138">
        <f>Q46/$Q$6*100</f>
        <v>210.0374074041068</v>
      </c>
      <c r="S46" s="123">
        <f>M46/B46</f>
        <v>1.6264150943396227</v>
      </c>
      <c r="T46" s="125">
        <f>S46/$S$6*100</f>
        <v>27.353344768439108</v>
      </c>
      <c r="U46" s="123">
        <f>O46/B46</f>
        <v>2178.490566037736</v>
      </c>
      <c r="V46" s="139">
        <f>U46/$U$6*100</f>
        <v>57.45225618993638</v>
      </c>
    </row>
    <row r="47" spans="1:22" s="96" customFormat="1" ht="21.75" customHeight="1">
      <c r="A47" s="352" t="s">
        <v>127</v>
      </c>
      <c r="B47" s="353">
        <v>266</v>
      </c>
      <c r="C47" s="354">
        <v>8940</v>
      </c>
      <c r="D47" s="355">
        <f>C47/$C$6*100</f>
        <v>57.3959938366718</v>
      </c>
      <c r="E47" s="354">
        <v>5700381</v>
      </c>
      <c r="F47" s="355">
        <f>E47/$E$6*100</f>
        <v>90.27068945094385</v>
      </c>
      <c r="G47" s="354">
        <f>E47/C47</f>
        <v>637.626510067114</v>
      </c>
      <c r="H47" s="355">
        <f>G47/$G$6*100</f>
        <v>157.2769864527854</v>
      </c>
      <c r="I47" s="354">
        <f>C47/B47</f>
        <v>33.609022556390975</v>
      </c>
      <c r="J47" s="355">
        <f>I47/$I$6*100</f>
        <v>63.86922622426636</v>
      </c>
      <c r="K47" s="354">
        <f>E47/B47</f>
        <v>21430.003759398496</v>
      </c>
      <c r="L47" s="355">
        <f>K47/$K$6*100</f>
        <v>100.45159427623827</v>
      </c>
      <c r="M47" s="356">
        <v>420</v>
      </c>
      <c r="N47" s="355">
        <f>M47/$M$6*100</f>
        <v>23.863636363636363</v>
      </c>
      <c r="O47" s="354">
        <v>561439</v>
      </c>
      <c r="P47" s="355">
        <f>O47/$O$6*100</f>
        <v>50.02214043181416</v>
      </c>
      <c r="Q47" s="354">
        <v>1338</v>
      </c>
      <c r="R47" s="329">
        <f>Q47/$Q$6*100</f>
        <v>209.81110692358476</v>
      </c>
      <c r="S47" s="356">
        <f>M47/B47</f>
        <v>1.5789473684210527</v>
      </c>
      <c r="T47" s="355">
        <f>S47/$S$6*100</f>
        <v>26.555023923444978</v>
      </c>
      <c r="U47" s="354">
        <f>O47/B47</f>
        <v>2110.6729323308273</v>
      </c>
      <c r="V47" s="357">
        <f>U47/$U$6*100</f>
        <v>55.663735217357114</v>
      </c>
    </row>
    <row r="48" spans="1:22" s="300" customFormat="1" ht="20.25" customHeight="1">
      <c r="A48" s="352">
        <v>2</v>
      </c>
      <c r="B48" s="353">
        <v>261</v>
      </c>
      <c r="C48" s="354">
        <v>10677</v>
      </c>
      <c r="D48" s="355">
        <f>C48/$C$6*100</f>
        <v>68.5477657935285</v>
      </c>
      <c r="E48" s="354">
        <v>5843895</v>
      </c>
      <c r="F48" s="355">
        <f>E48/$E$6*100</f>
        <v>92.5433634574467</v>
      </c>
      <c r="G48" s="354">
        <f>E48/C48</f>
        <v>547.3349255408823</v>
      </c>
      <c r="H48" s="355">
        <f>G48/$G$6*100</f>
        <v>135.0056597558481</v>
      </c>
      <c r="I48" s="354">
        <f>C48/B48</f>
        <v>40.9080459770115</v>
      </c>
      <c r="J48" s="355">
        <f>I48/$I$6*100</f>
        <v>77.73999492292889</v>
      </c>
      <c r="K48" s="354">
        <f>E48/B48</f>
        <v>22390.402298850575</v>
      </c>
      <c r="L48" s="355">
        <f>K48/$K$6*100</f>
        <v>104.95339303986293</v>
      </c>
      <c r="M48" s="356">
        <v>360</v>
      </c>
      <c r="N48" s="355">
        <f>M48/$M$6*100</f>
        <v>20.454545454545457</v>
      </c>
      <c r="O48" s="354">
        <v>480091</v>
      </c>
      <c r="P48" s="355">
        <f>O48/$O$6*100</f>
        <v>42.774334205586165</v>
      </c>
      <c r="Q48" s="354">
        <v>1335</v>
      </c>
      <c r="R48" s="329">
        <f>Q48/$Q$6*100</f>
        <v>209.3406784327247</v>
      </c>
      <c r="S48" s="356">
        <f>M48/B48</f>
        <v>1.3793103448275863</v>
      </c>
      <c r="T48" s="355">
        <f>S48/$S$6*100</f>
        <v>23.197492163009407</v>
      </c>
      <c r="U48" s="354">
        <f>O48/B48</f>
        <v>1839.4291187739464</v>
      </c>
      <c r="V48" s="357">
        <f>U48/$U$6*100</f>
        <v>48.51035603392147</v>
      </c>
    </row>
    <row r="49" spans="1:22" s="300" customFormat="1" ht="20.25" customHeight="1">
      <c r="A49" s="352">
        <v>3</v>
      </c>
      <c r="B49" s="353">
        <v>260</v>
      </c>
      <c r="C49" s="354">
        <v>12346</v>
      </c>
      <c r="D49" s="355">
        <f>C49/$C$6*100</f>
        <v>79.26296866974833</v>
      </c>
      <c r="E49" s="354">
        <v>6583674</v>
      </c>
      <c r="F49" s="355">
        <f>E49/$E$6*100</f>
        <v>104.2584330942534</v>
      </c>
      <c r="G49" s="354">
        <f>E49/C49</f>
        <v>533.2637291430423</v>
      </c>
      <c r="H49" s="355">
        <f>G49/$G$6*100</f>
        <v>131.53485775766168</v>
      </c>
      <c r="I49" s="354">
        <f>C49/B49</f>
        <v>47.48461538461538</v>
      </c>
      <c r="J49" s="355">
        <f>I49/$I$6*100</f>
        <v>90.2378412547904</v>
      </c>
      <c r="K49" s="354">
        <f>E49/B49</f>
        <v>25321.823076923076</v>
      </c>
      <c r="L49" s="355">
        <f>K49/$K$6*100</f>
        <v>118.69421613807309</v>
      </c>
      <c r="M49" s="356">
        <v>358</v>
      </c>
      <c r="N49" s="355">
        <f>M49/$M$6*100</f>
        <v>20.34090909090909</v>
      </c>
      <c r="O49" s="354">
        <v>512196</v>
      </c>
      <c r="P49" s="355">
        <f>O49/$O$6*100</f>
        <v>45.63477108040853</v>
      </c>
      <c r="Q49" s="354">
        <v>1429</v>
      </c>
      <c r="R49" s="329">
        <f>Q49/$Q$6*100</f>
        <v>224.08077114633977</v>
      </c>
      <c r="S49" s="356">
        <f>M49/B49</f>
        <v>1.376923076923077</v>
      </c>
      <c r="T49" s="355">
        <f>S49/$S$6*100</f>
        <v>23.157342657342657</v>
      </c>
      <c r="U49" s="354">
        <f>O49/B49</f>
        <v>1969.9846153846154</v>
      </c>
      <c r="V49" s="357">
        <f>U49/$U$6*100</f>
        <v>51.953431691542015</v>
      </c>
    </row>
    <row r="50" spans="1:22" s="300" customFormat="1" ht="20.25" customHeight="1" thickBot="1">
      <c r="A50" s="358">
        <v>4</v>
      </c>
      <c r="B50" s="359">
        <v>256</v>
      </c>
      <c r="C50" s="360">
        <v>12721</v>
      </c>
      <c r="D50" s="361">
        <f>C50/$C$6*100</f>
        <v>81.67051874678994</v>
      </c>
      <c r="E50" s="360">
        <v>7896666</v>
      </c>
      <c r="F50" s="361">
        <f>E50/$E$6*100</f>
        <v>125.0508490895305</v>
      </c>
      <c r="G50" s="360">
        <f>E50/C50</f>
        <v>620.7582737206194</v>
      </c>
      <c r="H50" s="361">
        <f>G50/$G$6*100</f>
        <v>153.1162664427739</v>
      </c>
      <c r="I50" s="360">
        <f>C50/B50</f>
        <v>49.69140625</v>
      </c>
      <c r="J50" s="361">
        <f>I50/$I$6*100</f>
        <v>94.43153730097586</v>
      </c>
      <c r="K50" s="360">
        <f>E50/B50</f>
        <v>30846.3515625</v>
      </c>
      <c r="L50" s="361">
        <f>K50/$K$6*100</f>
        <v>144.59004425976966</v>
      </c>
      <c r="M50" s="362">
        <v>339</v>
      </c>
      <c r="N50" s="361">
        <f>M50/$M$6*100</f>
        <v>19.261363636363637</v>
      </c>
      <c r="O50" s="360">
        <v>570598</v>
      </c>
      <c r="P50" s="361">
        <f>O50/$O$6*100</f>
        <v>50.838173490107195</v>
      </c>
      <c r="Q50" s="360">
        <v>1682</v>
      </c>
      <c r="R50" s="301">
        <f>Q50/$Q$6*100</f>
        <v>263.75357387553777</v>
      </c>
      <c r="S50" s="362">
        <f>M50/B50</f>
        <v>1.32421875</v>
      </c>
      <c r="T50" s="361">
        <f>S50/$S$6*100</f>
        <v>22.270951704545457</v>
      </c>
      <c r="U50" s="360">
        <f>O50/B50</f>
        <v>2228.8984375</v>
      </c>
      <c r="V50" s="363">
        <f>U50/$U$6*100</f>
        <v>58.78163809793644</v>
      </c>
    </row>
    <row r="51" spans="1:12" ht="20.25" customHeight="1">
      <c r="A51" s="147" t="s">
        <v>2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3:12" ht="14.25">
      <c r="C52" s="97"/>
      <c r="E52" s="97"/>
      <c r="F52" s="97"/>
      <c r="G52" s="97"/>
      <c r="H52" s="97"/>
      <c r="I52" s="97"/>
      <c r="J52" s="97"/>
      <c r="K52" s="97"/>
      <c r="L52" s="97"/>
    </row>
    <row r="53" spans="3:12" ht="14.25"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3:12" ht="14.25"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3:12" ht="14.25">
      <c r="C55" s="97"/>
      <c r="D55" s="6" t="s">
        <v>119</v>
      </c>
      <c r="E55" s="97"/>
      <c r="F55" s="97"/>
      <c r="G55" s="97"/>
      <c r="H55" s="97"/>
      <c r="I55" s="97"/>
      <c r="J55" s="97"/>
      <c r="K55" s="97"/>
      <c r="L55" s="97"/>
    </row>
  </sheetData>
  <sheetProtection/>
  <mergeCells count="12">
    <mergeCell ref="Q4:R4"/>
    <mergeCell ref="S4:V4"/>
    <mergeCell ref="A3:A5"/>
    <mergeCell ref="B3:B5"/>
    <mergeCell ref="C3:L3"/>
    <mergeCell ref="M3:V3"/>
    <mergeCell ref="C4:D4"/>
    <mergeCell ref="E4:F4"/>
    <mergeCell ref="G4:H4"/>
    <mergeCell ref="I4:L4"/>
    <mergeCell ref="M4:N4"/>
    <mergeCell ref="O4:P4"/>
  </mergeCells>
  <printOptions horizontalCentered="1"/>
  <pageMargins left="0.37" right="0.1968503937007874" top="0.6692913385826772" bottom="0.31496062992125984" header="0.5118110236220472" footer="0.1968503937007874"/>
  <pageSetup horizontalDpi="600" verticalDpi="600" orientation="landscape" paperSize="9" scale="85" r:id="rId1"/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36"/>
  <sheetViews>
    <sheetView view="pageBreakPreview" zoomScaleNormal="7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Y25" sqref="Y25"/>
    </sheetView>
  </sheetViews>
  <sheetFormatPr defaultColWidth="9.00390625" defaultRowHeight="13.5"/>
  <cols>
    <col min="1" max="1" width="7.625" style="91" customWidth="1"/>
    <col min="2" max="2" width="6.00390625" style="91" customWidth="1"/>
    <col min="3" max="3" width="7.875" style="91" customWidth="1"/>
    <col min="4" max="4" width="6.25390625" style="91" customWidth="1"/>
    <col min="5" max="5" width="11.375" style="91" customWidth="1"/>
    <col min="6" max="6" width="6.25390625" style="91" customWidth="1"/>
    <col min="7" max="7" width="6.00390625" style="91" customWidth="1"/>
    <col min="8" max="8" width="6.25390625" style="91" customWidth="1"/>
    <col min="9" max="9" width="5.75390625" style="91" customWidth="1"/>
    <col min="10" max="10" width="6.25390625" style="91" customWidth="1"/>
    <col min="11" max="11" width="8.875" style="91" customWidth="1"/>
    <col min="12" max="12" width="6.25390625" style="91" customWidth="1"/>
    <col min="13" max="13" width="2.50390625" style="91" customWidth="1"/>
    <col min="14" max="14" width="7.625" style="91" customWidth="1"/>
    <col min="15" max="15" width="6.00390625" style="91" customWidth="1"/>
    <col min="16" max="16" width="7.875" style="91" customWidth="1"/>
    <col min="17" max="17" width="6.25390625" style="91" customWidth="1"/>
    <col min="18" max="18" width="11.375" style="91" customWidth="1"/>
    <col min="19" max="19" width="6.25390625" style="91" customWidth="1"/>
    <col min="20" max="20" width="6.00390625" style="91" customWidth="1"/>
    <col min="21" max="21" width="6.25390625" style="91" customWidth="1"/>
    <col min="22" max="22" width="5.75390625" style="91" customWidth="1"/>
    <col min="23" max="23" width="6.25390625" style="91" customWidth="1"/>
    <col min="24" max="24" width="8.875" style="91" customWidth="1"/>
    <col min="25" max="25" width="6.25390625" style="91" customWidth="1"/>
    <col min="26" max="26" width="9.00390625" style="91" bestFit="1" customWidth="1"/>
    <col min="27" max="16384" width="9.00390625" style="91" customWidth="1"/>
  </cols>
  <sheetData>
    <row r="1" spans="1:25" ht="24">
      <c r="A1" s="98"/>
      <c r="B1" s="99" t="s">
        <v>109</v>
      </c>
      <c r="C1" s="100"/>
      <c r="D1" s="98"/>
      <c r="E1" s="100"/>
      <c r="F1" s="98"/>
      <c r="G1" s="100"/>
      <c r="H1" s="98"/>
      <c r="I1" s="100"/>
      <c r="J1" s="98"/>
      <c r="K1" s="100"/>
      <c r="L1" s="98"/>
      <c r="N1" s="98"/>
      <c r="O1" s="99"/>
      <c r="P1" s="100"/>
      <c r="Q1" s="98"/>
      <c r="R1" s="100"/>
      <c r="S1" s="98"/>
      <c r="T1" s="100"/>
      <c r="U1" s="98"/>
      <c r="V1" s="100"/>
      <c r="W1" s="98"/>
      <c r="X1" s="100"/>
      <c r="Y1" s="98"/>
    </row>
    <row r="2" spans="3:25" s="97" customFormat="1" ht="20.25" customHeight="1">
      <c r="C2" s="102"/>
      <c r="D2" s="102"/>
      <c r="E2" s="102"/>
      <c r="F2" s="102"/>
      <c r="G2" s="102"/>
      <c r="H2" s="102"/>
      <c r="I2" s="102"/>
      <c r="J2" s="102"/>
      <c r="K2" s="148"/>
      <c r="L2" s="102"/>
      <c r="P2" s="102"/>
      <c r="Q2" s="102"/>
      <c r="R2" s="102"/>
      <c r="S2" s="102"/>
      <c r="T2" s="102"/>
      <c r="U2" s="102"/>
      <c r="V2" s="102"/>
      <c r="W2" s="102"/>
      <c r="X2" s="148"/>
      <c r="Y2" s="102"/>
    </row>
    <row r="3" spans="1:25" s="97" customFormat="1" ht="21.75" customHeight="1">
      <c r="A3" s="446" t="s">
        <v>76</v>
      </c>
      <c r="B3" s="449" t="s">
        <v>87</v>
      </c>
      <c r="C3" s="452" t="s">
        <v>29</v>
      </c>
      <c r="D3" s="453"/>
      <c r="E3" s="453"/>
      <c r="F3" s="453"/>
      <c r="G3" s="453"/>
      <c r="H3" s="453"/>
      <c r="I3" s="453"/>
      <c r="J3" s="453"/>
      <c r="K3" s="453"/>
      <c r="L3" s="455"/>
      <c r="N3" s="446" t="s">
        <v>76</v>
      </c>
      <c r="O3" s="449" t="s">
        <v>87</v>
      </c>
      <c r="P3" s="452" t="s">
        <v>29</v>
      </c>
      <c r="Q3" s="453"/>
      <c r="R3" s="453"/>
      <c r="S3" s="453"/>
      <c r="T3" s="453"/>
      <c r="U3" s="453"/>
      <c r="V3" s="453"/>
      <c r="W3" s="453"/>
      <c r="X3" s="453"/>
      <c r="Y3" s="455"/>
    </row>
    <row r="4" spans="1:25" s="97" customFormat="1" ht="21.75" customHeight="1">
      <c r="A4" s="447"/>
      <c r="B4" s="450"/>
      <c r="C4" s="456" t="s">
        <v>3</v>
      </c>
      <c r="D4" s="457"/>
      <c r="E4" s="458" t="s">
        <v>117</v>
      </c>
      <c r="F4" s="459"/>
      <c r="G4" s="458" t="s">
        <v>10</v>
      </c>
      <c r="H4" s="463"/>
      <c r="I4" s="460" t="s">
        <v>17</v>
      </c>
      <c r="J4" s="461"/>
      <c r="K4" s="461"/>
      <c r="L4" s="464"/>
      <c r="N4" s="447"/>
      <c r="O4" s="450"/>
      <c r="P4" s="456" t="s">
        <v>3</v>
      </c>
      <c r="Q4" s="457"/>
      <c r="R4" s="458" t="s">
        <v>117</v>
      </c>
      <c r="S4" s="459"/>
      <c r="T4" s="458" t="s">
        <v>10</v>
      </c>
      <c r="U4" s="463"/>
      <c r="V4" s="460" t="s">
        <v>17</v>
      </c>
      <c r="W4" s="461"/>
      <c r="X4" s="461"/>
      <c r="Y4" s="464"/>
    </row>
    <row r="5" spans="1:25" s="97" customFormat="1" ht="21.75" customHeight="1">
      <c r="A5" s="448"/>
      <c r="B5" s="451"/>
      <c r="C5" s="75" t="s">
        <v>93</v>
      </c>
      <c r="D5" s="76" t="s">
        <v>5</v>
      </c>
      <c r="E5" s="75" t="s">
        <v>42</v>
      </c>
      <c r="F5" s="104" t="s">
        <v>5</v>
      </c>
      <c r="G5" s="75" t="s">
        <v>69</v>
      </c>
      <c r="H5" s="149" t="s">
        <v>5</v>
      </c>
      <c r="I5" s="105" t="s">
        <v>37</v>
      </c>
      <c r="J5" s="106" t="s">
        <v>5</v>
      </c>
      <c r="K5" s="105" t="s">
        <v>62</v>
      </c>
      <c r="L5" s="108" t="s">
        <v>5</v>
      </c>
      <c r="N5" s="448"/>
      <c r="O5" s="451"/>
      <c r="P5" s="75" t="s">
        <v>93</v>
      </c>
      <c r="Q5" s="76" t="s">
        <v>5</v>
      </c>
      <c r="R5" s="75" t="s">
        <v>42</v>
      </c>
      <c r="S5" s="104" t="s">
        <v>5</v>
      </c>
      <c r="T5" s="75" t="s">
        <v>69</v>
      </c>
      <c r="U5" s="149" t="s">
        <v>5</v>
      </c>
      <c r="V5" s="105" t="s">
        <v>37</v>
      </c>
      <c r="W5" s="106" t="s">
        <v>5</v>
      </c>
      <c r="X5" s="105" t="s">
        <v>62</v>
      </c>
      <c r="Y5" s="108" t="s">
        <v>5</v>
      </c>
    </row>
    <row r="6" spans="1:25" s="97" customFormat="1" ht="21.75" customHeight="1">
      <c r="A6" s="109" t="s">
        <v>46</v>
      </c>
      <c r="B6" s="110">
        <v>296</v>
      </c>
      <c r="C6" s="111">
        <v>1496</v>
      </c>
      <c r="D6" s="150">
        <v>100</v>
      </c>
      <c r="E6" s="111">
        <v>905311</v>
      </c>
      <c r="F6" s="150">
        <v>100</v>
      </c>
      <c r="G6" s="111">
        <f aca="true" t="shared" si="0" ref="G6:G15">E6/C6</f>
        <v>605.1544117647059</v>
      </c>
      <c r="H6" s="150">
        <v>100</v>
      </c>
      <c r="I6" s="111">
        <f>C6/$B6</f>
        <v>5.054054054054054</v>
      </c>
      <c r="J6" s="150">
        <v>100</v>
      </c>
      <c r="K6" s="111">
        <f aca="true" t="shared" si="1" ref="K6:K15">E6/$B6</f>
        <v>3058.483108108108</v>
      </c>
      <c r="L6" s="151">
        <v>100</v>
      </c>
      <c r="N6" s="121" t="s">
        <v>75</v>
      </c>
      <c r="O6" s="124">
        <v>279</v>
      </c>
      <c r="P6" s="152">
        <v>1267</v>
      </c>
      <c r="Q6" s="150">
        <f aca="true" t="shared" si="2" ref="Q6:Q19">P6/$C$6*100</f>
        <v>84.69251336898395</v>
      </c>
      <c r="R6" s="152">
        <v>926784</v>
      </c>
      <c r="S6" s="153">
        <f aca="true" t="shared" si="3" ref="S6:S19">R6/$E$6*100</f>
        <v>102.37189209012152</v>
      </c>
      <c r="T6" s="123">
        <f aca="true" t="shared" si="4" ref="T6:T16">R6/P6</f>
        <v>731.4790844514602</v>
      </c>
      <c r="U6" s="150">
        <f aca="true" t="shared" si="5" ref="U6:U19">T6/$G$6*100</f>
        <v>120.87478339922795</v>
      </c>
      <c r="V6" s="111">
        <f aca="true" t="shared" si="6" ref="V6:V19">P6/O6</f>
        <v>4.541218637992832</v>
      </c>
      <c r="W6" s="153">
        <f aca="true" t="shared" si="7" ref="W6:W19">V6/$I$6*100</f>
        <v>89.85298909397581</v>
      </c>
      <c r="X6" s="111">
        <f aca="true" t="shared" si="8" ref="X6:X19">R6/$O6</f>
        <v>3321.8064516129034</v>
      </c>
      <c r="Y6" s="151">
        <f aca="true" t="shared" si="9" ref="Y6:Y19">X6/$K$6*100</f>
        <v>108.60960594507516</v>
      </c>
    </row>
    <row r="7" spans="1:25" s="97" customFormat="1" ht="21.75" customHeight="1">
      <c r="A7" s="109" t="s">
        <v>1</v>
      </c>
      <c r="B7" s="110">
        <v>295</v>
      </c>
      <c r="C7" s="111">
        <v>1386</v>
      </c>
      <c r="D7" s="150">
        <f aca="true" t="shared" si="10" ref="D7:D16">C7/$C$6*100</f>
        <v>92.64705882352942</v>
      </c>
      <c r="E7" s="111">
        <v>974603</v>
      </c>
      <c r="F7" s="153">
        <f aca="true" t="shared" si="11" ref="F7:F16">E7/$E$6*100</f>
        <v>107.65394433515112</v>
      </c>
      <c r="G7" s="111">
        <f t="shared" si="0"/>
        <v>703.1767676767677</v>
      </c>
      <c r="H7" s="150">
        <f aca="true" t="shared" si="12" ref="H7:H16">G7/$G$6*100</f>
        <v>116.19790817127425</v>
      </c>
      <c r="I7" s="111">
        <f aca="true" t="shared" si="13" ref="I7:I16">C7/B7</f>
        <v>4.698305084745763</v>
      </c>
      <c r="J7" s="153">
        <f aca="true" t="shared" si="14" ref="J7:J16">I7/$I$6*100</f>
        <v>92.96111665004985</v>
      </c>
      <c r="K7" s="111">
        <f t="shared" si="1"/>
        <v>3303.7389830508473</v>
      </c>
      <c r="L7" s="151">
        <f aca="true" t="shared" si="15" ref="L7:L16">K7/$K$6*100</f>
        <v>108.01887296001604</v>
      </c>
      <c r="N7" s="121" t="s">
        <v>22</v>
      </c>
      <c r="O7" s="124">
        <v>280</v>
      </c>
      <c r="P7" s="152">
        <v>1478</v>
      </c>
      <c r="Q7" s="150">
        <f t="shared" si="2"/>
        <v>98.79679144385027</v>
      </c>
      <c r="R7" s="152">
        <v>1104893</v>
      </c>
      <c r="S7" s="153">
        <f t="shared" si="3"/>
        <v>122.04568374845772</v>
      </c>
      <c r="T7" s="152">
        <f t="shared" si="4"/>
        <v>747.5595399188092</v>
      </c>
      <c r="U7" s="150">
        <f t="shared" si="5"/>
        <v>123.53203172374339</v>
      </c>
      <c r="V7" s="111">
        <f t="shared" si="6"/>
        <v>5.2785714285714285</v>
      </c>
      <c r="W7" s="153">
        <f t="shared" si="7"/>
        <v>104.44232238349885</v>
      </c>
      <c r="X7" s="111">
        <f t="shared" si="8"/>
        <v>3946.0464285714284</v>
      </c>
      <c r="Y7" s="151">
        <f t="shared" si="9"/>
        <v>129.01972281979815</v>
      </c>
    </row>
    <row r="8" spans="1:25" s="97" customFormat="1" ht="21.75" customHeight="1">
      <c r="A8" s="109" t="s">
        <v>81</v>
      </c>
      <c r="B8" s="110">
        <v>293</v>
      </c>
      <c r="C8" s="111">
        <v>1160</v>
      </c>
      <c r="D8" s="150">
        <f t="shared" si="10"/>
        <v>77.54010695187165</v>
      </c>
      <c r="E8" s="111">
        <v>843906</v>
      </c>
      <c r="F8" s="153">
        <f t="shared" si="11"/>
        <v>93.21724799544025</v>
      </c>
      <c r="G8" s="111">
        <f t="shared" si="0"/>
        <v>727.505172413793</v>
      </c>
      <c r="H8" s="150">
        <f t="shared" si="12"/>
        <v>120.21810603549878</v>
      </c>
      <c r="I8" s="111">
        <f t="shared" si="13"/>
        <v>3.9590443686006824</v>
      </c>
      <c r="J8" s="153">
        <f t="shared" si="14"/>
        <v>78.33403296161777</v>
      </c>
      <c r="K8" s="111">
        <f t="shared" si="1"/>
        <v>2880.2252559726962</v>
      </c>
      <c r="L8" s="151">
        <f t="shared" si="15"/>
        <v>94.17169080768025</v>
      </c>
      <c r="N8" s="121" t="s">
        <v>48</v>
      </c>
      <c r="O8" s="124">
        <v>278</v>
      </c>
      <c r="P8" s="152">
        <v>1446</v>
      </c>
      <c r="Q8" s="150">
        <f t="shared" si="2"/>
        <v>96.65775401069519</v>
      </c>
      <c r="R8" s="152">
        <v>987687</v>
      </c>
      <c r="S8" s="153">
        <f t="shared" si="3"/>
        <v>109.09919353680668</v>
      </c>
      <c r="T8" s="152">
        <f t="shared" si="4"/>
        <v>683.0477178423237</v>
      </c>
      <c r="U8" s="150">
        <f t="shared" si="5"/>
        <v>112.87164144610153</v>
      </c>
      <c r="V8" s="111">
        <f t="shared" si="6"/>
        <v>5.201438848920863</v>
      </c>
      <c r="W8" s="153">
        <f t="shared" si="7"/>
        <v>102.91616973800637</v>
      </c>
      <c r="X8" s="111">
        <f t="shared" si="8"/>
        <v>3552.8309352517986</v>
      </c>
      <c r="Y8" s="151">
        <f t="shared" si="9"/>
        <v>116.16317009674381</v>
      </c>
    </row>
    <row r="9" spans="1:25" s="97" customFormat="1" ht="21.75" customHeight="1">
      <c r="A9" s="109" t="s">
        <v>102</v>
      </c>
      <c r="B9" s="110">
        <v>296</v>
      </c>
      <c r="C9" s="111">
        <v>1106</v>
      </c>
      <c r="D9" s="150">
        <f t="shared" si="10"/>
        <v>73.93048128342245</v>
      </c>
      <c r="E9" s="111">
        <v>818369</v>
      </c>
      <c r="F9" s="153">
        <f t="shared" si="11"/>
        <v>90.39644939694756</v>
      </c>
      <c r="G9" s="111">
        <f t="shared" si="0"/>
        <v>739.9358047016275</v>
      </c>
      <c r="H9" s="150">
        <f t="shared" si="12"/>
        <v>122.27223173402673</v>
      </c>
      <c r="I9" s="111">
        <f t="shared" si="13"/>
        <v>3.7364864864864864</v>
      </c>
      <c r="J9" s="153">
        <f t="shared" si="14"/>
        <v>73.93048128342245</v>
      </c>
      <c r="K9" s="111">
        <f t="shared" si="1"/>
        <v>2764.760135135135</v>
      </c>
      <c r="L9" s="151">
        <f t="shared" si="15"/>
        <v>90.39644939694756</v>
      </c>
      <c r="N9" s="121" t="s">
        <v>118</v>
      </c>
      <c r="O9" s="124">
        <v>277</v>
      </c>
      <c r="P9" s="152">
        <v>1375</v>
      </c>
      <c r="Q9" s="150">
        <f t="shared" si="2"/>
        <v>91.91176470588235</v>
      </c>
      <c r="R9" s="152">
        <v>1023141</v>
      </c>
      <c r="S9" s="153">
        <f t="shared" si="3"/>
        <v>113.01541680151902</v>
      </c>
      <c r="T9" s="152">
        <f t="shared" si="4"/>
        <v>744.1025454545454</v>
      </c>
      <c r="U9" s="150">
        <f t="shared" si="5"/>
        <v>122.9607734800527</v>
      </c>
      <c r="V9" s="111">
        <f t="shared" si="6"/>
        <v>4.963898916967509</v>
      </c>
      <c r="W9" s="153">
        <f t="shared" si="7"/>
        <v>98.21618177957103</v>
      </c>
      <c r="X9" s="111">
        <f t="shared" si="8"/>
        <v>3693.649819494585</v>
      </c>
      <c r="Y9" s="151">
        <f t="shared" si="9"/>
        <v>120.76737679873514</v>
      </c>
    </row>
    <row r="10" spans="1:25" s="97" customFormat="1" ht="21.75" customHeight="1">
      <c r="A10" s="109" t="s">
        <v>54</v>
      </c>
      <c r="B10" s="110">
        <v>296</v>
      </c>
      <c r="C10" s="111">
        <v>1214</v>
      </c>
      <c r="D10" s="150">
        <f t="shared" si="10"/>
        <v>81.14973262032086</v>
      </c>
      <c r="E10" s="111">
        <v>937264</v>
      </c>
      <c r="F10" s="153">
        <f t="shared" si="11"/>
        <v>103.5295053302125</v>
      </c>
      <c r="G10" s="111">
        <f t="shared" si="0"/>
        <v>772.0461285008237</v>
      </c>
      <c r="H10" s="150">
        <f t="shared" si="12"/>
        <v>127.57836900658803</v>
      </c>
      <c r="I10" s="111">
        <f t="shared" si="13"/>
        <v>4.101351351351352</v>
      </c>
      <c r="J10" s="153">
        <f t="shared" si="14"/>
        <v>81.14973262032086</v>
      </c>
      <c r="K10" s="111">
        <f t="shared" si="1"/>
        <v>3166.4324324324325</v>
      </c>
      <c r="L10" s="151">
        <f t="shared" si="15"/>
        <v>103.5295053302125</v>
      </c>
      <c r="N10" s="142" t="s">
        <v>0</v>
      </c>
      <c r="O10" s="124">
        <v>278</v>
      </c>
      <c r="P10" s="152">
        <v>1559.57863</v>
      </c>
      <c r="Q10" s="150">
        <f t="shared" si="2"/>
        <v>104.2499084224599</v>
      </c>
      <c r="R10" s="152">
        <v>1125016.691</v>
      </c>
      <c r="S10" s="153">
        <f t="shared" si="3"/>
        <v>124.26853213978401</v>
      </c>
      <c r="T10" s="152">
        <f t="shared" si="4"/>
        <v>721.3593911581105</v>
      </c>
      <c r="U10" s="150">
        <f t="shared" si="5"/>
        <v>119.20253362353195</v>
      </c>
      <c r="V10" s="111">
        <f t="shared" si="6"/>
        <v>5.609995071942446</v>
      </c>
      <c r="W10" s="153">
        <f t="shared" si="7"/>
        <v>110.99990249297889</v>
      </c>
      <c r="X10" s="111">
        <f t="shared" si="8"/>
        <v>4046.8226294964034</v>
      </c>
      <c r="Y10" s="151">
        <f t="shared" si="9"/>
        <v>132.31469609128084</v>
      </c>
    </row>
    <row r="11" spans="1:25" ht="21.75" customHeight="1">
      <c r="A11" s="109" t="s">
        <v>77</v>
      </c>
      <c r="B11" s="110">
        <v>297</v>
      </c>
      <c r="C11" s="111">
        <v>974</v>
      </c>
      <c r="D11" s="150">
        <f t="shared" si="10"/>
        <v>65.10695187165776</v>
      </c>
      <c r="E11" s="111">
        <v>826869</v>
      </c>
      <c r="F11" s="153">
        <f t="shared" si="11"/>
        <v>91.33535326534196</v>
      </c>
      <c r="G11" s="111">
        <f t="shared" si="0"/>
        <v>848.941478439425</v>
      </c>
      <c r="H11" s="150">
        <f t="shared" si="12"/>
        <v>140.28510111391333</v>
      </c>
      <c r="I11" s="111">
        <f t="shared" si="13"/>
        <v>3.2794612794612794</v>
      </c>
      <c r="J11" s="153">
        <f t="shared" si="14"/>
        <v>64.88773654549055</v>
      </c>
      <c r="K11" s="111">
        <f t="shared" si="1"/>
        <v>2784.070707070707</v>
      </c>
      <c r="L11" s="151">
        <f t="shared" si="15"/>
        <v>91.02782682337113</v>
      </c>
      <c r="N11" s="142" t="s">
        <v>89</v>
      </c>
      <c r="O11" s="124">
        <v>277</v>
      </c>
      <c r="P11" s="152">
        <v>1283</v>
      </c>
      <c r="Q11" s="150">
        <f t="shared" si="2"/>
        <v>85.7620320855615</v>
      </c>
      <c r="R11" s="152">
        <v>905207</v>
      </c>
      <c r="S11" s="153">
        <f t="shared" si="3"/>
        <v>99.988512235022</v>
      </c>
      <c r="T11" s="152">
        <f t="shared" si="4"/>
        <v>705.539360872954</v>
      </c>
      <c r="U11" s="150">
        <f t="shared" si="5"/>
        <v>116.58831980015036</v>
      </c>
      <c r="V11" s="111">
        <f t="shared" si="6"/>
        <v>4.631768953068592</v>
      </c>
      <c r="W11" s="153">
        <f t="shared" si="7"/>
        <v>91.64462634413792</v>
      </c>
      <c r="X11" s="111">
        <f t="shared" si="8"/>
        <v>3267.895306859206</v>
      </c>
      <c r="Y11" s="151">
        <f t="shared" si="9"/>
        <v>106.84693004175637</v>
      </c>
    </row>
    <row r="12" spans="1:25" ht="21.75" customHeight="1">
      <c r="A12" s="109" t="s">
        <v>23</v>
      </c>
      <c r="B12" s="110">
        <v>294</v>
      </c>
      <c r="C12" s="111">
        <v>1052</v>
      </c>
      <c r="D12" s="150">
        <f t="shared" si="10"/>
        <v>70.32085561497327</v>
      </c>
      <c r="E12" s="111">
        <v>897256</v>
      </c>
      <c r="F12" s="153">
        <f t="shared" si="11"/>
        <v>99.11025051059802</v>
      </c>
      <c r="G12" s="111">
        <f t="shared" si="0"/>
        <v>852.9049429657795</v>
      </c>
      <c r="H12" s="150">
        <f t="shared" si="12"/>
        <v>140.94005205689604</v>
      </c>
      <c r="I12" s="111">
        <f t="shared" si="13"/>
        <v>3.578231292517007</v>
      </c>
      <c r="J12" s="153">
        <f t="shared" si="14"/>
        <v>70.79922878242205</v>
      </c>
      <c r="K12" s="111">
        <f t="shared" si="1"/>
        <v>3051.891156462585</v>
      </c>
      <c r="L12" s="151">
        <f t="shared" si="15"/>
        <v>99.78446990182658</v>
      </c>
      <c r="N12" s="142" t="s">
        <v>121</v>
      </c>
      <c r="O12" s="124">
        <v>279</v>
      </c>
      <c r="P12" s="152">
        <v>1439.23521</v>
      </c>
      <c r="Q12" s="150">
        <f t="shared" si="2"/>
        <v>96.2055621657754</v>
      </c>
      <c r="R12" s="152">
        <v>985160.009</v>
      </c>
      <c r="S12" s="153">
        <f t="shared" si="3"/>
        <v>108.82006393383048</v>
      </c>
      <c r="T12" s="152">
        <f t="shared" si="4"/>
        <v>684.502437235398</v>
      </c>
      <c r="U12" s="150">
        <f t="shared" si="5"/>
        <v>113.11202957924465</v>
      </c>
      <c r="V12" s="111">
        <f t="shared" si="6"/>
        <v>5.158549139784946</v>
      </c>
      <c r="W12" s="153">
        <f t="shared" si="7"/>
        <v>102.06754982462192</v>
      </c>
      <c r="X12" s="111">
        <f t="shared" si="8"/>
        <v>3531.0394587813616</v>
      </c>
      <c r="Y12" s="151">
        <f t="shared" si="9"/>
        <v>115.45067714843663</v>
      </c>
    </row>
    <row r="13" spans="1:25" ht="21.75" customHeight="1">
      <c r="A13" s="109" t="s">
        <v>72</v>
      </c>
      <c r="B13" s="110">
        <v>294</v>
      </c>
      <c r="C13" s="111">
        <v>1426</v>
      </c>
      <c r="D13" s="150">
        <f t="shared" si="10"/>
        <v>95.32085561497327</v>
      </c>
      <c r="E13" s="111">
        <v>990547</v>
      </c>
      <c r="F13" s="153">
        <f t="shared" si="11"/>
        <v>109.41510707370175</v>
      </c>
      <c r="G13" s="111">
        <f t="shared" si="0"/>
        <v>694.6332398316971</v>
      </c>
      <c r="H13" s="150">
        <f t="shared" si="12"/>
        <v>114.78611513482315</v>
      </c>
      <c r="I13" s="111">
        <f t="shared" si="13"/>
        <v>4.850340136054422</v>
      </c>
      <c r="J13" s="153">
        <f t="shared" si="14"/>
        <v>95.96929680963294</v>
      </c>
      <c r="K13" s="111">
        <f t="shared" si="1"/>
        <v>3369.207482993197</v>
      </c>
      <c r="L13" s="151">
        <f t="shared" si="15"/>
        <v>110.15942752998544</v>
      </c>
      <c r="N13" s="142" t="s">
        <v>50</v>
      </c>
      <c r="O13" s="124">
        <v>275</v>
      </c>
      <c r="P13" s="152">
        <v>1333</v>
      </c>
      <c r="Q13" s="150">
        <f t="shared" si="2"/>
        <v>89.1042780748663</v>
      </c>
      <c r="R13" s="152">
        <v>960585</v>
      </c>
      <c r="S13" s="153">
        <f t="shared" si="3"/>
        <v>106.10552616725082</v>
      </c>
      <c r="T13" s="152">
        <f t="shared" si="4"/>
        <v>720.6189047261815</v>
      </c>
      <c r="U13" s="150">
        <f t="shared" si="5"/>
        <v>119.08017040225599</v>
      </c>
      <c r="V13" s="111">
        <f t="shared" si="6"/>
        <v>4.847272727272728</v>
      </c>
      <c r="W13" s="153">
        <f t="shared" si="7"/>
        <v>95.90860476421975</v>
      </c>
      <c r="X13" s="111">
        <f t="shared" si="8"/>
        <v>3493.0363636363636</v>
      </c>
      <c r="Y13" s="151">
        <f t="shared" si="9"/>
        <v>114.20812998365906</v>
      </c>
    </row>
    <row r="14" spans="1:25" ht="21.75" customHeight="1">
      <c r="A14" s="109" t="s">
        <v>116</v>
      </c>
      <c r="B14" s="110">
        <v>295</v>
      </c>
      <c r="C14" s="111">
        <v>2030</v>
      </c>
      <c r="D14" s="150">
        <f t="shared" si="10"/>
        <v>135.6951871657754</v>
      </c>
      <c r="E14" s="111">
        <v>1430275</v>
      </c>
      <c r="F14" s="153">
        <f t="shared" si="11"/>
        <v>157.9871447491525</v>
      </c>
      <c r="G14" s="111">
        <f t="shared" si="0"/>
        <v>704.5689655172414</v>
      </c>
      <c r="H14" s="150">
        <f t="shared" si="12"/>
        <v>116.42796480036066</v>
      </c>
      <c r="I14" s="111">
        <f t="shared" si="13"/>
        <v>6.88135593220339</v>
      </c>
      <c r="J14" s="153">
        <f t="shared" si="14"/>
        <v>136.1551708510831</v>
      </c>
      <c r="K14" s="111">
        <f t="shared" si="1"/>
        <v>4848.389830508475</v>
      </c>
      <c r="L14" s="151">
        <f t="shared" si="15"/>
        <v>158.52269439237</v>
      </c>
      <c r="N14" s="143" t="s">
        <v>98</v>
      </c>
      <c r="O14" s="144">
        <v>275</v>
      </c>
      <c r="P14" s="154">
        <v>1210</v>
      </c>
      <c r="Q14" s="155">
        <f t="shared" si="2"/>
        <v>80.88235294117648</v>
      </c>
      <c r="R14" s="154">
        <v>952415</v>
      </c>
      <c r="S14" s="156">
        <f t="shared" si="3"/>
        <v>105.20307386080586</v>
      </c>
      <c r="T14" s="154">
        <f t="shared" si="4"/>
        <v>787.1198347107438</v>
      </c>
      <c r="U14" s="155">
        <f t="shared" si="5"/>
        <v>130.06925495517814</v>
      </c>
      <c r="V14" s="130">
        <f t="shared" si="6"/>
        <v>4.4</v>
      </c>
      <c r="W14" s="156">
        <f t="shared" si="7"/>
        <v>87.05882352941177</v>
      </c>
      <c r="X14" s="111">
        <f t="shared" si="8"/>
        <v>3463.327272727273</v>
      </c>
      <c r="Y14" s="157">
        <f t="shared" si="9"/>
        <v>113.23676313744922</v>
      </c>
    </row>
    <row r="15" spans="1:25" ht="21.75" customHeight="1">
      <c r="A15" s="109" t="s">
        <v>47</v>
      </c>
      <c r="B15" s="110">
        <v>296</v>
      </c>
      <c r="C15" s="111">
        <v>2269</v>
      </c>
      <c r="D15" s="150">
        <f t="shared" si="10"/>
        <v>151.6711229946524</v>
      </c>
      <c r="E15" s="111">
        <v>1509406</v>
      </c>
      <c r="F15" s="153">
        <f t="shared" si="11"/>
        <v>166.72789792678978</v>
      </c>
      <c r="G15" s="111">
        <f t="shared" si="0"/>
        <v>665.2296165711767</v>
      </c>
      <c r="H15" s="150">
        <f t="shared" si="12"/>
        <v>109.9272522249791</v>
      </c>
      <c r="I15" s="111">
        <f t="shared" si="13"/>
        <v>7.66554054054054</v>
      </c>
      <c r="J15" s="153">
        <f t="shared" si="14"/>
        <v>151.6711229946524</v>
      </c>
      <c r="K15" s="111">
        <f t="shared" si="1"/>
        <v>5099.344594594595</v>
      </c>
      <c r="L15" s="151">
        <f t="shared" si="15"/>
        <v>166.7278979267898</v>
      </c>
      <c r="N15" s="142" t="s">
        <v>18</v>
      </c>
      <c r="O15" s="124">
        <v>272</v>
      </c>
      <c r="P15" s="152">
        <v>1070</v>
      </c>
      <c r="Q15" s="158">
        <f t="shared" si="2"/>
        <v>71.52406417112299</v>
      </c>
      <c r="R15" s="152">
        <v>872137</v>
      </c>
      <c r="S15" s="159">
        <f t="shared" si="3"/>
        <v>96.33562389057462</v>
      </c>
      <c r="T15" s="152">
        <f t="shared" si="4"/>
        <v>815.081308411215</v>
      </c>
      <c r="U15" s="158">
        <f t="shared" si="5"/>
        <v>134.68980686009314</v>
      </c>
      <c r="V15" s="123">
        <f t="shared" si="6"/>
        <v>3.9338235294117645</v>
      </c>
      <c r="W15" s="159">
        <f t="shared" si="7"/>
        <v>77.83501100975148</v>
      </c>
      <c r="X15" s="111">
        <f t="shared" si="8"/>
        <v>3206.386029411765</v>
      </c>
      <c r="Y15" s="160">
        <f t="shared" si="9"/>
        <v>104.8358259985665</v>
      </c>
    </row>
    <row r="16" spans="1:25" ht="21.75" customHeight="1">
      <c r="A16" s="109" t="s">
        <v>90</v>
      </c>
      <c r="B16" s="110">
        <v>291</v>
      </c>
      <c r="C16" s="111">
        <v>2204</v>
      </c>
      <c r="D16" s="150">
        <f t="shared" si="10"/>
        <v>147.32620320855614</v>
      </c>
      <c r="E16" s="111">
        <v>1545435</v>
      </c>
      <c r="F16" s="153">
        <f t="shared" si="11"/>
        <v>170.70763527671707</v>
      </c>
      <c r="G16" s="111">
        <f aca="true" t="shared" si="16" ref="G16:G30">E16/C16</f>
        <v>701.19555353902</v>
      </c>
      <c r="H16" s="150">
        <f t="shared" si="12"/>
        <v>115.87051831849762</v>
      </c>
      <c r="I16" s="111">
        <f t="shared" si="13"/>
        <v>7.573883161512027</v>
      </c>
      <c r="J16" s="153">
        <f t="shared" si="14"/>
        <v>149.85758127055882</v>
      </c>
      <c r="K16" s="111">
        <f aca="true" t="shared" si="17" ref="K16:K30">E16/$B16</f>
        <v>5310.773195876289</v>
      </c>
      <c r="L16" s="151">
        <f t="shared" si="15"/>
        <v>173.64075615776034</v>
      </c>
      <c r="N16" s="142" t="s">
        <v>21</v>
      </c>
      <c r="O16" s="124">
        <v>275</v>
      </c>
      <c r="P16" s="152">
        <v>705</v>
      </c>
      <c r="Q16" s="158">
        <f t="shared" si="2"/>
        <v>47.12566844919786</v>
      </c>
      <c r="R16" s="152">
        <v>679916</v>
      </c>
      <c r="S16" s="159">
        <f t="shared" si="3"/>
        <v>75.10303089214646</v>
      </c>
      <c r="T16" s="152">
        <f t="shared" si="4"/>
        <v>964.4198581560283</v>
      </c>
      <c r="U16" s="158">
        <f t="shared" si="5"/>
        <v>159.36756626191647</v>
      </c>
      <c r="V16" s="123">
        <f t="shared" si="6"/>
        <v>2.5636363636363635</v>
      </c>
      <c r="W16" s="159">
        <f t="shared" si="7"/>
        <v>50.72435585804569</v>
      </c>
      <c r="X16" s="152">
        <f t="shared" si="8"/>
        <v>2472.4218181818183</v>
      </c>
      <c r="Y16" s="160">
        <f t="shared" si="9"/>
        <v>80.83817143300128</v>
      </c>
    </row>
    <row r="17" spans="1:25" ht="21.75" customHeight="1">
      <c r="A17" s="109" t="s">
        <v>39</v>
      </c>
      <c r="B17" s="110">
        <v>290</v>
      </c>
      <c r="C17" s="111">
        <v>3022</v>
      </c>
      <c r="D17" s="150">
        <f aca="true" t="shared" si="18" ref="D17:D30">C17/$C$6*100</f>
        <v>202.00534759358288</v>
      </c>
      <c r="E17" s="111">
        <v>1611904</v>
      </c>
      <c r="F17" s="153">
        <f aca="true" t="shared" si="19" ref="F17:F30">E17/$E$6*100</f>
        <v>178.0497530682826</v>
      </c>
      <c r="G17" s="111">
        <f t="shared" si="16"/>
        <v>533.3898080741232</v>
      </c>
      <c r="H17" s="150">
        <f aca="true" t="shared" si="20" ref="H17:H30">G17/$G$6*100</f>
        <v>88.14110873267731</v>
      </c>
      <c r="I17" s="111">
        <f aca="true" t="shared" si="21" ref="I17:I30">C17/B17</f>
        <v>10.420689655172414</v>
      </c>
      <c r="J17" s="153">
        <f aca="true" t="shared" si="22" ref="J17:J30">I17/$I$6*100</f>
        <v>206.1847685782777</v>
      </c>
      <c r="K17" s="111">
        <f t="shared" si="17"/>
        <v>5558.289655172413</v>
      </c>
      <c r="L17" s="151">
        <f aca="true" t="shared" si="23" ref="L17:L30">K17/$K$6*100</f>
        <v>181.7335410627988</v>
      </c>
      <c r="N17" s="142" t="s">
        <v>74</v>
      </c>
      <c r="O17" s="124">
        <v>274</v>
      </c>
      <c r="P17" s="152">
        <v>676</v>
      </c>
      <c r="Q17" s="158">
        <f t="shared" si="2"/>
        <v>45.18716577540107</v>
      </c>
      <c r="R17" s="152">
        <v>686644</v>
      </c>
      <c r="S17" s="159">
        <f t="shared" si="3"/>
        <v>75.84620091880028</v>
      </c>
      <c r="T17" s="304">
        <v>1016</v>
      </c>
      <c r="U17" s="158">
        <f t="shared" si="5"/>
        <v>167.89103413081253</v>
      </c>
      <c r="V17" s="123">
        <f t="shared" si="6"/>
        <v>2.4671532846715327</v>
      </c>
      <c r="W17" s="159">
        <f t="shared" si="7"/>
        <v>48.81533237050626</v>
      </c>
      <c r="X17" s="152">
        <f t="shared" si="8"/>
        <v>2506</v>
      </c>
      <c r="Y17" s="160">
        <f t="shared" si="9"/>
        <v>81.93604186848498</v>
      </c>
    </row>
    <row r="18" spans="1:25" ht="21.75" customHeight="1">
      <c r="A18" s="109" t="s">
        <v>58</v>
      </c>
      <c r="B18" s="110">
        <v>280</v>
      </c>
      <c r="C18" s="111">
        <v>2821</v>
      </c>
      <c r="D18" s="150">
        <f t="shared" si="18"/>
        <v>188.56951871657753</v>
      </c>
      <c r="E18" s="111">
        <v>1737848</v>
      </c>
      <c r="F18" s="153">
        <f t="shared" si="19"/>
        <v>191.96143645664307</v>
      </c>
      <c r="G18" s="111">
        <f t="shared" si="16"/>
        <v>616.0397022332506</v>
      </c>
      <c r="H18" s="150">
        <f t="shared" si="20"/>
        <v>101.79876247399436</v>
      </c>
      <c r="I18" s="111">
        <f t="shared" si="21"/>
        <v>10.075</v>
      </c>
      <c r="J18" s="153">
        <f t="shared" si="22"/>
        <v>199.34491978609623</v>
      </c>
      <c r="K18" s="111">
        <f t="shared" si="17"/>
        <v>6206.6</v>
      </c>
      <c r="L18" s="151">
        <f t="shared" si="23"/>
        <v>202.9306613970227</v>
      </c>
      <c r="N18" s="142">
        <v>27</v>
      </c>
      <c r="O18" s="124">
        <v>275</v>
      </c>
      <c r="P18" s="152">
        <v>706</v>
      </c>
      <c r="Q18" s="158">
        <f t="shared" si="2"/>
        <v>47.19251336898396</v>
      </c>
      <c r="R18" s="152">
        <v>709989</v>
      </c>
      <c r="S18" s="159">
        <f t="shared" si="3"/>
        <v>78.42487277852584</v>
      </c>
      <c r="T18" s="304">
        <f aca="true" t="shared" si="24" ref="T18:T23">R18/P18</f>
        <v>1005.6501416430594</v>
      </c>
      <c r="U18" s="158">
        <f t="shared" si="5"/>
        <v>166.18075025024737</v>
      </c>
      <c r="V18" s="123">
        <f t="shared" si="6"/>
        <v>2.5672727272727274</v>
      </c>
      <c r="W18" s="159">
        <f t="shared" si="7"/>
        <v>50.79630529897909</v>
      </c>
      <c r="X18" s="152">
        <f t="shared" si="8"/>
        <v>2581.778181818182</v>
      </c>
      <c r="Y18" s="160">
        <f t="shared" si="9"/>
        <v>84.41368124524963</v>
      </c>
    </row>
    <row r="19" spans="1:25" ht="21.75" customHeight="1">
      <c r="A19" s="109" t="s">
        <v>4</v>
      </c>
      <c r="B19" s="118">
        <v>276</v>
      </c>
      <c r="C19" s="111">
        <v>2106</v>
      </c>
      <c r="D19" s="150">
        <f t="shared" si="18"/>
        <v>140.77540106951872</v>
      </c>
      <c r="E19" s="111">
        <v>1755661</v>
      </c>
      <c r="F19" s="153">
        <f t="shared" si="19"/>
        <v>193.92904758696184</v>
      </c>
      <c r="G19" s="111">
        <f t="shared" si="16"/>
        <v>833.6471984805319</v>
      </c>
      <c r="H19" s="150">
        <f t="shared" si="20"/>
        <v>137.75776599719606</v>
      </c>
      <c r="I19" s="111">
        <f t="shared" si="21"/>
        <v>7.630434782608695</v>
      </c>
      <c r="J19" s="153">
        <f t="shared" si="22"/>
        <v>150.97651708904905</v>
      </c>
      <c r="K19" s="111">
        <f t="shared" si="17"/>
        <v>6361.090579710145</v>
      </c>
      <c r="L19" s="151">
        <f t="shared" si="23"/>
        <v>207.98187712224893</v>
      </c>
      <c r="N19" s="142">
        <v>28</v>
      </c>
      <c r="O19" s="124">
        <v>271</v>
      </c>
      <c r="P19" s="152">
        <v>686</v>
      </c>
      <c r="Q19" s="158">
        <f t="shared" si="2"/>
        <v>45.855614973262036</v>
      </c>
      <c r="R19" s="152">
        <v>703133</v>
      </c>
      <c r="S19" s="159">
        <f t="shared" si="3"/>
        <v>77.66756396420678</v>
      </c>
      <c r="T19" s="304">
        <f t="shared" si="24"/>
        <v>1024.9752186588921</v>
      </c>
      <c r="U19" s="158">
        <f t="shared" si="5"/>
        <v>169.37416281407192</v>
      </c>
      <c r="V19" s="123">
        <f t="shared" si="6"/>
        <v>2.5313653136531364</v>
      </c>
      <c r="W19" s="159">
        <f t="shared" si="7"/>
        <v>50.08583775677329</v>
      </c>
      <c r="X19" s="152">
        <f t="shared" si="8"/>
        <v>2594.5867158671585</v>
      </c>
      <c r="Y19" s="160">
        <f t="shared" si="9"/>
        <v>84.8324683889491</v>
      </c>
    </row>
    <row r="20" spans="1:25" ht="21.75" customHeight="1">
      <c r="A20" s="109" t="s">
        <v>83</v>
      </c>
      <c r="B20" s="118">
        <v>279</v>
      </c>
      <c r="C20" s="111">
        <v>2187</v>
      </c>
      <c r="D20" s="150">
        <f t="shared" si="18"/>
        <v>146.1898395721925</v>
      </c>
      <c r="E20" s="111">
        <v>1699740</v>
      </c>
      <c r="F20" s="153">
        <f t="shared" si="19"/>
        <v>187.75205426643438</v>
      </c>
      <c r="G20" s="111">
        <f t="shared" si="16"/>
        <v>777.201646090535</v>
      </c>
      <c r="H20" s="150">
        <f t="shared" si="20"/>
        <v>128.43030323849376</v>
      </c>
      <c r="I20" s="111">
        <f t="shared" si="21"/>
        <v>7.838709677419355</v>
      </c>
      <c r="J20" s="153">
        <f t="shared" si="22"/>
        <v>155.09746420562357</v>
      </c>
      <c r="K20" s="111">
        <f t="shared" si="17"/>
        <v>6092.258064516129</v>
      </c>
      <c r="L20" s="151">
        <f t="shared" si="23"/>
        <v>199.19214359449674</v>
      </c>
      <c r="N20" s="143">
        <v>29</v>
      </c>
      <c r="O20" s="144">
        <v>270</v>
      </c>
      <c r="P20" s="154">
        <v>621</v>
      </c>
      <c r="Q20" s="155">
        <f aca="true" t="shared" si="25" ref="Q20:Q25">P20/$C$6*100</f>
        <v>41.51069518716577</v>
      </c>
      <c r="R20" s="154">
        <v>685631</v>
      </c>
      <c r="S20" s="156">
        <f aca="true" t="shared" si="26" ref="S20:S25">R20/$E$6*100</f>
        <v>75.73430566954339</v>
      </c>
      <c r="T20" s="305">
        <f t="shared" si="24"/>
        <v>1104.0756843800323</v>
      </c>
      <c r="U20" s="155">
        <f aca="true" t="shared" si="27" ref="U20:U25">T20/$G$6*100</f>
        <v>182.44528386737028</v>
      </c>
      <c r="V20" s="130">
        <f aca="true" t="shared" si="28" ref="V20:V25">P20/O20</f>
        <v>2.3</v>
      </c>
      <c r="W20" s="156">
        <f aca="true" t="shared" si="29" ref="W20:W25">V20/$I$6*100</f>
        <v>45.508021390374324</v>
      </c>
      <c r="X20" s="313">
        <f aca="true" t="shared" si="30" ref="X20:X25">R20/$O20</f>
        <v>2539.374074074074</v>
      </c>
      <c r="Y20" s="157">
        <f aca="true" t="shared" si="31" ref="Y20:Y25">X20/$K$6*100</f>
        <v>83.02723880809202</v>
      </c>
    </row>
    <row r="21" spans="1:25" ht="21.75" customHeight="1">
      <c r="A21" s="109" t="s">
        <v>32</v>
      </c>
      <c r="B21" s="118">
        <v>273</v>
      </c>
      <c r="C21" s="111">
        <v>1855</v>
      </c>
      <c r="D21" s="150">
        <f t="shared" si="18"/>
        <v>123.99732620320856</v>
      </c>
      <c r="E21" s="111">
        <v>1485546</v>
      </c>
      <c r="F21" s="153">
        <f t="shared" si="19"/>
        <v>164.09233953856742</v>
      </c>
      <c r="G21" s="111">
        <f t="shared" si="16"/>
        <v>800.833423180593</v>
      </c>
      <c r="H21" s="150">
        <f t="shared" si="20"/>
        <v>132.33538541762633</v>
      </c>
      <c r="I21" s="111">
        <f t="shared" si="21"/>
        <v>6.794871794871795</v>
      </c>
      <c r="J21" s="153">
        <f t="shared" si="22"/>
        <v>134.44398738516387</v>
      </c>
      <c r="K21" s="111">
        <f t="shared" si="17"/>
        <v>5441.56043956044</v>
      </c>
      <c r="L21" s="151">
        <f t="shared" si="23"/>
        <v>177.9169688769815</v>
      </c>
      <c r="N21" s="302">
        <v>30</v>
      </c>
      <c r="O21" s="127">
        <v>265</v>
      </c>
      <c r="P21" s="307">
        <v>574</v>
      </c>
      <c r="Q21" s="308">
        <f t="shared" si="25"/>
        <v>38.36898395721925</v>
      </c>
      <c r="R21" s="307">
        <v>651580</v>
      </c>
      <c r="S21" s="309">
        <f t="shared" si="26"/>
        <v>71.97305677275544</v>
      </c>
      <c r="T21" s="306">
        <f t="shared" si="24"/>
        <v>1135.1567944250871</v>
      </c>
      <c r="U21" s="310">
        <f t="shared" si="27"/>
        <v>187.581346571502</v>
      </c>
      <c r="V21" s="307">
        <f t="shared" si="28"/>
        <v>2.1660377358490566</v>
      </c>
      <c r="W21" s="312">
        <f t="shared" si="29"/>
        <v>42.857431137120365</v>
      </c>
      <c r="X21" s="307">
        <f t="shared" si="30"/>
        <v>2458.7924528301887</v>
      </c>
      <c r="Y21" s="303">
        <f t="shared" si="31"/>
        <v>80.39254643296458</v>
      </c>
    </row>
    <row r="22" spans="1:25" ht="21.75" customHeight="1">
      <c r="A22" s="109" t="s">
        <v>111</v>
      </c>
      <c r="B22" s="118">
        <v>272</v>
      </c>
      <c r="C22" s="111">
        <v>1505</v>
      </c>
      <c r="D22" s="150">
        <f t="shared" si="18"/>
        <v>100.60160427807487</v>
      </c>
      <c r="E22" s="111">
        <v>1247833</v>
      </c>
      <c r="F22" s="153">
        <f t="shared" si="19"/>
        <v>137.83473303649242</v>
      </c>
      <c r="G22" s="111">
        <f t="shared" si="16"/>
        <v>829.1249169435216</v>
      </c>
      <c r="H22" s="150">
        <f t="shared" si="20"/>
        <v>137.01047217448019</v>
      </c>
      <c r="I22" s="111">
        <f t="shared" si="21"/>
        <v>5.533088235294118</v>
      </c>
      <c r="J22" s="153">
        <f t="shared" si="22"/>
        <v>109.47821642025795</v>
      </c>
      <c r="K22" s="111">
        <f t="shared" si="17"/>
        <v>4587.621323529412</v>
      </c>
      <c r="L22" s="151">
        <f t="shared" si="23"/>
        <v>149.99662124559472</v>
      </c>
      <c r="N22" s="340" t="s">
        <v>129</v>
      </c>
      <c r="O22" s="341">
        <v>266</v>
      </c>
      <c r="P22" s="342">
        <v>535</v>
      </c>
      <c r="Q22" s="343">
        <f t="shared" si="25"/>
        <v>35.76203208556149</v>
      </c>
      <c r="R22" s="342">
        <v>637341</v>
      </c>
      <c r="S22" s="343">
        <f t="shared" si="26"/>
        <v>70.40022710427687</v>
      </c>
      <c r="T22" s="336">
        <f t="shared" si="24"/>
        <v>1191.2915887850468</v>
      </c>
      <c r="U22" s="344">
        <f t="shared" si="27"/>
        <v>196.85745747289386</v>
      </c>
      <c r="V22" s="342">
        <f t="shared" si="28"/>
        <v>2.011278195488722</v>
      </c>
      <c r="W22" s="344">
        <f t="shared" si="29"/>
        <v>39.795343974910544</v>
      </c>
      <c r="X22" s="342">
        <f t="shared" si="30"/>
        <v>2396.0187969924814</v>
      </c>
      <c r="Y22" s="345">
        <f t="shared" si="31"/>
        <v>78.34010234160135</v>
      </c>
    </row>
    <row r="23" spans="1:25" ht="21.75" customHeight="1">
      <c r="A23" s="109" t="s">
        <v>63</v>
      </c>
      <c r="B23" s="118">
        <v>273</v>
      </c>
      <c r="C23" s="111">
        <v>1461</v>
      </c>
      <c r="D23" s="150">
        <f t="shared" si="18"/>
        <v>97.66042780748663</v>
      </c>
      <c r="E23" s="111">
        <v>1331279</v>
      </c>
      <c r="F23" s="153">
        <f t="shared" si="19"/>
        <v>147.05211800143817</v>
      </c>
      <c r="G23" s="111">
        <f t="shared" si="16"/>
        <v>911.2108145106092</v>
      </c>
      <c r="H23" s="150">
        <f t="shared" si="20"/>
        <v>150.5749271253604</v>
      </c>
      <c r="I23" s="111">
        <f t="shared" si="21"/>
        <v>5.351648351648351</v>
      </c>
      <c r="J23" s="153">
        <f t="shared" si="22"/>
        <v>105.88822941764118</v>
      </c>
      <c r="K23" s="111">
        <f t="shared" si="17"/>
        <v>4876.479853479854</v>
      </c>
      <c r="L23" s="151">
        <f t="shared" si="23"/>
        <v>159.44112427994764</v>
      </c>
      <c r="N23" s="340">
        <v>2</v>
      </c>
      <c r="O23" s="341">
        <v>261</v>
      </c>
      <c r="P23" s="342">
        <v>526</v>
      </c>
      <c r="Q23" s="343">
        <f t="shared" si="25"/>
        <v>35.160427807486634</v>
      </c>
      <c r="R23" s="342">
        <v>814890</v>
      </c>
      <c r="S23" s="343">
        <f t="shared" si="26"/>
        <v>90.01216156657767</v>
      </c>
      <c r="T23" s="336">
        <f t="shared" si="24"/>
        <v>1549.2205323193916</v>
      </c>
      <c r="U23" s="344">
        <f t="shared" si="27"/>
        <v>256.0041705391639</v>
      </c>
      <c r="V23" s="342">
        <f t="shared" si="28"/>
        <v>2.0153256704980844</v>
      </c>
      <c r="W23" s="344">
        <f t="shared" si="29"/>
        <v>39.87542770504231</v>
      </c>
      <c r="X23" s="342">
        <f t="shared" si="30"/>
        <v>3122.183908045977</v>
      </c>
      <c r="Y23" s="345">
        <f t="shared" si="31"/>
        <v>102.08275794523753</v>
      </c>
    </row>
    <row r="24" spans="1:25" ht="21.75" customHeight="1">
      <c r="A24" s="109" t="s">
        <v>8</v>
      </c>
      <c r="B24" s="119">
        <v>273</v>
      </c>
      <c r="C24" s="161">
        <v>1528</v>
      </c>
      <c r="D24" s="150">
        <f t="shared" si="18"/>
        <v>102.1390374331551</v>
      </c>
      <c r="E24" s="120">
        <v>1255827</v>
      </c>
      <c r="F24" s="153">
        <f t="shared" si="19"/>
        <v>138.7177445098977</v>
      </c>
      <c r="G24" s="111">
        <f t="shared" si="16"/>
        <v>821.8763089005236</v>
      </c>
      <c r="H24" s="150">
        <f t="shared" si="20"/>
        <v>135.81266085524018</v>
      </c>
      <c r="I24" s="111">
        <f t="shared" si="21"/>
        <v>5.597069597069597</v>
      </c>
      <c r="J24" s="153">
        <f t="shared" si="22"/>
        <v>110.74415780298132</v>
      </c>
      <c r="K24" s="111">
        <f t="shared" si="17"/>
        <v>4600.0989010989015</v>
      </c>
      <c r="L24" s="151">
        <f t="shared" si="23"/>
        <v>150.40458745395503</v>
      </c>
      <c r="N24" s="340">
        <v>3</v>
      </c>
      <c r="O24" s="341">
        <v>260</v>
      </c>
      <c r="P24" s="342">
        <v>453</v>
      </c>
      <c r="Q24" s="343">
        <f t="shared" si="25"/>
        <v>30.280748663101605</v>
      </c>
      <c r="R24" s="342">
        <v>580840</v>
      </c>
      <c r="S24" s="343">
        <f t="shared" si="26"/>
        <v>64.15916740214136</v>
      </c>
      <c r="T24" s="336">
        <f>R24/P24</f>
        <v>1282.2075055187638</v>
      </c>
      <c r="U24" s="344">
        <f t="shared" si="27"/>
        <v>211.88104731479797</v>
      </c>
      <c r="V24" s="342">
        <f t="shared" si="28"/>
        <v>1.7423076923076923</v>
      </c>
      <c r="W24" s="344">
        <f t="shared" si="29"/>
        <v>34.473467708761824</v>
      </c>
      <c r="X24" s="342">
        <f t="shared" si="30"/>
        <v>2234</v>
      </c>
      <c r="Y24" s="345">
        <f t="shared" si="31"/>
        <v>73.04274442705325</v>
      </c>
    </row>
    <row r="25" spans="1:25" ht="21.75" customHeight="1" thickBot="1">
      <c r="A25" s="121" t="s">
        <v>86</v>
      </c>
      <c r="B25" s="122">
        <v>275</v>
      </c>
      <c r="C25" s="123">
        <v>1391</v>
      </c>
      <c r="D25" s="150">
        <f t="shared" si="18"/>
        <v>92.9812834224599</v>
      </c>
      <c r="E25" s="123">
        <v>1154841</v>
      </c>
      <c r="F25" s="153">
        <f t="shared" si="19"/>
        <v>127.56290379770046</v>
      </c>
      <c r="G25" s="111">
        <f t="shared" si="16"/>
        <v>830.2235801581596</v>
      </c>
      <c r="H25" s="150">
        <f t="shared" si="20"/>
        <v>137.19202306352258</v>
      </c>
      <c r="I25" s="111">
        <f t="shared" si="21"/>
        <v>5.058181818181819</v>
      </c>
      <c r="J25" s="153">
        <f t="shared" si="22"/>
        <v>100.08167233835682</v>
      </c>
      <c r="K25" s="111">
        <f t="shared" si="17"/>
        <v>4199.421818181818</v>
      </c>
      <c r="L25" s="151">
        <f t="shared" si="23"/>
        <v>137.30407099679758</v>
      </c>
      <c r="N25" s="346">
        <v>4</v>
      </c>
      <c r="O25" s="347">
        <v>256</v>
      </c>
      <c r="P25" s="348">
        <v>426</v>
      </c>
      <c r="Q25" s="349">
        <f t="shared" si="25"/>
        <v>28.475935828877002</v>
      </c>
      <c r="R25" s="348">
        <v>576686</v>
      </c>
      <c r="S25" s="349">
        <f t="shared" si="26"/>
        <v>63.70031955869309</v>
      </c>
      <c r="T25" s="311">
        <v>1355</v>
      </c>
      <c r="U25" s="350">
        <f t="shared" si="27"/>
        <v>223.9097945346958</v>
      </c>
      <c r="V25" s="348">
        <f t="shared" si="28"/>
        <v>1.6640625</v>
      </c>
      <c r="W25" s="350">
        <f t="shared" si="29"/>
        <v>32.925300802139034</v>
      </c>
      <c r="X25" s="348">
        <f t="shared" si="30"/>
        <v>2252.6796875</v>
      </c>
      <c r="Y25" s="351">
        <f t="shared" si="31"/>
        <v>73.65349448973889</v>
      </c>
    </row>
    <row r="26" spans="1:25" ht="21.75" customHeight="1">
      <c r="A26" s="121" t="s">
        <v>45</v>
      </c>
      <c r="B26" s="124">
        <v>273</v>
      </c>
      <c r="C26" s="123">
        <v>1245</v>
      </c>
      <c r="D26" s="150">
        <f t="shared" si="18"/>
        <v>83.22192513368985</v>
      </c>
      <c r="E26" s="123">
        <v>1092339</v>
      </c>
      <c r="F26" s="153">
        <f t="shared" si="19"/>
        <v>120.65897796447851</v>
      </c>
      <c r="G26" s="111">
        <f t="shared" si="16"/>
        <v>877.3807228915663</v>
      </c>
      <c r="H26" s="150">
        <f t="shared" si="20"/>
        <v>144.9846032408513</v>
      </c>
      <c r="I26" s="111">
        <f t="shared" si="21"/>
        <v>4.56043956043956</v>
      </c>
      <c r="J26" s="153">
        <f t="shared" si="22"/>
        <v>90.23329611564904</v>
      </c>
      <c r="K26" s="111">
        <f t="shared" si="17"/>
        <v>4001.2417582417584</v>
      </c>
      <c r="L26" s="151">
        <f t="shared" si="23"/>
        <v>130.82438636441626</v>
      </c>
      <c r="P26" s="97"/>
      <c r="Q26" s="97"/>
      <c r="R26" s="97"/>
      <c r="S26" s="97"/>
      <c r="T26" s="97"/>
      <c r="U26" s="97"/>
      <c r="V26" s="97"/>
      <c r="W26" s="97"/>
      <c r="X26" s="97"/>
      <c r="Y26" s="97"/>
    </row>
    <row r="27" spans="1:25" ht="21.75" customHeight="1">
      <c r="A27" s="126" t="s">
        <v>51</v>
      </c>
      <c r="B27" s="127">
        <v>275</v>
      </c>
      <c r="C27" s="128">
        <v>1222.184</v>
      </c>
      <c r="D27" s="150">
        <f t="shared" si="18"/>
        <v>81.69679144385027</v>
      </c>
      <c r="E27" s="128">
        <v>1020018.182</v>
      </c>
      <c r="F27" s="153">
        <f t="shared" si="19"/>
        <v>112.67047257793179</v>
      </c>
      <c r="G27" s="130">
        <f t="shared" si="16"/>
        <v>834.5864305210999</v>
      </c>
      <c r="H27" s="150">
        <f t="shared" si="20"/>
        <v>137.9129713501289</v>
      </c>
      <c r="I27" s="111">
        <f t="shared" si="21"/>
        <v>4.444305454545455</v>
      </c>
      <c r="J27" s="153">
        <f t="shared" si="22"/>
        <v>87.93545551774429</v>
      </c>
      <c r="K27" s="111">
        <f t="shared" si="17"/>
        <v>3709.1570254545454</v>
      </c>
      <c r="L27" s="151">
        <f t="shared" si="23"/>
        <v>121.27439957479203</v>
      </c>
      <c r="P27" s="97"/>
      <c r="Q27" s="97"/>
      <c r="R27" s="97"/>
      <c r="S27" s="97"/>
      <c r="T27" s="97"/>
      <c r="U27" s="97"/>
      <c r="V27" s="97"/>
      <c r="W27" s="97"/>
      <c r="X27" s="97"/>
      <c r="Y27" s="97"/>
    </row>
    <row r="28" spans="1:12" ht="21.75" customHeight="1">
      <c r="A28" s="121" t="s">
        <v>122</v>
      </c>
      <c r="B28" s="127">
        <v>278</v>
      </c>
      <c r="C28" s="128">
        <v>1402.421</v>
      </c>
      <c r="D28" s="150">
        <f t="shared" si="18"/>
        <v>93.7447192513369</v>
      </c>
      <c r="E28" s="128">
        <v>1036848.301</v>
      </c>
      <c r="F28" s="153">
        <f t="shared" si="19"/>
        <v>114.52951538200684</v>
      </c>
      <c r="G28" s="128">
        <f t="shared" si="16"/>
        <v>739.3274209385056</v>
      </c>
      <c r="H28" s="150">
        <f t="shared" si="20"/>
        <v>122.17169809314197</v>
      </c>
      <c r="I28" s="111">
        <f t="shared" si="21"/>
        <v>5.044679856115108</v>
      </c>
      <c r="J28" s="153">
        <f t="shared" si="22"/>
        <v>99.8145212172508</v>
      </c>
      <c r="K28" s="111">
        <f t="shared" si="17"/>
        <v>3729.6701474820143</v>
      </c>
      <c r="L28" s="151">
        <f t="shared" si="23"/>
        <v>121.94509551465478</v>
      </c>
    </row>
    <row r="29" spans="1:12" ht="21.75" customHeight="1">
      <c r="A29" s="121" t="s">
        <v>19</v>
      </c>
      <c r="B29" s="124">
        <v>277</v>
      </c>
      <c r="C29" s="152">
        <v>1314.912</v>
      </c>
      <c r="D29" s="150">
        <f t="shared" si="18"/>
        <v>87.8951871657754</v>
      </c>
      <c r="E29" s="152">
        <v>941886.063</v>
      </c>
      <c r="F29" s="153">
        <f t="shared" si="19"/>
        <v>104.04005507499632</v>
      </c>
      <c r="G29" s="123">
        <f t="shared" si="16"/>
        <v>716.3111014273198</v>
      </c>
      <c r="H29" s="150">
        <f t="shared" si="20"/>
        <v>118.3683184822973</v>
      </c>
      <c r="I29" s="111">
        <f t="shared" si="21"/>
        <v>4.746974729241877</v>
      </c>
      <c r="J29" s="153">
        <f t="shared" si="22"/>
        <v>93.92409892082858</v>
      </c>
      <c r="K29" s="111">
        <f t="shared" si="17"/>
        <v>3400.3106967509025</v>
      </c>
      <c r="L29" s="151">
        <f t="shared" si="23"/>
        <v>111.17637654223435</v>
      </c>
    </row>
    <row r="30" spans="1:12" ht="21.75" customHeight="1" thickBot="1">
      <c r="A30" s="162" t="s">
        <v>99</v>
      </c>
      <c r="B30" s="163">
        <v>278</v>
      </c>
      <c r="C30" s="164">
        <v>1319</v>
      </c>
      <c r="D30" s="165">
        <f t="shared" si="18"/>
        <v>88.16844919786097</v>
      </c>
      <c r="E30" s="164">
        <v>961448</v>
      </c>
      <c r="F30" s="166">
        <f t="shared" si="19"/>
        <v>106.2008525247125</v>
      </c>
      <c r="G30" s="167">
        <f t="shared" si="16"/>
        <v>728.9219105382866</v>
      </c>
      <c r="H30" s="165">
        <f t="shared" si="20"/>
        <v>120.45221787488242</v>
      </c>
      <c r="I30" s="167">
        <f t="shared" si="21"/>
        <v>4.744604316546763</v>
      </c>
      <c r="J30" s="166">
        <f t="shared" si="22"/>
        <v>93.87719770707498</v>
      </c>
      <c r="K30" s="167">
        <f t="shared" si="17"/>
        <v>3458.4460431654675</v>
      </c>
      <c r="L30" s="168">
        <f t="shared" si="23"/>
        <v>113.0771667169601</v>
      </c>
    </row>
    <row r="31" spans="3:12" ht="14.25"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3:12" ht="14.25"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3:12" ht="14.25"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3:12" ht="14.25"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3:12" ht="14.25"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3:12" ht="14.25">
      <c r="C36" s="97"/>
      <c r="D36" s="97"/>
      <c r="E36" s="97"/>
      <c r="F36" s="97"/>
      <c r="G36" s="97"/>
      <c r="H36" s="97"/>
      <c r="I36" s="97"/>
      <c r="J36" s="97"/>
      <c r="K36" s="97"/>
      <c r="L36" s="97"/>
    </row>
  </sheetData>
  <sheetProtection/>
  <mergeCells count="14">
    <mergeCell ref="C4:D4"/>
    <mergeCell ref="E4:F4"/>
    <mergeCell ref="G4:H4"/>
    <mergeCell ref="I4:L4"/>
    <mergeCell ref="P4:Q4"/>
    <mergeCell ref="R4:S4"/>
    <mergeCell ref="T4:U4"/>
    <mergeCell ref="V4:Y4"/>
    <mergeCell ref="A3:A5"/>
    <mergeCell ref="B3:B5"/>
    <mergeCell ref="C3:L3"/>
    <mergeCell ref="N3:N5"/>
    <mergeCell ref="O3:O5"/>
    <mergeCell ref="P3:Y3"/>
  </mergeCells>
  <printOptions horizontalCentered="1"/>
  <pageMargins left="0.26" right="0.1968503937007874" top="0.6692913385826772" bottom="0.31496062992125984" header="0.3937007874015748" footer="0.196850393700787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81"/>
  <sheetViews>
    <sheetView tabSelected="1" view="pageBreakPreview" zoomScale="75" zoomScaleNormal="75" zoomScaleSheetLayoutView="75" zoomScalePageLayoutView="0" workbookViewId="0" topLeftCell="A1">
      <selection activeCell="M13" sqref="M13"/>
    </sheetView>
  </sheetViews>
  <sheetFormatPr defaultColWidth="9.00390625" defaultRowHeight="13.5"/>
  <cols>
    <col min="1" max="1" width="6.50390625" style="169" customWidth="1"/>
    <col min="2" max="2" width="5.625" style="169" customWidth="1"/>
    <col min="3" max="3" width="11.25390625" style="169" customWidth="1"/>
    <col min="4" max="4" width="7.375" style="169" bestFit="1" customWidth="1"/>
    <col min="5" max="5" width="14.375" style="169" customWidth="1"/>
    <col min="6" max="6" width="6.875" style="169" customWidth="1"/>
    <col min="7" max="7" width="6.375" style="169" bestFit="1" customWidth="1"/>
    <col min="8" max="10" width="6.875" style="169" customWidth="1"/>
    <col min="11" max="11" width="8.25390625" style="169" customWidth="1"/>
    <col min="12" max="12" width="8.125" style="169" bestFit="1" customWidth="1"/>
    <col min="13" max="13" width="8.25390625" style="169" customWidth="1"/>
    <col min="14" max="14" width="7.375" style="169" bestFit="1" customWidth="1"/>
    <col min="15" max="15" width="11.25390625" style="169" customWidth="1"/>
    <col min="16" max="16" width="6.875" style="169" customWidth="1"/>
    <col min="17" max="17" width="7.50390625" style="169" customWidth="1"/>
    <col min="18" max="20" width="6.875" style="169" customWidth="1"/>
    <col min="21" max="21" width="7.875" style="169" customWidth="1"/>
    <col min="22" max="22" width="7.375" style="169" bestFit="1" customWidth="1"/>
    <col min="23" max="23" width="13.75390625" style="169" bestFit="1" customWidth="1"/>
    <col min="24" max="24" width="9.00390625" style="169" bestFit="1" customWidth="1"/>
    <col min="25" max="16384" width="9.00390625" style="169" customWidth="1"/>
  </cols>
  <sheetData>
    <row r="1" spans="1:34" ht="28.5" customHeight="1">
      <c r="A1" s="66"/>
      <c r="B1" s="175" t="s">
        <v>82</v>
      </c>
      <c r="C1" s="6"/>
      <c r="D1" s="66"/>
      <c r="E1" s="6"/>
      <c r="F1" s="66"/>
      <c r="G1" s="6"/>
      <c r="H1" s="66"/>
      <c r="I1" s="6"/>
      <c r="J1" s="66"/>
      <c r="K1" s="6"/>
      <c r="L1" s="66"/>
      <c r="M1" s="6"/>
      <c r="N1" s="66"/>
      <c r="O1" s="6"/>
      <c r="P1" s="66"/>
      <c r="Q1" s="6"/>
      <c r="R1" s="66"/>
      <c r="S1" s="6"/>
      <c r="T1" s="66"/>
      <c r="U1" s="6"/>
      <c r="V1" s="66"/>
      <c r="W1" s="66"/>
      <c r="X1" s="66"/>
      <c r="Y1" s="66"/>
      <c r="Z1" s="66"/>
      <c r="AA1" s="66"/>
      <c r="AB1" s="176"/>
      <c r="AC1" s="66"/>
      <c r="AD1" s="6"/>
      <c r="AE1" s="66"/>
      <c r="AF1" s="66"/>
      <c r="AG1" s="66"/>
      <c r="AH1" s="66"/>
    </row>
    <row r="2" spans="1:22" s="170" customFormat="1" ht="4.5" customHeight="1">
      <c r="A2" s="177"/>
      <c r="B2" s="177"/>
      <c r="C2" s="178"/>
      <c r="D2" s="177"/>
      <c r="E2" s="178"/>
      <c r="F2" s="177"/>
      <c r="G2" s="178"/>
      <c r="H2" s="177"/>
      <c r="I2" s="178"/>
      <c r="J2" s="177"/>
      <c r="K2" s="178"/>
      <c r="L2" s="177"/>
      <c r="M2" s="178"/>
      <c r="N2" s="177"/>
      <c r="O2" s="178"/>
      <c r="P2" s="177"/>
      <c r="Q2" s="178"/>
      <c r="R2" s="179"/>
      <c r="S2" s="178"/>
      <c r="T2" s="177"/>
      <c r="U2" s="178"/>
      <c r="V2" s="177"/>
    </row>
    <row r="3" spans="1:22" s="171" customFormat="1" ht="25.5" customHeight="1">
      <c r="A3" s="465" t="s">
        <v>76</v>
      </c>
      <c r="B3" s="468" t="s">
        <v>36</v>
      </c>
      <c r="C3" s="471" t="s">
        <v>68</v>
      </c>
      <c r="D3" s="472"/>
      <c r="E3" s="472"/>
      <c r="F3" s="472"/>
      <c r="G3" s="472"/>
      <c r="H3" s="472"/>
      <c r="I3" s="472"/>
      <c r="J3" s="472"/>
      <c r="K3" s="472"/>
      <c r="L3" s="473"/>
      <c r="M3" s="471" t="s">
        <v>60</v>
      </c>
      <c r="N3" s="472"/>
      <c r="O3" s="472"/>
      <c r="P3" s="472"/>
      <c r="Q3" s="472"/>
      <c r="R3" s="472"/>
      <c r="S3" s="472"/>
      <c r="T3" s="472"/>
      <c r="U3" s="472"/>
      <c r="V3" s="474"/>
    </row>
    <row r="4" spans="1:22" s="171" customFormat="1" ht="25.5" customHeight="1">
      <c r="A4" s="466"/>
      <c r="B4" s="469"/>
      <c r="C4" s="456" t="s">
        <v>3</v>
      </c>
      <c r="D4" s="457"/>
      <c r="E4" s="458" t="s">
        <v>117</v>
      </c>
      <c r="F4" s="459"/>
      <c r="G4" s="458" t="s">
        <v>10</v>
      </c>
      <c r="H4" s="463"/>
      <c r="I4" s="460" t="s">
        <v>78</v>
      </c>
      <c r="J4" s="461"/>
      <c r="K4" s="461"/>
      <c r="L4" s="461"/>
      <c r="M4" s="456" t="s">
        <v>3</v>
      </c>
      <c r="N4" s="457"/>
      <c r="O4" s="458" t="s">
        <v>117</v>
      </c>
      <c r="P4" s="459"/>
      <c r="Q4" s="458" t="s">
        <v>10</v>
      </c>
      <c r="R4" s="463"/>
      <c r="S4" s="460" t="s">
        <v>56</v>
      </c>
      <c r="T4" s="461"/>
      <c r="U4" s="461"/>
      <c r="V4" s="464"/>
    </row>
    <row r="5" spans="1:22" s="172" customFormat="1" ht="25.5" customHeight="1">
      <c r="A5" s="467"/>
      <c r="B5" s="470"/>
      <c r="C5" s="75" t="s">
        <v>14</v>
      </c>
      <c r="D5" s="180" t="s">
        <v>5</v>
      </c>
      <c r="E5" s="75" t="s">
        <v>42</v>
      </c>
      <c r="F5" s="104" t="s">
        <v>5</v>
      </c>
      <c r="G5" s="75" t="s">
        <v>69</v>
      </c>
      <c r="H5" s="149" t="s">
        <v>5</v>
      </c>
      <c r="I5" s="105" t="s">
        <v>37</v>
      </c>
      <c r="J5" s="106" t="s">
        <v>5</v>
      </c>
      <c r="K5" s="105" t="s">
        <v>62</v>
      </c>
      <c r="L5" s="181" t="s">
        <v>5</v>
      </c>
      <c r="M5" s="75" t="s">
        <v>55</v>
      </c>
      <c r="N5" s="76" t="s">
        <v>5</v>
      </c>
      <c r="O5" s="75" t="s">
        <v>42</v>
      </c>
      <c r="P5" s="104" t="s">
        <v>5</v>
      </c>
      <c r="Q5" s="75" t="s">
        <v>69</v>
      </c>
      <c r="R5" s="149" t="s">
        <v>5</v>
      </c>
      <c r="S5" s="105" t="s">
        <v>37</v>
      </c>
      <c r="T5" s="106" t="s">
        <v>5</v>
      </c>
      <c r="U5" s="105" t="s">
        <v>62</v>
      </c>
      <c r="V5" s="108" t="s">
        <v>5</v>
      </c>
    </row>
    <row r="6" spans="1:22" s="171" customFormat="1" ht="24.75" customHeight="1">
      <c r="A6" s="182" t="s">
        <v>63</v>
      </c>
      <c r="B6" s="183">
        <v>243</v>
      </c>
      <c r="C6" s="184">
        <v>23093</v>
      </c>
      <c r="D6" s="185" t="s">
        <v>28</v>
      </c>
      <c r="E6" s="184">
        <v>1283861</v>
      </c>
      <c r="F6" s="185" t="s">
        <v>28</v>
      </c>
      <c r="G6" s="184">
        <f aca="true" t="shared" si="0" ref="G6:G15">E6/C6</f>
        <v>55.59524531243234</v>
      </c>
      <c r="H6" s="185" t="s">
        <v>28</v>
      </c>
      <c r="I6" s="184">
        <f aca="true" t="shared" si="1" ref="I6:I15">C6/B6</f>
        <v>95.03292181069959</v>
      </c>
      <c r="J6" s="185" t="s">
        <v>28</v>
      </c>
      <c r="K6" s="184">
        <f aca="true" t="shared" si="2" ref="K6:K15">E6/B6</f>
        <v>5283.378600823045</v>
      </c>
      <c r="L6" s="185" t="s">
        <v>28</v>
      </c>
      <c r="M6" s="184">
        <v>1606</v>
      </c>
      <c r="N6" s="185" t="s">
        <v>28</v>
      </c>
      <c r="O6" s="184">
        <v>143112</v>
      </c>
      <c r="P6" s="185" t="s">
        <v>28</v>
      </c>
      <c r="Q6" s="184">
        <f aca="true" t="shared" si="3" ref="Q6:Q15">O6/M6</f>
        <v>89.11083437110834</v>
      </c>
      <c r="R6" s="185" t="s">
        <v>28</v>
      </c>
      <c r="S6" s="186">
        <f aca="true" t="shared" si="4" ref="S6:S15">M6/B6</f>
        <v>6.609053497942387</v>
      </c>
      <c r="T6" s="185" t="s">
        <v>28</v>
      </c>
      <c r="U6" s="184">
        <f aca="true" t="shared" si="5" ref="U6:U15">O6/B6</f>
        <v>588.9382716049382</v>
      </c>
      <c r="V6" s="187" t="s">
        <v>28</v>
      </c>
    </row>
    <row r="7" spans="1:22" s="171" customFormat="1" ht="24.75" customHeight="1">
      <c r="A7" s="182" t="s">
        <v>8</v>
      </c>
      <c r="B7" s="188">
        <v>269</v>
      </c>
      <c r="C7" s="189">
        <v>29904</v>
      </c>
      <c r="D7" s="190">
        <v>100</v>
      </c>
      <c r="E7" s="189">
        <v>1687254</v>
      </c>
      <c r="F7" s="190">
        <v>100</v>
      </c>
      <c r="G7" s="184">
        <f t="shared" si="0"/>
        <v>56.422351524879616</v>
      </c>
      <c r="H7" s="190">
        <v>100</v>
      </c>
      <c r="I7" s="184">
        <f t="shared" si="1"/>
        <v>111.16728624535315</v>
      </c>
      <c r="J7" s="190">
        <v>100</v>
      </c>
      <c r="K7" s="184">
        <f t="shared" si="2"/>
        <v>6272.319702602231</v>
      </c>
      <c r="L7" s="190">
        <v>100</v>
      </c>
      <c r="M7" s="189">
        <v>1799</v>
      </c>
      <c r="N7" s="190">
        <v>100</v>
      </c>
      <c r="O7" s="189">
        <v>167582</v>
      </c>
      <c r="P7" s="190">
        <v>100</v>
      </c>
      <c r="Q7" s="184">
        <f t="shared" si="3"/>
        <v>93.15286270150084</v>
      </c>
      <c r="R7" s="190">
        <v>100</v>
      </c>
      <c r="S7" s="191">
        <f t="shared" si="4"/>
        <v>6.687732342007435</v>
      </c>
      <c r="T7" s="190">
        <v>100</v>
      </c>
      <c r="U7" s="184">
        <f t="shared" si="5"/>
        <v>622.9814126394052</v>
      </c>
      <c r="V7" s="192">
        <v>100</v>
      </c>
    </row>
    <row r="8" spans="1:22" s="171" customFormat="1" ht="24.75" customHeight="1">
      <c r="A8" s="193" t="s">
        <v>86</v>
      </c>
      <c r="B8" s="194">
        <v>264</v>
      </c>
      <c r="C8" s="195">
        <v>30364</v>
      </c>
      <c r="D8" s="190">
        <f aca="true" t="shared" si="6" ref="D8:D17">C8/$C$7*100</f>
        <v>101.53825575173889</v>
      </c>
      <c r="E8" s="195">
        <v>1717669</v>
      </c>
      <c r="F8" s="190">
        <f aca="true" t="shared" si="7" ref="F8:F17">E8/$E$7*100</f>
        <v>101.80263315422576</v>
      </c>
      <c r="G8" s="184">
        <f t="shared" si="0"/>
        <v>56.569259649585035</v>
      </c>
      <c r="H8" s="190">
        <f aca="true" t="shared" si="8" ref="H8:H17">G8/$G$7*100</f>
        <v>100.26037221196043</v>
      </c>
      <c r="I8" s="184">
        <f t="shared" si="1"/>
        <v>115.01515151515152</v>
      </c>
      <c r="J8" s="190">
        <f aca="true" t="shared" si="9" ref="J8:J17">I8/$I$7*100</f>
        <v>103.46132877734003</v>
      </c>
      <c r="K8" s="184">
        <f t="shared" si="2"/>
        <v>6506.32196969697</v>
      </c>
      <c r="L8" s="190">
        <f aca="true" t="shared" si="10" ref="L8:L17">K8/$K$7*100</f>
        <v>103.73071332760122</v>
      </c>
      <c r="M8" s="195">
        <v>1739</v>
      </c>
      <c r="N8" s="190">
        <f aca="true" t="shared" si="11" ref="N8:N17">M8/$M$7*100</f>
        <v>96.66481378543635</v>
      </c>
      <c r="O8" s="195">
        <v>159813</v>
      </c>
      <c r="P8" s="190">
        <f aca="true" t="shared" si="12" ref="P8:P17">O8/$O$7*100</f>
        <v>95.3640605792985</v>
      </c>
      <c r="Q8" s="184">
        <f t="shared" si="3"/>
        <v>91.89936745255895</v>
      </c>
      <c r="R8" s="190">
        <f aca="true" t="shared" si="13" ref="R8:R17">Q8/$Q$7*100</f>
        <v>98.65436744229902</v>
      </c>
      <c r="S8" s="191">
        <f t="shared" si="4"/>
        <v>6.587121212121212</v>
      </c>
      <c r="T8" s="190">
        <f aca="true" t="shared" si="14" ref="T8:T17">S8/$S$7*100</f>
        <v>98.49558677379689</v>
      </c>
      <c r="U8" s="184">
        <f t="shared" si="5"/>
        <v>605.3522727272727</v>
      </c>
      <c r="V8" s="192">
        <f aca="true" t="shared" si="15" ref="V8:V17">U8/$U$7*100</f>
        <v>97.17019809027005</v>
      </c>
    </row>
    <row r="9" spans="1:22" s="171" customFormat="1" ht="24.75" customHeight="1">
      <c r="A9" s="193" t="s">
        <v>45</v>
      </c>
      <c r="B9" s="196">
        <v>259</v>
      </c>
      <c r="C9" s="195">
        <v>33263</v>
      </c>
      <c r="D9" s="190">
        <f t="shared" si="6"/>
        <v>111.23261102193686</v>
      </c>
      <c r="E9" s="195">
        <v>1896867</v>
      </c>
      <c r="F9" s="190">
        <f t="shared" si="7"/>
        <v>112.42332215540753</v>
      </c>
      <c r="G9" s="184">
        <f t="shared" si="0"/>
        <v>57.02633556804858</v>
      </c>
      <c r="H9" s="190">
        <f t="shared" si="8"/>
        <v>101.07046946262534</v>
      </c>
      <c r="I9" s="184">
        <f t="shared" si="1"/>
        <v>128.42857142857142</v>
      </c>
      <c r="J9" s="190">
        <f t="shared" si="9"/>
        <v>115.52730642818925</v>
      </c>
      <c r="K9" s="184">
        <f t="shared" si="2"/>
        <v>7323.810810810811</v>
      </c>
      <c r="L9" s="190">
        <f t="shared" si="10"/>
        <v>116.76399096449663</v>
      </c>
      <c r="M9" s="195">
        <v>1598</v>
      </c>
      <c r="N9" s="190">
        <f t="shared" si="11"/>
        <v>88.82712618121178</v>
      </c>
      <c r="O9" s="195">
        <v>156143</v>
      </c>
      <c r="P9" s="190">
        <f t="shared" si="12"/>
        <v>93.17408790920267</v>
      </c>
      <c r="Q9" s="184">
        <f t="shared" si="3"/>
        <v>97.71151439299123</v>
      </c>
      <c r="R9" s="190">
        <f t="shared" si="13"/>
        <v>104.89373225823253</v>
      </c>
      <c r="S9" s="191">
        <f t="shared" si="4"/>
        <v>6.1698841698841695</v>
      </c>
      <c r="T9" s="190">
        <f t="shared" si="14"/>
        <v>92.25674495268713</v>
      </c>
      <c r="U9" s="184">
        <f t="shared" si="5"/>
        <v>602.8687258687258</v>
      </c>
      <c r="V9" s="192">
        <f t="shared" si="15"/>
        <v>96.7715430408321</v>
      </c>
    </row>
    <row r="10" spans="1:34" s="172" customFormat="1" ht="24.75" customHeight="1">
      <c r="A10" s="193" t="s">
        <v>51</v>
      </c>
      <c r="B10" s="196">
        <v>257</v>
      </c>
      <c r="C10" s="195">
        <v>32108</v>
      </c>
      <c r="D10" s="197">
        <f t="shared" si="6"/>
        <v>107.37025147137507</v>
      </c>
      <c r="E10" s="195">
        <v>1656696</v>
      </c>
      <c r="F10" s="197">
        <f t="shared" si="7"/>
        <v>98.18889153618838</v>
      </c>
      <c r="G10" s="195">
        <f t="shared" si="0"/>
        <v>51.597608072754454</v>
      </c>
      <c r="H10" s="197">
        <f t="shared" si="8"/>
        <v>91.44887917335797</v>
      </c>
      <c r="I10" s="195">
        <f t="shared" si="1"/>
        <v>124.93385214007782</v>
      </c>
      <c r="J10" s="197">
        <f t="shared" si="9"/>
        <v>112.38364842723693</v>
      </c>
      <c r="K10" s="195">
        <f t="shared" si="2"/>
        <v>6446.287937743191</v>
      </c>
      <c r="L10" s="197">
        <f t="shared" si="10"/>
        <v>102.77358686083531</v>
      </c>
      <c r="M10" s="195">
        <v>1672</v>
      </c>
      <c r="N10" s="197">
        <f t="shared" si="11"/>
        <v>92.94052251250694</v>
      </c>
      <c r="O10" s="195">
        <v>145682</v>
      </c>
      <c r="P10" s="197">
        <f t="shared" si="12"/>
        <v>86.93177071523195</v>
      </c>
      <c r="Q10" s="195">
        <f t="shared" si="3"/>
        <v>87.13038277511961</v>
      </c>
      <c r="R10" s="197">
        <f t="shared" si="13"/>
        <v>93.5348418162095</v>
      </c>
      <c r="S10" s="186">
        <f t="shared" si="4"/>
        <v>6.505836575875486</v>
      </c>
      <c r="T10" s="197">
        <f t="shared" si="14"/>
        <v>97.28015780491972</v>
      </c>
      <c r="U10" s="195">
        <f t="shared" si="5"/>
        <v>566.8560311284047</v>
      </c>
      <c r="V10" s="198">
        <f t="shared" si="15"/>
        <v>90.99084172139064</v>
      </c>
      <c r="W10" s="199"/>
      <c r="X10" s="200"/>
      <c r="Y10" s="199"/>
      <c r="Z10" s="200"/>
      <c r="AA10" s="199"/>
      <c r="AB10" s="200"/>
      <c r="AC10" s="199"/>
      <c r="AD10" s="201"/>
      <c r="AE10" s="200"/>
      <c r="AF10" s="200"/>
      <c r="AG10" s="199"/>
      <c r="AH10" s="200"/>
    </row>
    <row r="11" spans="1:34" s="172" customFormat="1" ht="24.75" customHeight="1">
      <c r="A11" s="202" t="s">
        <v>122</v>
      </c>
      <c r="B11" s="203">
        <v>255</v>
      </c>
      <c r="C11" s="201">
        <v>31265</v>
      </c>
      <c r="D11" s="190">
        <f t="shared" si="6"/>
        <v>104.55123060460139</v>
      </c>
      <c r="E11" s="204">
        <v>1517708</v>
      </c>
      <c r="F11" s="190">
        <f t="shared" si="7"/>
        <v>89.95136476191492</v>
      </c>
      <c r="G11" s="204">
        <f t="shared" si="0"/>
        <v>48.543355189509036</v>
      </c>
      <c r="H11" s="190">
        <f t="shared" si="8"/>
        <v>86.0356824513131</v>
      </c>
      <c r="I11" s="204">
        <f t="shared" si="1"/>
        <v>122.6078431372549</v>
      </c>
      <c r="J11" s="190">
        <f t="shared" si="9"/>
        <v>110.29129816720697</v>
      </c>
      <c r="K11" s="204">
        <f t="shared" si="2"/>
        <v>5951.796078431373</v>
      </c>
      <c r="L11" s="190">
        <f t="shared" si="10"/>
        <v>94.88987106256907</v>
      </c>
      <c r="M11" s="204">
        <v>1658</v>
      </c>
      <c r="N11" s="190">
        <f t="shared" si="11"/>
        <v>92.16231239577543</v>
      </c>
      <c r="O11" s="204">
        <v>150600</v>
      </c>
      <c r="P11" s="190">
        <f t="shared" si="12"/>
        <v>89.86645343772004</v>
      </c>
      <c r="Q11" s="204">
        <f t="shared" si="3"/>
        <v>90.83232810615199</v>
      </c>
      <c r="R11" s="190">
        <f t="shared" si="13"/>
        <v>97.50889610039708</v>
      </c>
      <c r="S11" s="205">
        <f t="shared" si="4"/>
        <v>6.5019607843137255</v>
      </c>
      <c r="T11" s="190">
        <f t="shared" si="14"/>
        <v>97.22220405671996</v>
      </c>
      <c r="U11" s="204">
        <f t="shared" si="5"/>
        <v>590.5882352941177</v>
      </c>
      <c r="V11" s="192">
        <f t="shared" si="15"/>
        <v>94.80029794018311</v>
      </c>
      <c r="W11" s="199"/>
      <c r="X11" s="200"/>
      <c r="Y11" s="199"/>
      <c r="Z11" s="200"/>
      <c r="AA11" s="199"/>
      <c r="AB11" s="200"/>
      <c r="AC11" s="199"/>
      <c r="AD11" s="201"/>
      <c r="AE11" s="200"/>
      <c r="AF11" s="200"/>
      <c r="AG11" s="199"/>
      <c r="AH11" s="200"/>
    </row>
    <row r="12" spans="1:34" s="172" customFormat="1" ht="24.75" customHeight="1">
      <c r="A12" s="193" t="s">
        <v>19</v>
      </c>
      <c r="B12" s="196">
        <v>255</v>
      </c>
      <c r="C12" s="206">
        <v>30782</v>
      </c>
      <c r="D12" s="207">
        <f t="shared" si="6"/>
        <v>102.93606206527555</v>
      </c>
      <c r="E12" s="186">
        <v>1490651</v>
      </c>
      <c r="F12" s="207">
        <f t="shared" si="7"/>
        <v>88.34775321320916</v>
      </c>
      <c r="G12" s="195">
        <f t="shared" si="0"/>
        <v>48.4260606848158</v>
      </c>
      <c r="H12" s="207">
        <f t="shared" si="8"/>
        <v>85.82779585757282</v>
      </c>
      <c r="I12" s="195">
        <f t="shared" si="1"/>
        <v>120.71372549019608</v>
      </c>
      <c r="J12" s="207">
        <f t="shared" si="9"/>
        <v>108.587453708075</v>
      </c>
      <c r="K12" s="195">
        <f t="shared" si="2"/>
        <v>5845.690196078432</v>
      </c>
      <c r="L12" s="207">
        <f t="shared" si="10"/>
        <v>93.198218095503</v>
      </c>
      <c r="M12" s="186">
        <v>1669</v>
      </c>
      <c r="N12" s="207">
        <f t="shared" si="11"/>
        <v>92.77376320177876</v>
      </c>
      <c r="O12" s="186">
        <v>144934</v>
      </c>
      <c r="P12" s="207">
        <f t="shared" si="12"/>
        <v>86.4854220620353</v>
      </c>
      <c r="Q12" s="195">
        <f t="shared" si="3"/>
        <v>86.83882564409826</v>
      </c>
      <c r="R12" s="197">
        <f t="shared" si="13"/>
        <v>93.22185397819143</v>
      </c>
      <c r="S12" s="186">
        <f t="shared" si="4"/>
        <v>6.545098039215686</v>
      </c>
      <c r="T12" s="207">
        <f t="shared" si="14"/>
        <v>97.86722471089602</v>
      </c>
      <c r="U12" s="195">
        <f t="shared" si="5"/>
        <v>568.3686274509804</v>
      </c>
      <c r="V12" s="198">
        <f t="shared" si="15"/>
        <v>91.23364131249998</v>
      </c>
      <c r="W12" s="199"/>
      <c r="X12" s="200"/>
      <c r="Y12" s="199"/>
      <c r="Z12" s="200"/>
      <c r="AA12" s="199"/>
      <c r="AB12" s="200"/>
      <c r="AC12" s="199"/>
      <c r="AD12" s="201"/>
      <c r="AE12" s="200"/>
      <c r="AF12" s="200"/>
      <c r="AG12" s="199"/>
      <c r="AH12" s="200"/>
    </row>
    <row r="13" spans="1:34" s="173" customFormat="1" ht="24.75" customHeight="1">
      <c r="A13" s="208" t="s">
        <v>99</v>
      </c>
      <c r="B13" s="209">
        <v>255</v>
      </c>
      <c r="C13" s="210">
        <v>30060</v>
      </c>
      <c r="D13" s="211">
        <f t="shared" si="6"/>
        <v>100.52166934189405</v>
      </c>
      <c r="E13" s="212">
        <v>1535631</v>
      </c>
      <c r="F13" s="211">
        <f t="shared" si="7"/>
        <v>91.01362331931054</v>
      </c>
      <c r="G13" s="213">
        <f t="shared" si="0"/>
        <v>51.085528942115765</v>
      </c>
      <c r="H13" s="211">
        <f t="shared" si="8"/>
        <v>90.54129713042789</v>
      </c>
      <c r="I13" s="213">
        <f t="shared" si="1"/>
        <v>117.88235294117646</v>
      </c>
      <c r="J13" s="211">
        <f t="shared" si="9"/>
        <v>106.04050609007646</v>
      </c>
      <c r="K13" s="213">
        <f t="shared" si="2"/>
        <v>6022.082352941176</v>
      </c>
      <c r="L13" s="211">
        <f t="shared" si="10"/>
        <v>96.01044969762563</v>
      </c>
      <c r="M13" s="212">
        <v>1625</v>
      </c>
      <c r="N13" s="211">
        <f t="shared" si="11"/>
        <v>90.32795997776543</v>
      </c>
      <c r="O13" s="212">
        <v>140255</v>
      </c>
      <c r="P13" s="211">
        <f t="shared" si="12"/>
        <v>83.69335608836272</v>
      </c>
      <c r="Q13" s="213">
        <f t="shared" si="3"/>
        <v>86.31076923076922</v>
      </c>
      <c r="R13" s="214">
        <f t="shared" si="13"/>
        <v>92.65498314028585</v>
      </c>
      <c r="S13" s="212">
        <f t="shared" si="4"/>
        <v>6.372549019607843</v>
      </c>
      <c r="T13" s="211">
        <f t="shared" si="14"/>
        <v>95.28714209419175</v>
      </c>
      <c r="U13" s="213">
        <f t="shared" si="5"/>
        <v>550.0196078431372</v>
      </c>
      <c r="V13" s="215">
        <f t="shared" si="15"/>
        <v>88.2882854422336</v>
      </c>
      <c r="W13" s="216"/>
      <c r="X13" s="217"/>
      <c r="Y13" s="216"/>
      <c r="Z13" s="217"/>
      <c r="AA13" s="216"/>
      <c r="AB13" s="217"/>
      <c r="AC13" s="216"/>
      <c r="AD13" s="218"/>
      <c r="AE13" s="217"/>
      <c r="AF13" s="217"/>
      <c r="AG13" s="216"/>
      <c r="AH13" s="217"/>
    </row>
    <row r="14" spans="1:34" s="173" customFormat="1" ht="24.75" customHeight="1">
      <c r="A14" s="208" t="s">
        <v>75</v>
      </c>
      <c r="B14" s="209">
        <v>256</v>
      </c>
      <c r="C14" s="210">
        <v>29345</v>
      </c>
      <c r="D14" s="211">
        <f t="shared" si="6"/>
        <v>98.13068485821294</v>
      </c>
      <c r="E14" s="212">
        <v>1492486</v>
      </c>
      <c r="F14" s="211">
        <f t="shared" si="7"/>
        <v>88.45650980824465</v>
      </c>
      <c r="G14" s="213">
        <f t="shared" si="0"/>
        <v>50.859976145851086</v>
      </c>
      <c r="H14" s="211">
        <f t="shared" si="8"/>
        <v>90.14153925049405</v>
      </c>
      <c r="I14" s="213">
        <f t="shared" si="1"/>
        <v>114.62890625</v>
      </c>
      <c r="J14" s="211">
        <f t="shared" si="9"/>
        <v>103.11388369866907</v>
      </c>
      <c r="K14" s="213">
        <f t="shared" si="2"/>
        <v>5830.0234375</v>
      </c>
      <c r="L14" s="211">
        <f t="shared" si="10"/>
        <v>92.94844194694456</v>
      </c>
      <c r="M14" s="212">
        <v>1660</v>
      </c>
      <c r="N14" s="211">
        <f t="shared" si="11"/>
        <v>92.27348526959422</v>
      </c>
      <c r="O14" s="212">
        <v>149723</v>
      </c>
      <c r="P14" s="211">
        <f t="shared" si="12"/>
        <v>89.34312754353093</v>
      </c>
      <c r="Q14" s="213">
        <f t="shared" si="3"/>
        <v>90.19457831325302</v>
      </c>
      <c r="R14" s="214">
        <f t="shared" si="13"/>
        <v>96.82426894627237</v>
      </c>
      <c r="S14" s="212">
        <f t="shared" si="4"/>
        <v>6.484375</v>
      </c>
      <c r="T14" s="211">
        <f t="shared" si="14"/>
        <v>96.9592481934408</v>
      </c>
      <c r="U14" s="213">
        <f t="shared" si="5"/>
        <v>584.85546875</v>
      </c>
      <c r="V14" s="215">
        <f t="shared" si="15"/>
        <v>93.88008323910086</v>
      </c>
      <c r="W14" s="216"/>
      <c r="X14" s="217"/>
      <c r="Y14" s="216"/>
      <c r="Z14" s="217"/>
      <c r="AA14" s="216"/>
      <c r="AB14" s="217"/>
      <c r="AC14" s="216"/>
      <c r="AD14" s="218"/>
      <c r="AE14" s="217"/>
      <c r="AF14" s="217"/>
      <c r="AG14" s="216"/>
      <c r="AH14" s="217"/>
    </row>
    <row r="15" spans="1:34" s="173" customFormat="1" ht="24.75" customHeight="1">
      <c r="A15" s="219" t="s">
        <v>22</v>
      </c>
      <c r="B15" s="220">
        <v>253</v>
      </c>
      <c r="C15" s="221">
        <v>29174</v>
      </c>
      <c r="D15" s="222">
        <f t="shared" si="6"/>
        <v>97.55885500267523</v>
      </c>
      <c r="E15" s="221">
        <v>1594994</v>
      </c>
      <c r="F15" s="222">
        <f t="shared" si="7"/>
        <v>94.53194361963286</v>
      </c>
      <c r="G15" s="221">
        <f t="shared" si="0"/>
        <v>54.671762528278606</v>
      </c>
      <c r="H15" s="222">
        <f t="shared" si="8"/>
        <v>96.89734839245564</v>
      </c>
      <c r="I15" s="221">
        <f t="shared" si="1"/>
        <v>115.31225296442688</v>
      </c>
      <c r="J15" s="222">
        <f t="shared" si="9"/>
        <v>103.72858496331871</v>
      </c>
      <c r="K15" s="221">
        <f t="shared" si="2"/>
        <v>6304.324110671937</v>
      </c>
      <c r="L15" s="222">
        <f t="shared" si="10"/>
        <v>100.51024835447129</v>
      </c>
      <c r="M15" s="223">
        <v>1701</v>
      </c>
      <c r="N15" s="222">
        <f t="shared" si="11"/>
        <v>94.55252918287937</v>
      </c>
      <c r="O15" s="221">
        <v>147014</v>
      </c>
      <c r="P15" s="222">
        <f t="shared" si="12"/>
        <v>87.72660548268907</v>
      </c>
      <c r="Q15" s="221">
        <f t="shared" si="3"/>
        <v>86.42798353909465</v>
      </c>
      <c r="R15" s="224">
        <f t="shared" si="13"/>
        <v>92.78081320597157</v>
      </c>
      <c r="S15" s="223">
        <f t="shared" si="4"/>
        <v>6.723320158102767</v>
      </c>
      <c r="T15" s="222">
        <f t="shared" si="14"/>
        <v>100.53213577151996</v>
      </c>
      <c r="U15" s="221">
        <f t="shared" si="5"/>
        <v>581.0830039525691</v>
      </c>
      <c r="V15" s="225">
        <f t="shared" si="15"/>
        <v>93.27453310214766</v>
      </c>
      <c r="W15" s="216"/>
      <c r="X15" s="217"/>
      <c r="Y15" s="216"/>
      <c r="Z15" s="217"/>
      <c r="AA15" s="216"/>
      <c r="AB15" s="217"/>
      <c r="AC15" s="216"/>
      <c r="AD15" s="218"/>
      <c r="AE15" s="217"/>
      <c r="AF15" s="217"/>
      <c r="AG15" s="216"/>
      <c r="AH15" s="217"/>
    </row>
    <row r="16" spans="1:34" s="173" customFormat="1" ht="24.75" customHeight="1">
      <c r="A16" s="208" t="s">
        <v>48</v>
      </c>
      <c r="B16" s="226">
        <v>256</v>
      </c>
      <c r="C16" s="227">
        <v>29588</v>
      </c>
      <c r="D16" s="211">
        <f t="shared" si="6"/>
        <v>98.94328517924023</v>
      </c>
      <c r="E16" s="227">
        <v>1579731</v>
      </c>
      <c r="F16" s="211">
        <f t="shared" si="7"/>
        <v>93.62733767411427</v>
      </c>
      <c r="G16" s="227">
        <f aca="true" t="shared" si="16" ref="G16:G27">E16/C16</f>
        <v>53.39093551439773</v>
      </c>
      <c r="H16" s="211">
        <f t="shared" si="8"/>
        <v>94.62727814677278</v>
      </c>
      <c r="I16" s="227">
        <f aca="true" t="shared" si="17" ref="I16:I27">C16/B16</f>
        <v>115.578125</v>
      </c>
      <c r="J16" s="211">
        <f t="shared" si="9"/>
        <v>103.96774887974854</v>
      </c>
      <c r="K16" s="227">
        <f aca="true" t="shared" si="18" ref="K16:K27">E16/B16</f>
        <v>6170.82421875</v>
      </c>
      <c r="L16" s="211">
        <f t="shared" si="10"/>
        <v>98.38185091537788</v>
      </c>
      <c r="M16" s="212">
        <v>1635</v>
      </c>
      <c r="N16" s="211">
        <f t="shared" si="11"/>
        <v>90.88382434685937</v>
      </c>
      <c r="O16" s="227">
        <v>142417</v>
      </c>
      <c r="P16" s="211">
        <f t="shared" si="12"/>
        <v>84.98347077848456</v>
      </c>
      <c r="Q16" s="227">
        <f aca="true" t="shared" si="19" ref="Q16:Q30">O16/M16</f>
        <v>87.10519877675841</v>
      </c>
      <c r="R16" s="214">
        <f t="shared" si="13"/>
        <v>93.50780668531726</v>
      </c>
      <c r="S16" s="212">
        <f aca="true" t="shared" si="20" ref="S16:S30">M16/B16</f>
        <v>6.38671875</v>
      </c>
      <c r="T16" s="211">
        <f t="shared" si="14"/>
        <v>95.49901855197331</v>
      </c>
      <c r="U16" s="227">
        <f aca="true" t="shared" si="21" ref="U16:U30">O16/B16</f>
        <v>556.31640625</v>
      </c>
      <c r="V16" s="215">
        <f t="shared" si="15"/>
        <v>89.29903765395449</v>
      </c>
      <c r="W16" s="216"/>
      <c r="X16" s="217"/>
      <c r="Y16" s="216"/>
      <c r="Z16" s="217"/>
      <c r="AA16" s="216"/>
      <c r="AB16" s="217"/>
      <c r="AC16" s="216"/>
      <c r="AD16" s="218"/>
      <c r="AE16" s="217"/>
      <c r="AF16" s="217"/>
      <c r="AG16" s="216"/>
      <c r="AH16" s="217"/>
    </row>
    <row r="17" spans="1:34" s="173" customFormat="1" ht="24.75" customHeight="1">
      <c r="A17" s="208" t="s">
        <v>118</v>
      </c>
      <c r="B17" s="226">
        <v>257</v>
      </c>
      <c r="C17" s="227">
        <v>28623</v>
      </c>
      <c r="D17" s="211">
        <f t="shared" si="6"/>
        <v>95.71629213483146</v>
      </c>
      <c r="E17" s="227">
        <v>1535369</v>
      </c>
      <c r="F17" s="211">
        <f t="shared" si="7"/>
        <v>90.99809512971964</v>
      </c>
      <c r="G17" s="227">
        <f t="shared" si="16"/>
        <v>53.64109282744646</v>
      </c>
      <c r="H17" s="211">
        <f t="shared" si="8"/>
        <v>95.0706437745567</v>
      </c>
      <c r="I17" s="227">
        <f t="shared" si="17"/>
        <v>111.37354085603113</v>
      </c>
      <c r="J17" s="211">
        <f t="shared" si="9"/>
        <v>100.18553534735277</v>
      </c>
      <c r="K17" s="227">
        <f t="shared" si="18"/>
        <v>5974.198443579767</v>
      </c>
      <c r="L17" s="211">
        <f t="shared" si="10"/>
        <v>95.24703342371434</v>
      </c>
      <c r="M17" s="212">
        <v>1578</v>
      </c>
      <c r="N17" s="211">
        <f t="shared" si="11"/>
        <v>87.7153974430239</v>
      </c>
      <c r="O17" s="227">
        <v>145353</v>
      </c>
      <c r="P17" s="211">
        <f t="shared" si="12"/>
        <v>86.73544891456123</v>
      </c>
      <c r="Q17" s="227">
        <f t="shared" si="19"/>
        <v>92.11216730038022</v>
      </c>
      <c r="R17" s="214">
        <f t="shared" si="13"/>
        <v>98.88280899701878</v>
      </c>
      <c r="S17" s="212">
        <f t="shared" si="20"/>
        <v>6.1400778210116735</v>
      </c>
      <c r="T17" s="211">
        <f t="shared" si="14"/>
        <v>91.81105802402114</v>
      </c>
      <c r="U17" s="227">
        <f t="shared" si="21"/>
        <v>565.5758754863813</v>
      </c>
      <c r="V17" s="215">
        <f t="shared" si="15"/>
        <v>90.7853531440349</v>
      </c>
      <c r="W17" s="216"/>
      <c r="X17" s="217"/>
      <c r="Y17" s="216"/>
      <c r="Z17" s="217"/>
      <c r="AA17" s="216"/>
      <c r="AB17" s="217"/>
      <c r="AC17" s="216"/>
      <c r="AD17" s="218"/>
      <c r="AE17" s="217"/>
      <c r="AF17" s="217"/>
      <c r="AG17" s="216"/>
      <c r="AH17" s="217"/>
    </row>
    <row r="18" spans="1:34" s="173" customFormat="1" ht="24.75" customHeight="1">
      <c r="A18" s="208" t="s">
        <v>0</v>
      </c>
      <c r="B18" s="226">
        <v>259</v>
      </c>
      <c r="C18" s="227">
        <v>27213.382</v>
      </c>
      <c r="D18" s="211">
        <f aca="true" t="shared" si="22" ref="D18:D30">C18/$C$7*100</f>
        <v>91.00248127340824</v>
      </c>
      <c r="E18" s="227">
        <v>1540156.668</v>
      </c>
      <c r="F18" s="211">
        <f aca="true" t="shared" si="23" ref="F18:F30">E18/$E$7*100</f>
        <v>91.2818501541558</v>
      </c>
      <c r="G18" s="227">
        <f t="shared" si="16"/>
        <v>56.59556272719062</v>
      </c>
      <c r="H18" s="211">
        <f aca="true" t="shared" si="24" ref="H18:H30">G18/$G$7*100</f>
        <v>100.30699039942463</v>
      </c>
      <c r="I18" s="227">
        <f t="shared" si="17"/>
        <v>105.07097297297298</v>
      </c>
      <c r="J18" s="211">
        <f aca="true" t="shared" si="25" ref="J18:J30">I18/$I$7*100</f>
        <v>94.51609058898386</v>
      </c>
      <c r="K18" s="227">
        <f t="shared" si="18"/>
        <v>5946.550841698842</v>
      </c>
      <c r="L18" s="211">
        <f aca="true" t="shared" si="26" ref="L18:L30">K18/$K$7*100</f>
        <v>94.80624591300352</v>
      </c>
      <c r="M18" s="212">
        <v>1607.589</v>
      </c>
      <c r="N18" s="211">
        <f aca="true" t="shared" si="27" ref="N18:N30">M18/$M$7*100</f>
        <v>89.36014452473596</v>
      </c>
      <c r="O18" s="227">
        <v>147052.946</v>
      </c>
      <c r="P18" s="211">
        <f aca="true" t="shared" si="28" ref="P18:P30">O18/$O$7*100</f>
        <v>87.74984544879521</v>
      </c>
      <c r="Q18" s="227">
        <f t="shared" si="19"/>
        <v>91.47421760163823</v>
      </c>
      <c r="R18" s="214">
        <f aca="true" t="shared" si="29" ref="R18:R30">Q18/$Q$7*100</f>
        <v>98.19796724310915</v>
      </c>
      <c r="S18" s="212">
        <f t="shared" si="20"/>
        <v>6.206907335907336</v>
      </c>
      <c r="T18" s="211">
        <f aca="true" t="shared" si="30" ref="T18:T30">S18/$S$7*100</f>
        <v>92.81034315503464</v>
      </c>
      <c r="U18" s="227">
        <f t="shared" si="21"/>
        <v>567.7719922779922</v>
      </c>
      <c r="V18" s="215">
        <f aca="true" t="shared" si="31" ref="V18:V30">U18/$U$7*100</f>
        <v>91.13787036959812</v>
      </c>
      <c r="W18" s="216"/>
      <c r="X18" s="217"/>
      <c r="Y18" s="216"/>
      <c r="Z18" s="217"/>
      <c r="AA18" s="216"/>
      <c r="AB18" s="217"/>
      <c r="AC18" s="216"/>
      <c r="AD18" s="218"/>
      <c r="AE18" s="217"/>
      <c r="AF18" s="217"/>
      <c r="AG18" s="216"/>
      <c r="AH18" s="217"/>
    </row>
    <row r="19" spans="1:34" s="173" customFormat="1" ht="24.75" customHeight="1">
      <c r="A19" s="208" t="s">
        <v>89</v>
      </c>
      <c r="B19" s="226">
        <v>252</v>
      </c>
      <c r="C19" s="227">
        <v>25768</v>
      </c>
      <c r="D19" s="211">
        <f t="shared" si="22"/>
        <v>86.16907437132156</v>
      </c>
      <c r="E19" s="227">
        <v>1382216</v>
      </c>
      <c r="F19" s="211">
        <f t="shared" si="23"/>
        <v>81.92103856325129</v>
      </c>
      <c r="G19" s="227">
        <f t="shared" si="16"/>
        <v>53.640794784228504</v>
      </c>
      <c r="H19" s="211">
        <f t="shared" si="24"/>
        <v>95.07011553847667</v>
      </c>
      <c r="I19" s="227">
        <f t="shared" si="17"/>
        <v>102.25396825396825</v>
      </c>
      <c r="J19" s="211">
        <f t="shared" si="25"/>
        <v>91.98206748367262</v>
      </c>
      <c r="K19" s="227">
        <f t="shared" si="18"/>
        <v>5484.984126984127</v>
      </c>
      <c r="L19" s="211">
        <f t="shared" si="26"/>
        <v>87.44745783140714</v>
      </c>
      <c r="M19" s="212">
        <v>1529</v>
      </c>
      <c r="N19" s="211">
        <f t="shared" si="27"/>
        <v>84.99166203446359</v>
      </c>
      <c r="O19" s="227">
        <v>133201</v>
      </c>
      <c r="P19" s="211">
        <f t="shared" si="28"/>
        <v>79.48407346851094</v>
      </c>
      <c r="Q19" s="227">
        <f t="shared" si="19"/>
        <v>87.11641595814258</v>
      </c>
      <c r="R19" s="214">
        <f t="shared" si="29"/>
        <v>93.51984837792752</v>
      </c>
      <c r="S19" s="212">
        <f t="shared" si="20"/>
        <v>6.067460317460317</v>
      </c>
      <c r="T19" s="211">
        <f t="shared" si="30"/>
        <v>90.72522653678851</v>
      </c>
      <c r="U19" s="227">
        <f t="shared" si="21"/>
        <v>528.5753968253969</v>
      </c>
      <c r="V19" s="215">
        <f t="shared" si="31"/>
        <v>84.84609429773589</v>
      </c>
      <c r="W19" s="216"/>
      <c r="X19" s="217"/>
      <c r="Y19" s="216"/>
      <c r="Z19" s="217"/>
      <c r="AA19" s="216"/>
      <c r="AB19" s="217"/>
      <c r="AC19" s="216"/>
      <c r="AD19" s="218"/>
      <c r="AE19" s="217"/>
      <c r="AF19" s="217"/>
      <c r="AG19" s="216"/>
      <c r="AH19" s="217"/>
    </row>
    <row r="20" spans="1:34" s="173" customFormat="1" ht="24.75" customHeight="1">
      <c r="A20" s="208" t="s">
        <v>121</v>
      </c>
      <c r="B20" s="226">
        <v>250</v>
      </c>
      <c r="C20" s="227">
        <v>25556.138</v>
      </c>
      <c r="D20" s="211">
        <f t="shared" si="22"/>
        <v>85.46060058855002</v>
      </c>
      <c r="E20" s="227">
        <v>1381411.154</v>
      </c>
      <c r="F20" s="211">
        <f t="shared" si="23"/>
        <v>81.87333703165025</v>
      </c>
      <c r="G20" s="227">
        <f t="shared" si="16"/>
        <v>54.05398710869382</v>
      </c>
      <c r="H20" s="211">
        <f t="shared" si="24"/>
        <v>95.80243582165933</v>
      </c>
      <c r="I20" s="227">
        <f t="shared" si="17"/>
        <v>102.224552</v>
      </c>
      <c r="J20" s="211">
        <f t="shared" si="25"/>
        <v>91.95560623327984</v>
      </c>
      <c r="K20" s="227">
        <f t="shared" si="18"/>
        <v>5525.6446160000005</v>
      </c>
      <c r="L20" s="211">
        <f t="shared" si="26"/>
        <v>88.09571064605566</v>
      </c>
      <c r="M20" s="212">
        <v>1533.296</v>
      </c>
      <c r="N20" s="211">
        <f t="shared" si="27"/>
        <v>85.23046136742634</v>
      </c>
      <c r="O20" s="227">
        <v>126513.596</v>
      </c>
      <c r="P20" s="211">
        <f t="shared" si="28"/>
        <v>75.49354703965821</v>
      </c>
      <c r="Q20" s="227">
        <f t="shared" si="19"/>
        <v>82.51087591697885</v>
      </c>
      <c r="R20" s="214">
        <f t="shared" si="29"/>
        <v>88.57578127402999</v>
      </c>
      <c r="S20" s="212">
        <f t="shared" si="20"/>
        <v>6.133184</v>
      </c>
      <c r="T20" s="211">
        <f t="shared" si="30"/>
        <v>91.70797643135074</v>
      </c>
      <c r="U20" s="227">
        <f t="shared" si="21"/>
        <v>506.054384</v>
      </c>
      <c r="V20" s="215">
        <f t="shared" si="31"/>
        <v>81.23105661467223</v>
      </c>
      <c r="W20" s="216"/>
      <c r="X20" s="217"/>
      <c r="Y20" s="216"/>
      <c r="Z20" s="217"/>
      <c r="AA20" s="216"/>
      <c r="AB20" s="217"/>
      <c r="AC20" s="216"/>
      <c r="AD20" s="218"/>
      <c r="AE20" s="217"/>
      <c r="AF20" s="217"/>
      <c r="AG20" s="216"/>
      <c r="AH20" s="217"/>
    </row>
    <row r="21" spans="1:34" s="173" customFormat="1" ht="24.75" customHeight="1">
      <c r="A21" s="208" t="s">
        <v>50</v>
      </c>
      <c r="B21" s="226">
        <v>252</v>
      </c>
      <c r="C21" s="227">
        <v>26637</v>
      </c>
      <c r="D21" s="211">
        <f t="shared" si="22"/>
        <v>89.0750401284109</v>
      </c>
      <c r="E21" s="227">
        <v>1520742</v>
      </c>
      <c r="F21" s="211">
        <f t="shared" si="23"/>
        <v>90.13118356809349</v>
      </c>
      <c r="G21" s="227">
        <f t="shared" si="16"/>
        <v>57.09133911476518</v>
      </c>
      <c r="H21" s="211">
        <f t="shared" si="24"/>
        <v>101.18567832039147</v>
      </c>
      <c r="I21" s="227">
        <f t="shared" si="17"/>
        <v>105.70238095238095</v>
      </c>
      <c r="J21" s="211">
        <f t="shared" si="25"/>
        <v>95.08407061326403</v>
      </c>
      <c r="K21" s="227">
        <f t="shared" si="18"/>
        <v>6034.690476190476</v>
      </c>
      <c r="L21" s="211">
        <f t="shared" si="26"/>
        <v>96.2114618246712</v>
      </c>
      <c r="M21" s="212">
        <v>1491</v>
      </c>
      <c r="N21" s="211">
        <f t="shared" si="27"/>
        <v>82.87937743190662</v>
      </c>
      <c r="O21" s="227">
        <v>130274</v>
      </c>
      <c r="P21" s="211">
        <f t="shared" si="28"/>
        <v>77.7374658376198</v>
      </c>
      <c r="Q21" s="227">
        <f t="shared" si="19"/>
        <v>87.37357478202549</v>
      </c>
      <c r="R21" s="214">
        <f t="shared" si="29"/>
        <v>93.79590948482763</v>
      </c>
      <c r="S21" s="212">
        <f t="shared" si="20"/>
        <v>5.916666666666667</v>
      </c>
      <c r="T21" s="211">
        <f t="shared" si="30"/>
        <v>88.4704465443765</v>
      </c>
      <c r="U21" s="227">
        <f t="shared" si="21"/>
        <v>516.9603174603175</v>
      </c>
      <c r="V21" s="215">
        <f t="shared" si="31"/>
        <v>82.9816599615862</v>
      </c>
      <c r="W21" s="216"/>
      <c r="X21" s="217"/>
      <c r="Y21" s="216"/>
      <c r="Z21" s="217"/>
      <c r="AA21" s="216"/>
      <c r="AB21" s="217"/>
      <c r="AC21" s="216"/>
      <c r="AD21" s="218"/>
      <c r="AE21" s="217"/>
      <c r="AF21" s="217"/>
      <c r="AG21" s="216"/>
      <c r="AH21" s="217"/>
    </row>
    <row r="22" spans="1:34" s="173" customFormat="1" ht="24.75" customHeight="1">
      <c r="A22" s="228" t="s">
        <v>98</v>
      </c>
      <c r="B22" s="229">
        <v>252</v>
      </c>
      <c r="C22" s="230">
        <v>26639</v>
      </c>
      <c r="D22" s="231">
        <f t="shared" si="22"/>
        <v>89.08172819689673</v>
      </c>
      <c r="E22" s="230">
        <v>1528712</v>
      </c>
      <c r="F22" s="231">
        <f t="shared" si="23"/>
        <v>90.6035487247326</v>
      </c>
      <c r="G22" s="230">
        <f t="shared" si="16"/>
        <v>57.386238222155484</v>
      </c>
      <c r="H22" s="231">
        <f t="shared" si="24"/>
        <v>101.70834194468274</v>
      </c>
      <c r="I22" s="230">
        <f t="shared" si="17"/>
        <v>105.71031746031746</v>
      </c>
      <c r="J22" s="231">
        <f t="shared" si="25"/>
        <v>95.09120986097311</v>
      </c>
      <c r="K22" s="230">
        <f t="shared" si="18"/>
        <v>6066.31746031746</v>
      </c>
      <c r="L22" s="231">
        <f t="shared" si="26"/>
        <v>96.71569288473441</v>
      </c>
      <c r="M22" s="232">
        <v>1554</v>
      </c>
      <c r="N22" s="231">
        <f t="shared" si="27"/>
        <v>86.38132295719845</v>
      </c>
      <c r="O22" s="230">
        <v>139927</v>
      </c>
      <c r="P22" s="231">
        <f t="shared" si="28"/>
        <v>83.4976310104904</v>
      </c>
      <c r="Q22" s="230">
        <f t="shared" si="19"/>
        <v>90.04311454311454</v>
      </c>
      <c r="R22" s="233">
        <f t="shared" si="29"/>
        <v>96.6616719355677</v>
      </c>
      <c r="S22" s="232">
        <f t="shared" si="20"/>
        <v>6.166666666666667</v>
      </c>
      <c r="T22" s="231">
        <f t="shared" si="30"/>
        <v>92.20863442653325</v>
      </c>
      <c r="U22" s="230">
        <f t="shared" si="21"/>
        <v>555.265873015873</v>
      </c>
      <c r="V22" s="234">
        <f t="shared" si="31"/>
        <v>89.13040770564251</v>
      </c>
      <c r="W22" s="216"/>
      <c r="X22" s="217"/>
      <c r="Y22" s="216"/>
      <c r="Z22" s="217"/>
      <c r="AA22" s="216"/>
      <c r="AB22" s="217"/>
      <c r="AC22" s="216"/>
      <c r="AD22" s="218"/>
      <c r="AE22" s="217"/>
      <c r="AF22" s="217"/>
      <c r="AG22" s="216"/>
      <c r="AH22" s="217"/>
    </row>
    <row r="23" spans="1:34" s="173" customFormat="1" ht="24.75" customHeight="1">
      <c r="A23" s="208" t="s">
        <v>18</v>
      </c>
      <c r="B23" s="226">
        <v>253</v>
      </c>
      <c r="C23" s="227">
        <v>28826</v>
      </c>
      <c r="D23" s="211">
        <f t="shared" si="22"/>
        <v>96.39513108614233</v>
      </c>
      <c r="E23" s="227">
        <v>1615448</v>
      </c>
      <c r="F23" s="211">
        <f t="shared" si="23"/>
        <v>95.74420922990848</v>
      </c>
      <c r="G23" s="227">
        <f t="shared" si="16"/>
        <v>56.04135155762159</v>
      </c>
      <c r="H23" s="211">
        <f t="shared" si="24"/>
        <v>99.32473575283366</v>
      </c>
      <c r="I23" s="227">
        <f t="shared" si="17"/>
        <v>113.93675889328063</v>
      </c>
      <c r="J23" s="211">
        <f t="shared" si="25"/>
        <v>102.49126585838849</v>
      </c>
      <c r="K23" s="227">
        <f t="shared" si="18"/>
        <v>6385.169960474308</v>
      </c>
      <c r="L23" s="211">
        <f t="shared" si="26"/>
        <v>101.79917898357857</v>
      </c>
      <c r="M23" s="212">
        <v>1588</v>
      </c>
      <c r="N23" s="211">
        <f t="shared" si="27"/>
        <v>88.27126181211784</v>
      </c>
      <c r="O23" s="227">
        <v>147121</v>
      </c>
      <c r="P23" s="211">
        <f t="shared" si="28"/>
        <v>87.79045482211694</v>
      </c>
      <c r="Q23" s="227">
        <f t="shared" si="19"/>
        <v>92.64546599496222</v>
      </c>
      <c r="R23" s="214">
        <f t="shared" si="29"/>
        <v>99.45530744646622</v>
      </c>
      <c r="S23" s="212">
        <f t="shared" si="20"/>
        <v>6.276679841897233</v>
      </c>
      <c r="T23" s="211">
        <f t="shared" si="30"/>
        <v>93.85363410063123</v>
      </c>
      <c r="U23" s="227">
        <f t="shared" si="21"/>
        <v>581.505928853755</v>
      </c>
      <c r="V23" s="215">
        <f t="shared" si="31"/>
        <v>93.34242034446426</v>
      </c>
      <c r="W23" s="216"/>
      <c r="X23" s="217"/>
      <c r="Y23" s="216"/>
      <c r="Z23" s="217"/>
      <c r="AA23" s="216"/>
      <c r="AB23" s="217"/>
      <c r="AC23" s="216"/>
      <c r="AD23" s="218"/>
      <c r="AE23" s="217"/>
      <c r="AF23" s="217"/>
      <c r="AG23" s="216"/>
      <c r="AH23" s="217"/>
    </row>
    <row r="24" spans="1:34" s="173" customFormat="1" ht="24.75" customHeight="1">
      <c r="A24" s="208" t="s">
        <v>21</v>
      </c>
      <c r="B24" s="226">
        <v>252</v>
      </c>
      <c r="C24" s="227">
        <v>26852</v>
      </c>
      <c r="D24" s="211">
        <f t="shared" si="22"/>
        <v>89.7940074906367</v>
      </c>
      <c r="E24" s="227">
        <v>1576377</v>
      </c>
      <c r="F24" s="211">
        <f t="shared" si="23"/>
        <v>93.42855314019111</v>
      </c>
      <c r="G24" s="227">
        <f t="shared" si="16"/>
        <v>58.70612989721436</v>
      </c>
      <c r="H24" s="211">
        <f t="shared" si="24"/>
        <v>104.04764833547873</v>
      </c>
      <c r="I24" s="227">
        <f t="shared" si="17"/>
        <v>106.55555555555556</v>
      </c>
      <c r="J24" s="211">
        <f t="shared" si="25"/>
        <v>95.85153974198919</v>
      </c>
      <c r="K24" s="227">
        <f t="shared" si="18"/>
        <v>6255.464285714285</v>
      </c>
      <c r="L24" s="211">
        <f t="shared" si="26"/>
        <v>99.73127299488652</v>
      </c>
      <c r="M24" s="212">
        <v>1584</v>
      </c>
      <c r="N24" s="211">
        <f t="shared" si="27"/>
        <v>88.04891606448027</v>
      </c>
      <c r="O24" s="227">
        <v>148138</v>
      </c>
      <c r="P24" s="211">
        <f t="shared" si="28"/>
        <v>88.39732190808081</v>
      </c>
      <c r="Q24" s="227">
        <f t="shared" si="19"/>
        <v>93.52146464646465</v>
      </c>
      <c r="R24" s="214">
        <f t="shared" si="29"/>
        <v>100.39569577818017</v>
      </c>
      <c r="S24" s="212">
        <f t="shared" si="20"/>
        <v>6.285714285714286</v>
      </c>
      <c r="T24" s="211">
        <f t="shared" si="30"/>
        <v>93.98872389422695</v>
      </c>
      <c r="U24" s="227">
        <f t="shared" si="21"/>
        <v>587.8492063492064</v>
      </c>
      <c r="V24" s="215">
        <f t="shared" si="31"/>
        <v>94.36063330664183</v>
      </c>
      <c r="W24" s="216"/>
      <c r="X24" s="217"/>
      <c r="Y24" s="216"/>
      <c r="Z24" s="217"/>
      <c r="AA24" s="216"/>
      <c r="AB24" s="217"/>
      <c r="AC24" s="216"/>
      <c r="AD24" s="218"/>
      <c r="AE24" s="217"/>
      <c r="AF24" s="217"/>
      <c r="AG24" s="216"/>
      <c r="AH24" s="217"/>
    </row>
    <row r="25" spans="1:34" s="173" customFormat="1" ht="24.75" customHeight="1">
      <c r="A25" s="208" t="s">
        <v>74</v>
      </c>
      <c r="B25" s="226">
        <v>255</v>
      </c>
      <c r="C25" s="227">
        <v>25813.9</v>
      </c>
      <c r="D25" s="211">
        <f t="shared" si="22"/>
        <v>86.32256554307116</v>
      </c>
      <c r="E25" s="227">
        <v>1587767.6</v>
      </c>
      <c r="F25" s="211">
        <f t="shared" si="23"/>
        <v>94.10365007284025</v>
      </c>
      <c r="G25" s="227">
        <f t="shared" si="16"/>
        <v>61.50824168374403</v>
      </c>
      <c r="H25" s="211">
        <f t="shared" si="24"/>
        <v>109.01396347619752</v>
      </c>
      <c r="I25" s="227">
        <f t="shared" si="17"/>
        <v>101.23098039215687</v>
      </c>
      <c r="J25" s="211">
        <f t="shared" si="25"/>
        <v>91.06184365131821</v>
      </c>
      <c r="K25" s="227">
        <f t="shared" si="18"/>
        <v>6226.539607843138</v>
      </c>
      <c r="L25" s="211">
        <f t="shared" si="26"/>
        <v>99.27012497880011</v>
      </c>
      <c r="M25" s="212">
        <v>1648.4</v>
      </c>
      <c r="N25" s="211">
        <f t="shared" si="27"/>
        <v>91.62868260144525</v>
      </c>
      <c r="O25" s="227">
        <v>149554.2</v>
      </c>
      <c r="P25" s="211">
        <f t="shared" si="28"/>
        <v>89.24240073516249</v>
      </c>
      <c r="Q25" s="227">
        <f t="shared" si="19"/>
        <v>90.72688667799078</v>
      </c>
      <c r="R25" s="214">
        <f t="shared" si="29"/>
        <v>97.39570427235944</v>
      </c>
      <c r="S25" s="212">
        <f t="shared" si="20"/>
        <v>6.464313725490197</v>
      </c>
      <c r="T25" s="211">
        <f t="shared" si="30"/>
        <v>96.65927694034812</v>
      </c>
      <c r="U25" s="227">
        <f t="shared" si="21"/>
        <v>586.4870588235294</v>
      </c>
      <c r="V25" s="215">
        <f t="shared" si="31"/>
        <v>94.14198352062239</v>
      </c>
      <c r="W25" s="216"/>
      <c r="X25" s="217"/>
      <c r="Y25" s="216"/>
      <c r="Z25" s="217"/>
      <c r="AA25" s="216"/>
      <c r="AB25" s="217"/>
      <c r="AC25" s="216"/>
      <c r="AD25" s="218"/>
      <c r="AE25" s="217"/>
      <c r="AF25" s="217"/>
      <c r="AG25" s="216"/>
      <c r="AH25" s="217"/>
    </row>
    <row r="26" spans="1:34" s="173" customFormat="1" ht="24.75" customHeight="1">
      <c r="A26" s="208" t="s">
        <v>79</v>
      </c>
      <c r="B26" s="226">
        <v>252</v>
      </c>
      <c r="C26" s="227">
        <v>25808</v>
      </c>
      <c r="D26" s="211">
        <f t="shared" si="22"/>
        <v>86.30283574103798</v>
      </c>
      <c r="E26" s="227">
        <v>1656741</v>
      </c>
      <c r="F26" s="211">
        <f t="shared" si="23"/>
        <v>98.19155859165247</v>
      </c>
      <c r="G26" s="227">
        <f t="shared" si="16"/>
        <v>64.1948620582765</v>
      </c>
      <c r="H26" s="211">
        <f t="shared" si="24"/>
        <v>113.77558772957126</v>
      </c>
      <c r="I26" s="227">
        <f t="shared" si="17"/>
        <v>102.41269841269842</v>
      </c>
      <c r="J26" s="211">
        <f t="shared" si="25"/>
        <v>92.12485243785406</v>
      </c>
      <c r="K26" s="227">
        <f t="shared" si="18"/>
        <v>6574.369047619048</v>
      </c>
      <c r="L26" s="211">
        <f t="shared" si="26"/>
        <v>104.8155923061687</v>
      </c>
      <c r="M26" s="212">
        <v>1507</v>
      </c>
      <c r="N26" s="211">
        <f t="shared" si="27"/>
        <v>83.76876042245692</v>
      </c>
      <c r="O26" s="227">
        <v>155148</v>
      </c>
      <c r="P26" s="211">
        <f t="shared" si="28"/>
        <v>92.58034872480339</v>
      </c>
      <c r="Q26" s="227">
        <f t="shared" si="19"/>
        <v>102.9515593895156</v>
      </c>
      <c r="R26" s="214">
        <f t="shared" si="29"/>
        <v>110.5189431691581</v>
      </c>
      <c r="S26" s="212">
        <f t="shared" si="20"/>
        <v>5.98015873015873</v>
      </c>
      <c r="T26" s="211">
        <f t="shared" si="30"/>
        <v>89.41982759381314</v>
      </c>
      <c r="U26" s="227">
        <f t="shared" si="21"/>
        <v>615.6666666666666</v>
      </c>
      <c r="V26" s="215">
        <f t="shared" si="31"/>
        <v>98.8258484403655</v>
      </c>
      <c r="W26" s="216"/>
      <c r="X26" s="217"/>
      <c r="Y26" s="216"/>
      <c r="Z26" s="217"/>
      <c r="AA26" s="216"/>
      <c r="AB26" s="217"/>
      <c r="AC26" s="216"/>
      <c r="AD26" s="218"/>
      <c r="AE26" s="217"/>
      <c r="AF26" s="217"/>
      <c r="AG26" s="216"/>
      <c r="AH26" s="217"/>
    </row>
    <row r="27" spans="1:34" s="173" customFormat="1" ht="24.75" customHeight="1">
      <c r="A27" s="235" t="s">
        <v>96</v>
      </c>
      <c r="B27" s="226">
        <v>258</v>
      </c>
      <c r="C27" s="227">
        <v>25854</v>
      </c>
      <c r="D27" s="211">
        <f t="shared" si="22"/>
        <v>86.45666131621188</v>
      </c>
      <c r="E27" s="227">
        <v>1681610</v>
      </c>
      <c r="F27" s="211">
        <f t="shared" si="23"/>
        <v>99.66549197690449</v>
      </c>
      <c r="G27" s="227">
        <f t="shared" si="16"/>
        <v>65.042546607875</v>
      </c>
      <c r="H27" s="211">
        <f t="shared" si="24"/>
        <v>115.27797911647528</v>
      </c>
      <c r="I27" s="227">
        <f t="shared" si="17"/>
        <v>100.20930232558139</v>
      </c>
      <c r="J27" s="211">
        <f t="shared" si="25"/>
        <v>90.1427980389961</v>
      </c>
      <c r="K27" s="227">
        <f t="shared" si="18"/>
        <v>6517.868217054263</v>
      </c>
      <c r="L27" s="211">
        <f t="shared" si="26"/>
        <v>103.9147958984004</v>
      </c>
      <c r="M27" s="212">
        <v>1785</v>
      </c>
      <c r="N27" s="211">
        <f t="shared" si="27"/>
        <v>99.22178988326849</v>
      </c>
      <c r="O27" s="227">
        <v>177629</v>
      </c>
      <c r="P27" s="211">
        <f t="shared" si="28"/>
        <v>105.99527395543673</v>
      </c>
      <c r="Q27" s="227">
        <f t="shared" si="19"/>
        <v>99.51204481792718</v>
      </c>
      <c r="R27" s="214">
        <f t="shared" si="29"/>
        <v>106.82660943744018</v>
      </c>
      <c r="S27" s="212">
        <f t="shared" si="20"/>
        <v>6.9186046511627906</v>
      </c>
      <c r="T27" s="211">
        <f t="shared" si="30"/>
        <v>103.45217627364039</v>
      </c>
      <c r="U27" s="227">
        <f t="shared" si="21"/>
        <v>688.484496124031</v>
      </c>
      <c r="V27" s="215">
        <f t="shared" si="31"/>
        <v>110.51445230237395</v>
      </c>
      <c r="W27" s="216"/>
      <c r="X27" s="217"/>
      <c r="Y27" s="216"/>
      <c r="Z27" s="217"/>
      <c r="AA27" s="216"/>
      <c r="AB27" s="217"/>
      <c r="AC27" s="216"/>
      <c r="AD27" s="218"/>
      <c r="AE27" s="217"/>
      <c r="AF27" s="217"/>
      <c r="AG27" s="216"/>
      <c r="AH27" s="217"/>
    </row>
    <row r="28" spans="1:34" s="173" customFormat="1" ht="24.75" customHeight="1">
      <c r="A28" s="235" t="s">
        <v>61</v>
      </c>
      <c r="B28" s="226">
        <v>256</v>
      </c>
      <c r="C28" s="227">
        <v>24248</v>
      </c>
      <c r="D28" s="211">
        <f>C28/$C$7*100</f>
        <v>81.08614232209737</v>
      </c>
      <c r="E28" s="227">
        <v>1495127</v>
      </c>
      <c r="F28" s="211">
        <f>E28/$E$7*100</f>
        <v>88.61303633003685</v>
      </c>
      <c r="G28" s="227">
        <f aca="true" t="shared" si="32" ref="G28:G33">E28/C28</f>
        <v>61.65980699439129</v>
      </c>
      <c r="H28" s="211">
        <f>G28/$G$7*100</f>
        <v>109.28258983889071</v>
      </c>
      <c r="I28" s="227">
        <f aca="true" t="shared" si="33" ref="I28:I33">C28/B28</f>
        <v>94.71875</v>
      </c>
      <c r="J28" s="211">
        <f>I28/$I$7*100</f>
        <v>85.20379798689139</v>
      </c>
      <c r="K28" s="227">
        <f aca="true" t="shared" si="34" ref="K28:K33">E28/B28</f>
        <v>5840.33984375</v>
      </c>
      <c r="L28" s="211">
        <f>K28/$K$7*100</f>
        <v>93.11291708117153</v>
      </c>
      <c r="M28" s="212">
        <v>1526</v>
      </c>
      <c r="N28" s="211">
        <f>M28/$M$7*100</f>
        <v>84.8249027237354</v>
      </c>
      <c r="O28" s="227">
        <v>166699</v>
      </c>
      <c r="P28" s="211">
        <f>O28/$O$7*100</f>
        <v>99.47309376902054</v>
      </c>
      <c r="Q28" s="227">
        <f>O28/M28</f>
        <v>109.2391874180865</v>
      </c>
      <c r="R28" s="214">
        <f>Q28/$Q$7*100</f>
        <v>117.26873898457926</v>
      </c>
      <c r="S28" s="212">
        <f>M28/B28</f>
        <v>5.9609375</v>
      </c>
      <c r="T28" s="211">
        <f>S28/$S$7*100</f>
        <v>89.13241731517509</v>
      </c>
      <c r="U28" s="227">
        <f>O28/B28</f>
        <v>651.16796875</v>
      </c>
      <c r="V28" s="215">
        <f>U28/$U$7*100</f>
        <v>104.52446181197861</v>
      </c>
      <c r="W28" s="216"/>
      <c r="X28" s="217"/>
      <c r="Y28" s="216"/>
      <c r="Z28" s="217"/>
      <c r="AA28" s="216"/>
      <c r="AB28" s="217"/>
      <c r="AC28" s="216"/>
      <c r="AD28" s="218"/>
      <c r="AE28" s="217"/>
      <c r="AF28" s="217"/>
      <c r="AG28" s="216"/>
      <c r="AH28" s="217"/>
    </row>
    <row r="29" spans="1:34" s="173" customFormat="1" ht="24.75" customHeight="1">
      <c r="A29" s="316" t="s">
        <v>126</v>
      </c>
      <c r="B29" s="317">
        <v>253</v>
      </c>
      <c r="C29" s="318">
        <v>23739</v>
      </c>
      <c r="D29" s="319">
        <f t="shared" si="22"/>
        <v>79.38402889245586</v>
      </c>
      <c r="E29" s="318">
        <v>1491774</v>
      </c>
      <c r="F29" s="319">
        <f t="shared" si="23"/>
        <v>88.41431106401288</v>
      </c>
      <c r="G29" s="318">
        <f t="shared" si="32"/>
        <v>62.840641981549346</v>
      </c>
      <c r="H29" s="319">
        <f t="shared" si="24"/>
        <v>111.37543949021615</v>
      </c>
      <c r="I29" s="318">
        <f t="shared" si="33"/>
        <v>93.8300395256917</v>
      </c>
      <c r="J29" s="319">
        <f t="shared" si="25"/>
        <v>84.40436273545703</v>
      </c>
      <c r="K29" s="318">
        <f t="shared" si="34"/>
        <v>5896.339920948617</v>
      </c>
      <c r="L29" s="319">
        <f t="shared" si="26"/>
        <v>94.00572994553148</v>
      </c>
      <c r="M29" s="320">
        <v>1583</v>
      </c>
      <c r="N29" s="319">
        <f t="shared" si="27"/>
        <v>87.99332962757087</v>
      </c>
      <c r="O29" s="318">
        <v>180174</v>
      </c>
      <c r="P29" s="319">
        <f t="shared" si="28"/>
        <v>107.51393347734243</v>
      </c>
      <c r="Q29" s="318">
        <f t="shared" si="19"/>
        <v>113.81806696146558</v>
      </c>
      <c r="R29" s="321">
        <f t="shared" si="29"/>
        <v>122.18418592908343</v>
      </c>
      <c r="S29" s="320">
        <f t="shared" si="20"/>
        <v>6.256916996047431</v>
      </c>
      <c r="T29" s="319">
        <f t="shared" si="30"/>
        <v>93.55812517714057</v>
      </c>
      <c r="U29" s="318">
        <f t="shared" si="21"/>
        <v>712.1501976284585</v>
      </c>
      <c r="V29" s="322">
        <f t="shared" si="31"/>
        <v>114.31323361820202</v>
      </c>
      <c r="W29" s="216"/>
      <c r="X29" s="217"/>
      <c r="Y29" s="216"/>
      <c r="Z29" s="217"/>
      <c r="AA29" s="216"/>
      <c r="AB29" s="217"/>
      <c r="AC29" s="216"/>
      <c r="AD29" s="218"/>
      <c r="AE29" s="217"/>
      <c r="AF29" s="217"/>
      <c r="AG29" s="216"/>
      <c r="AH29" s="217"/>
    </row>
    <row r="30" spans="1:34" s="173" customFormat="1" ht="24.75" customHeight="1">
      <c r="A30" s="316" t="s">
        <v>129</v>
      </c>
      <c r="B30" s="337">
        <v>253</v>
      </c>
      <c r="C30" s="320">
        <v>22838</v>
      </c>
      <c r="D30" s="338">
        <f t="shared" si="22"/>
        <v>76.37105403959336</v>
      </c>
      <c r="E30" s="320">
        <v>1421582</v>
      </c>
      <c r="F30" s="338">
        <f t="shared" si="23"/>
        <v>84.25417868323322</v>
      </c>
      <c r="G30" s="320">
        <f t="shared" si="32"/>
        <v>62.24634381294334</v>
      </c>
      <c r="H30" s="338">
        <f t="shared" si="24"/>
        <v>110.32213676081119</v>
      </c>
      <c r="I30" s="320">
        <f t="shared" si="33"/>
        <v>90.26877470355731</v>
      </c>
      <c r="J30" s="338">
        <f t="shared" si="25"/>
        <v>81.20084401838187</v>
      </c>
      <c r="K30" s="320">
        <f t="shared" si="34"/>
        <v>5618.901185770751</v>
      </c>
      <c r="L30" s="338">
        <f t="shared" si="26"/>
        <v>89.58250618889224</v>
      </c>
      <c r="M30" s="320">
        <v>1600</v>
      </c>
      <c r="N30" s="338">
        <f t="shared" si="27"/>
        <v>88.93829905503057</v>
      </c>
      <c r="O30" s="320">
        <v>180530</v>
      </c>
      <c r="P30" s="319">
        <f t="shared" si="28"/>
        <v>107.72636679356971</v>
      </c>
      <c r="Q30" s="320">
        <f t="shared" si="19"/>
        <v>112.83125</v>
      </c>
      <c r="R30" s="338">
        <f t="shared" si="29"/>
        <v>121.12483366351994</v>
      </c>
      <c r="S30" s="320">
        <f t="shared" si="20"/>
        <v>6.324110671936759</v>
      </c>
      <c r="T30" s="339">
        <f t="shared" si="30"/>
        <v>94.56285551700879</v>
      </c>
      <c r="U30" s="320">
        <f t="shared" si="21"/>
        <v>713.5573122529644</v>
      </c>
      <c r="V30" s="322">
        <f t="shared" si="31"/>
        <v>114.53910145245159</v>
      </c>
      <c r="W30" s="254"/>
      <c r="X30" s="217"/>
      <c r="Y30" s="216"/>
      <c r="Z30" s="217"/>
      <c r="AA30" s="216"/>
      <c r="AB30" s="217"/>
      <c r="AC30" s="216"/>
      <c r="AD30" s="218"/>
      <c r="AE30" s="217"/>
      <c r="AF30" s="217"/>
      <c r="AG30" s="216"/>
      <c r="AH30" s="217"/>
    </row>
    <row r="31" spans="1:22" s="171" customFormat="1" ht="24.75" customHeight="1">
      <c r="A31" s="248">
        <v>2</v>
      </c>
      <c r="B31" s="249">
        <v>249</v>
      </c>
      <c r="C31" s="250">
        <v>21288</v>
      </c>
      <c r="D31" s="338">
        <f>C31/$C$7*100</f>
        <v>71.18780096308186</v>
      </c>
      <c r="E31" s="250">
        <v>1394619</v>
      </c>
      <c r="F31" s="319">
        <f>E31/$E$7*100</f>
        <v>82.65613831705244</v>
      </c>
      <c r="G31" s="250">
        <f t="shared" si="32"/>
        <v>65.5119785794814</v>
      </c>
      <c r="H31" s="319">
        <f>G31/$G$7*100</f>
        <v>116.10997558404435</v>
      </c>
      <c r="I31" s="318">
        <f t="shared" si="33"/>
        <v>85.49397590361446</v>
      </c>
      <c r="J31" s="319">
        <f>I31/$I$7*100</f>
        <v>76.90569662276715</v>
      </c>
      <c r="K31" s="318">
        <f t="shared" si="34"/>
        <v>5600.879518072289</v>
      </c>
      <c r="L31" s="319">
        <f>K31/$K$7*100</f>
        <v>89.29518557143416</v>
      </c>
      <c r="M31" s="250">
        <v>1353</v>
      </c>
      <c r="N31" s="338">
        <f>M31/$M$7*100</f>
        <v>75.20844913841023</v>
      </c>
      <c r="O31" s="250">
        <v>164142</v>
      </c>
      <c r="P31" s="319">
        <f>O31/$O$7*100</f>
        <v>97.94727357353416</v>
      </c>
      <c r="Q31" s="250">
        <f>O31/M31</f>
        <v>121.3170731707317</v>
      </c>
      <c r="R31" s="321">
        <f>Q31/$Q$7*100</f>
        <v>130.23440144773684</v>
      </c>
      <c r="S31" s="251">
        <f>M31/B31</f>
        <v>5.433734939759036</v>
      </c>
      <c r="T31" s="319">
        <f>S31/$S$7*100</f>
        <v>81.24928842663594</v>
      </c>
      <c r="U31" s="318">
        <f>O31/B31</f>
        <v>659.2048192771084</v>
      </c>
      <c r="V31" s="322">
        <f>U31/$U$7*100</f>
        <v>105.81452446297463</v>
      </c>
    </row>
    <row r="32" spans="1:22" s="171" customFormat="1" ht="24.75" customHeight="1">
      <c r="A32" s="248">
        <v>3</v>
      </c>
      <c r="B32" s="249">
        <v>250</v>
      </c>
      <c r="C32" s="250">
        <v>21001</v>
      </c>
      <c r="D32" s="338">
        <f>C32/$C$7*100</f>
        <v>70.2280631353665</v>
      </c>
      <c r="E32" s="250">
        <v>1487211</v>
      </c>
      <c r="F32" s="319">
        <f>E32/$E$7*100</f>
        <v>88.14387163995463</v>
      </c>
      <c r="G32" s="250">
        <f t="shared" si="32"/>
        <v>70.81619922860816</v>
      </c>
      <c r="H32" s="319">
        <f>G32/$G$7*100</f>
        <v>125.51089650593794</v>
      </c>
      <c r="I32" s="318">
        <f t="shared" si="33"/>
        <v>84.004</v>
      </c>
      <c r="J32" s="319">
        <f>I32/$I$7*100</f>
        <v>75.56539593365437</v>
      </c>
      <c r="K32" s="318">
        <f t="shared" si="34"/>
        <v>5948.844</v>
      </c>
      <c r="L32" s="319">
        <f>K32/$K$7*100</f>
        <v>94.84280588459117</v>
      </c>
      <c r="M32" s="250">
        <v>1388</v>
      </c>
      <c r="N32" s="338">
        <f>M32/$M$7*100</f>
        <v>77.15397443023903</v>
      </c>
      <c r="O32" s="250">
        <v>171107</v>
      </c>
      <c r="P32" s="319">
        <f>O32/$O$7*100</f>
        <v>102.1034478643291</v>
      </c>
      <c r="Q32" s="250">
        <f>O32/M32</f>
        <v>123.27593659942363</v>
      </c>
      <c r="R32" s="321">
        <f>Q32/$Q$7*100</f>
        <v>132.33724978957352</v>
      </c>
      <c r="S32" s="251">
        <f>M32/B32</f>
        <v>5.552</v>
      </c>
      <c r="T32" s="319">
        <f>S32/$S$7*100</f>
        <v>83.01767648693718</v>
      </c>
      <c r="U32" s="318">
        <f>O32/B32</f>
        <v>684.428</v>
      </c>
      <c r="V32" s="322">
        <f>U32/$U$7*100</f>
        <v>109.86330990201812</v>
      </c>
    </row>
    <row r="33" spans="1:22" s="171" customFormat="1" ht="24.75" customHeight="1" thickBot="1">
      <c r="A33" s="334">
        <v>4</v>
      </c>
      <c r="B33" s="335">
        <v>249</v>
      </c>
      <c r="C33" s="330">
        <v>20596</v>
      </c>
      <c r="D33" s="268">
        <f>C33/$C$7*100</f>
        <v>68.8737292669877</v>
      </c>
      <c r="E33" s="330">
        <v>1653565</v>
      </c>
      <c r="F33" s="237">
        <f>E33/$E$7*100</f>
        <v>98.00332374378723</v>
      </c>
      <c r="G33" s="330">
        <f t="shared" si="32"/>
        <v>80.28573509419304</v>
      </c>
      <c r="H33" s="237">
        <f>G33/$G$7*100</f>
        <v>142.29420242931704</v>
      </c>
      <c r="I33" s="331">
        <f t="shared" si="33"/>
        <v>82.714859437751</v>
      </c>
      <c r="J33" s="237">
        <f>I33/$I$7*100</f>
        <v>74.4057557141353</v>
      </c>
      <c r="K33" s="331">
        <f t="shared" si="34"/>
        <v>6640.823293172691</v>
      </c>
      <c r="L33" s="237">
        <f>K33/$K$7*100</f>
        <v>105.8750766549348</v>
      </c>
      <c r="M33" s="330">
        <v>1327</v>
      </c>
      <c r="N33" s="268">
        <f>M33/$M$7*100</f>
        <v>73.76320177876599</v>
      </c>
      <c r="O33" s="330">
        <v>183011</v>
      </c>
      <c r="P33" s="237">
        <f>O33/$O$7*100</f>
        <v>109.20683605637838</v>
      </c>
      <c r="Q33" s="330">
        <f>O33/M33</f>
        <v>137.9133383571967</v>
      </c>
      <c r="R33" s="332">
        <f>Q33/$Q$7*100</f>
        <v>148.0505637267707</v>
      </c>
      <c r="S33" s="333">
        <f>M33/B33</f>
        <v>5.329317269076305</v>
      </c>
      <c r="T33" s="237">
        <f>S33/$S$7*100</f>
        <v>79.68795694171907</v>
      </c>
      <c r="U33" s="331">
        <f>O33/B33</f>
        <v>734.9839357429719</v>
      </c>
      <c r="V33" s="239">
        <f>U33/$U$7*100</f>
        <v>117.97846947456136</v>
      </c>
    </row>
    <row r="34" s="174" customFormat="1" ht="26.25" customHeight="1">
      <c r="A34" s="240" t="s">
        <v>16</v>
      </c>
    </row>
    <row r="35" s="174" customFormat="1" ht="26.25" customHeight="1">
      <c r="A35" s="240" t="s">
        <v>15</v>
      </c>
    </row>
    <row r="36" spans="1:34" ht="28.5" customHeight="1">
      <c r="A36" s="66"/>
      <c r="B36" s="175"/>
      <c r="C36" s="6"/>
      <c r="D36" s="66"/>
      <c r="E36" s="6"/>
      <c r="F36" s="66"/>
      <c r="G36" s="6"/>
      <c r="H36" s="66"/>
      <c r="I36" s="6"/>
      <c r="J36" s="66"/>
      <c r="K36" s="6"/>
      <c r="L36" s="66"/>
      <c r="M36" s="6"/>
      <c r="N36" s="66"/>
      <c r="O36" s="6"/>
      <c r="P36" s="66"/>
      <c r="Q36" s="6"/>
      <c r="R36" s="66"/>
      <c r="S36" s="6"/>
      <c r="T36" s="66"/>
      <c r="U36" s="6"/>
      <c r="V36" s="66"/>
      <c r="W36" s="66"/>
      <c r="X36" s="66"/>
      <c r="Y36" s="66"/>
      <c r="Z36" s="66"/>
      <c r="AA36" s="66"/>
      <c r="AB36" s="176"/>
      <c r="AC36" s="66"/>
      <c r="AD36" s="6"/>
      <c r="AE36" s="66"/>
      <c r="AF36" s="66"/>
      <c r="AG36" s="66"/>
      <c r="AH36" s="66"/>
    </row>
    <row r="37" spans="1:22" s="170" customFormat="1" ht="9.75" customHeight="1" thickBot="1">
      <c r="A37" s="177"/>
      <c r="B37" s="177"/>
      <c r="C37" s="178"/>
      <c r="D37" s="177"/>
      <c r="E37" s="178"/>
      <c r="F37" s="177"/>
      <c r="G37" s="178"/>
      <c r="H37" s="177"/>
      <c r="I37" s="178"/>
      <c r="J37" s="177"/>
      <c r="K37" s="178"/>
      <c r="L37" s="177"/>
      <c r="M37" s="178"/>
      <c r="N37" s="177"/>
      <c r="O37" s="178"/>
      <c r="P37" s="177"/>
      <c r="Q37" s="178"/>
      <c r="R37" s="179"/>
      <c r="S37" s="178"/>
      <c r="T37" s="177"/>
      <c r="U37" s="178"/>
      <c r="V37" s="177"/>
    </row>
    <row r="38" s="174" customFormat="1" ht="26.25" customHeight="1" hidden="1"/>
    <row r="39" s="174" customFormat="1" ht="26.25" customHeight="1" hidden="1"/>
    <row r="40" s="174" customFormat="1" ht="26.25" customHeight="1" hidden="1"/>
    <row r="41" s="174" customFormat="1" ht="26.25" customHeight="1" hidden="1"/>
    <row r="42" s="174" customFormat="1" ht="26.25" customHeight="1" hidden="1"/>
    <row r="43" s="174" customFormat="1" ht="26.25" customHeight="1" hidden="1"/>
    <row r="44" s="174" customFormat="1" ht="26.25" customHeight="1" hidden="1"/>
    <row r="45" s="174" customFormat="1" ht="26.25" customHeight="1" hidden="1"/>
    <row r="46" s="174" customFormat="1" ht="26.25" customHeight="1" hidden="1"/>
    <row r="47" s="174" customFormat="1" ht="26.25" customHeight="1" hidden="1"/>
    <row r="48" s="174" customFormat="1" ht="26.25" customHeight="1" hidden="1"/>
    <row r="49" s="174" customFormat="1" ht="26.25" customHeight="1" hidden="1"/>
    <row r="50" s="174" customFormat="1" ht="26.25" customHeight="1" hidden="1"/>
    <row r="51" spans="1:22" s="171" customFormat="1" ht="25.5" customHeight="1">
      <c r="A51" s="465" t="s">
        <v>76</v>
      </c>
      <c r="B51" s="468" t="s">
        <v>36</v>
      </c>
      <c r="C51" s="471" t="s">
        <v>35</v>
      </c>
      <c r="D51" s="472"/>
      <c r="E51" s="472"/>
      <c r="F51" s="472"/>
      <c r="G51" s="472"/>
      <c r="H51" s="472"/>
      <c r="I51" s="472"/>
      <c r="J51" s="472"/>
      <c r="K51" s="472"/>
      <c r="L51" s="473"/>
      <c r="M51" s="471" t="s">
        <v>27</v>
      </c>
      <c r="N51" s="472"/>
      <c r="O51" s="472"/>
      <c r="P51" s="472"/>
      <c r="Q51" s="472"/>
      <c r="R51" s="472"/>
      <c r="S51" s="472"/>
      <c r="T51" s="472"/>
      <c r="U51" s="472"/>
      <c r="V51" s="474"/>
    </row>
    <row r="52" spans="1:22" s="171" customFormat="1" ht="25.5" customHeight="1">
      <c r="A52" s="466"/>
      <c r="B52" s="469"/>
      <c r="C52" s="456" t="s">
        <v>3</v>
      </c>
      <c r="D52" s="457"/>
      <c r="E52" s="458" t="s">
        <v>117</v>
      </c>
      <c r="F52" s="459"/>
      <c r="G52" s="458" t="s">
        <v>10</v>
      </c>
      <c r="H52" s="463"/>
      <c r="I52" s="460" t="s">
        <v>84</v>
      </c>
      <c r="J52" s="461"/>
      <c r="K52" s="461"/>
      <c r="L52" s="461"/>
      <c r="M52" s="456" t="s">
        <v>3</v>
      </c>
      <c r="N52" s="457"/>
      <c r="O52" s="458" t="s">
        <v>117</v>
      </c>
      <c r="P52" s="459"/>
      <c r="Q52" s="458" t="s">
        <v>10</v>
      </c>
      <c r="R52" s="463"/>
      <c r="S52" s="460" t="s">
        <v>103</v>
      </c>
      <c r="T52" s="461"/>
      <c r="U52" s="461"/>
      <c r="V52" s="464"/>
    </row>
    <row r="53" spans="1:22" s="172" customFormat="1" ht="25.5" customHeight="1">
      <c r="A53" s="467"/>
      <c r="B53" s="470"/>
      <c r="C53" s="75" t="s">
        <v>24</v>
      </c>
      <c r="D53" s="241" t="s">
        <v>5</v>
      </c>
      <c r="E53" s="75" t="s">
        <v>42</v>
      </c>
      <c r="F53" s="104" t="s">
        <v>5</v>
      </c>
      <c r="G53" s="75" t="s">
        <v>69</v>
      </c>
      <c r="H53" s="149" t="s">
        <v>5</v>
      </c>
      <c r="I53" s="105" t="s">
        <v>37</v>
      </c>
      <c r="J53" s="106" t="s">
        <v>5</v>
      </c>
      <c r="K53" s="105" t="s">
        <v>62</v>
      </c>
      <c r="L53" s="181" t="s">
        <v>5</v>
      </c>
      <c r="M53" s="75" t="s">
        <v>26</v>
      </c>
      <c r="N53" s="76" t="s">
        <v>5</v>
      </c>
      <c r="O53" s="75" t="s">
        <v>42</v>
      </c>
      <c r="P53" s="104" t="s">
        <v>5</v>
      </c>
      <c r="Q53" s="75" t="s">
        <v>69</v>
      </c>
      <c r="R53" s="149" t="s">
        <v>5</v>
      </c>
      <c r="S53" s="105" t="s">
        <v>37</v>
      </c>
      <c r="T53" s="106" t="s">
        <v>5</v>
      </c>
      <c r="U53" s="105" t="s">
        <v>62</v>
      </c>
      <c r="V53" s="108" t="s">
        <v>5</v>
      </c>
    </row>
    <row r="54" spans="1:22" s="171" customFormat="1" ht="24.75" customHeight="1">
      <c r="A54" s="182" t="s">
        <v>63</v>
      </c>
      <c r="B54" s="183">
        <v>243</v>
      </c>
      <c r="C54" s="184">
        <v>755</v>
      </c>
      <c r="D54" s="185" t="s">
        <v>28</v>
      </c>
      <c r="E54" s="184">
        <v>406428</v>
      </c>
      <c r="F54" s="185" t="s">
        <v>28</v>
      </c>
      <c r="G54" s="184">
        <f aca="true" t="shared" si="35" ref="G54:G63">E54/C54</f>
        <v>538.3152317880795</v>
      </c>
      <c r="H54" s="242" t="s">
        <v>28</v>
      </c>
      <c r="I54" s="184">
        <f>C54/$B$54</f>
        <v>3.1069958847736627</v>
      </c>
      <c r="J54" s="185" t="s">
        <v>28</v>
      </c>
      <c r="K54" s="184">
        <f aca="true" t="shared" si="36" ref="K54:K63">E54/B54</f>
        <v>1672.5432098765432</v>
      </c>
      <c r="L54" s="185" t="s">
        <v>28</v>
      </c>
      <c r="M54" s="186">
        <v>137</v>
      </c>
      <c r="N54" s="185" t="s">
        <v>28</v>
      </c>
      <c r="O54" s="184">
        <v>127836</v>
      </c>
      <c r="P54" s="185" t="s">
        <v>28</v>
      </c>
      <c r="Q54" s="184">
        <f aca="true" t="shared" si="37" ref="Q54:Q63">O54/M54</f>
        <v>933.1094890510949</v>
      </c>
      <c r="R54" s="185" t="s">
        <v>28</v>
      </c>
      <c r="S54" s="243">
        <f aca="true" t="shared" si="38" ref="S54:S63">M54/B54</f>
        <v>0.5637860082304527</v>
      </c>
      <c r="T54" s="185" t="s">
        <v>28</v>
      </c>
      <c r="U54" s="184">
        <f aca="true" t="shared" si="39" ref="U54:U63">O54/B54</f>
        <v>526.074074074074</v>
      </c>
      <c r="V54" s="187" t="s">
        <v>28</v>
      </c>
    </row>
    <row r="55" spans="1:22" s="171" customFormat="1" ht="24.75" customHeight="1">
      <c r="A55" s="182" t="s">
        <v>8</v>
      </c>
      <c r="B55" s="188">
        <v>269</v>
      </c>
      <c r="C55" s="244">
        <v>1070</v>
      </c>
      <c r="D55" s="190">
        <v>100</v>
      </c>
      <c r="E55" s="189">
        <v>537569</v>
      </c>
      <c r="F55" s="190">
        <v>100</v>
      </c>
      <c r="G55" s="184">
        <f t="shared" si="35"/>
        <v>502.40093457943925</v>
      </c>
      <c r="H55" s="245">
        <v>100</v>
      </c>
      <c r="I55" s="184">
        <f aca="true" t="shared" si="40" ref="I55:I64">C55/B55</f>
        <v>3.9776951672862455</v>
      </c>
      <c r="J55" s="190">
        <v>100</v>
      </c>
      <c r="K55" s="184">
        <f t="shared" si="36"/>
        <v>1998.3977695167287</v>
      </c>
      <c r="L55" s="190">
        <v>100</v>
      </c>
      <c r="M55" s="246">
        <v>198</v>
      </c>
      <c r="N55" s="190">
        <v>100</v>
      </c>
      <c r="O55" s="189">
        <v>183321</v>
      </c>
      <c r="P55" s="190">
        <v>100</v>
      </c>
      <c r="Q55" s="184">
        <f t="shared" si="37"/>
        <v>925.8636363636364</v>
      </c>
      <c r="R55" s="190">
        <v>100</v>
      </c>
      <c r="S55" s="247">
        <f t="shared" si="38"/>
        <v>0.7360594795539034</v>
      </c>
      <c r="T55" s="190">
        <v>100</v>
      </c>
      <c r="U55" s="184">
        <f t="shared" si="39"/>
        <v>681.4907063197026</v>
      </c>
      <c r="V55" s="192">
        <v>100</v>
      </c>
    </row>
    <row r="56" spans="1:22" s="171" customFormat="1" ht="24.75" customHeight="1">
      <c r="A56" s="193" t="s">
        <v>86</v>
      </c>
      <c r="B56" s="194">
        <v>264</v>
      </c>
      <c r="C56" s="195">
        <v>1071</v>
      </c>
      <c r="D56" s="190">
        <f aca="true" t="shared" si="41" ref="D56:D65">C56/$C$55*100</f>
        <v>100.09345794392523</v>
      </c>
      <c r="E56" s="195">
        <v>510529</v>
      </c>
      <c r="F56" s="190">
        <f aca="true" t="shared" si="42" ref="F56:F65">E56/$E$55*100</f>
        <v>94.96994804387901</v>
      </c>
      <c r="G56" s="184">
        <f t="shared" si="35"/>
        <v>476.6844070961718</v>
      </c>
      <c r="H56" s="245">
        <f aca="true" t="shared" si="43" ref="H56:H65">G56/$G$55*100</f>
        <v>94.8812739560696</v>
      </c>
      <c r="I56" s="184">
        <f t="shared" si="40"/>
        <v>4.056818181818182</v>
      </c>
      <c r="J56" s="190">
        <f aca="true" t="shared" si="44" ref="J56:J65">I56/$I$55*100</f>
        <v>101.98916737468137</v>
      </c>
      <c r="K56" s="184">
        <f t="shared" si="36"/>
        <v>1933.8219696969697</v>
      </c>
      <c r="L56" s="190">
        <f aca="true" t="shared" si="45" ref="L56:L65">K56/$K$55*100</f>
        <v>96.76862130228582</v>
      </c>
      <c r="M56" s="186">
        <v>208</v>
      </c>
      <c r="N56" s="190">
        <f>M56/$M$55*100</f>
        <v>105.05050505050507</v>
      </c>
      <c r="O56" s="195">
        <v>204848</v>
      </c>
      <c r="P56" s="190">
        <f>O56/$O$55*100</f>
        <v>111.74278996950704</v>
      </c>
      <c r="Q56" s="184">
        <f t="shared" si="37"/>
        <v>984.8461538461538</v>
      </c>
      <c r="R56" s="190">
        <f>Q56/$Q$55*100</f>
        <v>106.37054045174227</v>
      </c>
      <c r="S56" s="247">
        <f t="shared" si="38"/>
        <v>0.7878787878787878</v>
      </c>
      <c r="T56" s="190">
        <f>S56/$S$55*100</f>
        <v>107.04009794918885</v>
      </c>
      <c r="U56" s="184">
        <f t="shared" si="39"/>
        <v>775.939393939394</v>
      </c>
      <c r="V56" s="192">
        <f>U56/$U$55*100</f>
        <v>113.8591306886265</v>
      </c>
    </row>
    <row r="57" spans="1:22" s="171" customFormat="1" ht="24.75" customHeight="1">
      <c r="A57" s="193" t="s">
        <v>45</v>
      </c>
      <c r="B57" s="196">
        <v>259</v>
      </c>
      <c r="C57" s="195">
        <v>1071</v>
      </c>
      <c r="D57" s="190">
        <f t="shared" si="41"/>
        <v>100.09345794392523</v>
      </c>
      <c r="E57" s="195">
        <v>495823</v>
      </c>
      <c r="F57" s="190">
        <f t="shared" si="42"/>
        <v>92.2342992248437</v>
      </c>
      <c r="G57" s="184">
        <f t="shared" si="35"/>
        <v>462.953314659197</v>
      </c>
      <c r="H57" s="245">
        <f t="shared" si="43"/>
        <v>92.14817943098296</v>
      </c>
      <c r="I57" s="184">
        <f t="shared" si="40"/>
        <v>4.135135135135135</v>
      </c>
      <c r="J57" s="190">
        <f t="shared" si="44"/>
        <v>103.95807021975246</v>
      </c>
      <c r="K57" s="184">
        <f t="shared" si="36"/>
        <v>1914.3745173745174</v>
      </c>
      <c r="L57" s="190">
        <f t="shared" si="45"/>
        <v>95.79546907908477</v>
      </c>
      <c r="M57" s="186">
        <v>210</v>
      </c>
      <c r="N57" s="190">
        <f>M57/$M$55*100</f>
        <v>106.06060606060606</v>
      </c>
      <c r="O57" s="195">
        <v>218675</v>
      </c>
      <c r="P57" s="190">
        <f>O57/$O$55*100</f>
        <v>119.28529737455065</v>
      </c>
      <c r="Q57" s="184">
        <f t="shared" si="37"/>
        <v>1041.3095238095239</v>
      </c>
      <c r="R57" s="190">
        <f>Q57/$Q$55*100</f>
        <v>112.46899466743348</v>
      </c>
      <c r="S57" s="247">
        <f t="shared" si="38"/>
        <v>0.8108108108108109</v>
      </c>
      <c r="T57" s="190">
        <f>S57/$S$55*100</f>
        <v>110.15561015561015</v>
      </c>
      <c r="U57" s="184">
        <f t="shared" si="39"/>
        <v>844.3050193050193</v>
      </c>
      <c r="V57" s="192">
        <f>U57/$U$55*100</f>
        <v>123.89090731179199</v>
      </c>
    </row>
    <row r="58" spans="1:22" s="171" customFormat="1" ht="24.75" customHeight="1">
      <c r="A58" s="193" t="s">
        <v>51</v>
      </c>
      <c r="B58" s="196">
        <v>257</v>
      </c>
      <c r="C58" s="195">
        <v>1234</v>
      </c>
      <c r="D58" s="190">
        <f t="shared" si="41"/>
        <v>115.32710280373833</v>
      </c>
      <c r="E58" s="195">
        <v>524269</v>
      </c>
      <c r="F58" s="190">
        <f t="shared" si="42"/>
        <v>97.52589900087246</v>
      </c>
      <c r="G58" s="184">
        <f t="shared" si="35"/>
        <v>424.85332252836304</v>
      </c>
      <c r="H58" s="245">
        <f t="shared" si="43"/>
        <v>84.5645963783902</v>
      </c>
      <c r="I58" s="184">
        <f t="shared" si="40"/>
        <v>4.801556420233463</v>
      </c>
      <c r="J58" s="190">
        <f t="shared" si="44"/>
        <v>120.7120258918506</v>
      </c>
      <c r="K58" s="184">
        <f t="shared" si="36"/>
        <v>2039.9571984435797</v>
      </c>
      <c r="L58" s="190">
        <f t="shared" si="45"/>
        <v>102.07963747562134</v>
      </c>
      <c r="M58" s="186">
        <v>264</v>
      </c>
      <c r="N58" s="190">
        <f>M58/$M$55*100</f>
        <v>133.33333333333331</v>
      </c>
      <c r="O58" s="195">
        <v>256177</v>
      </c>
      <c r="P58" s="190">
        <f>O58/$O$55*100</f>
        <v>139.74230993721395</v>
      </c>
      <c r="Q58" s="184">
        <f t="shared" si="37"/>
        <v>970.3674242424242</v>
      </c>
      <c r="R58" s="190">
        <f>Q58/$Q$55*100</f>
        <v>104.80673245291048</v>
      </c>
      <c r="S58" s="247">
        <f t="shared" si="38"/>
        <v>1.027237354085603</v>
      </c>
      <c r="T58" s="190">
        <f>S58/$S$55*100</f>
        <v>139.55901426718543</v>
      </c>
      <c r="U58" s="184">
        <f t="shared" si="39"/>
        <v>996.7976653696498</v>
      </c>
      <c r="V58" s="192">
        <f>U58/$U$55*100</f>
        <v>146.26724269692824</v>
      </c>
    </row>
    <row r="59" spans="1:22" s="171" customFormat="1" ht="24.75" customHeight="1">
      <c r="A59" s="248" t="s">
        <v>122</v>
      </c>
      <c r="B59" s="249">
        <v>255</v>
      </c>
      <c r="C59" s="250">
        <v>1227</v>
      </c>
      <c r="D59" s="190">
        <f t="shared" si="41"/>
        <v>114.67289719626169</v>
      </c>
      <c r="E59" s="250">
        <v>510067</v>
      </c>
      <c r="F59" s="190">
        <f t="shared" si="42"/>
        <v>94.88400558811985</v>
      </c>
      <c r="G59" s="204">
        <f t="shared" si="35"/>
        <v>415.70252648736755</v>
      </c>
      <c r="H59" s="245">
        <f t="shared" si="43"/>
        <v>82.74318335720314</v>
      </c>
      <c r="I59" s="184">
        <f t="shared" si="40"/>
        <v>4.811764705882353</v>
      </c>
      <c r="J59" s="190">
        <f t="shared" si="44"/>
        <v>120.96866410115447</v>
      </c>
      <c r="K59" s="204">
        <f t="shared" si="36"/>
        <v>2000.2627450980392</v>
      </c>
      <c r="L59" s="190">
        <f t="shared" si="45"/>
        <v>100.09332354197741</v>
      </c>
      <c r="M59" s="251">
        <v>250</v>
      </c>
      <c r="N59" s="190">
        <f>M59/$M$55*100</f>
        <v>126.26262626262626</v>
      </c>
      <c r="O59" s="250">
        <v>222943</v>
      </c>
      <c r="P59" s="190">
        <f>O59/$O$55*100</f>
        <v>121.6134539959961</v>
      </c>
      <c r="Q59" s="204">
        <f t="shared" si="37"/>
        <v>891.772</v>
      </c>
      <c r="R59" s="190">
        <f>Q59/$Q$55*100</f>
        <v>96.31785556482892</v>
      </c>
      <c r="S59" s="247">
        <f t="shared" si="38"/>
        <v>0.9803921568627451</v>
      </c>
      <c r="T59" s="190">
        <f>S59/$S$55*100</f>
        <v>133.19469201822142</v>
      </c>
      <c r="U59" s="184">
        <f t="shared" si="39"/>
        <v>874.2862745098039</v>
      </c>
      <c r="V59" s="192">
        <f>U59/$U$55*100</f>
        <v>128.29027107812922</v>
      </c>
    </row>
    <row r="60" spans="1:22" s="171" customFormat="1" ht="24.75" customHeight="1">
      <c r="A60" s="193" t="s">
        <v>19</v>
      </c>
      <c r="B60" s="196">
        <v>255</v>
      </c>
      <c r="C60" s="186">
        <v>1473</v>
      </c>
      <c r="D60" s="190">
        <f t="shared" si="41"/>
        <v>137.66355140186917</v>
      </c>
      <c r="E60" s="186">
        <v>560258</v>
      </c>
      <c r="F60" s="190">
        <f t="shared" si="42"/>
        <v>104.2206674864064</v>
      </c>
      <c r="G60" s="195">
        <f t="shared" si="35"/>
        <v>380.3516632722335</v>
      </c>
      <c r="H60" s="245">
        <f t="shared" si="43"/>
        <v>75.70679851354707</v>
      </c>
      <c r="I60" s="195">
        <f t="shared" si="40"/>
        <v>5.776470588235294</v>
      </c>
      <c r="J60" s="190">
        <f t="shared" si="44"/>
        <v>145.2215503023639</v>
      </c>
      <c r="K60" s="195">
        <f t="shared" si="36"/>
        <v>2197.0901960784313</v>
      </c>
      <c r="L60" s="190">
        <f t="shared" si="45"/>
        <v>109.94258648566006</v>
      </c>
      <c r="M60" s="186">
        <v>262</v>
      </c>
      <c r="N60" s="190">
        <f>M60/$M$55*100</f>
        <v>132.32323232323233</v>
      </c>
      <c r="O60" s="186">
        <v>243744</v>
      </c>
      <c r="P60" s="190">
        <f>O60/$O$55*100</f>
        <v>132.96021732371085</v>
      </c>
      <c r="Q60" s="195">
        <f t="shared" si="37"/>
        <v>930.3206106870228</v>
      </c>
      <c r="R60" s="190">
        <f>Q60/$Q$55*100</f>
        <v>100.48138561104867</v>
      </c>
      <c r="S60" s="243">
        <f t="shared" si="38"/>
        <v>1.0274509803921568</v>
      </c>
      <c r="T60" s="190">
        <f>S60/$S$55*100</f>
        <v>139.58803723509604</v>
      </c>
      <c r="U60" s="195">
        <f t="shared" si="39"/>
        <v>955.8588235294118</v>
      </c>
      <c r="V60" s="192">
        <f>U60/$U$55*100</f>
        <v>140.25999396109108</v>
      </c>
    </row>
    <row r="61" spans="1:22" s="171" customFormat="1" ht="24.75" customHeight="1">
      <c r="A61" s="219" t="s">
        <v>99</v>
      </c>
      <c r="B61" s="252">
        <v>255</v>
      </c>
      <c r="C61" s="212">
        <v>1247</v>
      </c>
      <c r="D61" s="190">
        <f t="shared" si="41"/>
        <v>116.54205607476635</v>
      </c>
      <c r="E61" s="212">
        <v>530046</v>
      </c>
      <c r="F61" s="190">
        <f t="shared" si="42"/>
        <v>98.60055174312507</v>
      </c>
      <c r="G61" s="213">
        <f t="shared" si="35"/>
        <v>425.05693664795507</v>
      </c>
      <c r="H61" s="245">
        <f t="shared" si="43"/>
        <v>84.60512459113377</v>
      </c>
      <c r="I61" s="195">
        <f t="shared" si="40"/>
        <v>4.890196078431373</v>
      </c>
      <c r="J61" s="190">
        <f t="shared" si="44"/>
        <v>122.94044346710646</v>
      </c>
      <c r="K61" s="213">
        <f t="shared" si="36"/>
        <v>2078.6117647058823</v>
      </c>
      <c r="L61" s="190">
        <f t="shared" si="45"/>
        <v>104.0139153682378</v>
      </c>
      <c r="M61" s="212">
        <v>5912</v>
      </c>
      <c r="N61" s="190">
        <v>100</v>
      </c>
      <c r="O61" s="212">
        <v>246704</v>
      </c>
      <c r="P61" s="211">
        <v>100</v>
      </c>
      <c r="Q61" s="213">
        <f t="shared" si="37"/>
        <v>41.72936400541272</v>
      </c>
      <c r="R61" s="197">
        <v>100</v>
      </c>
      <c r="S61" s="243">
        <f t="shared" si="38"/>
        <v>23.184313725490195</v>
      </c>
      <c r="T61" s="253">
        <v>100</v>
      </c>
      <c r="U61" s="195">
        <f t="shared" si="39"/>
        <v>967.4666666666667</v>
      </c>
      <c r="V61" s="215">
        <v>100</v>
      </c>
    </row>
    <row r="62" spans="1:22" s="171" customFormat="1" ht="24.75" customHeight="1">
      <c r="A62" s="219" t="s">
        <v>75</v>
      </c>
      <c r="B62" s="252">
        <v>256</v>
      </c>
      <c r="C62" s="212">
        <v>1272</v>
      </c>
      <c r="D62" s="190">
        <f t="shared" si="41"/>
        <v>118.87850467289721</v>
      </c>
      <c r="E62" s="212">
        <v>507178</v>
      </c>
      <c r="F62" s="190">
        <f t="shared" si="42"/>
        <v>94.34658620567778</v>
      </c>
      <c r="G62" s="213">
        <f t="shared" si="35"/>
        <v>398.72484276729557</v>
      </c>
      <c r="H62" s="245">
        <f t="shared" si="43"/>
        <v>79.36387361641134</v>
      </c>
      <c r="I62" s="195">
        <f t="shared" si="40"/>
        <v>4.96875</v>
      </c>
      <c r="J62" s="190">
        <f t="shared" si="44"/>
        <v>124.91530373831776</v>
      </c>
      <c r="K62" s="213">
        <f t="shared" si="36"/>
        <v>1981.1640625</v>
      </c>
      <c r="L62" s="190">
        <f t="shared" si="45"/>
        <v>99.13762378643486</v>
      </c>
      <c r="M62" s="212">
        <v>5793</v>
      </c>
      <c r="N62" s="190">
        <f aca="true" t="shared" si="46" ref="N62:N78">M62/$M$61*100</f>
        <v>97.9871447902571</v>
      </c>
      <c r="O62" s="212">
        <v>243050</v>
      </c>
      <c r="P62" s="211">
        <f aca="true" t="shared" si="47" ref="P62:P78">O62/$O$61*100</f>
        <v>98.51887281924898</v>
      </c>
      <c r="Q62" s="213">
        <f t="shared" si="37"/>
        <v>41.955808734679785</v>
      </c>
      <c r="R62" s="197">
        <f aca="true" t="shared" si="48" ref="R62:R78">Q62/$Q$61*100</f>
        <v>100.54265080397029</v>
      </c>
      <c r="S62" s="243">
        <f t="shared" si="38"/>
        <v>22.62890625</v>
      </c>
      <c r="T62" s="253">
        <f aca="true" t="shared" si="49" ref="T62:T77">S62/$S$61*100</f>
        <v>97.60438250592016</v>
      </c>
      <c r="U62" s="195">
        <f t="shared" si="39"/>
        <v>949.4140625</v>
      </c>
      <c r="V62" s="215">
        <f aca="true" t="shared" si="50" ref="V62:V77">U62/$U$61*100</f>
        <v>98.13403347229878</v>
      </c>
    </row>
    <row r="63" spans="1:22" s="171" customFormat="1" ht="24.75" customHeight="1">
      <c r="A63" s="219" t="s">
        <v>22</v>
      </c>
      <c r="B63" s="220">
        <v>253</v>
      </c>
      <c r="C63" s="212">
        <v>1162</v>
      </c>
      <c r="D63" s="190">
        <f t="shared" si="41"/>
        <v>108.59813084112149</v>
      </c>
      <c r="E63" s="212">
        <v>487554</v>
      </c>
      <c r="F63" s="190">
        <f t="shared" si="42"/>
        <v>90.6960780848598</v>
      </c>
      <c r="G63" s="212">
        <f t="shared" si="35"/>
        <v>419.5817555938038</v>
      </c>
      <c r="H63" s="245">
        <f t="shared" si="43"/>
        <v>83.51532147228914</v>
      </c>
      <c r="I63" s="195">
        <f t="shared" si="40"/>
        <v>4.592885375494071</v>
      </c>
      <c r="J63" s="190">
        <f t="shared" si="44"/>
        <v>115.4659968231687</v>
      </c>
      <c r="K63" s="212">
        <f t="shared" si="36"/>
        <v>1927.090909090909</v>
      </c>
      <c r="L63" s="190">
        <f t="shared" si="45"/>
        <v>96.43179843805252</v>
      </c>
      <c r="M63" s="212">
        <v>5612</v>
      </c>
      <c r="N63" s="190">
        <f t="shared" si="46"/>
        <v>94.9255751014885</v>
      </c>
      <c r="O63" s="212">
        <v>246953</v>
      </c>
      <c r="P63" s="211">
        <f t="shared" si="47"/>
        <v>100.10093066995265</v>
      </c>
      <c r="Q63" s="227">
        <f t="shared" si="37"/>
        <v>44.00445473984319</v>
      </c>
      <c r="R63" s="197">
        <f t="shared" si="48"/>
        <v>105.4520139203065</v>
      </c>
      <c r="S63" s="243">
        <f t="shared" si="38"/>
        <v>22.181818181818183</v>
      </c>
      <c r="T63" s="253">
        <f t="shared" si="49"/>
        <v>95.67597490466233</v>
      </c>
      <c r="U63" s="195">
        <f t="shared" si="39"/>
        <v>976.098814229249</v>
      </c>
      <c r="V63" s="215">
        <f t="shared" si="50"/>
        <v>100.89224237485345</v>
      </c>
    </row>
    <row r="64" spans="1:22" s="171" customFormat="1" ht="24.75" customHeight="1">
      <c r="A64" s="208" t="s">
        <v>48</v>
      </c>
      <c r="B64" s="226">
        <v>256</v>
      </c>
      <c r="C64" s="212">
        <v>1059</v>
      </c>
      <c r="D64" s="190">
        <f t="shared" si="41"/>
        <v>98.97196261682242</v>
      </c>
      <c r="E64" s="212">
        <v>453187</v>
      </c>
      <c r="F64" s="190">
        <f t="shared" si="42"/>
        <v>84.3030383076405</v>
      </c>
      <c r="G64" s="212">
        <f aca="true" t="shared" si="51" ref="G64:G77">E64/C64</f>
        <v>427.9386213408876</v>
      </c>
      <c r="H64" s="245">
        <f t="shared" si="43"/>
        <v>85.1787072607888</v>
      </c>
      <c r="I64" s="184">
        <f t="shared" si="40"/>
        <v>4.13671875</v>
      </c>
      <c r="J64" s="190">
        <f t="shared" si="44"/>
        <v>103.99788259345794</v>
      </c>
      <c r="K64" s="212">
        <f aca="true" t="shared" si="52" ref="K64:K78">E64/B64</f>
        <v>1770.26171875</v>
      </c>
      <c r="L64" s="190">
        <f t="shared" si="45"/>
        <v>88.58405197170038</v>
      </c>
      <c r="M64" s="212">
        <v>5319</v>
      </c>
      <c r="N64" s="190">
        <f t="shared" si="46"/>
        <v>89.96955345060893</v>
      </c>
      <c r="O64" s="212">
        <v>221127</v>
      </c>
      <c r="P64" s="211">
        <f t="shared" si="47"/>
        <v>89.63251507879887</v>
      </c>
      <c r="Q64" s="227">
        <f aca="true" t="shared" si="53" ref="Q64:Q75">O64/M64</f>
        <v>41.57304004512126</v>
      </c>
      <c r="R64" s="197">
        <f t="shared" si="48"/>
        <v>99.6253861902348</v>
      </c>
      <c r="S64" s="247">
        <f aca="true" t="shared" si="54" ref="S64:S75">M64/B64</f>
        <v>20.77734375</v>
      </c>
      <c r="T64" s="253">
        <f t="shared" si="49"/>
        <v>89.61810988244248</v>
      </c>
      <c r="U64" s="184">
        <f aca="true" t="shared" si="55" ref="U64:U75">O64/B64</f>
        <v>863.77734375</v>
      </c>
      <c r="V64" s="215">
        <f t="shared" si="50"/>
        <v>89.28238806677233</v>
      </c>
    </row>
    <row r="65" spans="1:22" s="171" customFormat="1" ht="24.75" customHeight="1">
      <c r="A65" s="208" t="s">
        <v>118</v>
      </c>
      <c r="B65" s="226">
        <v>257</v>
      </c>
      <c r="C65" s="212">
        <v>993</v>
      </c>
      <c r="D65" s="190">
        <f t="shared" si="41"/>
        <v>92.80373831775701</v>
      </c>
      <c r="E65" s="212">
        <v>439251</v>
      </c>
      <c r="F65" s="190">
        <f t="shared" si="42"/>
        <v>81.71062691487046</v>
      </c>
      <c r="G65" s="212">
        <f t="shared" si="51"/>
        <v>442.34743202416917</v>
      </c>
      <c r="H65" s="245">
        <f t="shared" si="43"/>
        <v>88.04669768269022</v>
      </c>
      <c r="I65" s="184">
        <f aca="true" t="shared" si="56" ref="I65:I78">C65/B65</f>
        <v>3.8638132295719845</v>
      </c>
      <c r="J65" s="190">
        <f t="shared" si="44"/>
        <v>97.13698679951997</v>
      </c>
      <c r="K65" s="212">
        <f t="shared" si="52"/>
        <v>1709.147859922179</v>
      </c>
      <c r="L65" s="190">
        <f t="shared" si="45"/>
        <v>85.52590910544806</v>
      </c>
      <c r="M65" s="212">
        <v>5314</v>
      </c>
      <c r="N65" s="190">
        <f t="shared" si="46"/>
        <v>89.8849797023004</v>
      </c>
      <c r="O65" s="212">
        <v>222732</v>
      </c>
      <c r="P65" s="211">
        <f t="shared" si="47"/>
        <v>90.28309228873468</v>
      </c>
      <c r="Q65" s="227">
        <f t="shared" si="53"/>
        <v>41.91418893488897</v>
      </c>
      <c r="R65" s="197">
        <f t="shared" si="48"/>
        <v>100.44291336300326</v>
      </c>
      <c r="S65" s="247">
        <f t="shared" si="54"/>
        <v>20.67704280155642</v>
      </c>
      <c r="T65" s="253">
        <f t="shared" si="49"/>
        <v>89.18548569683504</v>
      </c>
      <c r="U65" s="184">
        <f t="shared" si="55"/>
        <v>866.6614785992218</v>
      </c>
      <c r="V65" s="215">
        <f t="shared" si="50"/>
        <v>89.58050013084569</v>
      </c>
    </row>
    <row r="66" spans="1:22" s="171" customFormat="1" ht="24.75" customHeight="1">
      <c r="A66" s="208" t="s">
        <v>0</v>
      </c>
      <c r="B66" s="226">
        <v>259</v>
      </c>
      <c r="C66" s="212">
        <v>876.112</v>
      </c>
      <c r="D66" s="190">
        <f aca="true" t="shared" si="57" ref="D66:D78">C66/$C$55*100</f>
        <v>81.87962616822429</v>
      </c>
      <c r="E66" s="212">
        <v>403055.188</v>
      </c>
      <c r="F66" s="190">
        <f aca="true" t="shared" si="58" ref="F66:F78">E66/$E$55*100</f>
        <v>74.97738671686798</v>
      </c>
      <c r="G66" s="212">
        <f t="shared" si="51"/>
        <v>460.0498429424549</v>
      </c>
      <c r="H66" s="245">
        <f aca="true" t="shared" si="59" ref="H66:H78">G66/$G$55*100</f>
        <v>91.5702601802609</v>
      </c>
      <c r="I66" s="184">
        <f t="shared" si="56"/>
        <v>3.3826718146718147</v>
      </c>
      <c r="J66" s="190">
        <f aca="true" t="shared" si="60" ref="J66:J78">I66/$I$55*100</f>
        <v>85.04100169595496</v>
      </c>
      <c r="K66" s="212">
        <f t="shared" si="52"/>
        <v>1556.197637065637</v>
      </c>
      <c r="L66" s="190">
        <f aca="true" t="shared" si="61" ref="L66:L78">K66/$K$55*100</f>
        <v>77.87226651288604</v>
      </c>
      <c r="M66" s="212">
        <v>4002.597</v>
      </c>
      <c r="N66" s="190">
        <f t="shared" si="46"/>
        <v>67.70292625169148</v>
      </c>
      <c r="O66" s="212">
        <v>175458.469</v>
      </c>
      <c r="P66" s="211">
        <f t="shared" si="47"/>
        <v>71.12104749010962</v>
      </c>
      <c r="Q66" s="227">
        <f t="shared" si="53"/>
        <v>43.83615662531102</v>
      </c>
      <c r="R66" s="197">
        <f t="shared" si="48"/>
        <v>105.04870531845401</v>
      </c>
      <c r="S66" s="247">
        <f t="shared" si="54"/>
        <v>15.454042471042472</v>
      </c>
      <c r="T66" s="253">
        <f t="shared" si="49"/>
        <v>66.65732121305533</v>
      </c>
      <c r="U66" s="184">
        <f t="shared" si="55"/>
        <v>677.4458262548263</v>
      </c>
      <c r="V66" s="215">
        <f t="shared" si="50"/>
        <v>70.0226529342778</v>
      </c>
    </row>
    <row r="67" spans="1:22" s="171" customFormat="1" ht="24.75" customHeight="1">
      <c r="A67" s="208" t="s">
        <v>89</v>
      </c>
      <c r="B67" s="226">
        <v>252</v>
      </c>
      <c r="C67" s="212">
        <v>868</v>
      </c>
      <c r="D67" s="197">
        <f t="shared" si="57"/>
        <v>81.12149532710279</v>
      </c>
      <c r="E67" s="212">
        <v>393106</v>
      </c>
      <c r="F67" s="197">
        <f t="shared" si="58"/>
        <v>73.12661258368693</v>
      </c>
      <c r="G67" s="212">
        <f t="shared" si="51"/>
        <v>452.88709677419354</v>
      </c>
      <c r="H67" s="207">
        <f t="shared" si="59"/>
        <v>90.14455698680301</v>
      </c>
      <c r="I67" s="186">
        <f t="shared" si="56"/>
        <v>3.4444444444444446</v>
      </c>
      <c r="J67" s="197">
        <f t="shared" si="60"/>
        <v>86.59397715472483</v>
      </c>
      <c r="K67" s="212">
        <f t="shared" si="52"/>
        <v>1559.9444444444443</v>
      </c>
      <c r="L67" s="197">
        <f t="shared" si="61"/>
        <v>78.05975708338009</v>
      </c>
      <c r="M67" s="212">
        <v>4035</v>
      </c>
      <c r="N67" s="197">
        <f t="shared" si="46"/>
        <v>68.2510148849797</v>
      </c>
      <c r="O67" s="212">
        <v>164927</v>
      </c>
      <c r="P67" s="211">
        <f t="shared" si="47"/>
        <v>66.85217912964524</v>
      </c>
      <c r="Q67" s="227">
        <f t="shared" si="53"/>
        <v>40.87410161090458</v>
      </c>
      <c r="R67" s="197">
        <f t="shared" si="48"/>
        <v>97.95045427867723</v>
      </c>
      <c r="S67" s="243">
        <f t="shared" si="54"/>
        <v>16.011904761904763</v>
      </c>
      <c r="T67" s="253">
        <f t="shared" si="49"/>
        <v>69.06352696694375</v>
      </c>
      <c r="U67" s="186">
        <f t="shared" si="55"/>
        <v>654.4722222222222</v>
      </c>
      <c r="V67" s="215">
        <f t="shared" si="50"/>
        <v>67.64803840499816</v>
      </c>
    </row>
    <row r="68" spans="1:34" s="173" customFormat="1" ht="24.75" customHeight="1">
      <c r="A68" s="208" t="s">
        <v>121</v>
      </c>
      <c r="B68" s="226">
        <f>B20</f>
        <v>250</v>
      </c>
      <c r="C68" s="227">
        <v>861.614</v>
      </c>
      <c r="D68" s="197">
        <f t="shared" si="57"/>
        <v>80.52467289719627</v>
      </c>
      <c r="E68" s="212">
        <v>386596.665</v>
      </c>
      <c r="F68" s="197">
        <f t="shared" si="58"/>
        <v>71.91572895758497</v>
      </c>
      <c r="G68" s="212">
        <f t="shared" si="51"/>
        <v>448.6889314704728</v>
      </c>
      <c r="H68" s="207">
        <f t="shared" si="59"/>
        <v>89.308936466464</v>
      </c>
      <c r="I68" s="212">
        <f t="shared" si="56"/>
        <v>3.446456</v>
      </c>
      <c r="J68" s="197">
        <f t="shared" si="60"/>
        <v>86.64454803738317</v>
      </c>
      <c r="K68" s="212">
        <f t="shared" si="52"/>
        <v>1546.38666</v>
      </c>
      <c r="L68" s="197">
        <f t="shared" si="61"/>
        <v>77.38132435836144</v>
      </c>
      <c r="M68" s="212">
        <v>3997.76</v>
      </c>
      <c r="N68" s="197">
        <f t="shared" si="46"/>
        <v>67.62110960757781</v>
      </c>
      <c r="O68" s="212">
        <v>166546.709</v>
      </c>
      <c r="P68" s="211">
        <f t="shared" si="47"/>
        <v>67.50871854530125</v>
      </c>
      <c r="Q68" s="227">
        <f t="shared" si="53"/>
        <v>41.66000685383815</v>
      </c>
      <c r="R68" s="197">
        <f t="shared" si="48"/>
        <v>99.83379293399828</v>
      </c>
      <c r="S68" s="212">
        <f t="shared" si="54"/>
        <v>15.991040000000002</v>
      </c>
      <c r="T68" s="253">
        <f t="shared" si="49"/>
        <v>68.97353179972937</v>
      </c>
      <c r="U68" s="227">
        <f t="shared" si="55"/>
        <v>666.186836</v>
      </c>
      <c r="V68" s="215">
        <f t="shared" si="50"/>
        <v>68.85889291620727</v>
      </c>
      <c r="W68" s="254"/>
      <c r="X68" s="217"/>
      <c r="Y68" s="216"/>
      <c r="Z68" s="217"/>
      <c r="AA68" s="216"/>
      <c r="AB68" s="217"/>
      <c r="AC68" s="216"/>
      <c r="AD68" s="218"/>
      <c r="AE68" s="217"/>
      <c r="AF68" s="217"/>
      <c r="AG68" s="216"/>
      <c r="AH68" s="217"/>
    </row>
    <row r="69" spans="1:34" s="173" customFormat="1" ht="24.75" customHeight="1">
      <c r="A69" s="208" t="s">
        <v>50</v>
      </c>
      <c r="B69" s="226">
        <f>B21</f>
        <v>252</v>
      </c>
      <c r="C69" s="227">
        <v>761</v>
      </c>
      <c r="D69" s="197">
        <f t="shared" si="57"/>
        <v>71.1214953271028</v>
      </c>
      <c r="E69" s="212">
        <v>365825</v>
      </c>
      <c r="F69" s="197">
        <f t="shared" si="58"/>
        <v>68.05172917337123</v>
      </c>
      <c r="G69" s="212">
        <f t="shared" si="51"/>
        <v>480.7161629434954</v>
      </c>
      <c r="H69" s="207">
        <f t="shared" si="59"/>
        <v>95.68377163667178</v>
      </c>
      <c r="I69" s="212">
        <f t="shared" si="56"/>
        <v>3.0198412698412698</v>
      </c>
      <c r="J69" s="197">
        <f t="shared" si="60"/>
        <v>75.91937398012163</v>
      </c>
      <c r="K69" s="212">
        <f t="shared" si="52"/>
        <v>1451.686507936508</v>
      </c>
      <c r="L69" s="197">
        <f t="shared" si="61"/>
        <v>72.64252042713039</v>
      </c>
      <c r="M69" s="212">
        <v>3690</v>
      </c>
      <c r="N69" s="197">
        <f t="shared" si="46"/>
        <v>62.41542625169147</v>
      </c>
      <c r="O69" s="212">
        <v>157744</v>
      </c>
      <c r="P69" s="211">
        <f t="shared" si="47"/>
        <v>63.94059277514754</v>
      </c>
      <c r="Q69" s="227">
        <f t="shared" si="53"/>
        <v>42.74905149051491</v>
      </c>
      <c r="R69" s="197">
        <f t="shared" si="48"/>
        <v>102.44357303161851</v>
      </c>
      <c r="S69" s="212">
        <f t="shared" si="54"/>
        <v>14.642857142857142</v>
      </c>
      <c r="T69" s="253">
        <f t="shared" si="49"/>
        <v>63.15846704040209</v>
      </c>
      <c r="U69" s="227">
        <f t="shared" si="55"/>
        <v>625.968253968254</v>
      </c>
      <c r="V69" s="215">
        <f t="shared" si="50"/>
        <v>64.70179030818501</v>
      </c>
      <c r="W69" s="254"/>
      <c r="X69" s="217"/>
      <c r="Y69" s="216"/>
      <c r="Z69" s="217"/>
      <c r="AA69" s="216"/>
      <c r="AB69" s="217"/>
      <c r="AC69" s="216"/>
      <c r="AD69" s="218"/>
      <c r="AE69" s="217"/>
      <c r="AF69" s="217"/>
      <c r="AG69" s="216"/>
      <c r="AH69" s="217"/>
    </row>
    <row r="70" spans="1:34" s="173" customFormat="1" ht="24.75" customHeight="1">
      <c r="A70" s="255" t="s">
        <v>98</v>
      </c>
      <c r="B70" s="229">
        <f>B22</f>
        <v>252</v>
      </c>
      <c r="C70" s="230">
        <v>728</v>
      </c>
      <c r="D70" s="256">
        <f t="shared" si="57"/>
        <v>68.03738317757009</v>
      </c>
      <c r="E70" s="232">
        <v>360954</v>
      </c>
      <c r="F70" s="256">
        <f t="shared" si="58"/>
        <v>67.14561293526971</v>
      </c>
      <c r="G70" s="232">
        <f t="shared" si="51"/>
        <v>495.8159340659341</v>
      </c>
      <c r="H70" s="257">
        <f t="shared" si="59"/>
        <v>98.68929373727828</v>
      </c>
      <c r="I70" s="232">
        <f t="shared" si="56"/>
        <v>2.888888888888889</v>
      </c>
      <c r="J70" s="256">
        <f t="shared" si="60"/>
        <v>72.62720664589824</v>
      </c>
      <c r="K70" s="232">
        <f t="shared" si="52"/>
        <v>1432.357142857143</v>
      </c>
      <c r="L70" s="256">
        <f t="shared" si="61"/>
        <v>71.67527729995061</v>
      </c>
      <c r="M70" s="232">
        <v>3509</v>
      </c>
      <c r="N70" s="256">
        <f t="shared" si="46"/>
        <v>59.35385656292287</v>
      </c>
      <c r="O70" s="232">
        <v>157855</v>
      </c>
      <c r="P70" s="231">
        <f t="shared" si="47"/>
        <v>63.985585965367406</v>
      </c>
      <c r="Q70" s="230">
        <f t="shared" si="53"/>
        <v>44.985750926189795</v>
      </c>
      <c r="R70" s="256">
        <f t="shared" si="48"/>
        <v>107.80358627165919</v>
      </c>
      <c r="S70" s="232">
        <f t="shared" si="54"/>
        <v>13.924603174603174</v>
      </c>
      <c r="T70" s="258">
        <f t="shared" si="49"/>
        <v>60.06045009343386</v>
      </c>
      <c r="U70" s="230">
        <f t="shared" si="55"/>
        <v>626.4087301587301</v>
      </c>
      <c r="V70" s="234">
        <f t="shared" si="50"/>
        <v>64.74731913162177</v>
      </c>
      <c r="W70" s="254"/>
      <c r="X70" s="217"/>
      <c r="Y70" s="216"/>
      <c r="Z70" s="217"/>
      <c r="AA70" s="216"/>
      <c r="AB70" s="217"/>
      <c r="AC70" s="216"/>
      <c r="AD70" s="218"/>
      <c r="AE70" s="217"/>
      <c r="AF70" s="217"/>
      <c r="AG70" s="216"/>
      <c r="AH70" s="217"/>
    </row>
    <row r="71" spans="1:34" s="173" customFormat="1" ht="24.75" customHeight="1">
      <c r="A71" s="208" t="s">
        <v>18</v>
      </c>
      <c r="B71" s="226">
        <v>253</v>
      </c>
      <c r="C71" s="227">
        <v>731</v>
      </c>
      <c r="D71" s="197">
        <f t="shared" si="57"/>
        <v>68.3177570093458</v>
      </c>
      <c r="E71" s="212">
        <v>369662</v>
      </c>
      <c r="F71" s="197">
        <f t="shared" si="58"/>
        <v>68.76549801048796</v>
      </c>
      <c r="G71" s="212">
        <f t="shared" si="51"/>
        <v>505.6935704514364</v>
      </c>
      <c r="H71" s="207">
        <f t="shared" si="59"/>
        <v>100.65538012479085</v>
      </c>
      <c r="I71" s="212">
        <f t="shared" si="56"/>
        <v>2.889328063241107</v>
      </c>
      <c r="J71" s="197">
        <f t="shared" si="60"/>
        <v>72.63824757120165</v>
      </c>
      <c r="K71" s="212">
        <f t="shared" si="52"/>
        <v>1461.1146245059288</v>
      </c>
      <c r="L71" s="197">
        <f t="shared" si="61"/>
        <v>73.11430420877969</v>
      </c>
      <c r="M71" s="212">
        <v>3201</v>
      </c>
      <c r="N71" s="197">
        <f t="shared" si="46"/>
        <v>54.14411366711772</v>
      </c>
      <c r="O71" s="212">
        <v>147929</v>
      </c>
      <c r="P71" s="211">
        <f t="shared" si="47"/>
        <v>59.96214086516636</v>
      </c>
      <c r="Q71" s="227">
        <f t="shared" si="53"/>
        <v>46.21337082161824</v>
      </c>
      <c r="R71" s="197">
        <f t="shared" si="48"/>
        <v>110.74544729611479</v>
      </c>
      <c r="S71" s="212">
        <f t="shared" si="54"/>
        <v>12.652173913043478</v>
      </c>
      <c r="T71" s="253">
        <f t="shared" si="49"/>
        <v>54.5721303759487</v>
      </c>
      <c r="U71" s="227">
        <f t="shared" si="55"/>
        <v>584.699604743083</v>
      </c>
      <c r="V71" s="215">
        <f t="shared" si="50"/>
        <v>60.43614988386332</v>
      </c>
      <c r="W71" s="254"/>
      <c r="X71" s="217"/>
      <c r="Y71" s="216"/>
      <c r="Z71" s="217"/>
      <c r="AA71" s="216"/>
      <c r="AB71" s="217"/>
      <c r="AC71" s="216"/>
      <c r="AD71" s="218"/>
      <c r="AE71" s="217"/>
      <c r="AF71" s="217"/>
      <c r="AG71" s="216"/>
      <c r="AH71" s="217"/>
    </row>
    <row r="72" spans="1:34" s="173" customFormat="1" ht="24.75" customHeight="1">
      <c r="A72" s="208" t="s">
        <v>21</v>
      </c>
      <c r="B72" s="226">
        <v>252</v>
      </c>
      <c r="C72" s="227">
        <v>783</v>
      </c>
      <c r="D72" s="197">
        <f t="shared" si="57"/>
        <v>73.17757009345794</v>
      </c>
      <c r="E72" s="212">
        <v>376957</v>
      </c>
      <c r="F72" s="197">
        <f t="shared" si="58"/>
        <v>70.12253310737785</v>
      </c>
      <c r="G72" s="212">
        <f t="shared" si="51"/>
        <v>481.42656449553</v>
      </c>
      <c r="H72" s="207">
        <f t="shared" si="59"/>
        <v>95.82517295644226</v>
      </c>
      <c r="I72" s="212">
        <f t="shared" si="56"/>
        <v>3.107142857142857</v>
      </c>
      <c r="J72" s="197">
        <f t="shared" si="60"/>
        <v>78.11415220293725</v>
      </c>
      <c r="K72" s="212">
        <f t="shared" si="52"/>
        <v>1495.861111111111</v>
      </c>
      <c r="L72" s="197">
        <f t="shared" si="61"/>
        <v>74.85302145192317</v>
      </c>
      <c r="M72" s="212">
        <v>2482</v>
      </c>
      <c r="N72" s="197">
        <f t="shared" si="46"/>
        <v>41.98240866035183</v>
      </c>
      <c r="O72" s="212">
        <v>109457</v>
      </c>
      <c r="P72" s="211">
        <f t="shared" si="47"/>
        <v>44.36774434139698</v>
      </c>
      <c r="Q72" s="227">
        <f t="shared" si="53"/>
        <v>44.100322320709104</v>
      </c>
      <c r="R72" s="197">
        <f t="shared" si="48"/>
        <v>105.68175042157088</v>
      </c>
      <c r="S72" s="212">
        <f t="shared" si="54"/>
        <v>9.84920634920635</v>
      </c>
      <c r="T72" s="253">
        <f t="shared" si="49"/>
        <v>42.48219923964173</v>
      </c>
      <c r="U72" s="227">
        <f t="shared" si="55"/>
        <v>434.3531746031746</v>
      </c>
      <c r="V72" s="215">
        <f t="shared" si="50"/>
        <v>44.895931774032654</v>
      </c>
      <c r="W72" s="254"/>
      <c r="X72" s="217"/>
      <c r="Y72" s="216"/>
      <c r="Z72" s="217"/>
      <c r="AA72" s="216"/>
      <c r="AB72" s="217"/>
      <c r="AC72" s="216"/>
      <c r="AD72" s="218"/>
      <c r="AE72" s="217"/>
      <c r="AF72" s="217"/>
      <c r="AG72" s="216"/>
      <c r="AH72" s="217"/>
    </row>
    <row r="73" spans="1:34" s="173" customFormat="1" ht="24.75" customHeight="1">
      <c r="A73" s="208" t="s">
        <v>74</v>
      </c>
      <c r="B73" s="226">
        <v>255</v>
      </c>
      <c r="C73" s="227">
        <v>756</v>
      </c>
      <c r="D73" s="197">
        <f t="shared" si="57"/>
        <v>70.65420560747664</v>
      </c>
      <c r="E73" s="212">
        <v>386592.7</v>
      </c>
      <c r="F73" s="197">
        <f t="shared" si="58"/>
        <v>71.91499137785104</v>
      </c>
      <c r="G73" s="212">
        <f t="shared" si="51"/>
        <v>511.3660052910053</v>
      </c>
      <c r="H73" s="207">
        <f t="shared" si="59"/>
        <v>101.7844454686516</v>
      </c>
      <c r="I73" s="212">
        <f t="shared" si="56"/>
        <v>2.9647058823529413</v>
      </c>
      <c r="J73" s="197">
        <f t="shared" si="60"/>
        <v>74.53326003298515</v>
      </c>
      <c r="K73" s="212">
        <f t="shared" si="52"/>
        <v>1516.0498039215686</v>
      </c>
      <c r="L73" s="197">
        <f t="shared" si="61"/>
        <v>75.86326541428207</v>
      </c>
      <c r="M73" s="212">
        <v>2266.2</v>
      </c>
      <c r="N73" s="197">
        <f t="shared" si="46"/>
        <v>38.33220568335589</v>
      </c>
      <c r="O73" s="212">
        <v>102156.9</v>
      </c>
      <c r="P73" s="211">
        <f t="shared" si="47"/>
        <v>41.408692197937604</v>
      </c>
      <c r="Q73" s="227">
        <f t="shared" si="53"/>
        <v>45.07850145618215</v>
      </c>
      <c r="R73" s="197">
        <f t="shared" si="48"/>
        <v>108.02585309072772</v>
      </c>
      <c r="S73" s="212">
        <f t="shared" si="54"/>
        <v>8.887058823529411</v>
      </c>
      <c r="T73" s="253">
        <f t="shared" si="49"/>
        <v>38.33220568335589</v>
      </c>
      <c r="U73" s="227">
        <f t="shared" si="55"/>
        <v>400.615294117647</v>
      </c>
      <c r="V73" s="215">
        <f t="shared" si="50"/>
        <v>41.408692197937604</v>
      </c>
      <c r="W73" s="254"/>
      <c r="X73" s="217"/>
      <c r="Y73" s="216"/>
      <c r="Z73" s="217"/>
      <c r="AA73" s="216"/>
      <c r="AB73" s="217"/>
      <c r="AC73" s="216"/>
      <c r="AD73" s="218"/>
      <c r="AE73" s="217"/>
      <c r="AF73" s="217"/>
      <c r="AG73" s="216"/>
      <c r="AH73" s="217"/>
    </row>
    <row r="74" spans="1:34" s="173" customFormat="1" ht="24.75" customHeight="1">
      <c r="A74" s="208" t="s">
        <v>79</v>
      </c>
      <c r="B74" s="226">
        <v>252</v>
      </c>
      <c r="C74" s="227">
        <v>845</v>
      </c>
      <c r="D74" s="197">
        <f t="shared" si="57"/>
        <v>78.97196261682244</v>
      </c>
      <c r="E74" s="212">
        <v>414770</v>
      </c>
      <c r="F74" s="197">
        <f t="shared" si="58"/>
        <v>77.15660687279214</v>
      </c>
      <c r="G74" s="212">
        <f t="shared" si="51"/>
        <v>490.85207100591714</v>
      </c>
      <c r="H74" s="207">
        <f t="shared" si="59"/>
        <v>97.70126550755927</v>
      </c>
      <c r="I74" s="212">
        <f t="shared" si="56"/>
        <v>3.3531746031746033</v>
      </c>
      <c r="J74" s="197">
        <f t="shared" si="60"/>
        <v>84.2994362854176</v>
      </c>
      <c r="K74" s="212">
        <f t="shared" si="52"/>
        <v>1645.9126984126983</v>
      </c>
      <c r="L74" s="197">
        <f t="shared" si="61"/>
        <v>82.36161606659161</v>
      </c>
      <c r="M74" s="212">
        <v>2145</v>
      </c>
      <c r="N74" s="197">
        <f t="shared" si="46"/>
        <v>36.28213802435724</v>
      </c>
      <c r="O74" s="212">
        <v>97807</v>
      </c>
      <c r="P74" s="211">
        <f t="shared" si="47"/>
        <v>39.645486088591994</v>
      </c>
      <c r="Q74" s="227">
        <f t="shared" si="53"/>
        <v>45.597668997669</v>
      </c>
      <c r="R74" s="197">
        <f t="shared" si="48"/>
        <v>109.26998310291648</v>
      </c>
      <c r="S74" s="212">
        <f>M74/B74</f>
        <v>8.511904761904763</v>
      </c>
      <c r="T74" s="253">
        <f t="shared" si="49"/>
        <v>36.714068238932924</v>
      </c>
      <c r="U74" s="227">
        <f t="shared" si="55"/>
        <v>388.12301587301585</v>
      </c>
      <c r="V74" s="215">
        <f t="shared" si="50"/>
        <v>40.11745616107523</v>
      </c>
      <c r="W74" s="254"/>
      <c r="X74" s="217"/>
      <c r="Y74" s="216"/>
      <c r="Z74" s="217"/>
      <c r="AA74" s="216"/>
      <c r="AB74" s="217"/>
      <c r="AC74" s="216"/>
      <c r="AD74" s="218"/>
      <c r="AE74" s="217"/>
      <c r="AF74" s="217"/>
      <c r="AG74" s="216"/>
      <c r="AH74" s="217"/>
    </row>
    <row r="75" spans="1:34" s="173" customFormat="1" ht="24.75" customHeight="1">
      <c r="A75" s="235" t="s">
        <v>96</v>
      </c>
      <c r="B75" s="226">
        <v>258</v>
      </c>
      <c r="C75" s="227">
        <v>857</v>
      </c>
      <c r="D75" s="197">
        <f t="shared" si="57"/>
        <v>80.09345794392523</v>
      </c>
      <c r="E75" s="212">
        <v>412700</v>
      </c>
      <c r="F75" s="197">
        <f t="shared" si="58"/>
        <v>76.77154002555952</v>
      </c>
      <c r="G75" s="212">
        <f t="shared" si="51"/>
        <v>481.5635939323221</v>
      </c>
      <c r="H75" s="207">
        <f t="shared" si="59"/>
        <v>95.85244787321899</v>
      </c>
      <c r="I75" s="212">
        <f t="shared" si="56"/>
        <v>3.3217054263565893</v>
      </c>
      <c r="J75" s="197">
        <f t="shared" si="60"/>
        <v>83.50829529812358</v>
      </c>
      <c r="K75" s="212">
        <f t="shared" si="52"/>
        <v>1599.6124031007753</v>
      </c>
      <c r="L75" s="197">
        <f t="shared" si="61"/>
        <v>80.04474522044771</v>
      </c>
      <c r="M75" s="212">
        <v>2145</v>
      </c>
      <c r="N75" s="197">
        <f t="shared" si="46"/>
        <v>36.28213802435724</v>
      </c>
      <c r="O75" s="212">
        <v>94047</v>
      </c>
      <c r="P75" s="211">
        <f t="shared" si="47"/>
        <v>38.12139243790129</v>
      </c>
      <c r="Q75" s="227">
        <f t="shared" si="53"/>
        <v>43.84475524475525</v>
      </c>
      <c r="R75" s="197">
        <f t="shared" si="48"/>
        <v>105.06931099900814</v>
      </c>
      <c r="S75" s="212">
        <f t="shared" si="54"/>
        <v>8.313953488372093</v>
      </c>
      <c r="T75" s="253">
        <f t="shared" si="49"/>
        <v>35.860252698492616</v>
      </c>
      <c r="U75" s="227">
        <f t="shared" si="55"/>
        <v>364.5232558139535</v>
      </c>
      <c r="V75" s="215">
        <f t="shared" si="50"/>
        <v>37.678120432809415</v>
      </c>
      <c r="W75" s="254"/>
      <c r="X75" s="217"/>
      <c r="Y75" s="216"/>
      <c r="Z75" s="217"/>
      <c r="AA75" s="216"/>
      <c r="AB75" s="217"/>
      <c r="AC75" s="216"/>
      <c r="AD75" s="218"/>
      <c r="AE75" s="217"/>
      <c r="AF75" s="217"/>
      <c r="AG75" s="216"/>
      <c r="AH75" s="217"/>
    </row>
    <row r="76" spans="1:34" s="173" customFormat="1" ht="24.75" customHeight="1">
      <c r="A76" s="235" t="s">
        <v>61</v>
      </c>
      <c r="B76" s="226">
        <v>256</v>
      </c>
      <c r="C76" s="227">
        <v>840</v>
      </c>
      <c r="D76" s="197">
        <f>C76/$C$55*100</f>
        <v>78.50467289719626</v>
      </c>
      <c r="E76" s="212">
        <v>397974</v>
      </c>
      <c r="F76" s="197">
        <f>E76/$E$55*100</f>
        <v>74.03217075389392</v>
      </c>
      <c r="G76" s="212">
        <f>E76/C76</f>
        <v>473.7785714285714</v>
      </c>
      <c r="H76" s="207">
        <f>G76/$G$55*100</f>
        <v>94.30288417460297</v>
      </c>
      <c r="I76" s="212">
        <f>C76/B76</f>
        <v>3.28125</v>
      </c>
      <c r="J76" s="197">
        <f>I76/$I$55*100</f>
        <v>82.49123831775701</v>
      </c>
      <c r="K76" s="212">
        <f>E76/B76</f>
        <v>1554.5859375</v>
      </c>
      <c r="L76" s="197">
        <f>K76/$K$55*100</f>
        <v>77.7916169249901</v>
      </c>
      <c r="M76" s="212">
        <v>1915</v>
      </c>
      <c r="N76" s="207">
        <f>M76/$M$61*100</f>
        <v>32.39174560216509</v>
      </c>
      <c r="O76" s="212">
        <v>82501</v>
      </c>
      <c r="P76" s="211">
        <f>O76/$O$61*100</f>
        <v>33.441289966923925</v>
      </c>
      <c r="Q76" s="227">
        <f aca="true" t="shared" si="62" ref="Q76:Q81">O76/M76</f>
        <v>43.081462140992166</v>
      </c>
      <c r="R76" s="197">
        <f>Q76/$Q$61*100</f>
        <v>103.24015993966277</v>
      </c>
      <c r="S76" s="212">
        <f aca="true" t="shared" si="63" ref="S76:S81">M76/B76</f>
        <v>7.48046875</v>
      </c>
      <c r="T76" s="253">
        <f>S76/$S$61*100</f>
        <v>32.26521534590663</v>
      </c>
      <c r="U76" s="227">
        <f aca="true" t="shared" si="64" ref="U76:U81">O76/B76</f>
        <v>322.26953125</v>
      </c>
      <c r="V76" s="215">
        <f>U76/$U$61*100</f>
        <v>33.31065992799063</v>
      </c>
      <c r="W76" s="254"/>
      <c r="X76" s="217"/>
      <c r="Y76" s="216"/>
      <c r="Z76" s="217"/>
      <c r="AA76" s="216"/>
      <c r="AB76" s="217"/>
      <c r="AC76" s="216"/>
      <c r="AD76" s="218"/>
      <c r="AE76" s="217"/>
      <c r="AF76" s="217"/>
      <c r="AG76" s="216"/>
      <c r="AH76" s="217"/>
    </row>
    <row r="77" spans="1:34" s="173" customFormat="1" ht="24.75" customHeight="1">
      <c r="A77" s="235" t="s">
        <v>124</v>
      </c>
      <c r="B77" s="314">
        <v>253</v>
      </c>
      <c r="C77" s="212">
        <v>841</v>
      </c>
      <c r="D77" s="207">
        <f t="shared" si="57"/>
        <v>78.59813084112149</v>
      </c>
      <c r="E77" s="212">
        <v>405862</v>
      </c>
      <c r="F77" s="207">
        <f t="shared" si="58"/>
        <v>75.49951727127122</v>
      </c>
      <c r="G77" s="212">
        <f t="shared" si="51"/>
        <v>482.59453032104636</v>
      </c>
      <c r="H77" s="207">
        <f t="shared" si="59"/>
        <v>96.0576497981691</v>
      </c>
      <c r="I77" s="212">
        <f t="shared" si="56"/>
        <v>3.324110671936759</v>
      </c>
      <c r="J77" s="207">
        <f t="shared" si="60"/>
        <v>83.56876362158768</v>
      </c>
      <c r="K77" s="212">
        <f t="shared" si="52"/>
        <v>1604.197628458498</v>
      </c>
      <c r="L77" s="207">
        <f t="shared" si="61"/>
        <v>80.27419030028442</v>
      </c>
      <c r="M77" s="212">
        <v>2010</v>
      </c>
      <c r="N77" s="207">
        <f t="shared" si="46"/>
        <v>33.99864682002706</v>
      </c>
      <c r="O77" s="212">
        <v>92735</v>
      </c>
      <c r="P77" s="211">
        <f t="shared" si="47"/>
        <v>37.589581036383684</v>
      </c>
      <c r="Q77" s="212">
        <f t="shared" si="62"/>
        <v>46.13681592039801</v>
      </c>
      <c r="R77" s="207">
        <f t="shared" si="48"/>
        <v>110.56199158562205</v>
      </c>
      <c r="S77" s="212">
        <f t="shared" si="63"/>
        <v>7.944664031620554</v>
      </c>
      <c r="T77" s="253">
        <f t="shared" si="49"/>
        <v>34.26741082650949</v>
      </c>
      <c r="U77" s="212">
        <f t="shared" si="64"/>
        <v>366.54150197628456</v>
      </c>
      <c r="V77" s="215">
        <f t="shared" si="50"/>
        <v>37.88673187461596</v>
      </c>
      <c r="W77" s="254"/>
      <c r="X77" s="217"/>
      <c r="Y77" s="216"/>
      <c r="Z77" s="217"/>
      <c r="AA77" s="216"/>
      <c r="AB77" s="217"/>
      <c r="AC77" s="216"/>
      <c r="AD77" s="218"/>
      <c r="AE77" s="217"/>
      <c r="AF77" s="217"/>
      <c r="AG77" s="216"/>
      <c r="AH77" s="217"/>
    </row>
    <row r="78" spans="1:34" s="173" customFormat="1" ht="24.75" customHeight="1">
      <c r="A78" s="235" t="s">
        <v>129</v>
      </c>
      <c r="B78" s="314">
        <v>253</v>
      </c>
      <c r="C78" s="212">
        <v>800</v>
      </c>
      <c r="D78" s="207">
        <f t="shared" si="57"/>
        <v>74.76635514018692</v>
      </c>
      <c r="E78" s="212">
        <v>397154</v>
      </c>
      <c r="F78" s="207">
        <f t="shared" si="58"/>
        <v>73.87963219605297</v>
      </c>
      <c r="G78" s="212">
        <v>497</v>
      </c>
      <c r="H78" s="207">
        <f t="shared" si="59"/>
        <v>98.92497521248436</v>
      </c>
      <c r="I78" s="212">
        <f t="shared" si="56"/>
        <v>3.1620553359683794</v>
      </c>
      <c r="J78" s="207">
        <f t="shared" si="60"/>
        <v>79.49466218462561</v>
      </c>
      <c r="K78" s="212">
        <f t="shared" si="52"/>
        <v>1569.7786561264822</v>
      </c>
      <c r="L78" s="207">
        <f t="shared" si="61"/>
        <v>78.55186190015118</v>
      </c>
      <c r="M78" s="212">
        <v>1921</v>
      </c>
      <c r="N78" s="207">
        <f t="shared" si="46"/>
        <v>32.49323410013532</v>
      </c>
      <c r="O78" s="212">
        <v>84798</v>
      </c>
      <c r="P78" s="211">
        <f t="shared" si="47"/>
        <v>34.37236526363577</v>
      </c>
      <c r="Q78" s="212">
        <f t="shared" si="62"/>
        <v>44.14263404476835</v>
      </c>
      <c r="R78" s="207">
        <f t="shared" si="48"/>
        <v>105.78314598574426</v>
      </c>
      <c r="S78" s="212">
        <f t="shared" si="63"/>
        <v>7.592885375494071</v>
      </c>
      <c r="T78" s="253">
        <f>S78/$S$61*100</f>
        <v>32.750097610808325</v>
      </c>
      <c r="U78" s="212">
        <f t="shared" si="64"/>
        <v>335.1699604743083</v>
      </c>
      <c r="V78" s="215">
        <f>U78/$U$61*100</f>
        <v>34.64408356611511</v>
      </c>
      <c r="W78" s="254"/>
      <c r="X78" s="217"/>
      <c r="Y78" s="216"/>
      <c r="Z78" s="217"/>
      <c r="AA78" s="216"/>
      <c r="AB78" s="217"/>
      <c r="AC78" s="216"/>
      <c r="AD78" s="218"/>
      <c r="AE78" s="217"/>
      <c r="AF78" s="217"/>
      <c r="AG78" s="216"/>
      <c r="AH78" s="217"/>
    </row>
    <row r="79" spans="1:34" s="173" customFormat="1" ht="24.75" customHeight="1">
      <c r="A79" s="316" t="s">
        <v>130</v>
      </c>
      <c r="B79" s="337">
        <v>249</v>
      </c>
      <c r="C79" s="320">
        <v>744</v>
      </c>
      <c r="D79" s="338">
        <f>C79/$C$55*100</f>
        <v>69.53271028037383</v>
      </c>
      <c r="E79" s="320">
        <v>427484</v>
      </c>
      <c r="F79" s="338">
        <f>E79/$E$55*100</f>
        <v>79.52169860985288</v>
      </c>
      <c r="G79" s="320">
        <v>575</v>
      </c>
      <c r="H79" s="338">
        <f>G79/$G$55*100</f>
        <v>114.45042403858854</v>
      </c>
      <c r="I79" s="320">
        <f>C79/B79</f>
        <v>2.9879518072289155</v>
      </c>
      <c r="J79" s="338">
        <f>I79/$I$55*100</f>
        <v>75.11766692939985</v>
      </c>
      <c r="K79" s="320">
        <f>E79/B79</f>
        <v>1716.8032128514055</v>
      </c>
      <c r="L79" s="338">
        <f>K79/$K$55*100</f>
        <v>85.90898363875672</v>
      </c>
      <c r="M79" s="320">
        <v>1764</v>
      </c>
      <c r="N79" s="338">
        <f>M79/$M$61*100</f>
        <v>29.837618403247635</v>
      </c>
      <c r="O79" s="320">
        <v>86487</v>
      </c>
      <c r="P79" s="319">
        <f>O79/$O$61*100</f>
        <v>35.05699137427849</v>
      </c>
      <c r="Q79" s="320">
        <f t="shared" si="62"/>
        <v>49.02891156462585</v>
      </c>
      <c r="R79" s="338">
        <f>Q79/$Q$61*100</f>
        <v>117.49259240631203</v>
      </c>
      <c r="S79" s="320">
        <f t="shared" si="63"/>
        <v>7.0843373493975905</v>
      </c>
      <c r="T79" s="339">
        <f>S79/$S$61*100</f>
        <v>30.556597159952396</v>
      </c>
      <c r="U79" s="320">
        <f t="shared" si="64"/>
        <v>347.33734939759034</v>
      </c>
      <c r="V79" s="322">
        <f>U79/$U$61*100</f>
        <v>35.901738154381576</v>
      </c>
      <c r="W79" s="254"/>
      <c r="X79" s="217"/>
      <c r="Y79" s="216"/>
      <c r="Z79" s="217"/>
      <c r="AA79" s="216"/>
      <c r="AB79" s="217"/>
      <c r="AC79" s="216"/>
      <c r="AD79" s="218"/>
      <c r="AE79" s="217"/>
      <c r="AF79" s="217"/>
      <c r="AG79" s="216"/>
      <c r="AH79" s="217"/>
    </row>
    <row r="80" spans="1:22" ht="24.75" customHeight="1">
      <c r="A80" s="316" t="s">
        <v>131</v>
      </c>
      <c r="B80" s="337">
        <v>250</v>
      </c>
      <c r="C80" s="320">
        <v>761</v>
      </c>
      <c r="D80" s="338">
        <f>C80/$C$55*100</f>
        <v>71.1214953271028</v>
      </c>
      <c r="E80" s="320">
        <v>458934</v>
      </c>
      <c r="F80" s="338">
        <f>E80/$E$55*100</f>
        <v>85.37211037094772</v>
      </c>
      <c r="G80" s="320">
        <v>603</v>
      </c>
      <c r="H80" s="338">
        <f>G80/$G$55*100</f>
        <v>120.0236620787285</v>
      </c>
      <c r="I80" s="320">
        <f>C80/B80</f>
        <v>3.044</v>
      </c>
      <c r="J80" s="338">
        <f>I80/$I$55*100</f>
        <v>76.52672897196261</v>
      </c>
      <c r="K80" s="320">
        <f>E80/B80</f>
        <v>1835.736</v>
      </c>
      <c r="L80" s="338">
        <f>K80/$K$55*100</f>
        <v>91.86039075913976</v>
      </c>
      <c r="M80" s="320">
        <v>1647</v>
      </c>
      <c r="N80" s="338">
        <f>M80/$M$61*100</f>
        <v>27.858592692828143</v>
      </c>
      <c r="O80" s="320">
        <v>78269</v>
      </c>
      <c r="P80" s="319">
        <f>O80/$O$61*100</f>
        <v>31.72587392178481</v>
      </c>
      <c r="Q80" s="320">
        <f t="shared" si="62"/>
        <v>47.52216150576806</v>
      </c>
      <c r="R80" s="338">
        <f>Q80/$Q$61*100</f>
        <v>113.88182551644918</v>
      </c>
      <c r="S80" s="320">
        <f t="shared" si="63"/>
        <v>6.588</v>
      </c>
      <c r="T80" s="339">
        <f>S80/$S$61*100</f>
        <v>28.415764546684706</v>
      </c>
      <c r="U80" s="320">
        <f t="shared" si="64"/>
        <v>313.076</v>
      </c>
      <c r="V80" s="322">
        <f>U80/$U$61*100</f>
        <v>32.36039140022051</v>
      </c>
    </row>
    <row r="81" spans="1:22" ht="24.75" customHeight="1" thickBot="1">
      <c r="A81" s="236" t="s">
        <v>133</v>
      </c>
      <c r="B81" s="315">
        <v>249</v>
      </c>
      <c r="C81" s="238">
        <v>704</v>
      </c>
      <c r="D81" s="268">
        <f>C81/$C$55*100</f>
        <v>65.7943925233645</v>
      </c>
      <c r="E81" s="238">
        <v>419366</v>
      </c>
      <c r="F81" s="268">
        <f>E81/$E$55*100</f>
        <v>78.0115668872275</v>
      </c>
      <c r="G81" s="238">
        <v>596</v>
      </c>
      <c r="H81" s="268">
        <f>G81/$G$55*100</f>
        <v>118.6303525686935</v>
      </c>
      <c r="I81" s="238">
        <f>C81/B81</f>
        <v>2.8273092369477912</v>
      </c>
      <c r="J81" s="268">
        <f>I81/$I$55*100</f>
        <v>71.07908268588372</v>
      </c>
      <c r="K81" s="238">
        <f>E81/B81</f>
        <v>1684.2008032128515</v>
      </c>
      <c r="L81" s="268">
        <f>K81/$K$55*100</f>
        <v>84.27755619543855</v>
      </c>
      <c r="M81" s="238">
        <v>1569</v>
      </c>
      <c r="N81" s="268">
        <f>M81/$M$61*100</f>
        <v>26.539242219215154</v>
      </c>
      <c r="O81" s="238">
        <v>72996</v>
      </c>
      <c r="P81" s="237">
        <f>O81/$O$61*100</f>
        <v>29.588494714313505</v>
      </c>
      <c r="Q81" s="238">
        <f t="shared" si="62"/>
        <v>46.523900573613766</v>
      </c>
      <c r="R81" s="268">
        <f>Q81/$Q$61*100</f>
        <v>111.48959894902579</v>
      </c>
      <c r="S81" s="238">
        <f t="shared" si="63"/>
        <v>6.301204819277109</v>
      </c>
      <c r="T81" s="269">
        <f>S81/$S$61*100</f>
        <v>27.178742031726365</v>
      </c>
      <c r="U81" s="238">
        <f t="shared" si="64"/>
        <v>293.1566265060241</v>
      </c>
      <c r="V81" s="239">
        <f>U81/$U$61*100</f>
        <v>30.30147049056203</v>
      </c>
    </row>
  </sheetData>
  <sheetProtection/>
  <mergeCells count="24">
    <mergeCell ref="C52:D52"/>
    <mergeCell ref="E52:F52"/>
    <mergeCell ref="M52:N52"/>
    <mergeCell ref="O52:P52"/>
    <mergeCell ref="Q52:R52"/>
    <mergeCell ref="S52:V52"/>
    <mergeCell ref="G52:H52"/>
    <mergeCell ref="I52:L52"/>
    <mergeCell ref="C4:D4"/>
    <mergeCell ref="E4:F4"/>
    <mergeCell ref="Q4:R4"/>
    <mergeCell ref="S4:V4"/>
    <mergeCell ref="C51:L51"/>
    <mergeCell ref="M51:V51"/>
    <mergeCell ref="A51:A53"/>
    <mergeCell ref="B51:B53"/>
    <mergeCell ref="G4:H4"/>
    <mergeCell ref="I4:L4"/>
    <mergeCell ref="M4:N4"/>
    <mergeCell ref="O4:P4"/>
    <mergeCell ref="A3:A5"/>
    <mergeCell ref="B3:B5"/>
    <mergeCell ref="C3:L3"/>
    <mergeCell ref="M3:V3"/>
  </mergeCells>
  <printOptions/>
  <pageMargins left="0.35433070866141736" right="0.1968503937007874" top="0.4724409448818898" bottom="0.2362204724409449" header="0.5118110236220472" footer="0.2755905511811024"/>
  <pageSetup horizontalDpi="600" verticalDpi="600" orientation="landscape" paperSize="9" scale="69" r:id="rId1"/>
  <rowBreaks count="1" manualBreakCount="1">
    <brk id="3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市場管理事務所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宮崎市</dc:creator>
  <cp:keywords/>
  <dc:description/>
  <cp:lastModifiedBy>tokei</cp:lastModifiedBy>
  <cp:lastPrinted>2023-07-03T01:51:06Z</cp:lastPrinted>
  <dcterms:created xsi:type="dcterms:W3CDTF">2000-04-21T02:39:38Z</dcterms:created>
  <dcterms:modified xsi:type="dcterms:W3CDTF">2023-11-20T01:54:53Z</dcterms:modified>
  <cp:category/>
  <cp:version/>
  <cp:contentType/>
  <cp:contentStatus/>
</cp:coreProperties>
</file>