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X推進G\C07オープンデータカタログサイト\11_公開データ\各所属分（R4棚卸対象分）\70\"/>
    </mc:Choice>
  </mc:AlternateContent>
  <xr:revisionPtr revIDLastSave="0" documentId="13_ncr:1_{46DB8120-51BA-4869-A5ED-3DCECDAC2167}" xr6:coauthVersionLast="47" xr6:coauthVersionMax="47" xr10:uidLastSave="{00000000-0000-0000-0000-000000000000}"/>
  <bookViews>
    <workbookView xWindow="28680" yWindow="-120" windowWidth="29040" windowHeight="15720" firstSheet="6" activeTab="6" xr2:uid="{00000000-000D-0000-FFFF-FFFF00000000}"/>
  </bookViews>
  <sheets>
    <sheet name="年度別来館者数" sheetId="1" r:id="rId1"/>
    <sheet name="H30 月別来館者数" sheetId="2" r:id="rId2"/>
    <sheet name="H31 月別来館者数" sheetId="6" r:id="rId3"/>
    <sheet name="R2 月別来館者数" sheetId="7" r:id="rId4"/>
    <sheet name="R3月別来館者数 " sheetId="8" r:id="rId5"/>
    <sheet name="R4月別来館者数" sheetId="15" r:id="rId6"/>
    <sheet name="R5月別来館者数" sheetId="12" r:id="rId7"/>
    <sheet name="月別日計表（R5)" sheetId="14" r:id="rId8"/>
    <sheet name="月別日計表(R4)" sheetId="13" r:id="rId9"/>
    <sheet name="月別日計表（R3）" sheetId="3" r:id="rId10"/>
    <sheet name="月別日計表 (R2）" sheetId="9" r:id="rId11"/>
  </sheets>
  <definedNames>
    <definedName name="_xlnm.Print_Area" localSheetId="2">'H31 月別来館者数'!$A$1:$J$19</definedName>
    <definedName name="_xlnm.Print_Area" localSheetId="3">'R2 月別来館者数'!$A$1:$J$19</definedName>
    <definedName name="_xlnm.Print_Area" localSheetId="5">'R4月別来館者数'!$A$1:$K$21</definedName>
    <definedName name="_xlnm.Print_Area" localSheetId="6">'R5月別来館者数'!$A$1:$L$21</definedName>
    <definedName name="_xlnm.Print_Area" localSheetId="10">'月別日計表 (R2）'!$A$1:$N$34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5" l="1"/>
  <c r="C16" i="15"/>
  <c r="C15" i="15"/>
  <c r="C14" i="15"/>
  <c r="C13" i="15"/>
  <c r="C12" i="15"/>
  <c r="C11" i="15"/>
  <c r="C10" i="15"/>
  <c r="C9" i="15"/>
  <c r="C8" i="15"/>
  <c r="C7" i="15"/>
  <c r="C6" i="15"/>
  <c r="C5" i="15"/>
  <c r="K17" i="15"/>
  <c r="J17" i="15"/>
  <c r="I17" i="15"/>
  <c r="H17" i="15"/>
  <c r="G17" i="15"/>
  <c r="F17" i="15"/>
  <c r="E17" i="15"/>
  <c r="D17" i="15"/>
  <c r="B17" i="15"/>
  <c r="B33" i="14" l="1"/>
  <c r="M33" i="14"/>
  <c r="L33" i="14"/>
  <c r="K33" i="14"/>
  <c r="J33" i="14"/>
  <c r="I33" i="14"/>
  <c r="H33" i="14"/>
  <c r="G33" i="14"/>
  <c r="F33" i="14"/>
  <c r="E33" i="14"/>
  <c r="D33" i="14"/>
  <c r="C33" i="14"/>
  <c r="C6" i="12" l="1"/>
  <c r="C7" i="12"/>
  <c r="C8" i="12"/>
  <c r="C9" i="12"/>
  <c r="C10" i="12"/>
  <c r="C11" i="12"/>
  <c r="C12" i="12"/>
  <c r="C13" i="12"/>
  <c r="C14" i="12"/>
  <c r="C15" i="12"/>
  <c r="C16" i="12"/>
  <c r="C5" i="12"/>
  <c r="D17" i="12"/>
  <c r="N33" i="13" l="1"/>
  <c r="J33" i="9" l="1"/>
  <c r="E17" i="12" l="1"/>
  <c r="M33" i="13" l="1"/>
  <c r="L33" i="13"/>
  <c r="K33" i="13"/>
  <c r="J33" i="13"/>
  <c r="I33" i="13"/>
  <c r="H33" i="13"/>
  <c r="G33" i="13"/>
  <c r="F33" i="13"/>
  <c r="E33" i="13"/>
  <c r="D33" i="13"/>
  <c r="C33" i="13"/>
  <c r="B33" i="13"/>
  <c r="L17" i="12" l="1"/>
  <c r="K17" i="12"/>
  <c r="J17" i="12"/>
  <c r="I17" i="12"/>
  <c r="H17" i="12"/>
  <c r="G17" i="12"/>
  <c r="F17" i="12"/>
  <c r="C8" i="8" l="1"/>
  <c r="C7" i="8"/>
  <c r="C14" i="8"/>
  <c r="C10" i="8"/>
  <c r="M33" i="9"/>
  <c r="L33" i="9"/>
  <c r="K33" i="9"/>
  <c r="I33" i="9"/>
  <c r="H33" i="9"/>
  <c r="G33" i="9"/>
  <c r="F33" i="9"/>
  <c r="E33" i="9"/>
  <c r="D33" i="9"/>
  <c r="C33" i="9"/>
  <c r="B33" i="9"/>
  <c r="D17" i="8"/>
  <c r="J17" i="8"/>
  <c r="I17" i="8"/>
  <c r="H17" i="8"/>
  <c r="G17" i="8"/>
  <c r="F17" i="8"/>
  <c r="E17" i="8"/>
  <c r="N33" i="9" l="1"/>
  <c r="G33" i="3"/>
  <c r="C16" i="7"/>
  <c r="C7" i="7"/>
  <c r="C8" i="7"/>
  <c r="C10" i="7"/>
  <c r="C6" i="7"/>
  <c r="C5" i="7"/>
  <c r="I17" i="7"/>
  <c r="H17" i="7"/>
  <c r="G17" i="7"/>
  <c r="F17" i="7"/>
  <c r="E17" i="7"/>
  <c r="D17" i="7"/>
  <c r="D19" i="6"/>
  <c r="D8" i="1"/>
  <c r="F8" i="1" s="1"/>
  <c r="D9" i="1"/>
  <c r="F9" i="1" s="1"/>
  <c r="D7" i="1"/>
  <c r="F7" i="1"/>
  <c r="H33" i="3"/>
  <c r="H17" i="6"/>
  <c r="G17" i="6"/>
  <c r="F17" i="6"/>
  <c r="E17" i="6"/>
  <c r="D17" i="6"/>
  <c r="B17" i="6"/>
  <c r="C11" i="1" s="1"/>
  <c r="D11" i="1" s="1"/>
  <c r="F11" i="1" s="1"/>
  <c r="C16" i="6"/>
  <c r="C15" i="6"/>
  <c r="C14" i="6"/>
  <c r="C13" i="6"/>
  <c r="C12" i="6"/>
  <c r="C11" i="6"/>
  <c r="C10" i="6"/>
  <c r="C9" i="6"/>
  <c r="C8" i="6"/>
  <c r="C7" i="6"/>
  <c r="C6" i="6"/>
  <c r="C5" i="6"/>
  <c r="I17" i="6"/>
  <c r="M33" i="3"/>
  <c r="B17" i="2"/>
  <c r="C10" i="1" s="1"/>
  <c r="C17" i="2"/>
  <c r="C16" i="2"/>
  <c r="C15" i="2"/>
  <c r="C14" i="2"/>
  <c r="C13" i="2"/>
  <c r="C12" i="2"/>
  <c r="I33" i="3"/>
  <c r="J33" i="3"/>
  <c r="K33" i="3"/>
  <c r="C14" i="7" s="1"/>
  <c r="L33" i="3"/>
  <c r="B15" i="8" s="1"/>
  <c r="C15" i="8" s="1"/>
  <c r="C11" i="2"/>
  <c r="C10" i="2"/>
  <c r="C33" i="3"/>
  <c r="B6" i="8" s="1"/>
  <c r="D33" i="3"/>
  <c r="E33" i="3"/>
  <c r="F33" i="3"/>
  <c r="B33" i="3"/>
  <c r="C9" i="2"/>
  <c r="C8" i="2"/>
  <c r="C7" i="2"/>
  <c r="G17" i="2"/>
  <c r="C6" i="2"/>
  <c r="C5" i="2"/>
  <c r="D17" i="2"/>
  <c r="E17" i="2"/>
  <c r="F17" i="2"/>
  <c r="C9" i="7"/>
  <c r="D19" i="2"/>
  <c r="C16" i="1" l="1"/>
  <c r="D10" i="1"/>
  <c r="F10" i="1" s="1"/>
  <c r="C17" i="6"/>
  <c r="H17" i="2"/>
  <c r="N33" i="3"/>
  <c r="B5" i="8"/>
  <c r="C5" i="8" s="1"/>
  <c r="B9" i="8"/>
  <c r="C9" i="8" s="1"/>
  <c r="B16" i="8"/>
  <c r="C16" i="8" s="1"/>
  <c r="C13" i="7"/>
  <c r="B13" i="8"/>
  <c r="C13" i="8" s="1"/>
  <c r="C12" i="7"/>
  <c r="B12" i="8"/>
  <c r="C12" i="8" s="1"/>
  <c r="C11" i="7"/>
  <c r="B11" i="8"/>
  <c r="C11" i="8" s="1"/>
  <c r="C6" i="8"/>
  <c r="B17" i="7"/>
  <c r="C17" i="7" s="1"/>
  <c r="C15" i="7"/>
  <c r="B17" i="12" l="1"/>
  <c r="B21" i="12" s="1"/>
  <c r="B17" i="8"/>
  <c r="E19" i="7"/>
  <c r="J17" i="7"/>
  <c r="B21" i="8" l="1"/>
  <c r="C17" i="8"/>
</calcChain>
</file>

<file path=xl/sharedStrings.xml><?xml version="1.0" encoding="utf-8"?>
<sst xmlns="http://schemas.openxmlformats.org/spreadsheetml/2006/main" count="439" uniqueCount="112">
  <si>
    <t>環境未来館　年度別来館者数</t>
    <rPh sb="0" eb="2">
      <t>カンキョウ</t>
    </rPh>
    <rPh sb="2" eb="4">
      <t>ミライ</t>
    </rPh>
    <rPh sb="4" eb="5">
      <t>カン</t>
    </rPh>
    <rPh sb="6" eb="8">
      <t>ネンド</t>
    </rPh>
    <rPh sb="8" eb="9">
      <t>ベツ</t>
    </rPh>
    <rPh sb="9" eb="12">
      <t>ライカンシャ</t>
    </rPh>
    <rPh sb="12" eb="13">
      <t>スウ</t>
    </rPh>
    <phoneticPr fontId="2"/>
  </si>
  <si>
    <t>来館者数</t>
    <rPh sb="0" eb="3">
      <t>ライカンシャ</t>
    </rPh>
    <rPh sb="3" eb="4">
      <t>スウ</t>
    </rPh>
    <phoneticPr fontId="2"/>
  </si>
  <si>
    <t>平成２６年度(２０１４年度）</t>
    <rPh sb="0" eb="2">
      <t>ヘイセイ</t>
    </rPh>
    <rPh sb="4" eb="6">
      <t>ネンド</t>
    </rPh>
    <rPh sb="11" eb="13">
      <t>ネンド</t>
    </rPh>
    <phoneticPr fontId="2"/>
  </si>
  <si>
    <t>平成２７年度(２０１５年度）</t>
    <rPh sb="0" eb="2">
      <t>ヘイセイ</t>
    </rPh>
    <rPh sb="4" eb="6">
      <t>ネンド</t>
    </rPh>
    <rPh sb="11" eb="13">
      <t>ネンド</t>
    </rPh>
    <phoneticPr fontId="2"/>
  </si>
  <si>
    <t>平成２８年度(２０１６年度）</t>
    <rPh sb="0" eb="2">
      <t>ヘイセイ</t>
    </rPh>
    <rPh sb="4" eb="6">
      <t>ネンド</t>
    </rPh>
    <rPh sb="11" eb="13">
      <t>ネンド</t>
    </rPh>
    <phoneticPr fontId="2"/>
  </si>
  <si>
    <t>平成２９年度(２０１７年度）</t>
    <rPh sb="0" eb="2">
      <t>ヘイセイ</t>
    </rPh>
    <rPh sb="4" eb="6">
      <t>ネンド</t>
    </rPh>
    <rPh sb="11" eb="13">
      <t>ネンド</t>
    </rPh>
    <phoneticPr fontId="2"/>
  </si>
  <si>
    <t>平成３０年度(２０１８年度）</t>
    <rPh sb="0" eb="2">
      <t>ヘイセイ</t>
    </rPh>
    <rPh sb="4" eb="6">
      <t>ネンド</t>
    </rPh>
    <rPh sb="11" eb="13">
      <t>ネンド</t>
    </rPh>
    <phoneticPr fontId="2"/>
  </si>
  <si>
    <t>平成３１年度(２０１９年度）</t>
    <rPh sb="0" eb="2">
      <t>ヘイセイ</t>
    </rPh>
    <rPh sb="4" eb="6">
      <t>ネンド</t>
    </rPh>
    <rPh sb="11" eb="13">
      <t>ネンド</t>
    </rPh>
    <phoneticPr fontId="2"/>
  </si>
  <si>
    <t>平成３２年度(２０２０年度）</t>
    <rPh sb="0" eb="2">
      <t>ヘイセイ</t>
    </rPh>
    <rPh sb="4" eb="6">
      <t>ネンド</t>
    </rPh>
    <rPh sb="11" eb="13">
      <t>ネンド</t>
    </rPh>
    <phoneticPr fontId="2"/>
  </si>
  <si>
    <t>平成３３年度(２０２１年度）</t>
    <rPh sb="0" eb="2">
      <t>ヘイセイ</t>
    </rPh>
    <rPh sb="4" eb="6">
      <t>ネンド</t>
    </rPh>
    <rPh sb="11" eb="13">
      <t>ネンド</t>
    </rPh>
    <phoneticPr fontId="2"/>
  </si>
  <si>
    <t>平成３４年度(２０２２年度）</t>
    <rPh sb="0" eb="2">
      <t>ヘイセイ</t>
    </rPh>
    <rPh sb="4" eb="6">
      <t>ネンド</t>
    </rPh>
    <rPh sb="11" eb="13">
      <t>ネンド</t>
    </rPh>
    <phoneticPr fontId="2"/>
  </si>
  <si>
    <t>平成３５年度(２０２３年度）</t>
    <rPh sb="0" eb="2">
      <t>ヘイセイ</t>
    </rPh>
    <rPh sb="4" eb="6">
      <t>ネンド</t>
    </rPh>
    <rPh sb="11" eb="13">
      <t>ネンド</t>
    </rPh>
    <phoneticPr fontId="2"/>
  </si>
  <si>
    <t>計</t>
    <rPh sb="0" eb="1">
      <t>ケイ</t>
    </rPh>
    <phoneticPr fontId="2"/>
  </si>
  <si>
    <t>年 度</t>
    <rPh sb="0" eb="1">
      <t>ネン</t>
    </rPh>
    <rPh sb="2" eb="3">
      <t>ド</t>
    </rPh>
    <phoneticPr fontId="2"/>
  </si>
  <si>
    <t>摘 要</t>
    <rPh sb="0" eb="1">
      <t>ツム</t>
    </rPh>
    <rPh sb="2" eb="3">
      <t>ヨウ</t>
    </rPh>
    <phoneticPr fontId="2"/>
  </si>
  <si>
    <t>平成２７年３月２１日開館</t>
    <rPh sb="0" eb="2">
      <t>ヘイセイ</t>
    </rPh>
    <rPh sb="4" eb="5">
      <t>ネン</t>
    </rPh>
    <rPh sb="6" eb="7">
      <t>ガツ</t>
    </rPh>
    <rPh sb="9" eb="10">
      <t>ヒ</t>
    </rPh>
    <rPh sb="10" eb="12">
      <t>カイカン</t>
    </rPh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</si>
  <si>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</si>
  <si>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</si>
  <si>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</si>
  <si>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</si>
  <si>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</si>
  <si>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</si>
  <si>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</si>
  <si>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</si>
  <si>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</si>
  <si>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</si>
  <si>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</si>
  <si>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</si>
  <si>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</si>
  <si>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</si>
  <si>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月別来館者数</t>
    <rPh sb="0" eb="2">
      <t>ツキベツ</t>
    </rPh>
    <rPh sb="2" eb="5">
      <t>ライカンシャ</t>
    </rPh>
    <rPh sb="5" eb="6">
      <t>スウ</t>
    </rPh>
    <phoneticPr fontId="2"/>
  </si>
  <si>
    <t>累計来館者数</t>
    <rPh sb="0" eb="2">
      <t>ルイケイ</t>
    </rPh>
    <rPh sb="2" eb="5">
      <t>ライカンシャ</t>
    </rPh>
    <rPh sb="5" eb="6">
      <t>スウ</t>
    </rPh>
    <phoneticPr fontId="2"/>
  </si>
  <si>
    <t>来館者数</t>
    <rPh sb="0" eb="3">
      <t>ライカンシャ</t>
    </rPh>
    <rPh sb="3" eb="4">
      <t>スウ</t>
    </rPh>
    <phoneticPr fontId="2"/>
  </si>
  <si>
    <t>対前年同月比（％）
(３０年度／２９年度）</t>
    <rPh sb="0" eb="1">
      <t>タイ</t>
    </rPh>
    <rPh sb="1" eb="3">
      <t>ゼンネン</t>
    </rPh>
    <rPh sb="3" eb="5">
      <t>ドウゲツ</t>
    </rPh>
    <rPh sb="5" eb="6">
      <t>ヒ</t>
    </rPh>
    <rPh sb="13" eb="15">
      <t>ネンド</t>
    </rPh>
    <rPh sb="18" eb="20">
      <t>ネンド</t>
    </rPh>
    <phoneticPr fontId="2"/>
  </si>
  <si>
    <t>平成２９年度
来館者数</t>
    <rPh sb="0" eb="2">
      <t>ヘイセイ</t>
    </rPh>
    <rPh sb="4" eb="6">
      <t>ネンド</t>
    </rPh>
    <rPh sb="7" eb="9">
      <t>ライカン</t>
    </rPh>
    <rPh sb="9" eb="10">
      <t>モノ</t>
    </rPh>
    <rPh sb="10" eb="11">
      <t>スウ</t>
    </rPh>
    <phoneticPr fontId="2"/>
  </si>
  <si>
    <t>平成２８年度
来館者数</t>
    <rPh sb="0" eb="2">
      <t>ヘイセイ</t>
    </rPh>
    <rPh sb="4" eb="6">
      <t>ネンド</t>
    </rPh>
    <rPh sb="7" eb="10">
      <t>ライカンシャ</t>
    </rPh>
    <rPh sb="10" eb="11">
      <t>スウ</t>
    </rPh>
    <phoneticPr fontId="2"/>
  </si>
  <si>
    <t>平成２７年度
来館者数</t>
    <rPh sb="0" eb="2">
      <t>ヘイセイ</t>
    </rPh>
    <rPh sb="4" eb="6">
      <t>ネンド</t>
    </rPh>
    <rPh sb="7" eb="10">
      <t>ライカンシャ</t>
    </rPh>
    <rPh sb="10" eb="11">
      <t>スウ</t>
    </rPh>
    <phoneticPr fontId="2"/>
  </si>
  <si>
    <t>平成２６年度
来館者数</t>
    <rPh sb="0" eb="2">
      <t>ヘイセイ</t>
    </rPh>
    <rPh sb="4" eb="6">
      <t>ネンド</t>
    </rPh>
    <rPh sb="7" eb="10">
      <t>ライカンシャ</t>
    </rPh>
    <rPh sb="10" eb="11">
      <t>スウ</t>
    </rPh>
    <phoneticPr fontId="2"/>
  </si>
  <si>
    <t>（平成２７年３月２１日開館）</t>
    <rPh sb="1" eb="3">
      <t>ヘイセイ</t>
    </rPh>
    <rPh sb="5" eb="6">
      <t>ネン</t>
    </rPh>
    <rPh sb="7" eb="8">
      <t>ガツ</t>
    </rPh>
    <rPh sb="10" eb="11">
      <t>ヒ</t>
    </rPh>
    <rPh sb="11" eb="13">
      <t>カイカン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</si>
  <si>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</si>
  <si>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</si>
  <si>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</si>
  <si>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</si>
  <si>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</si>
  <si>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日</t>
    <rPh sb="0" eb="1">
      <t>ヒ</t>
    </rPh>
    <phoneticPr fontId="2"/>
  </si>
  <si>
    <t>9月</t>
  </si>
  <si>
    <t>10月</t>
  </si>
  <si>
    <t>11月</t>
  </si>
  <si>
    <t>12月</t>
  </si>
  <si>
    <t>1月</t>
  </si>
  <si>
    <t>2月</t>
  </si>
  <si>
    <t>3月</t>
  </si>
  <si>
    <t>H３０年度来館者数の前年度比率</t>
    <rPh sb="3" eb="5">
      <t>ネンド</t>
    </rPh>
    <rPh sb="5" eb="8">
      <t>ライカンシャ</t>
    </rPh>
    <rPh sb="8" eb="9">
      <t>スウ</t>
    </rPh>
    <rPh sb="12" eb="13">
      <t>ド</t>
    </rPh>
    <phoneticPr fontId="2"/>
  </si>
  <si>
    <t>平成３０年度
来館者数</t>
    <rPh sb="0" eb="2">
      <t>ヘイセイ</t>
    </rPh>
    <rPh sb="4" eb="6">
      <t>ネンド</t>
    </rPh>
    <rPh sb="7" eb="10">
      <t>ライカンシャ</t>
    </rPh>
    <rPh sb="10" eb="11">
      <t>スウ</t>
    </rPh>
    <phoneticPr fontId="2"/>
  </si>
  <si>
    <t>対前年同月比（％）
(31年度／30年度）</t>
    <rPh sb="0" eb="1">
      <t>タイ</t>
    </rPh>
    <rPh sb="1" eb="3">
      <t>ゼンネン</t>
    </rPh>
    <rPh sb="3" eb="5">
      <t>ドウゲツ</t>
    </rPh>
    <rPh sb="5" eb="6">
      <t>ヒ</t>
    </rPh>
    <rPh sb="13" eb="15">
      <t>ネンド</t>
    </rPh>
    <rPh sb="18" eb="20">
      <t>ネンド</t>
    </rPh>
    <phoneticPr fontId="2"/>
  </si>
  <si>
    <t>2019年度来館者数の前年度同時期比率</t>
    <rPh sb="4" eb="6">
      <t>ネンド</t>
    </rPh>
    <rPh sb="6" eb="9">
      <t>ライカンシャ</t>
    </rPh>
    <rPh sb="9" eb="10">
      <t>スウ</t>
    </rPh>
    <rPh sb="13" eb="14">
      <t>ド</t>
    </rPh>
    <rPh sb="14" eb="17">
      <t>ドウジキ</t>
    </rPh>
    <phoneticPr fontId="2"/>
  </si>
  <si>
    <t>平成３１年度（令和元年度）</t>
    <rPh sb="0" eb="2">
      <t>ヘイセイ</t>
    </rPh>
    <rPh sb="4" eb="5">
      <t>ネン</t>
    </rPh>
    <rPh sb="5" eb="6">
      <t>ド</t>
    </rPh>
    <rPh sb="7" eb="8">
      <t>レイ</t>
    </rPh>
    <rPh sb="8" eb="9">
      <t>ワ</t>
    </rPh>
    <rPh sb="9" eb="11">
      <t>ガンネン</t>
    </rPh>
    <rPh sb="11" eb="12">
      <t>ド</t>
    </rPh>
    <phoneticPr fontId="2"/>
  </si>
  <si>
    <t>合計①</t>
    <rPh sb="0" eb="2">
      <t>ゴウケイ</t>
    </rPh>
    <phoneticPr fontId="2"/>
  </si>
  <si>
    <t>うち団体②</t>
    <rPh sb="2" eb="4">
      <t>ダンタイ</t>
    </rPh>
    <phoneticPr fontId="2"/>
  </si>
  <si>
    <t>来館者数団体比率（％　②／①）</t>
    <rPh sb="0" eb="4">
      <t>ライカンシャスウ</t>
    </rPh>
    <rPh sb="4" eb="6">
      <t>ダンタイ</t>
    </rPh>
    <rPh sb="6" eb="8">
      <t>ヒリツ</t>
    </rPh>
    <phoneticPr fontId="2"/>
  </si>
  <si>
    <t>来館者数（人）</t>
    <rPh sb="0" eb="3">
      <t>ライカンシャ</t>
    </rPh>
    <rPh sb="3" eb="4">
      <t>スウ</t>
    </rPh>
    <rPh sb="5" eb="6">
      <t>ニン</t>
    </rPh>
    <phoneticPr fontId="2"/>
  </si>
  <si>
    <t>それ以外③</t>
    <rPh sb="2" eb="4">
      <t>イガイ</t>
    </rPh>
    <phoneticPr fontId="2"/>
  </si>
  <si>
    <t>※団体は20名以上</t>
    <rPh sb="1" eb="3">
      <t>ダンタイ</t>
    </rPh>
    <rPh sb="6" eb="9">
      <t>メイイジョウ</t>
    </rPh>
    <phoneticPr fontId="2"/>
  </si>
  <si>
    <t>2019年12月末日まで</t>
    <rPh sb="4" eb="5">
      <t>ネン</t>
    </rPh>
    <rPh sb="7" eb="8">
      <t>ガツ</t>
    </rPh>
    <rPh sb="8" eb="10">
      <t>マツジツ</t>
    </rPh>
    <phoneticPr fontId="2"/>
  </si>
  <si>
    <t>2/26主催行事中止表明（新型コロナウィルス）</t>
    <rPh sb="4" eb="6">
      <t>シュサイ</t>
    </rPh>
    <rPh sb="6" eb="8">
      <t>ギョウジ</t>
    </rPh>
    <rPh sb="8" eb="10">
      <t>チュウシ</t>
    </rPh>
    <rPh sb="10" eb="12">
      <t>ヒョウメイ</t>
    </rPh>
    <phoneticPr fontId="2"/>
  </si>
  <si>
    <t>3/10から
プラネ中止</t>
    <phoneticPr fontId="2"/>
  </si>
  <si>
    <t>令和２年度</t>
    <rPh sb="0" eb="2">
      <t>レイワ</t>
    </rPh>
    <rPh sb="3" eb="5">
      <t>ネンド</t>
    </rPh>
    <phoneticPr fontId="2"/>
  </si>
  <si>
    <t>2020年度来館者数の前年度同時期比率</t>
    <rPh sb="4" eb="6">
      <t>ネンド</t>
    </rPh>
    <rPh sb="6" eb="9">
      <t>ライカンシャ</t>
    </rPh>
    <rPh sb="9" eb="10">
      <t>スウ</t>
    </rPh>
    <rPh sb="13" eb="14">
      <t>ド</t>
    </rPh>
    <rPh sb="14" eb="17">
      <t>ドウジキ</t>
    </rPh>
    <phoneticPr fontId="2"/>
  </si>
  <si>
    <t>対前年同月比（％）
(2年度／元年度）</t>
    <rPh sb="0" eb="1">
      <t>タイ</t>
    </rPh>
    <rPh sb="1" eb="3">
      <t>ゼンネン</t>
    </rPh>
    <rPh sb="3" eb="5">
      <t>ドウゲツ</t>
    </rPh>
    <rPh sb="5" eb="6">
      <t>ヒ</t>
    </rPh>
    <rPh sb="12" eb="14">
      <t>ネンド</t>
    </rPh>
    <rPh sb="15" eb="16">
      <t>ゲン</t>
    </rPh>
    <rPh sb="16" eb="18">
      <t>ネンド</t>
    </rPh>
    <phoneticPr fontId="2"/>
  </si>
  <si>
    <t xml:space="preserve">4/15～5/18全館休館
</t>
    <rPh sb="9" eb="11">
      <t>ゼンカン</t>
    </rPh>
    <rPh sb="11" eb="13">
      <t>キュウカン</t>
    </rPh>
    <phoneticPr fontId="2"/>
  </si>
  <si>
    <t>5/19～5/30プラネ、
図書ｃ除きオープン</t>
    <rPh sb="14" eb="16">
      <t>トショ</t>
    </rPh>
    <rPh sb="17" eb="18">
      <t>ノゾ</t>
    </rPh>
    <phoneticPr fontId="2"/>
  </si>
  <si>
    <t>6/2全館オープン
6/19全国移動制限解除</t>
    <rPh sb="3" eb="5">
      <t>ゼンカン</t>
    </rPh>
    <rPh sb="14" eb="16">
      <t>ゼンコク</t>
    </rPh>
    <rPh sb="16" eb="18">
      <t>イドウ</t>
    </rPh>
    <rPh sb="18" eb="20">
      <t>セイゲン</t>
    </rPh>
    <rPh sb="20" eb="22">
      <t>カイジョ</t>
    </rPh>
    <phoneticPr fontId="2"/>
  </si>
  <si>
    <r>
      <rPr>
        <sz val="14"/>
        <color theme="1"/>
        <rFont val="ＭＳ Ｐゴシック"/>
        <family val="3"/>
        <charset val="128"/>
        <scheme val="minor"/>
      </rPr>
      <t>平成３１年度</t>
    </r>
    <r>
      <rPr>
        <sz val="12"/>
        <color theme="1"/>
        <rFont val="ＭＳ Ｐゴシック"/>
        <family val="3"/>
        <charset val="128"/>
        <scheme val="minor"/>
      </rPr>
      <t xml:space="preserve">
（令和元）
</t>
    </r>
    <r>
      <rPr>
        <sz val="14"/>
        <color theme="1"/>
        <rFont val="ＭＳ Ｐゴシック"/>
        <family val="3"/>
        <charset val="128"/>
        <scheme val="minor"/>
      </rPr>
      <t>来館者数</t>
    </r>
    <rPh sb="0" eb="2">
      <t>ヘイセイ</t>
    </rPh>
    <rPh sb="4" eb="6">
      <t>ネンド</t>
    </rPh>
    <rPh sb="5" eb="6">
      <t>ド</t>
    </rPh>
    <rPh sb="13" eb="16">
      <t>ライカンシャ</t>
    </rPh>
    <rPh sb="16" eb="17">
      <t>スウ</t>
    </rPh>
    <phoneticPr fontId="2"/>
  </si>
  <si>
    <t>10/13～定員プラネ70、講座室72へ</t>
    <rPh sb="6" eb="8">
      <t>テイイン</t>
    </rPh>
    <rPh sb="14" eb="16">
      <t>コウザ</t>
    </rPh>
    <rPh sb="16" eb="17">
      <t>シツ</t>
    </rPh>
    <phoneticPr fontId="2"/>
  </si>
  <si>
    <t>1/8緊急事態宣言発令(1都、2府、8県。2/7まで）</t>
    <rPh sb="3" eb="5">
      <t>キンキュウ</t>
    </rPh>
    <rPh sb="5" eb="7">
      <t>ジタイ</t>
    </rPh>
    <rPh sb="7" eb="9">
      <t>センゲン</t>
    </rPh>
    <rPh sb="9" eb="11">
      <t>ハツレイ</t>
    </rPh>
    <rPh sb="13" eb="14">
      <t>ミヤコ</t>
    </rPh>
    <rPh sb="16" eb="17">
      <t>フ</t>
    </rPh>
    <rPh sb="19" eb="20">
      <t>ケン</t>
    </rPh>
    <phoneticPr fontId="2"/>
  </si>
  <si>
    <t>来館者数推移（常設展示）</t>
    <rPh sb="0" eb="3">
      <t>ライカンシャ</t>
    </rPh>
    <rPh sb="3" eb="4">
      <t>スウ</t>
    </rPh>
    <rPh sb="4" eb="6">
      <t>スイイ</t>
    </rPh>
    <rPh sb="7" eb="9">
      <t>ジョウセツ</t>
    </rPh>
    <rPh sb="9" eb="11">
      <t>テンジ</t>
    </rPh>
    <phoneticPr fontId="2"/>
  </si>
  <si>
    <r>
      <rPr>
        <sz val="14"/>
        <color theme="1"/>
        <rFont val="ＭＳ Ｐゴシック"/>
        <family val="3"/>
        <charset val="128"/>
        <scheme val="minor"/>
      </rPr>
      <t>令和２年度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来館者数</t>
    </r>
    <rPh sb="0" eb="2">
      <t>レイワ</t>
    </rPh>
    <rPh sb="3" eb="5">
      <t>ネンド</t>
    </rPh>
    <rPh sb="4" eb="5">
      <t>ド</t>
    </rPh>
    <rPh sb="6" eb="9">
      <t>ライカンシャ</t>
    </rPh>
    <rPh sb="9" eb="10">
      <t>スウ</t>
    </rPh>
    <phoneticPr fontId="2"/>
  </si>
  <si>
    <t>令和３年度</t>
    <rPh sb="0" eb="2">
      <t>レイワ</t>
    </rPh>
    <rPh sb="3" eb="5">
      <t>ネンド</t>
    </rPh>
    <phoneticPr fontId="2"/>
  </si>
  <si>
    <t>（2015年(H２７)年３月２１日開館）</t>
    <rPh sb="5" eb="6">
      <t>ネン</t>
    </rPh>
    <rPh sb="11" eb="12">
      <t>ネン</t>
    </rPh>
    <rPh sb="13" eb="14">
      <t>ガツ</t>
    </rPh>
    <rPh sb="16" eb="17">
      <t>ヒ</t>
    </rPh>
    <rPh sb="17" eb="19">
      <t>カイカン</t>
    </rPh>
    <phoneticPr fontId="2"/>
  </si>
  <si>
    <t>整備休館</t>
    <rPh sb="0" eb="2">
      <t>セイビ</t>
    </rPh>
    <rPh sb="2" eb="4">
      <t>キュウカン</t>
    </rPh>
    <phoneticPr fontId="2"/>
  </si>
  <si>
    <t>非常事態休館</t>
    <rPh sb="0" eb="2">
      <t>ヒジョウ</t>
    </rPh>
    <rPh sb="2" eb="4">
      <t>ジタイ</t>
    </rPh>
    <rPh sb="4" eb="6">
      <t>キュウカン</t>
    </rPh>
    <phoneticPr fontId="2"/>
  </si>
  <si>
    <t>対前年同月比（％）
(3年度／2年度）</t>
    <rPh sb="0" eb="1">
      <t>タイ</t>
    </rPh>
    <rPh sb="1" eb="3">
      <t>ゼンネン</t>
    </rPh>
    <rPh sb="3" eb="5">
      <t>ドウゲツ</t>
    </rPh>
    <rPh sb="5" eb="6">
      <t>ヒ</t>
    </rPh>
    <rPh sb="12" eb="14">
      <t>ネンド</t>
    </rPh>
    <rPh sb="16" eb="18">
      <t>ネンド</t>
    </rPh>
    <phoneticPr fontId="2"/>
  </si>
  <si>
    <t>年末休館</t>
    <rPh sb="0" eb="1">
      <t>ネンマツ</t>
    </rPh>
    <rPh sb="1" eb="3">
      <t>キュウカン</t>
    </rPh>
    <phoneticPr fontId="2"/>
  </si>
  <si>
    <t>コロナ臨時休館</t>
    <rPh sb="3" eb="7">
      <t>リンジキュウカン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</si>
  <si>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</si>
  <si>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コロナ休館</t>
    <rPh sb="3" eb="5">
      <t>キュウカン</t>
    </rPh>
    <phoneticPr fontId="2"/>
  </si>
  <si>
    <t>　　　　　　　　　　　　平成26年～令和4年3月</t>
    <rPh sb="12" eb="14">
      <t>ヘイセイ</t>
    </rPh>
    <rPh sb="16" eb="17">
      <t>ネン</t>
    </rPh>
    <rPh sb="18" eb="20">
      <t>レイワ</t>
    </rPh>
    <rPh sb="21" eb="22">
      <t>ネン</t>
    </rPh>
    <rPh sb="23" eb="24">
      <t>ガツ</t>
    </rPh>
    <phoneticPr fontId="2"/>
  </si>
  <si>
    <t>整備休館</t>
    <rPh sb="0" eb="2">
      <t>セイビ</t>
    </rPh>
    <rPh sb="2" eb="4">
      <t>キュウカン</t>
    </rPh>
    <phoneticPr fontId="2"/>
  </si>
  <si>
    <t>令和3年度
来館者数</t>
    <rPh sb="0" eb="2">
      <t>レイワ</t>
    </rPh>
    <rPh sb="3" eb="5">
      <t>ネンド</t>
    </rPh>
    <rPh sb="4" eb="5">
      <t>ド</t>
    </rPh>
    <rPh sb="6" eb="9">
      <t>ライカンシャ</t>
    </rPh>
    <rPh sb="9" eb="10">
      <t>スウ</t>
    </rPh>
    <phoneticPr fontId="2"/>
  </si>
  <si>
    <t>令和２年度
来館者数</t>
    <rPh sb="0" eb="2">
      <t>レイワ</t>
    </rPh>
    <rPh sb="3" eb="5">
      <t>ネンド</t>
    </rPh>
    <rPh sb="4" eb="5">
      <t>ド</t>
    </rPh>
    <rPh sb="6" eb="9">
      <t>ライカンシャ</t>
    </rPh>
    <rPh sb="9" eb="10">
      <t>スウ</t>
    </rPh>
    <phoneticPr fontId="2"/>
  </si>
  <si>
    <t>平成３１年度
（令和元）
来館者数</t>
    <rPh sb="0" eb="2">
      <t>ヘイセイ</t>
    </rPh>
    <rPh sb="4" eb="6">
      <t>ネンド</t>
    </rPh>
    <rPh sb="5" eb="6">
      <t>ド</t>
    </rPh>
    <rPh sb="13" eb="16">
      <t>ライカンシャ</t>
    </rPh>
    <rPh sb="16" eb="17">
      <t>スウ</t>
    </rPh>
    <phoneticPr fontId="2"/>
  </si>
  <si>
    <t>休館</t>
    <rPh sb="0" eb="2">
      <t>キュウカン</t>
    </rPh>
    <phoneticPr fontId="2"/>
  </si>
  <si>
    <t>企画展『わたしたちのくらしとごみ』入場者数：</t>
    <rPh sb="0" eb="3">
      <t>キカクテン</t>
    </rPh>
    <rPh sb="17" eb="19">
      <t>ニュウジョウ</t>
    </rPh>
    <rPh sb="19" eb="20">
      <t>シャ</t>
    </rPh>
    <rPh sb="20" eb="21">
      <t>スウ</t>
    </rPh>
    <phoneticPr fontId="2"/>
  </si>
  <si>
    <t>1,563人(10/1～10/31)</t>
    <phoneticPr fontId="2"/>
  </si>
  <si>
    <t>コロナ休館</t>
    <rPh sb="3" eb="5">
      <t>キュウカン</t>
    </rPh>
    <phoneticPr fontId="2"/>
  </si>
  <si>
    <t>休館日</t>
    <rPh sb="0" eb="3">
      <t>キュウカンビ</t>
    </rPh>
    <phoneticPr fontId="2"/>
  </si>
  <si>
    <t>整備休館</t>
    <rPh sb="0" eb="2">
      <t>セイビ</t>
    </rPh>
    <rPh sb="2" eb="4">
      <t>キュウカン</t>
    </rPh>
    <phoneticPr fontId="2"/>
  </si>
  <si>
    <t>4月</t>
    <rPh sb="1" eb="2">
      <t>ガツ</t>
    </rPh>
    <phoneticPr fontId="2"/>
  </si>
  <si>
    <t>令和4年度
来館者数</t>
    <rPh sb="0" eb="2">
      <t>レイワ</t>
    </rPh>
    <rPh sb="3" eb="5">
      <t>ネンド</t>
    </rPh>
    <rPh sb="4" eb="5">
      <t>ド</t>
    </rPh>
    <rPh sb="6" eb="9">
      <t>ライカンシャ</t>
    </rPh>
    <rPh sb="9" eb="10">
      <t>スウ</t>
    </rPh>
    <phoneticPr fontId="2"/>
  </si>
  <si>
    <t>令和5年度</t>
    <rPh sb="0" eb="2">
      <t>レイワ</t>
    </rPh>
    <rPh sb="3" eb="5">
      <t>ネンド</t>
    </rPh>
    <phoneticPr fontId="2"/>
  </si>
  <si>
    <t>整備休館</t>
    <rPh sb="0" eb="2">
      <t>セイビ</t>
    </rPh>
    <rPh sb="2" eb="4">
      <t>キュウカン</t>
    </rPh>
    <phoneticPr fontId="2"/>
  </si>
  <si>
    <t xml:space="preserve">                         </t>
    <phoneticPr fontId="2"/>
  </si>
  <si>
    <t>　　　　　　　　　　　　平成26年3月～令和5年4月</t>
    <rPh sb="12" eb="14">
      <t>ヘイセイ</t>
    </rPh>
    <rPh sb="16" eb="17">
      <t>ネン</t>
    </rPh>
    <rPh sb="18" eb="19">
      <t>ガツ</t>
    </rPh>
    <rPh sb="20" eb="22">
      <t>レイワ</t>
    </rPh>
    <rPh sb="23" eb="24">
      <t>ネン</t>
    </rPh>
    <rPh sb="25" eb="26">
      <t>ガツ</t>
    </rPh>
    <phoneticPr fontId="2"/>
  </si>
  <si>
    <t>なし</t>
    <phoneticPr fontId="2"/>
  </si>
  <si>
    <t>休館日</t>
    <rPh sb="0" eb="3">
      <t>キュウカンビ</t>
    </rPh>
    <phoneticPr fontId="2"/>
  </si>
  <si>
    <t>入場者数：5,442 人</t>
    <rPh sb="0" eb="2">
      <t>ニュウジョウ</t>
    </rPh>
    <rPh sb="2" eb="3">
      <t>シャ</t>
    </rPh>
    <rPh sb="3" eb="4">
      <t>スウ</t>
    </rPh>
    <rPh sb="11" eb="12">
      <t>ニン</t>
    </rPh>
    <phoneticPr fontId="2"/>
  </si>
  <si>
    <t xml:space="preserve">CF:  開館30周年記念特別展（池田あきこ原画展）：4/15～6/4       </t>
    <phoneticPr fontId="2"/>
  </si>
  <si>
    <t>2023.6.1</t>
    <phoneticPr fontId="2"/>
  </si>
  <si>
    <t>2023.4.1</t>
    <phoneticPr fontId="2"/>
  </si>
  <si>
    <t>令和３年度
来館者数</t>
    <rPh sb="0" eb="2">
      <t>レイワ</t>
    </rPh>
    <rPh sb="3" eb="5">
      <t>ネンド</t>
    </rPh>
    <rPh sb="4" eb="5">
      <t>ド</t>
    </rPh>
    <rPh sb="6" eb="9">
      <t>ライカンシャ</t>
    </rPh>
    <rPh sb="9" eb="10">
      <t>スウ</t>
    </rPh>
    <phoneticPr fontId="2"/>
  </si>
  <si>
    <t>令和４年度</t>
    <rPh sb="0" eb="2">
      <t>レイワ</t>
    </rPh>
    <rPh sb="3" eb="5">
      <t>ネンド</t>
    </rPh>
    <phoneticPr fontId="2"/>
  </si>
  <si>
    <t>　　　　　　　　　　　　平成26年3月～令和5年3月</t>
    <rPh sb="12" eb="14">
      <t>ヘイセイ</t>
    </rPh>
    <rPh sb="16" eb="17">
      <t>ネン</t>
    </rPh>
    <rPh sb="18" eb="19">
      <t>ガツ</t>
    </rPh>
    <rPh sb="20" eb="22">
      <t>レイワ</t>
    </rPh>
    <rPh sb="23" eb="24">
      <t>ネン</t>
    </rPh>
    <rPh sb="25" eb="2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</si>
</sst>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%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176" fontId="7" fillId="0" borderId="6" xfId="0" applyNumberFormat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5" xfId="1" applyFont="1" applyBorder="1">
      <alignment vertical="center"/>
    </xf>
    <xf numFmtId="0" fontId="7" fillId="0" borderId="17" xfId="0" applyFont="1" applyBorder="1" applyAlignment="1">
      <alignment horizontal="right" vertical="center"/>
    </xf>
    <xf numFmtId="38" fontId="7" fillId="0" borderId="18" xfId="1" applyFont="1" applyBorder="1">
      <alignment vertical="center"/>
    </xf>
    <xf numFmtId="176" fontId="7" fillId="0" borderId="19" xfId="0" applyNumberFormat="1" applyFont="1" applyBorder="1">
      <alignment vertical="center"/>
    </xf>
    <xf numFmtId="38" fontId="7" fillId="0" borderId="20" xfId="1" applyFont="1" applyBorder="1">
      <alignment vertical="center"/>
    </xf>
    <xf numFmtId="38" fontId="7" fillId="0" borderId="21" xfId="1" applyFont="1" applyBorder="1">
      <alignment vertical="center"/>
    </xf>
    <xf numFmtId="0" fontId="7" fillId="0" borderId="23" xfId="0" applyFont="1" applyBorder="1" applyAlignment="1">
      <alignment horizontal="right" vertical="center"/>
    </xf>
    <xf numFmtId="38" fontId="7" fillId="0" borderId="24" xfId="1" applyFont="1" applyBorder="1">
      <alignment vertical="center"/>
    </xf>
    <xf numFmtId="38" fontId="7" fillId="0" borderId="26" xfId="1" applyFont="1" applyBorder="1">
      <alignment vertical="center"/>
    </xf>
    <xf numFmtId="38" fontId="7" fillId="0" borderId="27" xfId="1" applyFont="1" applyBorder="1">
      <alignment vertical="center"/>
    </xf>
    <xf numFmtId="0" fontId="7" fillId="0" borderId="28" xfId="0" applyFont="1" applyBorder="1" applyAlignment="1">
      <alignment horizontal="right" vertical="center"/>
    </xf>
    <xf numFmtId="38" fontId="7" fillId="0" borderId="29" xfId="1" applyFont="1" applyBorder="1">
      <alignment vertical="center"/>
    </xf>
    <xf numFmtId="38" fontId="7" fillId="0" borderId="31" xfId="1" applyFont="1" applyBorder="1">
      <alignment vertical="center"/>
    </xf>
    <xf numFmtId="38" fontId="7" fillId="0" borderId="2" xfId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21" xfId="0" applyFont="1" applyBorder="1">
      <alignment vertical="center"/>
    </xf>
    <xf numFmtId="38" fontId="7" fillId="0" borderId="23" xfId="1" applyFont="1" applyBorder="1">
      <alignment vertical="center"/>
    </xf>
    <xf numFmtId="38" fontId="7" fillId="0" borderId="28" xfId="0" applyNumberFormat="1" applyFont="1" applyBorder="1">
      <alignment vertical="center"/>
    </xf>
    <xf numFmtId="0" fontId="7" fillId="0" borderId="14" xfId="0" applyFont="1" applyBorder="1">
      <alignment vertical="center"/>
    </xf>
    <xf numFmtId="38" fontId="7" fillId="0" borderId="16" xfId="0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0" fillId="0" borderId="35" xfId="0" applyBorder="1">
      <alignment vertical="center"/>
    </xf>
    <xf numFmtId="177" fontId="5" fillId="0" borderId="30" xfId="0" applyNumberFormat="1" applyFont="1" applyBorder="1">
      <alignment vertical="center"/>
    </xf>
    <xf numFmtId="0" fontId="0" fillId="2" borderId="35" xfId="0" applyFill="1" applyBorder="1">
      <alignment vertical="center"/>
    </xf>
    <xf numFmtId="0" fontId="0" fillId="0" borderId="35" xfId="0" applyFill="1" applyBorder="1">
      <alignment vertical="center"/>
    </xf>
    <xf numFmtId="0" fontId="8" fillId="0" borderId="35" xfId="0" applyFont="1" applyBorder="1">
      <alignment vertical="center"/>
    </xf>
    <xf numFmtId="176" fontId="7" fillId="0" borderId="25" xfId="0" applyNumberFormat="1" applyFont="1" applyBorder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76" fontId="7" fillId="0" borderId="30" xfId="0" applyNumberFormat="1" applyFont="1" applyBorder="1">
      <alignment vertical="center"/>
    </xf>
    <xf numFmtId="177" fontId="7" fillId="0" borderId="3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176" fontId="7" fillId="0" borderId="42" xfId="0" applyNumberFormat="1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6" xfId="1" applyFont="1" applyBorder="1">
      <alignment vertical="center"/>
    </xf>
    <xf numFmtId="177" fontId="5" fillId="0" borderId="0" xfId="0" applyNumberFormat="1" applyFont="1" applyBorder="1">
      <alignment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right" vertical="center"/>
    </xf>
    <xf numFmtId="0" fontId="8" fillId="0" borderId="43" xfId="0" applyFont="1" applyFill="1" applyBorder="1">
      <alignment vertical="center"/>
    </xf>
    <xf numFmtId="0" fontId="8" fillId="0" borderId="0" xfId="0" applyFont="1" applyFill="1" applyBorder="1">
      <alignment vertical="center"/>
    </xf>
    <xf numFmtId="177" fontId="5" fillId="0" borderId="30" xfId="0" applyNumberFormat="1" applyFont="1" applyBorder="1" applyAlignment="1">
      <alignment horizontal="center" vertical="center"/>
    </xf>
    <xf numFmtId="38" fontId="5" fillId="0" borderId="29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31" xfId="1" applyFont="1" applyBorder="1">
      <alignment vertical="center"/>
    </xf>
    <xf numFmtId="38" fontId="5" fillId="0" borderId="28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0" fontId="10" fillId="0" borderId="0" xfId="0" applyFont="1">
      <alignment vertical="center"/>
    </xf>
    <xf numFmtId="0" fontId="0" fillId="0" borderId="1" xfId="0" applyFill="1" applyBorder="1" applyProtection="1">
      <alignment vertical="center"/>
      <protection locked="0"/>
    </xf>
    <xf numFmtId="0" fontId="0" fillId="0" borderId="1" xfId="0" quotePrefix="1" applyBorder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4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38" fontId="4" fillId="3" borderId="15" xfId="1" applyFont="1" applyFill="1" applyBorder="1">
      <alignment vertical="center"/>
    </xf>
    <xf numFmtId="38" fontId="4" fillId="3" borderId="5" xfId="1" applyFont="1" applyFill="1" applyBorder="1">
      <alignment vertical="center"/>
    </xf>
    <xf numFmtId="38" fontId="4" fillId="3" borderId="6" xfId="1" applyFont="1" applyFill="1" applyBorder="1">
      <alignment vertical="center"/>
    </xf>
    <xf numFmtId="0" fontId="11" fillId="0" borderId="0" xfId="0" applyFont="1" applyAlignment="1">
      <alignment vertical="center" wrapText="1" shrinkToFit="1"/>
    </xf>
    <xf numFmtId="0" fontId="7" fillId="0" borderId="0" xfId="0" applyFont="1" applyAlignment="1">
      <alignment horizontal="right" vertical="center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 shrinkToFit="1"/>
    </xf>
    <xf numFmtId="177" fontId="7" fillId="0" borderId="17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5" fillId="0" borderId="28" xfId="0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0" fontId="1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shrinkToFit="1"/>
    </xf>
    <xf numFmtId="38" fontId="7" fillId="3" borderId="5" xfId="1" applyFont="1" applyFill="1" applyBorder="1">
      <alignment vertical="center"/>
    </xf>
    <xf numFmtId="0" fontId="7" fillId="0" borderId="0" xfId="0" applyFont="1" applyFill="1">
      <alignment vertical="center"/>
    </xf>
    <xf numFmtId="38" fontId="7" fillId="0" borderId="17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23" xfId="1" applyFont="1" applyBorder="1" applyAlignment="1">
      <alignment horizontal="right" vertical="center"/>
    </xf>
    <xf numFmtId="56" fontId="11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35" xfId="0" applyFill="1" applyBorder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38" fontId="5" fillId="0" borderId="2" xfId="0" applyNumberFormat="1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0" fontId="14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5" fillId="0" borderId="0" xfId="0" applyFont="1">
      <alignment vertical="center"/>
    </xf>
    <xf numFmtId="38" fontId="15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38" fontId="8" fillId="0" borderId="1" xfId="1" applyFont="1" applyBorder="1">
      <alignment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top"/>
    </xf>
    <xf numFmtId="38" fontId="16" fillId="0" borderId="0" xfId="1" applyFont="1" applyAlignment="1">
      <alignment horizontal="left" vertical="top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38" fontId="17" fillId="0" borderId="0" xfId="1" applyFont="1" applyAlignment="1">
      <alignment horizontal="right" vertical="center"/>
    </xf>
    <xf numFmtId="0" fontId="17" fillId="0" borderId="3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38" fontId="18" fillId="0" borderId="17" xfId="1" applyFont="1" applyBorder="1" applyAlignment="1">
      <alignment horizontal="right" vertical="center"/>
    </xf>
    <xf numFmtId="177" fontId="17" fillId="0" borderId="17" xfId="0" applyNumberFormat="1" applyFont="1" applyBorder="1" applyAlignment="1">
      <alignment horizontal="right" vertical="center"/>
    </xf>
    <xf numFmtId="38" fontId="17" fillId="0" borderId="17" xfId="1" applyFont="1" applyBorder="1" applyAlignment="1">
      <alignment horizontal="right" vertical="center"/>
    </xf>
    <xf numFmtId="38" fontId="17" fillId="0" borderId="18" xfId="1" applyFont="1" applyBorder="1">
      <alignment vertical="center"/>
    </xf>
    <xf numFmtId="38" fontId="17" fillId="0" borderId="14" xfId="1" applyFont="1" applyBorder="1">
      <alignment vertical="center"/>
    </xf>
    <xf numFmtId="38" fontId="17" fillId="0" borderId="20" xfId="1" applyFont="1" applyBorder="1">
      <alignment vertical="center"/>
    </xf>
    <xf numFmtId="38" fontId="17" fillId="0" borderId="21" xfId="1" applyFont="1" applyBorder="1">
      <alignment vertical="center"/>
    </xf>
    <xf numFmtId="0" fontId="17" fillId="0" borderId="21" xfId="0" applyFont="1" applyBorder="1">
      <alignment vertical="center"/>
    </xf>
    <xf numFmtId="38" fontId="17" fillId="0" borderId="9" xfId="1" applyFont="1" applyBorder="1" applyAlignment="1">
      <alignment horizontal="right" vertical="center"/>
    </xf>
    <xf numFmtId="38" fontId="17" fillId="0" borderId="5" xfId="1" applyFont="1" applyBorder="1">
      <alignment vertical="center"/>
    </xf>
    <xf numFmtId="38" fontId="17" fillId="0" borderId="15" xfId="1" applyFont="1" applyBorder="1">
      <alignment vertical="center"/>
    </xf>
    <xf numFmtId="38" fontId="17" fillId="0" borderId="10" xfId="1" applyFont="1" applyBorder="1">
      <alignment vertical="center"/>
    </xf>
    <xf numFmtId="0" fontId="17" fillId="0" borderId="15" xfId="0" applyFont="1" applyBorder="1">
      <alignment vertical="center"/>
    </xf>
    <xf numFmtId="38" fontId="17" fillId="0" borderId="23" xfId="1" applyFont="1" applyBorder="1" applyAlignment="1">
      <alignment horizontal="right" vertical="center"/>
    </xf>
    <xf numFmtId="38" fontId="17" fillId="0" borderId="24" xfId="1" applyFont="1" applyBorder="1">
      <alignment vertical="center"/>
    </xf>
    <xf numFmtId="38" fontId="17" fillId="0" borderId="16" xfId="1" applyFont="1" applyBorder="1">
      <alignment vertical="center"/>
    </xf>
    <xf numFmtId="38" fontId="17" fillId="0" borderId="26" xfId="1" applyFont="1" applyBorder="1">
      <alignment vertical="center"/>
    </xf>
    <xf numFmtId="38" fontId="17" fillId="0" borderId="27" xfId="1" applyFont="1" applyBorder="1">
      <alignment vertical="center"/>
    </xf>
    <xf numFmtId="38" fontId="18" fillId="0" borderId="28" xfId="1" applyFont="1" applyBorder="1" applyAlignment="1">
      <alignment horizontal="right" vertical="center"/>
    </xf>
    <xf numFmtId="177" fontId="18" fillId="0" borderId="28" xfId="0" applyNumberFormat="1" applyFont="1" applyBorder="1" applyAlignment="1">
      <alignment horizontal="right" vertical="center"/>
    </xf>
    <xf numFmtId="38" fontId="18" fillId="0" borderId="29" xfId="1" applyFont="1" applyBorder="1">
      <alignment vertical="center"/>
    </xf>
    <xf numFmtId="38" fontId="18" fillId="0" borderId="2" xfId="1" applyFont="1" applyBorder="1">
      <alignment vertical="center"/>
    </xf>
    <xf numFmtId="38" fontId="18" fillId="0" borderId="31" xfId="1" applyFont="1" applyBorder="1">
      <alignment vertical="center"/>
    </xf>
    <xf numFmtId="38" fontId="18" fillId="0" borderId="2" xfId="0" applyNumberFormat="1" applyFont="1" applyBorder="1">
      <alignment vertical="center"/>
    </xf>
    <xf numFmtId="0" fontId="18" fillId="0" borderId="0" xfId="0" applyFont="1" applyAlignment="1">
      <alignment horizontal="right" vertical="center"/>
    </xf>
    <xf numFmtId="38" fontId="18" fillId="0" borderId="0" xfId="1" applyFont="1" applyAlignment="1">
      <alignment horizontal="right" vertical="center"/>
    </xf>
    <xf numFmtId="0" fontId="18" fillId="0" borderId="0" xfId="0" applyFont="1">
      <alignment vertical="center"/>
    </xf>
    <xf numFmtId="38" fontId="17" fillId="0" borderId="0" xfId="1" applyFont="1" applyBorder="1" applyAlignment="1">
      <alignment horizontal="center" vertical="center"/>
    </xf>
    <xf numFmtId="0" fontId="0" fillId="0" borderId="1" xfId="0" quotePrefix="1" applyFill="1" applyBorder="1">
      <alignment vertical="center"/>
    </xf>
    <xf numFmtId="0" fontId="0" fillId="4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49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56" fontId="18" fillId="0" borderId="0" xfId="0" applyNumberFormat="1" applyFont="1" applyAlignment="1">
      <alignment horizontal="right" vertical="center"/>
    </xf>
    <xf numFmtId="0" fontId="0" fillId="5" borderId="1" xfId="0" applyFill="1" applyBorder="1">
      <alignment vertical="center"/>
    </xf>
    <xf numFmtId="0" fontId="7" fillId="0" borderId="0" xfId="0" applyFont="1" applyAlignment="1">
      <alignment horizontal="right" vertical="center"/>
    </xf>
    <xf numFmtId="0" fontId="0" fillId="0" borderId="50" xfId="0" applyFill="1" applyBorder="1">
      <alignment vertical="center"/>
    </xf>
    <xf numFmtId="0" fontId="17" fillId="0" borderId="0" xfId="0" applyFont="1" applyBorder="1" applyAlignment="1">
      <alignment horizontal="center" vertical="center"/>
    </xf>
    <xf numFmtId="38" fontId="18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38" fontId="18" fillId="0" borderId="9" xfId="1" applyFont="1" applyBorder="1" applyAlignment="1">
      <alignment horizontal="right" vertical="center"/>
    </xf>
    <xf numFmtId="38" fontId="18" fillId="0" borderId="23" xfId="1" applyFont="1" applyBorder="1" applyAlignment="1">
      <alignment horizontal="right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46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38" fontId="5" fillId="0" borderId="32" xfId="0" applyNumberFormat="1" applyFont="1" applyBorder="1" applyAlignment="1">
      <alignment horizontal="center" vertical="center"/>
    </xf>
    <xf numFmtId="38" fontId="5" fillId="0" borderId="48" xfId="0" applyNumberFormat="1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8" fontId="19" fillId="0" borderId="32" xfId="0" applyNumberFormat="1" applyFont="1" applyBorder="1" applyAlignment="1">
      <alignment horizontal="center" vertical="center"/>
    </xf>
    <xf numFmtId="38" fontId="19" fillId="0" borderId="4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right" vertical="center" shrinkToFit="1"/>
    </xf>
    <xf numFmtId="38" fontId="17" fillId="0" borderId="39" xfId="1" applyFont="1" applyBorder="1" applyAlignment="1">
      <alignment horizontal="center" vertical="center" wrapText="1"/>
    </xf>
    <xf numFmtId="38" fontId="17" fillId="0" borderId="40" xfId="1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38" fontId="18" fillId="0" borderId="32" xfId="0" applyNumberFormat="1" applyFont="1" applyBorder="1" applyAlignment="1">
      <alignment horizontal="center" vertical="center"/>
    </xf>
    <xf numFmtId="38" fontId="18" fillId="0" borderId="48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</xdr:row>
      <xdr:rowOff>57150</xdr:rowOff>
    </xdr:from>
    <xdr:to>
      <xdr:col>6</xdr:col>
      <xdr:colOff>1181100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534275" y="1114425"/>
          <a:ext cx="1104900" cy="413385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4</xdr:row>
      <xdr:rowOff>57150</xdr:rowOff>
    </xdr:from>
    <xdr:to>
      <xdr:col>7</xdr:col>
      <xdr:colOff>1181100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7924800" y="1266825"/>
          <a:ext cx="1076325" cy="413385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57150</xdr:rowOff>
    </xdr:from>
    <xdr:to>
      <xdr:col>8</xdr:col>
      <xdr:colOff>1181100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7448550" y="1266825"/>
          <a:ext cx="990600" cy="413385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4</xdr:row>
      <xdr:rowOff>57150</xdr:rowOff>
    </xdr:from>
    <xdr:to>
      <xdr:col>9</xdr:col>
      <xdr:colOff>1181100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8391525" y="1266825"/>
          <a:ext cx="990600" cy="413385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4</xdr:row>
      <xdr:rowOff>57150</xdr:rowOff>
    </xdr:from>
    <xdr:to>
      <xdr:col>10</xdr:col>
      <xdr:colOff>1181100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0896600" y="1266825"/>
          <a:ext cx="962025" cy="413385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</xdr:row>
      <xdr:rowOff>57150</xdr:rowOff>
    </xdr:from>
    <xdr:to>
      <xdr:col>11</xdr:col>
      <xdr:colOff>1181100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9725025" y="1266825"/>
          <a:ext cx="990600" cy="413385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opLeftCell="B1" workbookViewId="0">
      <selection activeCell="F15" sqref="F15"/>
    </sheetView>
  </sheetViews>
  <sheetFormatPr defaultColWidth="9" defaultRowHeight="14" x14ac:dyDescent="0.2"/>
  <cols>
    <col min="1" max="1" width="5.08984375" style="1" customWidth="1"/>
    <col min="2" max="2" width="25.36328125" style="3" customWidth="1"/>
    <col min="3" max="5" width="12.36328125" style="2" customWidth="1"/>
    <col min="6" max="6" width="17" style="2" customWidth="1"/>
    <col min="7" max="7" width="27.08984375" style="1" customWidth="1"/>
    <col min="8" max="16384" width="9" style="1"/>
  </cols>
  <sheetData>
    <row r="1" spans="1:7" ht="18" customHeight="1" x14ac:dyDescent="0.2">
      <c r="A1" s="1" t="s">
        <v>0</v>
      </c>
    </row>
    <row r="2" spans="1:7" ht="11.25" customHeight="1" x14ac:dyDescent="0.2"/>
    <row r="3" spans="1:7" customFormat="1" ht="11.25" customHeight="1" thickBot="1" x14ac:dyDescent="0.25"/>
    <row r="4" spans="1:7" ht="27" customHeight="1" thickBot="1" x14ac:dyDescent="0.25">
      <c r="B4" s="178" t="s">
        <v>13</v>
      </c>
      <c r="C4" s="172" t="s">
        <v>60</v>
      </c>
      <c r="D4" s="173"/>
      <c r="E4" s="174"/>
      <c r="F4" s="175" t="s">
        <v>59</v>
      </c>
      <c r="G4" s="177" t="s">
        <v>14</v>
      </c>
    </row>
    <row r="5" spans="1:7" s="3" customFormat="1" x14ac:dyDescent="0.2">
      <c r="B5" s="179"/>
      <c r="C5" s="66" t="s">
        <v>57</v>
      </c>
      <c r="D5" s="69" t="s">
        <v>58</v>
      </c>
      <c r="E5" s="70" t="s">
        <v>61</v>
      </c>
      <c r="F5" s="176"/>
      <c r="G5" s="177"/>
    </row>
    <row r="6" spans="1:7" x14ac:dyDescent="0.2">
      <c r="B6" s="76" t="s">
        <v>2</v>
      </c>
      <c r="C6" s="67">
        <v>4014</v>
      </c>
      <c r="D6" s="71"/>
      <c r="E6" s="72"/>
      <c r="F6" s="67"/>
      <c r="G6" s="75" t="s">
        <v>15</v>
      </c>
    </row>
    <row r="7" spans="1:7" x14ac:dyDescent="0.2">
      <c r="B7" s="78" t="s">
        <v>3</v>
      </c>
      <c r="C7" s="79">
        <v>71143</v>
      </c>
      <c r="D7" s="80">
        <f>C7-E7</f>
        <v>18541</v>
      </c>
      <c r="E7" s="81">
        <v>52602</v>
      </c>
      <c r="F7" s="79">
        <f>D7/C7*100</f>
        <v>26.061594253826797</v>
      </c>
      <c r="G7" s="75"/>
    </row>
    <row r="8" spans="1:7" x14ac:dyDescent="0.2">
      <c r="B8" s="76" t="s">
        <v>4</v>
      </c>
      <c r="C8" s="67">
        <v>56454</v>
      </c>
      <c r="D8" s="71">
        <f t="shared" ref="D8:D11" si="0">C8-E8</f>
        <v>16392</v>
      </c>
      <c r="E8" s="72">
        <v>40062</v>
      </c>
      <c r="F8" s="67">
        <f t="shared" ref="F8:F11" si="1">D8/C8*100</f>
        <v>29.036029333616746</v>
      </c>
      <c r="G8" s="75"/>
    </row>
    <row r="9" spans="1:7" x14ac:dyDescent="0.2">
      <c r="B9" s="78" t="s">
        <v>5</v>
      </c>
      <c r="C9" s="79">
        <v>50595</v>
      </c>
      <c r="D9" s="80">
        <f t="shared" si="0"/>
        <v>14961</v>
      </c>
      <c r="E9" s="81">
        <v>35634</v>
      </c>
      <c r="F9" s="79">
        <f t="shared" si="1"/>
        <v>29.570115624073523</v>
      </c>
      <c r="G9" s="75"/>
    </row>
    <row r="10" spans="1:7" x14ac:dyDescent="0.2">
      <c r="B10" s="76" t="s">
        <v>6</v>
      </c>
      <c r="C10" s="67">
        <f>'H30 月別来館者数'!B17</f>
        <v>50689</v>
      </c>
      <c r="D10" s="71">
        <f t="shared" si="0"/>
        <v>15349</v>
      </c>
      <c r="E10" s="72">
        <v>35340</v>
      </c>
      <c r="F10" s="67">
        <f t="shared" si="1"/>
        <v>30.280731519659099</v>
      </c>
      <c r="G10" s="75"/>
    </row>
    <row r="11" spans="1:7" x14ac:dyDescent="0.2">
      <c r="B11" s="78" t="s">
        <v>7</v>
      </c>
      <c r="C11" s="79">
        <f>'H31 月別来館者数'!B17</f>
        <v>44816</v>
      </c>
      <c r="D11" s="80">
        <f t="shared" si="0"/>
        <v>18346</v>
      </c>
      <c r="E11" s="81">
        <v>26470</v>
      </c>
      <c r="F11" s="79">
        <f t="shared" si="1"/>
        <v>40.936272759728674</v>
      </c>
      <c r="G11" s="75" t="s">
        <v>63</v>
      </c>
    </row>
    <row r="12" spans="1:7" x14ac:dyDescent="0.2">
      <c r="B12" s="76" t="s">
        <v>8</v>
      </c>
      <c r="C12" s="67">
        <v>18528</v>
      </c>
      <c r="D12" s="71"/>
      <c r="E12" s="72"/>
      <c r="F12" s="67"/>
      <c r="G12" s="75"/>
    </row>
    <row r="13" spans="1:7" x14ac:dyDescent="0.2">
      <c r="B13" s="76" t="s">
        <v>9</v>
      </c>
      <c r="C13" s="67"/>
      <c r="D13" s="71"/>
      <c r="E13" s="72"/>
      <c r="F13" s="67"/>
      <c r="G13" s="75"/>
    </row>
    <row r="14" spans="1:7" x14ac:dyDescent="0.2">
      <c r="B14" s="76" t="s">
        <v>10</v>
      </c>
      <c r="C14" s="67"/>
      <c r="D14" s="71"/>
      <c r="E14" s="72"/>
      <c r="F14" s="67"/>
      <c r="G14" s="75"/>
    </row>
    <row r="15" spans="1:7" x14ac:dyDescent="0.2">
      <c r="B15" s="76" t="s">
        <v>11</v>
      </c>
      <c r="C15" s="67"/>
      <c r="D15" s="71"/>
      <c r="E15" s="72"/>
      <c r="F15" s="67"/>
      <c r="G15" s="75"/>
    </row>
    <row r="16" spans="1:7" ht="14.5" thickBot="1" x14ac:dyDescent="0.25">
      <c r="B16" s="77" t="s">
        <v>12</v>
      </c>
      <c r="C16" s="68">
        <f>SUM(C6:C15)</f>
        <v>296239</v>
      </c>
      <c r="D16" s="73"/>
      <c r="E16" s="74"/>
      <c r="F16" s="68"/>
      <c r="G16" s="75"/>
    </row>
    <row r="17" spans="3:3" ht="6.75" customHeight="1" x14ac:dyDescent="0.2"/>
    <row r="18" spans="3:3" x14ac:dyDescent="0.2">
      <c r="C18" s="2" t="s">
        <v>62</v>
      </c>
    </row>
  </sheetData>
  <mergeCells count="4">
    <mergeCell ref="C4:E4"/>
    <mergeCell ref="F4:F5"/>
    <mergeCell ref="G4:G5"/>
    <mergeCell ref="B4:B5"/>
  </mergeCells>
  <phoneticPr fontId="2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3"/>
  <sheetViews>
    <sheetView zoomScaleNormal="100" workbookViewId="0"/>
  </sheetViews>
  <sheetFormatPr defaultRowHeight="13" x14ac:dyDescent="0.2"/>
  <cols>
    <col min="1" max="13" width="9.6328125" customWidth="1"/>
  </cols>
  <sheetData>
    <row r="1" spans="1:15" ht="16" customHeight="1" x14ac:dyDescent="0.2">
      <c r="A1" t="s">
        <v>44</v>
      </c>
      <c r="B1" s="32" t="s">
        <v>39</v>
      </c>
      <c r="C1" s="32" t="s">
        <v>40</v>
      </c>
      <c r="D1" s="32" t="s">
        <v>41</v>
      </c>
      <c r="E1" s="32" t="s">
        <v>42</v>
      </c>
      <c r="F1" s="34" t="s">
        <v>43</v>
      </c>
      <c r="G1" s="32" t="s">
        <v>45</v>
      </c>
      <c r="H1" s="34" t="s">
        <v>46</v>
      </c>
      <c r="I1" s="32" t="s">
        <v>47</v>
      </c>
      <c r="J1" s="34" t="s">
        <v>48</v>
      </c>
      <c r="K1" s="32" t="s">
        <v>49</v>
      </c>
      <c r="L1" s="34" t="s">
        <v>50</v>
      </c>
      <c r="M1" s="32" t="s">
        <v>51</v>
      </c>
    </row>
    <row r="2" spans="1:15" ht="16" customHeight="1" x14ac:dyDescent="0.2">
      <c r="A2" s="32">
        <v>1</v>
      </c>
      <c r="B2" s="32">
        <v>77</v>
      </c>
      <c r="C2" s="50">
        <v>66</v>
      </c>
      <c r="D2" s="31">
        <v>142</v>
      </c>
      <c r="E2" s="32">
        <v>224</v>
      </c>
      <c r="F2" s="34">
        <v>189</v>
      </c>
      <c r="G2" s="36" t="s">
        <v>85</v>
      </c>
      <c r="H2" s="32">
        <v>108</v>
      </c>
      <c r="I2" s="31"/>
      <c r="J2" s="32">
        <v>90</v>
      </c>
      <c r="K2" s="32"/>
      <c r="L2" s="32">
        <v>129</v>
      </c>
      <c r="M2" s="32" t="s">
        <v>87</v>
      </c>
    </row>
    <row r="3" spans="1:15" ht="16" customHeight="1" x14ac:dyDescent="0.2">
      <c r="A3" s="32">
        <v>2</v>
      </c>
      <c r="B3" s="32">
        <v>48</v>
      </c>
      <c r="C3" s="50">
        <v>111</v>
      </c>
      <c r="D3" s="64">
        <v>52</v>
      </c>
      <c r="E3" s="50">
        <v>35</v>
      </c>
      <c r="F3" s="37"/>
      <c r="G3" s="36" t="s">
        <v>85</v>
      </c>
      <c r="H3" s="50">
        <v>91</v>
      </c>
      <c r="I3" s="50">
        <v>102</v>
      </c>
      <c r="J3" s="32">
        <v>123</v>
      </c>
      <c r="K3" s="32"/>
      <c r="L3" s="32">
        <v>78</v>
      </c>
      <c r="M3" s="32" t="s">
        <v>87</v>
      </c>
    </row>
    <row r="4" spans="1:15" ht="16" customHeight="1" x14ac:dyDescent="0.2">
      <c r="A4" s="32">
        <v>3</v>
      </c>
      <c r="B4" s="32">
        <v>90</v>
      </c>
      <c r="C4" s="50">
        <v>64</v>
      </c>
      <c r="D4" s="50">
        <v>109</v>
      </c>
      <c r="E4" s="50">
        <v>130</v>
      </c>
      <c r="F4" s="37">
        <v>115</v>
      </c>
      <c r="G4" s="36" t="s">
        <v>85</v>
      </c>
      <c r="H4" s="50">
        <v>142</v>
      </c>
      <c r="I4" s="50">
        <v>215</v>
      </c>
      <c r="J4" s="32">
        <v>153</v>
      </c>
      <c r="K4" s="32"/>
      <c r="L4" s="32">
        <v>98</v>
      </c>
      <c r="M4" s="32" t="s">
        <v>87</v>
      </c>
    </row>
    <row r="5" spans="1:15" ht="16" customHeight="1" x14ac:dyDescent="0.2">
      <c r="A5" s="32">
        <v>4</v>
      </c>
      <c r="B5" s="32">
        <v>215</v>
      </c>
      <c r="C5" s="50">
        <v>111</v>
      </c>
      <c r="D5" s="50">
        <v>15</v>
      </c>
      <c r="E5" s="50">
        <v>224</v>
      </c>
      <c r="F5" s="37">
        <v>136</v>
      </c>
      <c r="G5" s="36" t="s">
        <v>85</v>
      </c>
      <c r="H5" s="50"/>
      <c r="I5" s="50">
        <v>149</v>
      </c>
      <c r="J5" s="32">
        <v>175</v>
      </c>
      <c r="K5" s="32">
        <v>209</v>
      </c>
      <c r="L5" s="32">
        <v>222</v>
      </c>
      <c r="M5" s="32" t="s">
        <v>87</v>
      </c>
    </row>
    <row r="6" spans="1:15" ht="16" customHeight="1" x14ac:dyDescent="0.2">
      <c r="A6" s="32">
        <v>5</v>
      </c>
      <c r="B6" s="32"/>
      <c r="C6" s="50">
        <v>93</v>
      </c>
      <c r="D6" s="50">
        <v>51</v>
      </c>
      <c r="E6" s="50"/>
      <c r="F6" s="37">
        <v>114</v>
      </c>
      <c r="G6" s="36"/>
      <c r="H6" s="50">
        <v>20</v>
      </c>
      <c r="I6" s="50">
        <v>81</v>
      </c>
      <c r="J6" s="32">
        <v>124</v>
      </c>
      <c r="K6" s="32">
        <v>168</v>
      </c>
      <c r="L6" s="32">
        <v>84</v>
      </c>
      <c r="M6" s="32" t="s">
        <v>87</v>
      </c>
    </row>
    <row r="7" spans="1:15" ht="16" customHeight="1" x14ac:dyDescent="0.2">
      <c r="A7" s="32">
        <v>6</v>
      </c>
      <c r="B7" s="32">
        <v>36</v>
      </c>
      <c r="C7" s="50"/>
      <c r="D7" s="50">
        <v>115</v>
      </c>
      <c r="E7" s="50">
        <v>131</v>
      </c>
      <c r="F7" s="37">
        <v>99</v>
      </c>
      <c r="G7" s="36" t="s">
        <v>85</v>
      </c>
      <c r="H7" s="50">
        <v>224</v>
      </c>
      <c r="I7" s="50">
        <v>117</v>
      </c>
      <c r="J7" s="50" t="s">
        <v>79</v>
      </c>
      <c r="K7" s="32">
        <v>149</v>
      </c>
      <c r="L7" s="32">
        <v>81</v>
      </c>
      <c r="M7" s="32" t="s">
        <v>87</v>
      </c>
    </row>
    <row r="8" spans="1:15" ht="16" customHeight="1" x14ac:dyDescent="0.2">
      <c r="A8" s="32">
        <v>7</v>
      </c>
      <c r="B8" s="32">
        <v>44</v>
      </c>
      <c r="C8" s="50">
        <v>30</v>
      </c>
      <c r="D8" s="50" t="s">
        <v>79</v>
      </c>
      <c r="E8" s="50">
        <v>74</v>
      </c>
      <c r="F8" s="37">
        <v>174</v>
      </c>
      <c r="G8" s="36" t="s">
        <v>85</v>
      </c>
      <c r="H8" s="50">
        <v>282</v>
      </c>
      <c r="I8" s="50">
        <v>123</v>
      </c>
      <c r="J8" s="50" t="s">
        <v>79</v>
      </c>
      <c r="K8" s="32">
        <v>161</v>
      </c>
      <c r="L8" s="32"/>
      <c r="M8" s="32" t="s">
        <v>87</v>
      </c>
      <c r="N8" s="53"/>
      <c r="O8" s="101"/>
    </row>
    <row r="9" spans="1:15" ht="16" customHeight="1" x14ac:dyDescent="0.2">
      <c r="A9" s="32">
        <v>8</v>
      </c>
      <c r="B9" s="32">
        <v>23</v>
      </c>
      <c r="C9" s="50">
        <v>48</v>
      </c>
      <c r="D9" s="50" t="s">
        <v>79</v>
      </c>
      <c r="E9" s="50">
        <v>82</v>
      </c>
      <c r="F9" s="37">
        <v>168</v>
      </c>
      <c r="G9" s="36" t="s">
        <v>85</v>
      </c>
      <c r="H9" s="51">
        <v>133</v>
      </c>
      <c r="I9" s="50"/>
      <c r="J9" s="50" t="s">
        <v>79</v>
      </c>
      <c r="K9" s="32">
        <v>132</v>
      </c>
      <c r="L9" s="32">
        <v>252</v>
      </c>
      <c r="M9" s="32">
        <v>126</v>
      </c>
      <c r="O9" s="101"/>
    </row>
    <row r="10" spans="1:15" ht="16" customHeight="1" x14ac:dyDescent="0.2">
      <c r="A10" s="32">
        <v>9</v>
      </c>
      <c r="B10" s="32">
        <v>24</v>
      </c>
      <c r="C10" s="50">
        <v>43</v>
      </c>
      <c r="D10" s="50" t="s">
        <v>79</v>
      </c>
      <c r="E10" s="50">
        <v>80</v>
      </c>
      <c r="F10" s="50">
        <v>242</v>
      </c>
      <c r="G10" s="36" t="s">
        <v>85</v>
      </c>
      <c r="H10" s="50">
        <v>104</v>
      </c>
      <c r="I10" s="50">
        <v>208</v>
      </c>
      <c r="J10" s="50" t="s">
        <v>79</v>
      </c>
      <c r="K10" s="32">
        <v>217</v>
      </c>
      <c r="L10" s="32">
        <v>21</v>
      </c>
      <c r="M10" s="32">
        <v>79</v>
      </c>
      <c r="O10" s="101"/>
    </row>
    <row r="11" spans="1:15" ht="16" customHeight="1" x14ac:dyDescent="0.2">
      <c r="A11" s="32">
        <v>10</v>
      </c>
      <c r="B11" s="32">
        <v>97</v>
      </c>
      <c r="C11" s="50"/>
      <c r="D11" s="50" t="s">
        <v>79</v>
      </c>
      <c r="E11" s="50">
        <v>146</v>
      </c>
      <c r="F11" s="50"/>
      <c r="G11" s="36" t="s">
        <v>85</v>
      </c>
      <c r="H11" s="50">
        <v>205</v>
      </c>
      <c r="I11" s="50">
        <v>189</v>
      </c>
      <c r="J11" s="50" t="s">
        <v>79</v>
      </c>
      <c r="K11" s="32">
        <v>210</v>
      </c>
      <c r="L11" s="32">
        <v>64</v>
      </c>
      <c r="M11" s="32">
        <v>100</v>
      </c>
      <c r="O11" s="63"/>
    </row>
    <row r="12" spans="1:15" ht="16" customHeight="1" x14ac:dyDescent="0.2">
      <c r="A12" s="32">
        <v>11</v>
      </c>
      <c r="B12" s="32">
        <v>53</v>
      </c>
      <c r="C12" s="50">
        <v>104</v>
      </c>
      <c r="D12" s="50" t="s">
        <v>79</v>
      </c>
      <c r="E12" s="50">
        <v>196</v>
      </c>
      <c r="F12" s="50">
        <v>139</v>
      </c>
      <c r="G12" s="36" t="s">
        <v>85</v>
      </c>
      <c r="H12" s="50"/>
      <c r="I12" s="50">
        <v>112</v>
      </c>
      <c r="J12" s="50" t="s">
        <v>79</v>
      </c>
      <c r="K12" s="32"/>
      <c r="L12" s="32">
        <v>86</v>
      </c>
      <c r="M12" s="32">
        <v>53</v>
      </c>
      <c r="O12" s="101"/>
    </row>
    <row r="13" spans="1:15" ht="16" customHeight="1" x14ac:dyDescent="0.2">
      <c r="A13" s="32">
        <v>12</v>
      </c>
      <c r="B13" s="32"/>
      <c r="C13" s="50">
        <v>8</v>
      </c>
      <c r="D13" s="50" t="s">
        <v>79</v>
      </c>
      <c r="E13" s="50"/>
      <c r="F13" s="50">
        <v>261</v>
      </c>
      <c r="G13" s="36" t="s">
        <v>85</v>
      </c>
      <c r="H13" s="50">
        <v>143</v>
      </c>
      <c r="I13" s="50">
        <v>161</v>
      </c>
      <c r="J13" s="50" t="s">
        <v>79</v>
      </c>
      <c r="K13" s="32">
        <v>30</v>
      </c>
      <c r="L13" s="32">
        <v>95</v>
      </c>
      <c r="M13" s="32">
        <v>94</v>
      </c>
    </row>
    <row r="14" spans="1:15" ht="16" customHeight="1" x14ac:dyDescent="0.2">
      <c r="A14" s="32">
        <v>13</v>
      </c>
      <c r="B14" s="32">
        <v>20</v>
      </c>
      <c r="C14" s="50">
        <v>109</v>
      </c>
      <c r="D14" s="50" t="s">
        <v>79</v>
      </c>
      <c r="E14" s="50">
        <v>48</v>
      </c>
      <c r="F14" s="50">
        <v>313</v>
      </c>
      <c r="G14" s="36"/>
      <c r="H14" s="50">
        <v>19</v>
      </c>
      <c r="I14" s="50">
        <v>94</v>
      </c>
      <c r="J14" s="50" t="s">
        <v>79</v>
      </c>
      <c r="K14" s="32">
        <v>90</v>
      </c>
      <c r="L14" s="32">
        <v>102</v>
      </c>
      <c r="M14" s="32">
        <v>96</v>
      </c>
    </row>
    <row r="15" spans="1:15" ht="16" customHeight="1" x14ac:dyDescent="0.2">
      <c r="A15" s="32">
        <v>14</v>
      </c>
      <c r="B15" s="32">
        <v>10</v>
      </c>
      <c r="C15" s="50">
        <v>128</v>
      </c>
      <c r="D15" s="50" t="s">
        <v>79</v>
      </c>
      <c r="E15" s="50">
        <v>23</v>
      </c>
      <c r="F15" s="50">
        <v>291</v>
      </c>
      <c r="G15" s="36" t="s">
        <v>85</v>
      </c>
      <c r="H15" s="50">
        <v>114</v>
      </c>
      <c r="I15" s="50">
        <v>151</v>
      </c>
      <c r="J15" s="32">
        <v>89</v>
      </c>
      <c r="K15" s="32">
        <v>134</v>
      </c>
      <c r="L15" s="32"/>
      <c r="M15" s="32"/>
    </row>
    <row r="16" spans="1:15" ht="16" customHeight="1" x14ac:dyDescent="0.2">
      <c r="A16" s="32">
        <v>15</v>
      </c>
      <c r="B16" s="32">
        <v>23</v>
      </c>
      <c r="C16" s="50">
        <v>54</v>
      </c>
      <c r="D16" s="50">
        <v>115</v>
      </c>
      <c r="E16" s="50">
        <v>21</v>
      </c>
      <c r="F16" s="50">
        <v>178</v>
      </c>
      <c r="G16" s="36" t="s">
        <v>85</v>
      </c>
      <c r="H16" s="50">
        <v>93</v>
      </c>
      <c r="I16" s="50"/>
      <c r="J16" s="32">
        <v>102</v>
      </c>
      <c r="K16" s="32">
        <v>114</v>
      </c>
      <c r="L16" s="32">
        <v>150</v>
      </c>
      <c r="M16" s="32">
        <v>222</v>
      </c>
    </row>
    <row r="17" spans="1:13" ht="16" customHeight="1" x14ac:dyDescent="0.2">
      <c r="A17" s="32">
        <v>16</v>
      </c>
      <c r="B17" s="32">
        <v>6</v>
      </c>
      <c r="C17" s="50">
        <v>75</v>
      </c>
      <c r="D17" s="50">
        <v>199</v>
      </c>
      <c r="E17" s="50">
        <v>172</v>
      </c>
      <c r="F17" s="50">
        <v>142</v>
      </c>
      <c r="G17" s="36" t="s">
        <v>85</v>
      </c>
      <c r="H17" s="50">
        <v>159</v>
      </c>
      <c r="I17" s="50">
        <v>193</v>
      </c>
      <c r="J17" s="65">
        <v>121</v>
      </c>
      <c r="K17" s="32">
        <v>162</v>
      </c>
      <c r="L17" s="32">
        <v>46</v>
      </c>
      <c r="M17" s="32">
        <v>50</v>
      </c>
    </row>
    <row r="18" spans="1:13" ht="16" customHeight="1" x14ac:dyDescent="0.2">
      <c r="A18" s="32">
        <v>17</v>
      </c>
      <c r="B18" s="32">
        <v>67</v>
      </c>
      <c r="C18" s="50"/>
      <c r="D18" s="50">
        <v>130</v>
      </c>
      <c r="E18" s="50">
        <v>112</v>
      </c>
      <c r="F18" s="50">
        <v>148</v>
      </c>
      <c r="G18" s="36" t="s">
        <v>85</v>
      </c>
      <c r="H18" s="50">
        <v>170</v>
      </c>
      <c r="I18" s="50">
        <v>44</v>
      </c>
      <c r="J18" s="65">
        <v>24</v>
      </c>
      <c r="K18" s="32"/>
      <c r="L18" s="32">
        <v>124</v>
      </c>
      <c r="M18" s="32">
        <v>31</v>
      </c>
    </row>
    <row r="19" spans="1:13" ht="16" customHeight="1" x14ac:dyDescent="0.2">
      <c r="A19" s="32">
        <v>18</v>
      </c>
      <c r="B19" s="32">
        <v>148</v>
      </c>
      <c r="C19" s="50">
        <v>146</v>
      </c>
      <c r="D19" s="50">
        <v>152</v>
      </c>
      <c r="E19" s="50">
        <v>240</v>
      </c>
      <c r="F19" s="50">
        <v>160</v>
      </c>
      <c r="G19" s="36" t="s">
        <v>85</v>
      </c>
      <c r="H19" s="50"/>
      <c r="I19" s="50">
        <v>76</v>
      </c>
      <c r="J19" s="65">
        <v>174</v>
      </c>
      <c r="K19" s="32">
        <v>135</v>
      </c>
      <c r="L19" s="32">
        <v>142</v>
      </c>
      <c r="M19" s="32">
        <v>86</v>
      </c>
    </row>
    <row r="20" spans="1:13" ht="16" customHeight="1" x14ac:dyDescent="0.2">
      <c r="A20" s="32">
        <v>19</v>
      </c>
      <c r="B20" s="32"/>
      <c r="C20" s="50">
        <v>126</v>
      </c>
      <c r="D20" s="50">
        <v>232</v>
      </c>
      <c r="E20" s="50"/>
      <c r="F20" s="50">
        <v>102</v>
      </c>
      <c r="G20" s="36" t="s">
        <v>85</v>
      </c>
      <c r="H20" s="50">
        <v>183</v>
      </c>
      <c r="I20" s="50">
        <v>123</v>
      </c>
      <c r="J20" s="65">
        <v>190</v>
      </c>
      <c r="K20" s="32">
        <v>115</v>
      </c>
      <c r="L20" s="32">
        <v>92</v>
      </c>
      <c r="M20" s="32">
        <v>143</v>
      </c>
    </row>
    <row r="21" spans="1:13" ht="16" customHeight="1" x14ac:dyDescent="0.2">
      <c r="A21" s="32">
        <v>20</v>
      </c>
      <c r="B21" s="32">
        <v>18</v>
      </c>
      <c r="C21" s="50">
        <v>116</v>
      </c>
      <c r="D21" s="50">
        <v>191</v>
      </c>
      <c r="E21" s="50">
        <v>58</v>
      </c>
      <c r="F21" s="50">
        <v>54</v>
      </c>
      <c r="G21" s="36" t="s">
        <v>85</v>
      </c>
      <c r="H21" s="50">
        <v>88</v>
      </c>
      <c r="I21" s="50">
        <v>98</v>
      </c>
      <c r="J21" s="65"/>
      <c r="K21" s="32">
        <v>129</v>
      </c>
      <c r="L21" s="32">
        <v>172</v>
      </c>
      <c r="M21" s="32">
        <v>156</v>
      </c>
    </row>
    <row r="22" spans="1:13" ht="16" customHeight="1" x14ac:dyDescent="0.2">
      <c r="A22" s="32">
        <v>21</v>
      </c>
      <c r="B22" s="32">
        <v>38</v>
      </c>
      <c r="C22" s="50">
        <v>146</v>
      </c>
      <c r="D22" s="50"/>
      <c r="E22" s="50">
        <v>85</v>
      </c>
      <c r="F22" s="50">
        <v>122</v>
      </c>
      <c r="G22" s="36"/>
      <c r="H22" s="50">
        <v>24</v>
      </c>
      <c r="I22" s="50">
        <v>222</v>
      </c>
      <c r="J22" s="32">
        <v>24</v>
      </c>
      <c r="K22" s="32">
        <v>150</v>
      </c>
      <c r="L22" s="32"/>
      <c r="M22" s="32">
        <v>152</v>
      </c>
    </row>
    <row r="23" spans="1:13" ht="16" customHeight="1" x14ac:dyDescent="0.2">
      <c r="A23" s="32">
        <v>22</v>
      </c>
      <c r="B23" s="32">
        <v>20</v>
      </c>
      <c r="C23" s="50">
        <v>53</v>
      </c>
      <c r="D23" s="50">
        <v>113</v>
      </c>
      <c r="E23" s="50">
        <v>181</v>
      </c>
      <c r="F23" s="50">
        <v>147</v>
      </c>
      <c r="G23" s="36" t="s">
        <v>85</v>
      </c>
      <c r="H23" s="50">
        <v>86</v>
      </c>
      <c r="I23" s="64"/>
      <c r="J23" s="65">
        <v>88</v>
      </c>
      <c r="K23" s="32">
        <v>95</v>
      </c>
      <c r="L23" s="32">
        <v>61</v>
      </c>
      <c r="M23" s="32"/>
    </row>
    <row r="24" spans="1:13" ht="16" customHeight="1" x14ac:dyDescent="0.2">
      <c r="A24" s="32">
        <v>23</v>
      </c>
      <c r="B24" s="32">
        <v>20</v>
      </c>
      <c r="C24" s="50">
        <v>72</v>
      </c>
      <c r="D24" s="50">
        <v>54</v>
      </c>
      <c r="E24" s="50">
        <v>288</v>
      </c>
      <c r="F24" s="50"/>
      <c r="G24" s="36" t="s">
        <v>85</v>
      </c>
      <c r="H24" s="50">
        <v>121</v>
      </c>
      <c r="I24" s="50">
        <v>143</v>
      </c>
      <c r="J24" s="32">
        <v>56</v>
      </c>
      <c r="K24" s="32">
        <v>89</v>
      </c>
      <c r="L24" s="32">
        <v>137</v>
      </c>
      <c r="M24" s="32">
        <v>99</v>
      </c>
    </row>
    <row r="25" spans="1:13" ht="16" customHeight="1" x14ac:dyDescent="0.2">
      <c r="A25" s="32">
        <v>24</v>
      </c>
      <c r="B25" s="32">
        <v>66</v>
      </c>
      <c r="C25" s="50"/>
      <c r="D25" s="50">
        <v>44</v>
      </c>
      <c r="E25" s="50">
        <v>224</v>
      </c>
      <c r="F25" s="50">
        <v>81</v>
      </c>
      <c r="G25" s="36" t="s">
        <v>85</v>
      </c>
      <c r="H25" s="50">
        <v>153</v>
      </c>
      <c r="I25" s="50">
        <v>98</v>
      </c>
      <c r="J25" s="65">
        <v>47</v>
      </c>
      <c r="K25" s="32"/>
      <c r="L25" s="32">
        <v>99</v>
      </c>
      <c r="M25" s="32">
        <v>33</v>
      </c>
    </row>
    <row r="26" spans="1:13" ht="16" customHeight="1" x14ac:dyDescent="0.2">
      <c r="A26" s="32">
        <v>25</v>
      </c>
      <c r="B26" s="32">
        <v>66</v>
      </c>
      <c r="C26" s="50">
        <v>130</v>
      </c>
      <c r="D26" s="50">
        <v>101</v>
      </c>
      <c r="E26" s="50">
        <v>201</v>
      </c>
      <c r="F26" s="50">
        <v>48</v>
      </c>
      <c r="G26" s="36" t="s">
        <v>85</v>
      </c>
      <c r="H26" s="50"/>
      <c r="I26" s="50">
        <v>76</v>
      </c>
      <c r="J26" s="65">
        <v>106</v>
      </c>
      <c r="K26" s="32">
        <v>153</v>
      </c>
      <c r="L26" s="32">
        <v>28</v>
      </c>
      <c r="M26" s="32">
        <v>54</v>
      </c>
    </row>
    <row r="27" spans="1:13" ht="16" customHeight="1" x14ac:dyDescent="0.2">
      <c r="A27" s="32">
        <v>26</v>
      </c>
      <c r="B27" s="32"/>
      <c r="C27" s="50">
        <v>19</v>
      </c>
      <c r="D27" s="50">
        <v>111</v>
      </c>
      <c r="E27" s="50"/>
      <c r="F27" s="50">
        <v>52</v>
      </c>
      <c r="G27" s="36" t="s">
        <v>85</v>
      </c>
      <c r="H27" s="50">
        <v>65</v>
      </c>
      <c r="I27" s="50">
        <v>97</v>
      </c>
      <c r="J27" s="65">
        <v>133</v>
      </c>
      <c r="K27" s="32">
        <v>52</v>
      </c>
      <c r="L27" s="32">
        <v>115</v>
      </c>
      <c r="M27" s="32">
        <v>153</v>
      </c>
    </row>
    <row r="28" spans="1:13" ht="16" customHeight="1" x14ac:dyDescent="0.2">
      <c r="A28" s="32">
        <v>27</v>
      </c>
      <c r="B28" s="32">
        <v>7</v>
      </c>
      <c r="C28" s="31">
        <v>11</v>
      </c>
      <c r="D28" s="50">
        <v>166</v>
      </c>
      <c r="E28" s="50">
        <v>120</v>
      </c>
      <c r="F28" s="108" t="s">
        <v>80</v>
      </c>
      <c r="G28" s="36"/>
      <c r="H28" s="50">
        <v>175</v>
      </c>
      <c r="I28" s="50">
        <v>106</v>
      </c>
      <c r="J28" s="65" t="s">
        <v>82</v>
      </c>
      <c r="K28" s="32">
        <v>254</v>
      </c>
      <c r="L28" s="32">
        <v>156</v>
      </c>
      <c r="M28" s="32">
        <v>98</v>
      </c>
    </row>
    <row r="29" spans="1:13" ht="16" customHeight="1" x14ac:dyDescent="0.2">
      <c r="A29" s="32">
        <v>28</v>
      </c>
      <c r="B29" s="32">
        <v>8</v>
      </c>
      <c r="C29" s="50">
        <v>155</v>
      </c>
      <c r="D29" s="50"/>
      <c r="E29" s="50">
        <v>124</v>
      </c>
      <c r="F29" s="108" t="s">
        <v>80</v>
      </c>
      <c r="G29" s="36" t="s">
        <v>85</v>
      </c>
      <c r="H29" s="50">
        <v>124</v>
      </c>
      <c r="I29" s="50">
        <v>149</v>
      </c>
      <c r="J29" s="65" t="s">
        <v>82</v>
      </c>
      <c r="K29" s="32">
        <v>104</v>
      </c>
      <c r="L29" s="32"/>
      <c r="M29" s="32"/>
    </row>
    <row r="30" spans="1:13" ht="16" customHeight="1" x14ac:dyDescent="0.2">
      <c r="A30" s="32">
        <v>29</v>
      </c>
      <c r="B30" s="32">
        <v>79</v>
      </c>
      <c r="C30" s="50">
        <v>59</v>
      </c>
      <c r="D30" s="31">
        <v>68</v>
      </c>
      <c r="E30" s="32">
        <v>134</v>
      </c>
      <c r="F30" s="108" t="s">
        <v>80</v>
      </c>
      <c r="G30" s="36" t="s">
        <v>85</v>
      </c>
      <c r="H30" s="32">
        <v>77</v>
      </c>
      <c r="I30" s="31">
        <v>166</v>
      </c>
      <c r="J30" s="65" t="s">
        <v>82</v>
      </c>
      <c r="K30" s="32">
        <v>44</v>
      </c>
      <c r="L30" s="32"/>
      <c r="M30" s="32">
        <v>82</v>
      </c>
    </row>
    <row r="31" spans="1:13" ht="16" customHeight="1" x14ac:dyDescent="0.2">
      <c r="A31" s="32">
        <v>30</v>
      </c>
      <c r="B31" s="32">
        <v>14</v>
      </c>
      <c r="C31" s="50">
        <v>98</v>
      </c>
      <c r="D31" s="31">
        <v>215</v>
      </c>
      <c r="E31" s="32">
        <v>122</v>
      </c>
      <c r="F31" s="108" t="s">
        <v>80</v>
      </c>
      <c r="G31" s="36" t="s">
        <v>85</v>
      </c>
      <c r="H31" s="32">
        <v>93</v>
      </c>
      <c r="I31" s="31"/>
      <c r="J31" s="65" t="s">
        <v>82</v>
      </c>
      <c r="K31" s="32">
        <v>105</v>
      </c>
      <c r="L31" s="32"/>
      <c r="M31" s="32">
        <v>58</v>
      </c>
    </row>
    <row r="32" spans="1:13" ht="16" customHeight="1" x14ac:dyDescent="0.2">
      <c r="A32" s="32">
        <v>31</v>
      </c>
      <c r="B32" s="32"/>
      <c r="C32" s="50"/>
      <c r="D32" s="32"/>
      <c r="E32" s="32">
        <v>163</v>
      </c>
      <c r="F32" s="108" t="s">
        <v>80</v>
      </c>
      <c r="G32" s="36"/>
      <c r="H32" s="32">
        <v>167</v>
      </c>
      <c r="I32" s="32"/>
      <c r="J32" s="65" t="s">
        <v>82</v>
      </c>
      <c r="K32" s="32"/>
      <c r="L32" s="32"/>
      <c r="M32" s="32">
        <v>102</v>
      </c>
    </row>
    <row r="33" spans="2:16" ht="16" customHeight="1" x14ac:dyDescent="0.2">
      <c r="B33" s="33">
        <f>SUM(B2:B32)</f>
        <v>1317</v>
      </c>
      <c r="C33" s="33">
        <f t="shared" ref="C33:M33" si="0">SUM(C2:C32)</f>
        <v>2175</v>
      </c>
      <c r="D33" s="33">
        <f t="shared" si="0"/>
        <v>2375</v>
      </c>
      <c r="E33" s="33">
        <f t="shared" si="0"/>
        <v>3638</v>
      </c>
      <c r="F33" s="33">
        <f t="shared" si="0"/>
        <v>3475</v>
      </c>
      <c r="G33" s="38">
        <f>SUM(G2:G32)</f>
        <v>0</v>
      </c>
      <c r="H33" s="33">
        <f>SUM(H2:H32)</f>
        <v>3363</v>
      </c>
      <c r="I33" s="33">
        <f t="shared" si="0"/>
        <v>3293</v>
      </c>
      <c r="J33" s="33">
        <f t="shared" si="0"/>
        <v>1819</v>
      </c>
      <c r="K33" s="33">
        <f t="shared" si="0"/>
        <v>3201</v>
      </c>
      <c r="L33" s="33">
        <f t="shared" si="0"/>
        <v>2634</v>
      </c>
      <c r="M33" s="33">
        <f t="shared" si="0"/>
        <v>2067</v>
      </c>
      <c r="N33" s="55">
        <f>SUM(B33:M33)</f>
        <v>29357</v>
      </c>
      <c r="O33" s="56"/>
      <c r="P33" s="56"/>
    </row>
  </sheetData>
  <phoneticPr fontId="2"/>
  <conditionalFormatting sqref="D2:D31">
    <cfRule type="top10" dxfId="4" priority="5" rank="1"/>
  </conditionalFormatting>
  <conditionalFormatting sqref="G2:G32">
    <cfRule type="top10" dxfId="3" priority="4" rank="1"/>
  </conditionalFormatting>
  <conditionalFormatting sqref="I2:I31">
    <cfRule type="top10" dxfId="2" priority="3" rank="1"/>
  </conditionalFormatting>
  <conditionalFormatting sqref="C2:C32">
    <cfRule type="top10" dxfId="1" priority="2" rank="1"/>
  </conditionalFormatting>
  <conditionalFormatting sqref="J7:J14">
    <cfRule type="top10" dxfId="0" priority="1" rank="1"/>
  </conditionalFormatting>
  <pageMargins left="0.70866141732283472" right="0.70866141732283472" top="0.74803149606299213" bottom="0.74803149606299213" header="0.31496062992125984" footer="0.31496062992125984"/>
  <pageSetup paperSize="9" scale="99" orientation="landscape" r:id="rId1"/>
  <headerFooter>
    <oddFooter>&amp;R&amp;F&amp;A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3"/>
  <sheetViews>
    <sheetView zoomScaleNormal="100" workbookViewId="0"/>
  </sheetViews>
  <sheetFormatPr defaultRowHeight="13" x14ac:dyDescent="0.2"/>
  <cols>
    <col min="1" max="1" width="5.26953125" customWidth="1"/>
    <col min="2" max="2" width="8" customWidth="1"/>
    <col min="3" max="3" width="8.26953125" customWidth="1"/>
    <col min="4" max="4" width="7.7265625" customWidth="1"/>
    <col min="5" max="5" width="7.90625" customWidth="1"/>
    <col min="6" max="6" width="8" customWidth="1"/>
    <col min="7" max="7" width="7.08984375" customWidth="1"/>
    <col min="8" max="8" width="9.7265625" customWidth="1"/>
  </cols>
  <sheetData>
    <row r="1" spans="1:15" ht="27.75" customHeight="1" x14ac:dyDescent="0.2">
      <c r="A1" t="s">
        <v>44</v>
      </c>
      <c r="B1" s="32" t="s">
        <v>39</v>
      </c>
      <c r="C1" s="32" t="s">
        <v>40</v>
      </c>
      <c r="D1" s="32" t="s">
        <v>41</v>
      </c>
      <c r="E1" s="32" t="s">
        <v>42</v>
      </c>
      <c r="F1" s="34" t="s">
        <v>43</v>
      </c>
      <c r="G1" s="32" t="s">
        <v>45</v>
      </c>
      <c r="H1" s="34" t="s">
        <v>46</v>
      </c>
      <c r="I1" s="32" t="s">
        <v>47</v>
      </c>
      <c r="J1" s="34" t="s">
        <v>48</v>
      </c>
      <c r="K1" s="32" t="s">
        <v>49</v>
      </c>
      <c r="L1" s="34" t="s">
        <v>50</v>
      </c>
      <c r="M1" s="32" t="s">
        <v>51</v>
      </c>
    </row>
    <row r="2" spans="1:15" x14ac:dyDescent="0.2">
      <c r="A2" s="32">
        <v>1</v>
      </c>
      <c r="B2" s="32">
        <v>18</v>
      </c>
      <c r="C2" s="156" t="s">
        <v>94</v>
      </c>
      <c r="D2" s="32" t="s">
        <v>95</v>
      </c>
      <c r="E2" s="32">
        <v>51</v>
      </c>
      <c r="F2" s="34">
        <v>63</v>
      </c>
      <c r="G2" s="36">
        <v>43</v>
      </c>
      <c r="H2" s="32">
        <v>69</v>
      </c>
      <c r="I2" s="31">
        <v>139</v>
      </c>
      <c r="J2" s="32">
        <v>56</v>
      </c>
      <c r="K2" s="32" t="s">
        <v>95</v>
      </c>
      <c r="L2" s="32" t="s">
        <v>95</v>
      </c>
      <c r="M2" s="156" t="s">
        <v>96</v>
      </c>
    </row>
    <row r="3" spans="1:15" x14ac:dyDescent="0.2">
      <c r="A3" s="32">
        <v>2</v>
      </c>
      <c r="B3" s="32">
        <v>14</v>
      </c>
      <c r="C3" s="156" t="s">
        <v>94</v>
      </c>
      <c r="D3" s="64">
        <v>13</v>
      </c>
      <c r="E3" s="50">
        <v>18</v>
      </c>
      <c r="F3" s="37">
        <v>108</v>
      </c>
      <c r="G3" s="37">
        <v>59</v>
      </c>
      <c r="H3" s="50">
        <v>33</v>
      </c>
      <c r="I3" s="32" t="s">
        <v>95</v>
      </c>
      <c r="J3" s="50">
        <v>53</v>
      </c>
      <c r="K3" s="50">
        <v>90</v>
      </c>
      <c r="L3" s="50">
        <v>44</v>
      </c>
      <c r="M3" s="156" t="s">
        <v>96</v>
      </c>
    </row>
    <row r="4" spans="1:15" x14ac:dyDescent="0.2">
      <c r="A4" s="32">
        <v>3</v>
      </c>
      <c r="B4" s="32">
        <v>14</v>
      </c>
      <c r="C4" s="156" t="s">
        <v>94</v>
      </c>
      <c r="D4" s="50">
        <v>23</v>
      </c>
      <c r="E4" s="50">
        <v>42</v>
      </c>
      <c r="F4" s="32" t="s">
        <v>95</v>
      </c>
      <c r="G4" s="37">
        <v>54</v>
      </c>
      <c r="H4" s="50">
        <v>105</v>
      </c>
      <c r="I4" s="50">
        <v>103</v>
      </c>
      <c r="J4" s="50">
        <v>83</v>
      </c>
      <c r="K4" s="50">
        <v>72</v>
      </c>
      <c r="L4" s="50">
        <v>41</v>
      </c>
      <c r="M4" s="156" t="s">
        <v>96</v>
      </c>
    </row>
    <row r="5" spans="1:15" x14ac:dyDescent="0.2">
      <c r="A5" s="32">
        <v>4</v>
      </c>
      <c r="B5" s="32">
        <v>34</v>
      </c>
      <c r="C5" s="156" t="s">
        <v>94</v>
      </c>
      <c r="D5" s="50">
        <v>6</v>
      </c>
      <c r="E5" s="50">
        <v>88</v>
      </c>
      <c r="F5" s="37">
        <v>55</v>
      </c>
      <c r="G5" s="37">
        <v>54</v>
      </c>
      <c r="H5" s="50">
        <v>197</v>
      </c>
      <c r="I5" s="50">
        <v>17</v>
      </c>
      <c r="J5" s="50">
        <v>74</v>
      </c>
      <c r="K5" s="32" t="s">
        <v>95</v>
      </c>
      <c r="L5" s="50">
        <v>22</v>
      </c>
      <c r="M5" s="156" t="s">
        <v>96</v>
      </c>
    </row>
    <row r="6" spans="1:15" x14ac:dyDescent="0.2">
      <c r="A6" s="32">
        <v>5</v>
      </c>
      <c r="B6" s="32">
        <v>13</v>
      </c>
      <c r="C6" s="156" t="s">
        <v>94</v>
      </c>
      <c r="D6" s="50">
        <v>16</v>
      </c>
      <c r="E6" s="50">
        <v>106</v>
      </c>
      <c r="F6" s="37">
        <v>49</v>
      </c>
      <c r="G6" s="37">
        <v>158</v>
      </c>
      <c r="H6" s="32" t="s">
        <v>95</v>
      </c>
      <c r="I6" s="50">
        <v>150</v>
      </c>
      <c r="J6" s="50">
        <v>61</v>
      </c>
      <c r="K6" s="50">
        <v>53</v>
      </c>
      <c r="L6" s="50">
        <v>73</v>
      </c>
      <c r="M6" s="156" t="s">
        <v>96</v>
      </c>
    </row>
    <row r="7" spans="1:15" x14ac:dyDescent="0.2">
      <c r="A7" s="32">
        <v>6</v>
      </c>
      <c r="B7" s="32" t="s">
        <v>95</v>
      </c>
      <c r="C7" s="156" t="s">
        <v>94</v>
      </c>
      <c r="D7" s="50">
        <v>69</v>
      </c>
      <c r="E7" s="32" t="s">
        <v>95</v>
      </c>
      <c r="F7" s="37">
        <v>72</v>
      </c>
      <c r="G7" s="37">
        <v>201</v>
      </c>
      <c r="H7" s="50">
        <v>26</v>
      </c>
      <c r="I7" s="50">
        <v>66</v>
      </c>
      <c r="J7" s="50">
        <v>109</v>
      </c>
      <c r="K7" s="50">
        <v>55</v>
      </c>
      <c r="L7" s="50">
        <v>103</v>
      </c>
      <c r="M7" s="156" t="s">
        <v>96</v>
      </c>
    </row>
    <row r="8" spans="1:15" x14ac:dyDescent="0.2">
      <c r="A8" s="32">
        <v>7</v>
      </c>
      <c r="B8" s="32">
        <v>21</v>
      </c>
      <c r="C8" s="156" t="s">
        <v>94</v>
      </c>
      <c r="D8" s="50">
        <v>126</v>
      </c>
      <c r="E8" s="50">
        <v>22</v>
      </c>
      <c r="F8" s="37">
        <v>37</v>
      </c>
      <c r="G8" s="37">
        <v>0</v>
      </c>
      <c r="H8" s="50">
        <v>29</v>
      </c>
      <c r="I8" s="50">
        <v>87</v>
      </c>
      <c r="J8" s="32" t="s">
        <v>95</v>
      </c>
      <c r="K8" s="50">
        <v>42</v>
      </c>
      <c r="L8" s="50">
        <v>117</v>
      </c>
      <c r="M8" s="156" t="s">
        <v>96</v>
      </c>
      <c r="N8" s="53"/>
      <c r="O8" s="101"/>
    </row>
    <row r="9" spans="1:15" x14ac:dyDescent="0.2">
      <c r="A9" s="32">
        <v>8</v>
      </c>
      <c r="B9" s="32">
        <v>3</v>
      </c>
      <c r="C9" s="156" t="s">
        <v>94</v>
      </c>
      <c r="D9" s="156" t="s">
        <v>96</v>
      </c>
      <c r="E9" s="50">
        <v>14</v>
      </c>
      <c r="F9" s="37">
        <v>90</v>
      </c>
      <c r="G9" s="37">
        <v>0</v>
      </c>
      <c r="H9" s="51">
        <v>75</v>
      </c>
      <c r="I9" s="50">
        <v>118</v>
      </c>
      <c r="J9" s="50">
        <v>54</v>
      </c>
      <c r="K9" s="50">
        <v>26</v>
      </c>
      <c r="L9" s="32" t="s">
        <v>95</v>
      </c>
      <c r="M9" s="156" t="s">
        <v>96</v>
      </c>
      <c r="O9" s="101"/>
    </row>
    <row r="10" spans="1:15" x14ac:dyDescent="0.2">
      <c r="A10" s="32">
        <v>9</v>
      </c>
      <c r="B10" s="32">
        <v>5</v>
      </c>
      <c r="C10" s="156" t="s">
        <v>94</v>
      </c>
      <c r="D10" s="156" t="s">
        <v>96</v>
      </c>
      <c r="E10" s="50">
        <v>16</v>
      </c>
      <c r="F10" s="50">
        <v>78</v>
      </c>
      <c r="G10" s="37">
        <v>0</v>
      </c>
      <c r="H10" s="50">
        <v>25</v>
      </c>
      <c r="I10" s="32" t="s">
        <v>95</v>
      </c>
      <c r="J10" s="50">
        <v>8</v>
      </c>
      <c r="K10" s="50">
        <v>48</v>
      </c>
      <c r="L10" s="50">
        <v>95</v>
      </c>
      <c r="M10" s="50">
        <v>30</v>
      </c>
      <c r="O10" s="101"/>
    </row>
    <row r="11" spans="1:15" x14ac:dyDescent="0.2">
      <c r="A11" s="32">
        <v>10</v>
      </c>
      <c r="B11" s="32">
        <v>6</v>
      </c>
      <c r="C11" s="156" t="s">
        <v>94</v>
      </c>
      <c r="D11" s="156" t="s">
        <v>96</v>
      </c>
      <c r="E11" s="50">
        <v>13</v>
      </c>
      <c r="F11" s="50">
        <v>71</v>
      </c>
      <c r="G11" s="37">
        <v>0</v>
      </c>
      <c r="H11" s="50">
        <v>86</v>
      </c>
      <c r="I11" s="50">
        <v>243</v>
      </c>
      <c r="J11" s="50">
        <v>75</v>
      </c>
      <c r="K11" s="50">
        <v>86</v>
      </c>
      <c r="L11" s="50">
        <v>83</v>
      </c>
      <c r="M11" s="50">
        <v>75</v>
      </c>
      <c r="O11" s="63"/>
    </row>
    <row r="12" spans="1:15" x14ac:dyDescent="0.2">
      <c r="A12" s="32">
        <v>11</v>
      </c>
      <c r="B12" s="32">
        <v>13</v>
      </c>
      <c r="C12" s="156" t="s">
        <v>94</v>
      </c>
      <c r="D12" s="156" t="s">
        <v>96</v>
      </c>
      <c r="E12" s="50">
        <v>143</v>
      </c>
      <c r="F12" s="50">
        <v>110</v>
      </c>
      <c r="G12" s="37">
        <v>0</v>
      </c>
      <c r="H12" s="50">
        <v>106</v>
      </c>
      <c r="I12" s="50">
        <v>21</v>
      </c>
      <c r="J12" s="50">
        <v>47</v>
      </c>
      <c r="K12" s="50">
        <v>100</v>
      </c>
      <c r="L12" s="50">
        <v>136</v>
      </c>
      <c r="M12" s="50">
        <v>30</v>
      </c>
      <c r="O12" s="101"/>
    </row>
    <row r="13" spans="1:15" x14ac:dyDescent="0.2">
      <c r="A13" s="32">
        <v>12</v>
      </c>
      <c r="B13" s="32">
        <v>11</v>
      </c>
      <c r="C13" s="156" t="s">
        <v>94</v>
      </c>
      <c r="D13" s="156" t="s">
        <v>96</v>
      </c>
      <c r="E13" s="50">
        <v>122</v>
      </c>
      <c r="F13" s="50">
        <v>103</v>
      </c>
      <c r="G13" s="37">
        <v>0</v>
      </c>
      <c r="H13" s="32" t="s">
        <v>95</v>
      </c>
      <c r="I13" s="50">
        <v>44</v>
      </c>
      <c r="J13" s="50">
        <v>109</v>
      </c>
      <c r="K13" s="50">
        <v>0</v>
      </c>
      <c r="L13" s="50">
        <v>152</v>
      </c>
      <c r="M13" s="50">
        <v>31</v>
      </c>
    </row>
    <row r="14" spans="1:15" x14ac:dyDescent="0.2">
      <c r="A14" s="32">
        <v>13</v>
      </c>
      <c r="B14" s="32" t="s">
        <v>95</v>
      </c>
      <c r="C14" s="156" t="s">
        <v>94</v>
      </c>
      <c r="D14" s="156" t="s">
        <v>96</v>
      </c>
      <c r="E14" s="32" t="s">
        <v>95</v>
      </c>
      <c r="F14" s="50">
        <v>102</v>
      </c>
      <c r="G14" s="37">
        <v>0</v>
      </c>
      <c r="H14" s="50">
        <v>106</v>
      </c>
      <c r="I14" s="50">
        <v>98</v>
      </c>
      <c r="J14" s="50">
        <v>125</v>
      </c>
      <c r="K14" s="50">
        <v>18</v>
      </c>
      <c r="L14" s="50">
        <v>127</v>
      </c>
      <c r="M14" s="50">
        <v>182</v>
      </c>
    </row>
    <row r="15" spans="1:15" x14ac:dyDescent="0.2">
      <c r="A15" s="32">
        <v>14</v>
      </c>
      <c r="B15" s="32">
        <v>2</v>
      </c>
      <c r="C15" s="156" t="s">
        <v>94</v>
      </c>
      <c r="D15" s="156" t="s">
        <v>96</v>
      </c>
      <c r="E15" s="50">
        <v>16</v>
      </c>
      <c r="F15" s="50">
        <v>104</v>
      </c>
      <c r="G15" s="37">
        <v>0</v>
      </c>
      <c r="H15" s="50">
        <v>76</v>
      </c>
      <c r="I15" s="50">
        <v>103</v>
      </c>
      <c r="J15" s="156" t="s">
        <v>96</v>
      </c>
      <c r="K15" s="50">
        <v>28</v>
      </c>
      <c r="L15" s="50">
        <v>110</v>
      </c>
      <c r="M15" s="50">
        <v>178</v>
      </c>
    </row>
    <row r="16" spans="1:15" x14ac:dyDescent="0.2">
      <c r="A16" s="32">
        <v>15</v>
      </c>
      <c r="B16" s="156" t="s">
        <v>94</v>
      </c>
      <c r="C16" s="156" t="s">
        <v>94</v>
      </c>
      <c r="D16" s="156" t="s">
        <v>96</v>
      </c>
      <c r="E16" s="50">
        <v>19</v>
      </c>
      <c r="F16" s="50">
        <v>122</v>
      </c>
      <c r="G16" s="37">
        <v>21</v>
      </c>
      <c r="H16" s="50">
        <v>46</v>
      </c>
      <c r="I16" s="50">
        <v>75</v>
      </c>
      <c r="J16" s="156" t="s">
        <v>96</v>
      </c>
      <c r="K16" s="50">
        <v>107</v>
      </c>
      <c r="L16" s="32" t="s">
        <v>95</v>
      </c>
      <c r="M16" s="32" t="s">
        <v>95</v>
      </c>
    </row>
    <row r="17" spans="1:13" x14ac:dyDescent="0.2">
      <c r="A17" s="32">
        <v>16</v>
      </c>
      <c r="B17" s="156" t="s">
        <v>94</v>
      </c>
      <c r="C17" s="156" t="s">
        <v>94</v>
      </c>
      <c r="D17" s="50">
        <v>13</v>
      </c>
      <c r="E17" s="50">
        <v>16</v>
      </c>
      <c r="F17" s="50">
        <v>117</v>
      </c>
      <c r="G17" s="37">
        <v>22</v>
      </c>
      <c r="H17" s="50">
        <v>45</v>
      </c>
      <c r="I17" s="32" t="s">
        <v>95</v>
      </c>
      <c r="J17" s="156" t="s">
        <v>96</v>
      </c>
      <c r="K17" s="50">
        <v>52</v>
      </c>
      <c r="L17" s="50">
        <v>27</v>
      </c>
      <c r="M17" s="50">
        <v>45</v>
      </c>
    </row>
    <row r="18" spans="1:13" x14ac:dyDescent="0.2">
      <c r="A18" s="32">
        <v>17</v>
      </c>
      <c r="B18" s="156" t="s">
        <v>94</v>
      </c>
      <c r="C18" s="156" t="s">
        <v>94</v>
      </c>
      <c r="D18" s="50">
        <v>7</v>
      </c>
      <c r="E18" s="50">
        <v>59</v>
      </c>
      <c r="F18" s="32" t="s">
        <v>95</v>
      </c>
      <c r="G18" s="37">
        <v>14</v>
      </c>
      <c r="H18" s="50">
        <v>144</v>
      </c>
      <c r="I18" s="50">
        <v>45</v>
      </c>
      <c r="J18" s="156" t="s">
        <v>96</v>
      </c>
      <c r="K18" s="50">
        <v>61</v>
      </c>
      <c r="L18" s="50">
        <v>108</v>
      </c>
      <c r="M18" s="50">
        <v>36</v>
      </c>
    </row>
    <row r="19" spans="1:13" x14ac:dyDescent="0.2">
      <c r="A19" s="32">
        <v>18</v>
      </c>
      <c r="B19" s="156" t="s">
        <v>94</v>
      </c>
      <c r="C19" s="32" t="s">
        <v>95</v>
      </c>
      <c r="D19" s="50">
        <v>9</v>
      </c>
      <c r="E19" s="50">
        <v>202</v>
      </c>
      <c r="F19" s="50">
        <v>65</v>
      </c>
      <c r="G19" s="37">
        <v>22</v>
      </c>
      <c r="H19" s="50">
        <v>96</v>
      </c>
      <c r="I19" s="50">
        <v>87</v>
      </c>
      <c r="J19" s="156" t="s">
        <v>96</v>
      </c>
      <c r="K19" s="50">
        <v>0</v>
      </c>
      <c r="L19" s="50">
        <v>153</v>
      </c>
      <c r="M19" s="50">
        <v>23</v>
      </c>
    </row>
    <row r="20" spans="1:13" x14ac:dyDescent="0.2">
      <c r="A20" s="32">
        <v>19</v>
      </c>
      <c r="B20" s="156" t="s">
        <v>94</v>
      </c>
      <c r="C20" s="50">
        <v>3</v>
      </c>
      <c r="D20" s="50">
        <v>31</v>
      </c>
      <c r="E20" s="50">
        <v>169</v>
      </c>
      <c r="F20" s="50">
        <v>76</v>
      </c>
      <c r="G20" s="37">
        <v>111</v>
      </c>
      <c r="H20" s="32" t="s">
        <v>95</v>
      </c>
      <c r="I20" s="50">
        <v>68</v>
      </c>
      <c r="J20" s="156" t="s">
        <v>96</v>
      </c>
      <c r="K20" s="50">
        <v>67</v>
      </c>
      <c r="L20" s="50">
        <v>72</v>
      </c>
      <c r="M20" s="50">
        <v>43</v>
      </c>
    </row>
    <row r="21" spans="1:13" x14ac:dyDescent="0.2">
      <c r="A21" s="32">
        <v>20</v>
      </c>
      <c r="B21" s="156" t="s">
        <v>94</v>
      </c>
      <c r="C21" s="50">
        <v>10</v>
      </c>
      <c r="D21" s="50">
        <v>65</v>
      </c>
      <c r="E21" s="32" t="s">
        <v>95</v>
      </c>
      <c r="F21" s="50">
        <v>55</v>
      </c>
      <c r="G21" s="37">
        <v>178</v>
      </c>
      <c r="H21" s="50">
        <v>83</v>
      </c>
      <c r="I21" s="50">
        <v>101</v>
      </c>
      <c r="J21" s="156" t="s">
        <v>96</v>
      </c>
      <c r="K21" s="50">
        <v>122</v>
      </c>
      <c r="L21" s="50">
        <v>127</v>
      </c>
      <c r="M21" s="50">
        <v>98</v>
      </c>
    </row>
    <row r="22" spans="1:13" x14ac:dyDescent="0.2">
      <c r="A22" s="32">
        <v>21</v>
      </c>
      <c r="B22" s="156" t="s">
        <v>94</v>
      </c>
      <c r="C22" s="50">
        <v>6</v>
      </c>
      <c r="D22" s="50">
        <v>140</v>
      </c>
      <c r="E22" s="50">
        <v>39</v>
      </c>
      <c r="F22" s="50">
        <v>74</v>
      </c>
      <c r="G22" s="37">
        <v>121</v>
      </c>
      <c r="H22" s="50">
        <v>57</v>
      </c>
      <c r="I22" s="50">
        <v>75</v>
      </c>
      <c r="J22" s="156" t="s">
        <v>96</v>
      </c>
      <c r="K22" s="50">
        <v>14</v>
      </c>
      <c r="L22" s="50">
        <v>190</v>
      </c>
      <c r="M22" s="50">
        <v>205</v>
      </c>
    </row>
    <row r="23" spans="1:13" x14ac:dyDescent="0.2">
      <c r="A23" s="32">
        <v>22</v>
      </c>
      <c r="B23" s="156" t="s">
        <v>94</v>
      </c>
      <c r="C23" s="50">
        <v>12</v>
      </c>
      <c r="D23" s="32" t="s">
        <v>95</v>
      </c>
      <c r="E23" s="50">
        <v>43</v>
      </c>
      <c r="F23" s="50">
        <v>71</v>
      </c>
      <c r="G23" s="37">
        <v>148</v>
      </c>
      <c r="H23" s="50">
        <v>42</v>
      </c>
      <c r="I23" s="64">
        <v>123</v>
      </c>
      <c r="J23" s="154">
        <v>82</v>
      </c>
      <c r="K23" s="50">
        <v>13</v>
      </c>
      <c r="L23" s="32" t="s">
        <v>95</v>
      </c>
      <c r="M23" s="32" t="s">
        <v>95</v>
      </c>
    </row>
    <row r="24" spans="1:13" x14ac:dyDescent="0.2">
      <c r="A24" s="32">
        <v>23</v>
      </c>
      <c r="B24" s="156" t="s">
        <v>94</v>
      </c>
      <c r="C24" s="50">
        <v>25</v>
      </c>
      <c r="D24" s="50">
        <v>12</v>
      </c>
      <c r="E24" s="50">
        <v>220</v>
      </c>
      <c r="F24" s="50">
        <v>123</v>
      </c>
      <c r="G24" s="32" t="s">
        <v>95</v>
      </c>
      <c r="H24" s="50">
        <v>25</v>
      </c>
      <c r="I24" s="50">
        <v>72</v>
      </c>
      <c r="J24" s="50">
        <v>40</v>
      </c>
      <c r="K24" s="50">
        <v>59</v>
      </c>
      <c r="L24" s="50">
        <v>177</v>
      </c>
      <c r="M24" s="50">
        <v>21</v>
      </c>
    </row>
    <row r="25" spans="1:13" x14ac:dyDescent="0.2">
      <c r="A25" s="32">
        <v>24</v>
      </c>
      <c r="B25" s="156" t="s">
        <v>94</v>
      </c>
      <c r="C25" s="50">
        <v>36</v>
      </c>
      <c r="D25" s="50">
        <v>35</v>
      </c>
      <c r="E25" s="50">
        <v>251</v>
      </c>
      <c r="F25" s="32" t="s">
        <v>95</v>
      </c>
      <c r="G25" s="37">
        <v>28</v>
      </c>
      <c r="H25" s="50">
        <v>73</v>
      </c>
      <c r="I25" s="32" t="s">
        <v>95</v>
      </c>
      <c r="J25" s="154">
        <v>37</v>
      </c>
      <c r="K25" s="50">
        <v>175</v>
      </c>
      <c r="L25" s="50">
        <v>80</v>
      </c>
      <c r="M25" s="50">
        <v>22</v>
      </c>
    </row>
    <row r="26" spans="1:13" x14ac:dyDescent="0.2">
      <c r="A26" s="32">
        <v>25</v>
      </c>
      <c r="B26" s="156" t="s">
        <v>94</v>
      </c>
      <c r="C26" s="32" t="s">
        <v>95</v>
      </c>
      <c r="D26" s="50">
        <v>16</v>
      </c>
      <c r="E26" s="50">
        <v>238</v>
      </c>
      <c r="F26" s="50">
        <v>43</v>
      </c>
      <c r="G26" s="37">
        <v>44</v>
      </c>
      <c r="H26" s="50">
        <v>129</v>
      </c>
      <c r="I26" s="50">
        <v>111</v>
      </c>
      <c r="J26" s="32" t="s">
        <v>95</v>
      </c>
      <c r="K26" s="32" t="s">
        <v>95</v>
      </c>
      <c r="L26" s="50">
        <v>119</v>
      </c>
      <c r="M26" s="50">
        <v>33</v>
      </c>
    </row>
    <row r="27" spans="1:13" x14ac:dyDescent="0.2">
      <c r="A27" s="32">
        <v>26</v>
      </c>
      <c r="B27" s="156" t="s">
        <v>94</v>
      </c>
      <c r="C27" s="50">
        <v>5</v>
      </c>
      <c r="D27" s="50">
        <v>25</v>
      </c>
      <c r="E27" s="50">
        <v>138</v>
      </c>
      <c r="F27" s="50">
        <v>34</v>
      </c>
      <c r="G27" s="37">
        <v>78</v>
      </c>
      <c r="H27" s="32" t="s">
        <v>95</v>
      </c>
      <c r="I27" s="50">
        <v>89</v>
      </c>
      <c r="J27" s="32" t="s">
        <v>95</v>
      </c>
      <c r="K27" s="50">
        <v>82</v>
      </c>
      <c r="L27" s="50">
        <v>102</v>
      </c>
      <c r="M27" s="50">
        <v>46</v>
      </c>
    </row>
    <row r="28" spans="1:13" x14ac:dyDescent="0.2">
      <c r="A28" s="32">
        <v>27</v>
      </c>
      <c r="B28" s="156" t="s">
        <v>94</v>
      </c>
      <c r="C28" s="50">
        <v>13</v>
      </c>
      <c r="D28" s="50">
        <v>87</v>
      </c>
      <c r="E28" s="32" t="s">
        <v>95</v>
      </c>
      <c r="F28" s="50">
        <v>59</v>
      </c>
      <c r="G28" s="37">
        <v>91</v>
      </c>
      <c r="H28" s="50">
        <v>63</v>
      </c>
      <c r="I28" s="50">
        <v>33</v>
      </c>
      <c r="J28" s="32" t="s">
        <v>95</v>
      </c>
      <c r="K28" s="50">
        <v>44</v>
      </c>
      <c r="L28" s="50">
        <v>167</v>
      </c>
      <c r="M28" s="50">
        <v>108</v>
      </c>
    </row>
    <row r="29" spans="1:13" x14ac:dyDescent="0.2">
      <c r="A29" s="32">
        <v>28</v>
      </c>
      <c r="B29" s="156" t="s">
        <v>94</v>
      </c>
      <c r="C29" s="50">
        <v>11</v>
      </c>
      <c r="D29" s="50">
        <v>113</v>
      </c>
      <c r="E29" s="50">
        <v>32</v>
      </c>
      <c r="F29" s="50">
        <v>33</v>
      </c>
      <c r="G29" s="32" t="s">
        <v>95</v>
      </c>
      <c r="H29" s="50">
        <v>22</v>
      </c>
      <c r="I29" s="50">
        <v>74</v>
      </c>
      <c r="J29" s="32" t="s">
        <v>95</v>
      </c>
      <c r="K29" s="50">
        <v>98</v>
      </c>
      <c r="L29" s="50">
        <v>202</v>
      </c>
      <c r="M29" s="50">
        <v>182</v>
      </c>
    </row>
    <row r="30" spans="1:13" x14ac:dyDescent="0.2">
      <c r="A30" s="32">
        <v>29</v>
      </c>
      <c r="B30" s="156" t="s">
        <v>94</v>
      </c>
      <c r="C30" s="50">
        <v>10</v>
      </c>
      <c r="D30" s="32" t="s">
        <v>95</v>
      </c>
      <c r="E30" s="50">
        <v>36</v>
      </c>
      <c r="F30" s="50">
        <v>136</v>
      </c>
      <c r="G30" s="37">
        <v>30</v>
      </c>
      <c r="H30" s="50">
        <v>217</v>
      </c>
      <c r="I30" s="50">
        <v>84</v>
      </c>
      <c r="J30" s="32" t="s">
        <v>95</v>
      </c>
      <c r="K30" s="50">
        <v>129</v>
      </c>
      <c r="L30" s="157"/>
      <c r="M30" s="32" t="s">
        <v>95</v>
      </c>
    </row>
    <row r="31" spans="1:13" x14ac:dyDescent="0.2">
      <c r="A31" s="32">
        <v>30</v>
      </c>
      <c r="B31" s="156" t="s">
        <v>94</v>
      </c>
      <c r="C31" s="50">
        <v>15</v>
      </c>
      <c r="D31" s="50">
        <v>13</v>
      </c>
      <c r="E31" s="50">
        <v>30</v>
      </c>
      <c r="F31" s="50">
        <v>164</v>
      </c>
      <c r="G31" s="37">
        <v>120</v>
      </c>
      <c r="H31" s="50">
        <v>103</v>
      </c>
      <c r="I31" s="32" t="s">
        <v>95</v>
      </c>
      <c r="J31" s="32" t="s">
        <v>95</v>
      </c>
      <c r="K31" s="50">
        <v>102</v>
      </c>
      <c r="L31" s="157"/>
      <c r="M31" s="50">
        <v>45</v>
      </c>
    </row>
    <row r="32" spans="1:13" x14ac:dyDescent="0.2">
      <c r="A32" s="32">
        <v>31</v>
      </c>
      <c r="B32" s="156" t="s">
        <v>94</v>
      </c>
      <c r="C32" s="155">
        <v>43</v>
      </c>
      <c r="D32" s="157"/>
      <c r="E32" s="50">
        <v>28</v>
      </c>
      <c r="F32" s="50">
        <v>33</v>
      </c>
      <c r="G32" s="157"/>
      <c r="H32" s="50">
        <v>83</v>
      </c>
      <c r="I32" s="157"/>
      <c r="J32" s="32" t="s">
        <v>95</v>
      </c>
      <c r="K32" s="50">
        <v>84</v>
      </c>
      <c r="L32" s="157"/>
      <c r="M32" s="50">
        <v>64</v>
      </c>
    </row>
    <row r="33" spans="2:16" x14ac:dyDescent="0.2">
      <c r="B33" s="33">
        <f>SUM(B2:B32)</f>
        <v>154</v>
      </c>
      <c r="C33" s="33">
        <f t="shared" ref="C33:M33" si="0">SUM(C2:C32)</f>
        <v>189</v>
      </c>
      <c r="D33" s="33">
        <f t="shared" si="0"/>
        <v>819</v>
      </c>
      <c r="E33" s="33">
        <f t="shared" si="0"/>
        <v>2171</v>
      </c>
      <c r="F33" s="33">
        <f t="shared" si="0"/>
        <v>2247</v>
      </c>
      <c r="G33" s="38">
        <f>SUM(G2:G32)</f>
        <v>1597</v>
      </c>
      <c r="H33" s="33">
        <f>SUM(H2:H32)</f>
        <v>2161</v>
      </c>
      <c r="I33" s="33">
        <f t="shared" si="0"/>
        <v>2226</v>
      </c>
      <c r="J33" s="33">
        <f>SUM(J2:J32)</f>
        <v>1013</v>
      </c>
      <c r="K33" s="33">
        <f t="shared" si="0"/>
        <v>1827</v>
      </c>
      <c r="L33" s="33">
        <f t="shared" si="0"/>
        <v>2627</v>
      </c>
      <c r="M33" s="33">
        <f t="shared" si="0"/>
        <v>1497</v>
      </c>
      <c r="N33" s="55">
        <f>SUM(B33:M33)</f>
        <v>18528</v>
      </c>
      <c r="O33" s="56"/>
      <c r="P33" s="56"/>
    </row>
  </sheetData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  <headerFooter>
    <oddFooter>&amp;R&amp;Z&amp;F&amp;F&amp;A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opLeftCell="A7" workbookViewId="0">
      <selection activeCell="F23" sqref="F23"/>
    </sheetView>
  </sheetViews>
  <sheetFormatPr defaultColWidth="9" defaultRowHeight="16.5" x14ac:dyDescent="0.2"/>
  <cols>
    <col min="1" max="1" width="9" style="6"/>
    <col min="2" max="2" width="17.453125" style="5" customWidth="1"/>
    <col min="3" max="3" width="22.90625" style="5" customWidth="1"/>
    <col min="4" max="4" width="15.26953125" style="5" customWidth="1"/>
    <col min="5" max="5" width="17.6328125" style="5" customWidth="1"/>
    <col min="6" max="6" width="15.6328125" style="5" customWidth="1"/>
    <col min="7" max="7" width="16.36328125" style="5" customWidth="1"/>
    <col min="8" max="8" width="17.90625" style="5" customWidth="1"/>
    <col min="9" max="16384" width="9" style="5"/>
  </cols>
  <sheetData>
    <row r="1" spans="1:8" ht="24.75" customHeight="1" x14ac:dyDescent="0.2">
      <c r="A1" s="4" t="s">
        <v>30</v>
      </c>
      <c r="F1" s="5" t="s">
        <v>38</v>
      </c>
    </row>
    <row r="2" spans="1:8" ht="6.75" customHeight="1" thickBot="1" x14ac:dyDescent="0.25"/>
    <row r="3" spans="1:8" x14ac:dyDescent="0.2">
      <c r="A3" s="192"/>
      <c r="B3" s="182" t="s">
        <v>16</v>
      </c>
      <c r="C3" s="183"/>
      <c r="D3" s="186" t="s">
        <v>34</v>
      </c>
      <c r="E3" s="188" t="s">
        <v>35</v>
      </c>
      <c r="F3" s="190" t="s">
        <v>36</v>
      </c>
      <c r="G3" s="180" t="s">
        <v>37</v>
      </c>
    </row>
    <row r="4" spans="1:8" ht="39" customHeight="1" thickBot="1" x14ac:dyDescent="0.25">
      <c r="A4" s="193"/>
      <c r="B4" s="40" t="s">
        <v>32</v>
      </c>
      <c r="C4" s="41" t="s">
        <v>33</v>
      </c>
      <c r="D4" s="187"/>
      <c r="E4" s="189"/>
      <c r="F4" s="191"/>
      <c r="G4" s="181"/>
    </row>
    <row r="5" spans="1:8" ht="30" customHeight="1" x14ac:dyDescent="0.2">
      <c r="A5" s="12" t="s">
        <v>17</v>
      </c>
      <c r="B5" s="13">
        <v>2626</v>
      </c>
      <c r="C5" s="14">
        <f t="shared" ref="C5:C16" si="0">B5/D5*100</f>
        <v>108.06584362139917</v>
      </c>
      <c r="D5" s="15">
        <v>2430</v>
      </c>
      <c r="E5" s="16">
        <v>3299</v>
      </c>
      <c r="F5" s="15">
        <v>6691</v>
      </c>
      <c r="G5" s="26"/>
    </row>
    <row r="6" spans="1:8" ht="30" customHeight="1" x14ac:dyDescent="0.2">
      <c r="A6" s="7" t="s">
        <v>18</v>
      </c>
      <c r="B6" s="8">
        <v>3783</v>
      </c>
      <c r="C6" s="9">
        <f t="shared" si="0"/>
        <v>93.824404761904773</v>
      </c>
      <c r="D6" s="10">
        <v>4032</v>
      </c>
      <c r="E6" s="11">
        <v>4363</v>
      </c>
      <c r="F6" s="10">
        <v>7841</v>
      </c>
      <c r="G6" s="25"/>
    </row>
    <row r="7" spans="1:8" ht="30" customHeight="1" x14ac:dyDescent="0.2">
      <c r="A7" s="7" t="s">
        <v>19</v>
      </c>
      <c r="B7" s="8">
        <v>4725</v>
      </c>
      <c r="C7" s="9">
        <f t="shared" si="0"/>
        <v>129.02785363189514</v>
      </c>
      <c r="D7" s="10">
        <v>3662</v>
      </c>
      <c r="E7" s="11">
        <v>4689</v>
      </c>
      <c r="F7" s="10">
        <v>5558</v>
      </c>
      <c r="G7" s="25"/>
    </row>
    <row r="8" spans="1:8" ht="30" customHeight="1" x14ac:dyDescent="0.2">
      <c r="A8" s="7" t="s">
        <v>20</v>
      </c>
      <c r="B8" s="8">
        <v>4716</v>
      </c>
      <c r="C8" s="9">
        <f t="shared" si="0"/>
        <v>82.318031069994774</v>
      </c>
      <c r="D8" s="10">
        <v>5729</v>
      </c>
      <c r="E8" s="11">
        <v>6667</v>
      </c>
      <c r="F8" s="10">
        <v>6999</v>
      </c>
      <c r="G8" s="25"/>
    </row>
    <row r="9" spans="1:8" ht="30" customHeight="1" x14ac:dyDescent="0.2">
      <c r="A9" s="7" t="s">
        <v>21</v>
      </c>
      <c r="B9" s="8">
        <v>8435</v>
      </c>
      <c r="C9" s="9">
        <f t="shared" si="0"/>
        <v>100.78862468634246</v>
      </c>
      <c r="D9" s="10">
        <v>8369</v>
      </c>
      <c r="E9" s="11">
        <v>9033</v>
      </c>
      <c r="F9" s="10">
        <v>10044</v>
      </c>
      <c r="G9" s="25"/>
    </row>
    <row r="10" spans="1:8" ht="30" customHeight="1" x14ac:dyDescent="0.2">
      <c r="A10" s="7" t="s">
        <v>22</v>
      </c>
      <c r="B10" s="8">
        <v>3689</v>
      </c>
      <c r="C10" s="9">
        <f t="shared" si="0"/>
        <v>119.11527284468842</v>
      </c>
      <c r="D10" s="10">
        <v>3097</v>
      </c>
      <c r="E10" s="11">
        <v>4454</v>
      </c>
      <c r="F10" s="10">
        <v>3913</v>
      </c>
      <c r="G10" s="25"/>
    </row>
    <row r="11" spans="1:8" ht="30" customHeight="1" x14ac:dyDescent="0.2">
      <c r="A11" s="7" t="s">
        <v>23</v>
      </c>
      <c r="B11" s="8">
        <v>5315</v>
      </c>
      <c r="C11" s="9">
        <f t="shared" si="0"/>
        <v>90.730624786616602</v>
      </c>
      <c r="D11" s="10">
        <v>5858</v>
      </c>
      <c r="E11" s="11">
        <v>5263</v>
      </c>
      <c r="F11" s="10">
        <v>5403</v>
      </c>
      <c r="G11" s="25"/>
    </row>
    <row r="12" spans="1:8" ht="30" customHeight="1" x14ac:dyDescent="0.2">
      <c r="A12" s="7" t="s">
        <v>24</v>
      </c>
      <c r="B12" s="8">
        <v>5147</v>
      </c>
      <c r="C12" s="9">
        <f t="shared" si="0"/>
        <v>112.79859741398204</v>
      </c>
      <c r="D12" s="10">
        <v>4563</v>
      </c>
      <c r="E12" s="11">
        <v>4756</v>
      </c>
      <c r="F12" s="10">
        <v>5119</v>
      </c>
      <c r="G12" s="25"/>
    </row>
    <row r="13" spans="1:8" ht="30" customHeight="1" x14ac:dyDescent="0.2">
      <c r="A13" s="7" t="s">
        <v>25</v>
      </c>
      <c r="B13" s="8">
        <v>2032</v>
      </c>
      <c r="C13" s="9">
        <f t="shared" si="0"/>
        <v>85.056508999581411</v>
      </c>
      <c r="D13" s="10">
        <v>2389</v>
      </c>
      <c r="E13" s="11">
        <v>2510</v>
      </c>
      <c r="F13" s="10">
        <v>3386</v>
      </c>
      <c r="G13" s="25"/>
    </row>
    <row r="14" spans="1:8" ht="30" customHeight="1" x14ac:dyDescent="0.2">
      <c r="A14" s="7" t="s">
        <v>26</v>
      </c>
      <c r="B14" s="8">
        <v>3344</v>
      </c>
      <c r="C14" s="9">
        <f t="shared" si="0"/>
        <v>114.0518417462483</v>
      </c>
      <c r="D14" s="10">
        <v>2932</v>
      </c>
      <c r="E14" s="11">
        <v>3456</v>
      </c>
      <c r="F14" s="10">
        <v>5270</v>
      </c>
      <c r="G14" s="25"/>
    </row>
    <row r="15" spans="1:8" ht="30" customHeight="1" thickBot="1" x14ac:dyDescent="0.25">
      <c r="A15" s="7" t="s">
        <v>27</v>
      </c>
      <c r="B15" s="8">
        <v>3529</v>
      </c>
      <c r="C15" s="9">
        <f t="shared" si="0"/>
        <v>82.607677902621717</v>
      </c>
      <c r="D15" s="10">
        <v>4272</v>
      </c>
      <c r="E15" s="11">
        <v>4313</v>
      </c>
      <c r="F15" s="10">
        <v>5794</v>
      </c>
      <c r="G15" s="25"/>
    </row>
    <row r="16" spans="1:8" ht="30" customHeight="1" thickBot="1" x14ac:dyDescent="0.25">
      <c r="A16" s="17" t="s">
        <v>28</v>
      </c>
      <c r="B16" s="18">
        <v>3348</v>
      </c>
      <c r="C16" s="39">
        <f t="shared" si="0"/>
        <v>102.63641937461681</v>
      </c>
      <c r="D16" s="19">
        <v>3262</v>
      </c>
      <c r="E16" s="20">
        <v>3651</v>
      </c>
      <c r="F16" s="19">
        <v>5125</v>
      </c>
      <c r="G16" s="27">
        <v>4014</v>
      </c>
      <c r="H16" s="29" t="s">
        <v>31</v>
      </c>
    </row>
    <row r="17" spans="1:8" ht="30" customHeight="1" thickBot="1" x14ac:dyDescent="0.25">
      <c r="A17" s="21" t="s">
        <v>29</v>
      </c>
      <c r="B17" s="22">
        <f>SUM(B5:B16)</f>
        <v>50689</v>
      </c>
      <c r="C17" s="43">
        <f>B17/D17</f>
        <v>1.0018578910959581</v>
      </c>
      <c r="D17" s="23">
        <f>SUM(D5:D16)</f>
        <v>50595</v>
      </c>
      <c r="E17" s="24">
        <f>SUM(E5:E16)</f>
        <v>56454</v>
      </c>
      <c r="F17" s="23">
        <f>SUM(F5:F16)</f>
        <v>71143</v>
      </c>
      <c r="G17" s="28">
        <f>SUM(G16)</f>
        <v>4014</v>
      </c>
      <c r="H17" s="30">
        <f>B17+D17+E17+F17+G17</f>
        <v>232895</v>
      </c>
    </row>
    <row r="18" spans="1:8" ht="10.5" customHeight="1" thickBot="1" x14ac:dyDescent="0.25"/>
    <row r="19" spans="1:8" ht="29.25" customHeight="1" thickBot="1" x14ac:dyDescent="0.25">
      <c r="A19" s="184" t="s">
        <v>52</v>
      </c>
      <c r="B19" s="185"/>
      <c r="C19" s="185"/>
      <c r="D19" s="35">
        <f>B17/D17</f>
        <v>1.0018578910959581</v>
      </c>
    </row>
    <row r="24" spans="1:8" x14ac:dyDescent="0.2">
      <c r="D24" s="6"/>
    </row>
  </sheetData>
  <mergeCells count="7">
    <mergeCell ref="G3:G4"/>
    <mergeCell ref="B3:C3"/>
    <mergeCell ref="A19:C19"/>
    <mergeCell ref="D3:D4"/>
    <mergeCell ref="E3:E4"/>
    <mergeCell ref="F3:F4"/>
    <mergeCell ref="A3:A4"/>
  </mergeCells>
  <phoneticPr fontId="2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topLeftCell="A13" workbookViewId="0">
      <selection activeCell="C16" sqref="C16"/>
    </sheetView>
  </sheetViews>
  <sheetFormatPr defaultColWidth="9" defaultRowHeight="16.5" x14ac:dyDescent="0.2"/>
  <cols>
    <col min="1" max="1" width="7.7265625" style="54" customWidth="1"/>
    <col min="2" max="2" width="13" style="5" customWidth="1"/>
    <col min="3" max="3" width="15.453125" style="5" customWidth="1"/>
    <col min="4" max="7" width="15.08984375" style="5" customWidth="1"/>
    <col min="8" max="8" width="14" style="5" customWidth="1"/>
    <col min="9" max="9" width="17.36328125" style="5" customWidth="1"/>
    <col min="10" max="10" width="10.7265625" style="5" customWidth="1"/>
    <col min="11" max="16384" width="9" style="5"/>
  </cols>
  <sheetData>
    <row r="1" spans="1:10" ht="24.75" customHeight="1" x14ac:dyDescent="0.2">
      <c r="A1" s="4" t="s">
        <v>30</v>
      </c>
      <c r="G1" s="197" t="s">
        <v>38</v>
      </c>
      <c r="H1" s="197"/>
    </row>
    <row r="2" spans="1:10" ht="6.75" customHeight="1" thickBot="1" x14ac:dyDescent="0.25"/>
    <row r="3" spans="1:10" ht="24.75" customHeight="1" x14ac:dyDescent="0.2">
      <c r="A3" s="192"/>
      <c r="B3" s="182" t="s">
        <v>56</v>
      </c>
      <c r="C3" s="183"/>
      <c r="D3" s="198" t="s">
        <v>53</v>
      </c>
      <c r="E3" s="190" t="s">
        <v>34</v>
      </c>
      <c r="F3" s="200" t="s">
        <v>35</v>
      </c>
      <c r="G3" s="190" t="s">
        <v>36</v>
      </c>
      <c r="H3" s="180" t="s">
        <v>37</v>
      </c>
    </row>
    <row r="4" spans="1:10" ht="39" customHeight="1" thickBot="1" x14ac:dyDescent="0.25">
      <c r="A4" s="193"/>
      <c r="B4" s="40" t="s">
        <v>1</v>
      </c>
      <c r="C4" s="84" t="s">
        <v>54</v>
      </c>
      <c r="D4" s="199"/>
      <c r="E4" s="191"/>
      <c r="F4" s="201"/>
      <c r="G4" s="191"/>
      <c r="H4" s="181"/>
    </row>
    <row r="5" spans="1:10" ht="30" customHeight="1" x14ac:dyDescent="0.2">
      <c r="A5" s="12" t="s">
        <v>17</v>
      </c>
      <c r="B5" s="13">
        <v>3001</v>
      </c>
      <c r="C5" s="44">
        <f>B5/D5*100</f>
        <v>114.28027418126428</v>
      </c>
      <c r="D5" s="47">
        <v>2626</v>
      </c>
      <c r="E5" s="15">
        <v>2430</v>
      </c>
      <c r="F5" s="16">
        <v>3299</v>
      </c>
      <c r="G5" s="15">
        <v>6691</v>
      </c>
      <c r="H5" s="26"/>
    </row>
    <row r="6" spans="1:10" ht="30" customHeight="1" x14ac:dyDescent="0.2">
      <c r="A6" s="7" t="s">
        <v>18</v>
      </c>
      <c r="B6" s="8">
        <v>4365</v>
      </c>
      <c r="C6" s="45">
        <f>B6/D6*100</f>
        <v>115.38461538461537</v>
      </c>
      <c r="D6" s="11">
        <v>3783</v>
      </c>
      <c r="E6" s="10">
        <v>4032</v>
      </c>
      <c r="F6" s="11">
        <v>4363</v>
      </c>
      <c r="G6" s="10">
        <v>7841</v>
      </c>
      <c r="H6" s="25"/>
    </row>
    <row r="7" spans="1:10" ht="30" customHeight="1" x14ac:dyDescent="0.2">
      <c r="A7" s="7" t="s">
        <v>19</v>
      </c>
      <c r="B7" s="8">
        <v>3868</v>
      </c>
      <c r="C7" s="45">
        <f t="shared" ref="C7:C15" si="0">B7/D7*100</f>
        <v>81.862433862433861</v>
      </c>
      <c r="D7" s="11">
        <v>4725</v>
      </c>
      <c r="E7" s="10">
        <v>3662</v>
      </c>
      <c r="F7" s="11">
        <v>4689</v>
      </c>
      <c r="G7" s="10">
        <v>5558</v>
      </c>
      <c r="H7" s="25"/>
    </row>
    <row r="8" spans="1:10" ht="30" customHeight="1" x14ac:dyDescent="0.2">
      <c r="A8" s="7" t="s">
        <v>20</v>
      </c>
      <c r="B8" s="8">
        <v>3925</v>
      </c>
      <c r="C8" s="45">
        <f t="shared" si="0"/>
        <v>83.227311280746392</v>
      </c>
      <c r="D8" s="11">
        <v>4716</v>
      </c>
      <c r="E8" s="10">
        <v>5729</v>
      </c>
      <c r="F8" s="11">
        <v>6667</v>
      </c>
      <c r="G8" s="10">
        <v>6999</v>
      </c>
      <c r="H8" s="25"/>
    </row>
    <row r="9" spans="1:10" ht="30" customHeight="1" x14ac:dyDescent="0.2">
      <c r="A9" s="7" t="s">
        <v>21</v>
      </c>
      <c r="B9" s="8">
        <v>7230</v>
      </c>
      <c r="C9" s="45">
        <f t="shared" si="0"/>
        <v>85.714285714285708</v>
      </c>
      <c r="D9" s="11">
        <v>8435</v>
      </c>
      <c r="E9" s="10">
        <v>8369</v>
      </c>
      <c r="F9" s="11">
        <v>9033</v>
      </c>
      <c r="G9" s="10">
        <v>10044</v>
      </c>
      <c r="H9" s="25"/>
    </row>
    <row r="10" spans="1:10" ht="30" customHeight="1" x14ac:dyDescent="0.2">
      <c r="A10" s="7" t="s">
        <v>22</v>
      </c>
      <c r="B10" s="93">
        <v>4109</v>
      </c>
      <c r="C10" s="45">
        <f t="shared" si="0"/>
        <v>111.38519924098671</v>
      </c>
      <c r="D10" s="11">
        <v>3689</v>
      </c>
      <c r="E10" s="10">
        <v>3097</v>
      </c>
      <c r="F10" s="11">
        <v>4454</v>
      </c>
      <c r="G10" s="10">
        <v>3913</v>
      </c>
      <c r="H10" s="25"/>
    </row>
    <row r="11" spans="1:10" ht="30" customHeight="1" x14ac:dyDescent="0.2">
      <c r="A11" s="7" t="s">
        <v>23</v>
      </c>
      <c r="B11" s="8">
        <v>4686</v>
      </c>
      <c r="C11" s="45">
        <f t="shared" si="0"/>
        <v>88.16556914393226</v>
      </c>
      <c r="D11" s="11">
        <v>5315</v>
      </c>
      <c r="E11" s="10">
        <v>5858</v>
      </c>
      <c r="F11" s="11">
        <v>5263</v>
      </c>
      <c r="G11" s="10">
        <v>5403</v>
      </c>
      <c r="H11" s="25"/>
    </row>
    <row r="12" spans="1:10" ht="30" customHeight="1" x14ac:dyDescent="0.2">
      <c r="A12" s="7" t="s">
        <v>24</v>
      </c>
      <c r="B12" s="8">
        <v>4199</v>
      </c>
      <c r="C12" s="45">
        <f t="shared" si="0"/>
        <v>81.581503788614725</v>
      </c>
      <c r="D12" s="11">
        <v>5147</v>
      </c>
      <c r="E12" s="10">
        <v>4563</v>
      </c>
      <c r="F12" s="11">
        <v>4756</v>
      </c>
      <c r="G12" s="10">
        <v>5119</v>
      </c>
      <c r="H12" s="25"/>
    </row>
    <row r="13" spans="1:10" ht="30" customHeight="1" x14ac:dyDescent="0.2">
      <c r="A13" s="7" t="s">
        <v>25</v>
      </c>
      <c r="B13" s="8">
        <v>2044</v>
      </c>
      <c r="C13" s="45">
        <f t="shared" si="0"/>
        <v>100.59055118110236</v>
      </c>
      <c r="D13" s="11">
        <v>2032</v>
      </c>
      <c r="E13" s="10">
        <v>2389</v>
      </c>
      <c r="F13" s="11">
        <v>2510</v>
      </c>
      <c r="G13" s="10">
        <v>3386</v>
      </c>
      <c r="H13" s="25"/>
    </row>
    <row r="14" spans="1:10" ht="30" customHeight="1" x14ac:dyDescent="0.2">
      <c r="A14" s="7" t="s">
        <v>26</v>
      </c>
      <c r="B14" s="8">
        <v>3259</v>
      </c>
      <c r="C14" s="45">
        <f t="shared" si="0"/>
        <v>97.458133971291872</v>
      </c>
      <c r="D14" s="11">
        <v>3344</v>
      </c>
      <c r="E14" s="10">
        <v>2932</v>
      </c>
      <c r="F14" s="11">
        <v>3456</v>
      </c>
      <c r="G14" s="10">
        <v>5270</v>
      </c>
      <c r="H14" s="25"/>
    </row>
    <row r="15" spans="1:10" ht="30" customHeight="1" thickBot="1" x14ac:dyDescent="0.25">
      <c r="A15" s="7" t="s">
        <v>27</v>
      </c>
      <c r="B15" s="8">
        <v>3460</v>
      </c>
      <c r="C15" s="45">
        <f t="shared" si="0"/>
        <v>98.044771890053838</v>
      </c>
      <c r="D15" s="11">
        <v>3529</v>
      </c>
      <c r="E15" s="10">
        <v>4272</v>
      </c>
      <c r="F15" s="11">
        <v>4313</v>
      </c>
      <c r="G15" s="10">
        <v>5794</v>
      </c>
      <c r="H15" s="25"/>
      <c r="I15" s="82" t="s">
        <v>64</v>
      </c>
    </row>
    <row r="16" spans="1:10" ht="30" customHeight="1" thickBot="1" x14ac:dyDescent="0.25">
      <c r="A16" s="17" t="s">
        <v>28</v>
      </c>
      <c r="B16" s="18">
        <v>670</v>
      </c>
      <c r="C16" s="46">
        <f>B16/D16*100</f>
        <v>20.011947431302271</v>
      </c>
      <c r="D16" s="48">
        <v>3348</v>
      </c>
      <c r="E16" s="19">
        <v>3262</v>
      </c>
      <c r="F16" s="20">
        <v>3651</v>
      </c>
      <c r="G16" s="19">
        <v>5125</v>
      </c>
      <c r="H16" s="27">
        <v>4014</v>
      </c>
      <c r="I16" s="52" t="s">
        <v>31</v>
      </c>
      <c r="J16" s="85" t="s">
        <v>65</v>
      </c>
    </row>
    <row r="17" spans="1:9" ht="30" customHeight="1" thickBot="1" x14ac:dyDescent="0.25">
      <c r="A17" s="21" t="s">
        <v>29</v>
      </c>
      <c r="B17" s="58">
        <f>SUM(B5:B16)</f>
        <v>44816</v>
      </c>
      <c r="C17" s="42">
        <f>B17/D17*100</f>
        <v>88.413659768391568</v>
      </c>
      <c r="D17" s="59">
        <f>SUM(D5:D16)</f>
        <v>50689</v>
      </c>
      <c r="E17" s="60">
        <f>SUM(E5:E16)</f>
        <v>50595</v>
      </c>
      <c r="F17" s="59">
        <f>SUM(F5:F16)</f>
        <v>56454</v>
      </c>
      <c r="G17" s="60">
        <f>SUM(G5:G16)</f>
        <v>71143</v>
      </c>
      <c r="H17" s="61">
        <f>SUM(H16)</f>
        <v>4014</v>
      </c>
      <c r="I17" s="62">
        <f>SUM(D17:H17)+B17</f>
        <v>277711</v>
      </c>
    </row>
    <row r="18" spans="1:9" ht="10.5" customHeight="1" thickBot="1" x14ac:dyDescent="0.25"/>
    <row r="19" spans="1:9" ht="29.25" customHeight="1" thickBot="1" x14ac:dyDescent="0.25">
      <c r="A19" s="194" t="s">
        <v>55</v>
      </c>
      <c r="B19" s="195"/>
      <c r="C19" s="196"/>
      <c r="D19" s="57">
        <f>B17/(D5+D6+D7+D8+D9+D10+D11+D12+D13+D14+D15+D16)</f>
        <v>0.88413659768391561</v>
      </c>
      <c r="E19" s="49"/>
    </row>
    <row r="21" spans="1:9" x14ac:dyDescent="0.2">
      <c r="G21" s="94"/>
    </row>
    <row r="24" spans="1:9" x14ac:dyDescent="0.2">
      <c r="E24" s="54"/>
    </row>
  </sheetData>
  <mergeCells count="9">
    <mergeCell ref="A19:C19"/>
    <mergeCell ref="G1:H1"/>
    <mergeCell ref="A3:A4"/>
    <mergeCell ref="B3:C3"/>
    <mergeCell ref="D3:D4"/>
    <mergeCell ref="E3:E4"/>
    <mergeCell ref="F3:F4"/>
    <mergeCell ref="G3:G4"/>
    <mergeCell ref="H3:H4"/>
  </mergeCells>
  <phoneticPr fontId="2"/>
  <pageMargins left="0.55118110236220474" right="0.43307086614173229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topLeftCell="A7" workbookViewId="0">
      <selection activeCell="B17" sqref="B17"/>
    </sheetView>
  </sheetViews>
  <sheetFormatPr defaultColWidth="9" defaultRowHeight="16.5" x14ac:dyDescent="0.2"/>
  <cols>
    <col min="1" max="1" width="7.7265625" style="83" customWidth="1"/>
    <col min="2" max="2" width="11.6328125" style="83" customWidth="1"/>
    <col min="3" max="3" width="15.90625" style="83" customWidth="1"/>
    <col min="4" max="4" width="14.453125" style="5" customWidth="1"/>
    <col min="5" max="7" width="15.08984375" style="5" customWidth="1"/>
    <col min="8" max="9" width="14" style="5" customWidth="1"/>
    <col min="10" max="10" width="16.36328125" style="5" customWidth="1"/>
    <col min="11" max="11" width="10.7265625" style="5" customWidth="1"/>
    <col min="12" max="16384" width="9" style="5"/>
  </cols>
  <sheetData>
    <row r="1" spans="1:11" ht="24.75" customHeight="1" x14ac:dyDescent="0.2">
      <c r="A1" s="99" t="s">
        <v>75</v>
      </c>
      <c r="B1" s="4"/>
      <c r="C1" s="4"/>
      <c r="H1" s="206" t="s">
        <v>38</v>
      </c>
      <c r="I1" s="206"/>
    </row>
    <row r="2" spans="1:11" ht="6.75" customHeight="1" thickBot="1" x14ac:dyDescent="0.25"/>
    <row r="3" spans="1:11" ht="24.75" customHeight="1" x14ac:dyDescent="0.2">
      <c r="A3" s="192"/>
      <c r="B3" s="204" t="s">
        <v>66</v>
      </c>
      <c r="C3" s="205"/>
      <c r="D3" s="202" t="s">
        <v>72</v>
      </c>
      <c r="E3" s="198" t="s">
        <v>53</v>
      </c>
      <c r="F3" s="190" t="s">
        <v>34</v>
      </c>
      <c r="G3" s="200" t="s">
        <v>35</v>
      </c>
      <c r="H3" s="190" t="s">
        <v>36</v>
      </c>
      <c r="I3" s="180" t="s">
        <v>37</v>
      </c>
    </row>
    <row r="4" spans="1:11" ht="39" customHeight="1" thickBot="1" x14ac:dyDescent="0.25">
      <c r="A4" s="193"/>
      <c r="B4" s="40" t="s">
        <v>1</v>
      </c>
      <c r="C4" s="84" t="s">
        <v>68</v>
      </c>
      <c r="D4" s="203"/>
      <c r="E4" s="199"/>
      <c r="F4" s="191"/>
      <c r="G4" s="201"/>
      <c r="H4" s="191"/>
      <c r="I4" s="181"/>
    </row>
    <row r="5" spans="1:11" ht="30" customHeight="1" x14ac:dyDescent="0.2">
      <c r="A5" s="12" t="s">
        <v>17</v>
      </c>
      <c r="B5" s="95">
        <v>154</v>
      </c>
      <c r="C5" s="86">
        <f>B5/D5</f>
        <v>5.1316227924025327E-2</v>
      </c>
      <c r="D5" s="13">
        <v>3001</v>
      </c>
      <c r="E5" s="47">
        <v>2626</v>
      </c>
      <c r="F5" s="15">
        <v>2430</v>
      </c>
      <c r="G5" s="16">
        <v>3299</v>
      </c>
      <c r="H5" s="15">
        <v>6691</v>
      </c>
      <c r="I5" s="26"/>
      <c r="J5" s="92" t="s">
        <v>69</v>
      </c>
    </row>
    <row r="6" spans="1:11" ht="30" customHeight="1" x14ac:dyDescent="0.2">
      <c r="A6" s="7" t="s">
        <v>18</v>
      </c>
      <c r="B6" s="96">
        <v>189</v>
      </c>
      <c r="C6" s="87">
        <f>B6/D6</f>
        <v>4.3298969072164947E-2</v>
      </c>
      <c r="D6" s="8">
        <v>4365</v>
      </c>
      <c r="E6" s="11">
        <v>3783</v>
      </c>
      <c r="F6" s="10">
        <v>4032</v>
      </c>
      <c r="G6" s="11">
        <v>4363</v>
      </c>
      <c r="H6" s="10">
        <v>7841</v>
      </c>
      <c r="I6" s="25"/>
      <c r="J6" s="82" t="s">
        <v>70</v>
      </c>
    </row>
    <row r="7" spans="1:11" ht="30" customHeight="1" x14ac:dyDescent="0.2">
      <c r="A7" s="7" t="s">
        <v>19</v>
      </c>
      <c r="B7" s="96">
        <v>819</v>
      </c>
      <c r="C7" s="87">
        <f t="shared" ref="C7:C15" si="0">B7/D7</f>
        <v>0.21173733195449845</v>
      </c>
      <c r="D7" s="8">
        <v>3868</v>
      </c>
      <c r="E7" s="11">
        <v>4725</v>
      </c>
      <c r="F7" s="10">
        <v>3662</v>
      </c>
      <c r="G7" s="11">
        <v>4689</v>
      </c>
      <c r="H7" s="10">
        <v>5558</v>
      </c>
      <c r="I7" s="25"/>
      <c r="J7" s="91" t="s">
        <v>71</v>
      </c>
    </row>
    <row r="8" spans="1:11" ht="30" customHeight="1" x14ac:dyDescent="0.2">
      <c r="A8" s="7" t="s">
        <v>20</v>
      </c>
      <c r="B8" s="96">
        <v>2171</v>
      </c>
      <c r="C8" s="87">
        <f t="shared" si="0"/>
        <v>0.55312101910828027</v>
      </c>
      <c r="D8" s="8">
        <v>3925</v>
      </c>
      <c r="E8" s="11">
        <v>4716</v>
      </c>
      <c r="F8" s="10">
        <v>5729</v>
      </c>
      <c r="G8" s="11">
        <v>6667</v>
      </c>
      <c r="H8" s="10">
        <v>6999</v>
      </c>
      <c r="I8" s="25"/>
    </row>
    <row r="9" spans="1:11" ht="30" customHeight="1" x14ac:dyDescent="0.2">
      <c r="A9" s="7" t="s">
        <v>21</v>
      </c>
      <c r="B9" s="96">
        <v>2247</v>
      </c>
      <c r="C9" s="87">
        <f t="shared" si="0"/>
        <v>0.3107883817427386</v>
      </c>
      <c r="D9" s="8">
        <v>7230</v>
      </c>
      <c r="E9" s="11">
        <v>8435</v>
      </c>
      <c r="F9" s="10">
        <v>8369</v>
      </c>
      <c r="G9" s="11">
        <v>9033</v>
      </c>
      <c r="H9" s="10">
        <v>10044</v>
      </c>
      <c r="I9" s="25"/>
    </row>
    <row r="10" spans="1:11" ht="30" customHeight="1" x14ac:dyDescent="0.2">
      <c r="A10" s="7" t="s">
        <v>22</v>
      </c>
      <c r="B10" s="96">
        <v>1597</v>
      </c>
      <c r="C10" s="87">
        <f t="shared" si="0"/>
        <v>0.3886590411292285</v>
      </c>
      <c r="D10" s="8">
        <v>4109</v>
      </c>
      <c r="E10" s="11">
        <v>3689</v>
      </c>
      <c r="F10" s="10">
        <v>3097</v>
      </c>
      <c r="G10" s="11">
        <v>4454</v>
      </c>
      <c r="H10" s="10">
        <v>3913</v>
      </c>
      <c r="I10" s="25"/>
    </row>
    <row r="11" spans="1:11" ht="30" customHeight="1" x14ac:dyDescent="0.2">
      <c r="A11" s="7" t="s">
        <v>23</v>
      </c>
      <c r="B11" s="96">
        <v>2161</v>
      </c>
      <c r="C11" s="87">
        <f t="shared" si="0"/>
        <v>0.46116090482287664</v>
      </c>
      <c r="D11" s="8">
        <v>4686</v>
      </c>
      <c r="E11" s="11">
        <v>5315</v>
      </c>
      <c r="F11" s="10">
        <v>5858</v>
      </c>
      <c r="G11" s="11">
        <v>5263</v>
      </c>
      <c r="H11" s="10">
        <v>5403</v>
      </c>
      <c r="I11" s="25"/>
      <c r="J11" s="82" t="s">
        <v>73</v>
      </c>
    </row>
    <row r="12" spans="1:11" ht="30" customHeight="1" x14ac:dyDescent="0.2">
      <c r="A12" s="7" t="s">
        <v>24</v>
      </c>
      <c r="B12" s="96">
        <v>2226</v>
      </c>
      <c r="C12" s="87">
        <f t="shared" si="0"/>
        <v>0.53012622052869729</v>
      </c>
      <c r="D12" s="8">
        <v>4199</v>
      </c>
      <c r="E12" s="11">
        <v>5147</v>
      </c>
      <c r="F12" s="10">
        <v>4563</v>
      </c>
      <c r="G12" s="11">
        <v>4756</v>
      </c>
      <c r="H12" s="10">
        <v>5119</v>
      </c>
      <c r="I12" s="25"/>
    </row>
    <row r="13" spans="1:11" ht="30" customHeight="1" x14ac:dyDescent="0.2">
      <c r="A13" s="7" t="s">
        <v>25</v>
      </c>
      <c r="B13" s="96">
        <v>1013</v>
      </c>
      <c r="C13" s="87">
        <f t="shared" si="0"/>
        <v>0.49559686888454013</v>
      </c>
      <c r="D13" s="8">
        <v>2044</v>
      </c>
      <c r="E13" s="11">
        <v>2032</v>
      </c>
      <c r="F13" s="10">
        <v>2389</v>
      </c>
      <c r="G13" s="11">
        <v>2510</v>
      </c>
      <c r="H13" s="10">
        <v>3386</v>
      </c>
      <c r="I13" s="25"/>
    </row>
    <row r="14" spans="1:11" ht="30" customHeight="1" x14ac:dyDescent="0.2">
      <c r="A14" s="7" t="s">
        <v>26</v>
      </c>
      <c r="B14" s="96">
        <v>1827</v>
      </c>
      <c r="C14" s="87">
        <f t="shared" si="0"/>
        <v>0.5606014114759128</v>
      </c>
      <c r="D14" s="8">
        <v>3259</v>
      </c>
      <c r="E14" s="11">
        <v>3344</v>
      </c>
      <c r="F14" s="10">
        <v>2932</v>
      </c>
      <c r="G14" s="11">
        <v>3456</v>
      </c>
      <c r="H14" s="10">
        <v>5270</v>
      </c>
      <c r="I14" s="25"/>
      <c r="J14" s="98" t="s">
        <v>74</v>
      </c>
    </row>
    <row r="15" spans="1:11" ht="30" customHeight="1" thickBot="1" x14ac:dyDescent="0.25">
      <c r="A15" s="7" t="s">
        <v>27</v>
      </c>
      <c r="B15" s="96">
        <v>2627</v>
      </c>
      <c r="C15" s="87">
        <f t="shared" si="0"/>
        <v>0.75924855491329479</v>
      </c>
      <c r="D15" s="8">
        <v>3460</v>
      </c>
      <c r="E15" s="11">
        <v>3529</v>
      </c>
      <c r="F15" s="10">
        <v>4272</v>
      </c>
      <c r="G15" s="11">
        <v>4313</v>
      </c>
      <c r="H15" s="10">
        <v>5794</v>
      </c>
      <c r="I15" s="25"/>
      <c r="J15" s="82"/>
    </row>
    <row r="16" spans="1:11" ht="30" customHeight="1" thickBot="1" x14ac:dyDescent="0.25">
      <c r="A16" s="17" t="s">
        <v>28</v>
      </c>
      <c r="B16" s="97">
        <v>1497</v>
      </c>
      <c r="C16" s="88">
        <f>B16/D16</f>
        <v>2.234328358208955</v>
      </c>
      <c r="D16" s="18">
        <v>670</v>
      </c>
      <c r="E16" s="48">
        <v>3348</v>
      </c>
      <c r="F16" s="19">
        <v>3262</v>
      </c>
      <c r="G16" s="20">
        <v>3651</v>
      </c>
      <c r="H16" s="19">
        <v>5125</v>
      </c>
      <c r="I16" s="27">
        <v>4014</v>
      </c>
      <c r="J16" s="52" t="s">
        <v>31</v>
      </c>
      <c r="K16" s="85"/>
    </row>
    <row r="17" spans="1:10" ht="30" customHeight="1" thickBot="1" x14ac:dyDescent="0.25">
      <c r="A17" s="21" t="s">
        <v>29</v>
      </c>
      <c r="B17" s="90">
        <f>SUM(B5:B16)</f>
        <v>18528</v>
      </c>
      <c r="C17" s="89">
        <f>B17/D17</f>
        <v>0.41342377722242057</v>
      </c>
      <c r="D17" s="58">
        <f>SUM(D5:D16)</f>
        <v>44816</v>
      </c>
      <c r="E17" s="59">
        <f>SUM(E5:E16)</f>
        <v>50689</v>
      </c>
      <c r="F17" s="60">
        <f>SUM(F5:F16)</f>
        <v>50595</v>
      </c>
      <c r="G17" s="59">
        <f>SUM(G5:G16)</f>
        <v>56454</v>
      </c>
      <c r="H17" s="60">
        <f>SUM(H5:H16)</f>
        <v>71143</v>
      </c>
      <c r="I17" s="61">
        <f>SUM(I16)</f>
        <v>4014</v>
      </c>
      <c r="J17" s="62">
        <f>SUM(D17:I17)+B17</f>
        <v>296239</v>
      </c>
    </row>
    <row r="18" spans="1:10" ht="10.5" customHeight="1" thickBot="1" x14ac:dyDescent="0.25"/>
    <row r="19" spans="1:10" ht="29.25" customHeight="1" thickBot="1" x14ac:dyDescent="0.25">
      <c r="A19" s="194" t="s">
        <v>67</v>
      </c>
      <c r="B19" s="195"/>
      <c r="C19" s="195"/>
      <c r="D19" s="195"/>
      <c r="E19" s="57">
        <f>C17</f>
        <v>0.41342377722242057</v>
      </c>
      <c r="F19" s="49"/>
    </row>
    <row r="24" spans="1:10" x14ac:dyDescent="0.2">
      <c r="F24" s="83"/>
    </row>
  </sheetData>
  <mergeCells count="10">
    <mergeCell ref="A19:D19"/>
    <mergeCell ref="D3:D4"/>
    <mergeCell ref="B3:C3"/>
    <mergeCell ref="H1:I1"/>
    <mergeCell ref="A3:A4"/>
    <mergeCell ref="E3:E4"/>
    <mergeCell ref="F3:F4"/>
    <mergeCell ref="G3:G4"/>
    <mergeCell ref="H3:H4"/>
    <mergeCell ref="I3:I4"/>
  </mergeCells>
  <phoneticPr fontId="2"/>
  <pageMargins left="0.55118110236220474" right="0.43307086614173229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3"/>
  <sheetViews>
    <sheetView topLeftCell="A7" zoomScaleNormal="100" workbookViewId="0">
      <selection activeCell="E20" sqref="E20"/>
    </sheetView>
  </sheetViews>
  <sheetFormatPr defaultColWidth="9" defaultRowHeight="16.5" x14ac:dyDescent="0.2"/>
  <cols>
    <col min="1" max="1" width="7.7265625" style="100" customWidth="1"/>
    <col min="2" max="2" width="11.6328125" style="100" customWidth="1"/>
    <col min="3" max="3" width="17.453125" style="100" customWidth="1"/>
    <col min="4" max="4" width="15.90625" style="100" customWidth="1"/>
    <col min="5" max="5" width="14.453125" style="5" customWidth="1"/>
    <col min="6" max="8" width="15.08984375" style="5" customWidth="1"/>
    <col min="9" max="10" width="14" style="5" customWidth="1"/>
    <col min="11" max="11" width="16.36328125" style="5" customWidth="1"/>
    <col min="12" max="12" width="10.7265625" style="5" customWidth="1"/>
    <col min="13" max="16384" width="9" style="5"/>
  </cols>
  <sheetData>
    <row r="1" spans="1:12" ht="24.75" customHeight="1" x14ac:dyDescent="0.2">
      <c r="A1" s="99" t="s">
        <v>75</v>
      </c>
      <c r="B1" s="4"/>
      <c r="C1" s="4"/>
      <c r="D1" s="4"/>
      <c r="I1" s="206" t="s">
        <v>78</v>
      </c>
      <c r="J1" s="206"/>
    </row>
    <row r="2" spans="1:12" ht="6.75" customHeight="1" thickBot="1" x14ac:dyDescent="0.25"/>
    <row r="3" spans="1:12" ht="24.75" customHeight="1" x14ac:dyDescent="0.2">
      <c r="A3" s="192"/>
      <c r="B3" s="204" t="s">
        <v>77</v>
      </c>
      <c r="C3" s="205"/>
      <c r="D3" s="202" t="s">
        <v>76</v>
      </c>
      <c r="E3" s="202" t="s">
        <v>72</v>
      </c>
      <c r="F3" s="198" t="s">
        <v>53</v>
      </c>
      <c r="G3" s="190" t="s">
        <v>34</v>
      </c>
      <c r="H3" s="200" t="s">
        <v>35</v>
      </c>
      <c r="I3" s="190" t="s">
        <v>36</v>
      </c>
      <c r="J3" s="180" t="s">
        <v>37</v>
      </c>
    </row>
    <row r="4" spans="1:12" ht="39" customHeight="1" thickBot="1" x14ac:dyDescent="0.25">
      <c r="A4" s="193"/>
      <c r="B4" s="40" t="s">
        <v>1</v>
      </c>
      <c r="C4" s="84" t="s">
        <v>81</v>
      </c>
      <c r="D4" s="203"/>
      <c r="E4" s="203"/>
      <c r="F4" s="199"/>
      <c r="G4" s="191"/>
      <c r="H4" s="201"/>
      <c r="I4" s="191"/>
      <c r="J4" s="181"/>
    </row>
    <row r="5" spans="1:12" ht="30" customHeight="1" x14ac:dyDescent="0.2">
      <c r="A5" s="12" t="s">
        <v>17</v>
      </c>
      <c r="B5" s="107">
        <f>'月別日計表（R3）'!B33</f>
        <v>1317</v>
      </c>
      <c r="C5" s="86">
        <f t="shared" ref="C5:C17" si="0">B5/D5</f>
        <v>8.5519480519480524</v>
      </c>
      <c r="D5" s="95">
        <v>154</v>
      </c>
      <c r="E5" s="13">
        <v>3001</v>
      </c>
      <c r="F5" s="47">
        <v>2626</v>
      </c>
      <c r="G5" s="15">
        <v>2430</v>
      </c>
      <c r="H5" s="16">
        <v>3299</v>
      </c>
      <c r="I5" s="15">
        <v>6691</v>
      </c>
      <c r="J5" s="26"/>
      <c r="K5" s="92"/>
    </row>
    <row r="6" spans="1:12" ht="30" customHeight="1" x14ac:dyDescent="0.2">
      <c r="A6" s="7" t="s">
        <v>18</v>
      </c>
      <c r="B6" s="107">
        <f>'月別日計表（R3）'!C$33</f>
        <v>2175</v>
      </c>
      <c r="C6" s="87">
        <f t="shared" si="0"/>
        <v>11.507936507936508</v>
      </c>
      <c r="D6" s="96">
        <v>189</v>
      </c>
      <c r="E6" s="8">
        <v>4365</v>
      </c>
      <c r="F6" s="11">
        <v>3783</v>
      </c>
      <c r="G6" s="10">
        <v>4032</v>
      </c>
      <c r="H6" s="11">
        <v>4363</v>
      </c>
      <c r="I6" s="10">
        <v>7841</v>
      </c>
      <c r="J6" s="25"/>
      <c r="K6" s="82"/>
    </row>
    <row r="7" spans="1:12" ht="30" customHeight="1" x14ac:dyDescent="0.2">
      <c r="A7" s="7" t="s">
        <v>19</v>
      </c>
      <c r="B7" s="107">
        <v>2375</v>
      </c>
      <c r="C7" s="87">
        <f t="shared" si="0"/>
        <v>2.8998778998778998</v>
      </c>
      <c r="D7" s="96">
        <v>819</v>
      </c>
      <c r="E7" s="8">
        <v>3868</v>
      </c>
      <c r="F7" s="11">
        <v>4725</v>
      </c>
      <c r="G7" s="10">
        <v>3662</v>
      </c>
      <c r="H7" s="11">
        <v>4689</v>
      </c>
      <c r="I7" s="10">
        <v>5558</v>
      </c>
      <c r="J7" s="25"/>
      <c r="K7" s="91"/>
    </row>
    <row r="8" spans="1:12" ht="30" customHeight="1" x14ac:dyDescent="0.2">
      <c r="A8" s="7" t="s">
        <v>20</v>
      </c>
      <c r="B8" s="107">
        <v>3638</v>
      </c>
      <c r="C8" s="87">
        <f t="shared" si="0"/>
        <v>1.6757254721326578</v>
      </c>
      <c r="D8" s="96">
        <v>2171</v>
      </c>
      <c r="E8" s="8">
        <v>3925</v>
      </c>
      <c r="F8" s="11">
        <v>4716</v>
      </c>
      <c r="G8" s="10">
        <v>5729</v>
      </c>
      <c r="H8" s="11">
        <v>6667</v>
      </c>
      <c r="I8" s="10">
        <v>6999</v>
      </c>
      <c r="J8" s="25"/>
    </row>
    <row r="9" spans="1:12" ht="30" customHeight="1" x14ac:dyDescent="0.2">
      <c r="A9" s="7" t="s">
        <v>21</v>
      </c>
      <c r="B9" s="107">
        <f>'月別日計表（R3）'!F$33</f>
        <v>3475</v>
      </c>
      <c r="C9" s="87">
        <f t="shared" si="0"/>
        <v>1.5465064530485091</v>
      </c>
      <c r="D9" s="96">
        <v>2247</v>
      </c>
      <c r="E9" s="8">
        <v>7230</v>
      </c>
      <c r="F9" s="11">
        <v>8435</v>
      </c>
      <c r="G9" s="10">
        <v>8369</v>
      </c>
      <c r="H9" s="11">
        <v>9033</v>
      </c>
      <c r="I9" s="10">
        <v>10044</v>
      </c>
      <c r="J9" s="25"/>
    </row>
    <row r="10" spans="1:12" ht="30" customHeight="1" x14ac:dyDescent="0.2">
      <c r="A10" s="7" t="s">
        <v>22</v>
      </c>
      <c r="B10" s="112" t="s">
        <v>83</v>
      </c>
      <c r="C10" s="87" t="e">
        <f t="shared" si="0"/>
        <v>#VALUE!</v>
      </c>
      <c r="D10" s="96">
        <v>1597</v>
      </c>
      <c r="E10" s="8">
        <v>4109</v>
      </c>
      <c r="F10" s="11">
        <v>3689</v>
      </c>
      <c r="G10" s="10">
        <v>3097</v>
      </c>
      <c r="H10" s="11">
        <v>4454</v>
      </c>
      <c r="I10" s="10">
        <v>3913</v>
      </c>
      <c r="J10" s="25"/>
    </row>
    <row r="11" spans="1:12" ht="30" customHeight="1" x14ac:dyDescent="0.2">
      <c r="A11" s="7" t="s">
        <v>23</v>
      </c>
      <c r="B11" s="107">
        <f>'月別日計表（R3）'!H$33</f>
        <v>3363</v>
      </c>
      <c r="C11" s="87">
        <f t="shared" si="0"/>
        <v>1.5562239703840814</v>
      </c>
      <c r="D11" s="96">
        <v>2161</v>
      </c>
      <c r="E11" s="8">
        <v>4686</v>
      </c>
      <c r="F11" s="11">
        <v>5315</v>
      </c>
      <c r="G11" s="10">
        <v>5858</v>
      </c>
      <c r="H11" s="11">
        <v>5263</v>
      </c>
      <c r="I11" s="10">
        <v>5403</v>
      </c>
      <c r="J11" s="25"/>
      <c r="K11" s="82"/>
    </row>
    <row r="12" spans="1:12" ht="30" customHeight="1" x14ac:dyDescent="0.2">
      <c r="A12" s="7" t="s">
        <v>24</v>
      </c>
      <c r="B12" s="107">
        <f>'月別日計表（R3）'!I$33</f>
        <v>3293</v>
      </c>
      <c r="C12" s="87">
        <f t="shared" si="0"/>
        <v>1.4793351302785265</v>
      </c>
      <c r="D12" s="96">
        <v>2226</v>
      </c>
      <c r="E12" s="8">
        <v>4199</v>
      </c>
      <c r="F12" s="11">
        <v>5147</v>
      </c>
      <c r="G12" s="10">
        <v>4563</v>
      </c>
      <c r="H12" s="11">
        <v>4756</v>
      </c>
      <c r="I12" s="10">
        <v>5119</v>
      </c>
      <c r="J12" s="25"/>
    </row>
    <row r="13" spans="1:12" ht="30" customHeight="1" x14ac:dyDescent="0.2">
      <c r="A13" s="7" t="s">
        <v>25</v>
      </c>
      <c r="B13" s="107">
        <f>'月別日計表（R3）'!J$33</f>
        <v>1819</v>
      </c>
      <c r="C13" s="87">
        <f t="shared" si="0"/>
        <v>1.7956564659427443</v>
      </c>
      <c r="D13" s="96">
        <v>1013</v>
      </c>
      <c r="E13" s="8">
        <v>2044</v>
      </c>
      <c r="F13" s="11">
        <v>2032</v>
      </c>
      <c r="G13" s="10">
        <v>2389</v>
      </c>
      <c r="H13" s="11">
        <v>2510</v>
      </c>
      <c r="I13" s="10">
        <v>3386</v>
      </c>
      <c r="J13" s="25"/>
    </row>
    <row r="14" spans="1:12" ht="30" customHeight="1" x14ac:dyDescent="0.2">
      <c r="A14" s="7" t="s">
        <v>26</v>
      </c>
      <c r="B14" s="107">
        <v>3201</v>
      </c>
      <c r="C14" s="87">
        <f t="shared" si="0"/>
        <v>1.7520525451559934</v>
      </c>
      <c r="D14" s="96">
        <v>1827</v>
      </c>
      <c r="E14" s="8">
        <v>3259</v>
      </c>
      <c r="F14" s="11">
        <v>3344</v>
      </c>
      <c r="G14" s="10">
        <v>2932</v>
      </c>
      <c r="H14" s="11">
        <v>3456</v>
      </c>
      <c r="I14" s="10">
        <v>5270</v>
      </c>
      <c r="J14" s="25"/>
      <c r="K14" s="98"/>
    </row>
    <row r="15" spans="1:12" ht="30" customHeight="1" x14ac:dyDescent="0.2">
      <c r="A15" s="7" t="s">
        <v>27</v>
      </c>
      <c r="B15" s="107">
        <f>'月別日計表（R3）'!L$33</f>
        <v>2634</v>
      </c>
      <c r="C15" s="87">
        <f t="shared" si="0"/>
        <v>1.0026646364674534</v>
      </c>
      <c r="D15" s="96">
        <v>2627</v>
      </c>
      <c r="E15" s="8">
        <v>3460</v>
      </c>
      <c r="F15" s="11">
        <v>3529</v>
      </c>
      <c r="G15" s="10">
        <v>4272</v>
      </c>
      <c r="H15" s="11">
        <v>4313</v>
      </c>
      <c r="I15" s="10">
        <v>5794</v>
      </c>
      <c r="J15" s="25"/>
      <c r="K15" s="82"/>
    </row>
    <row r="16" spans="1:12" ht="30" customHeight="1" thickBot="1" x14ac:dyDescent="0.25">
      <c r="A16" s="17" t="s">
        <v>28</v>
      </c>
      <c r="B16" s="107">
        <f>'月別日計表（R3）'!M$33</f>
        <v>2067</v>
      </c>
      <c r="C16" s="88">
        <f t="shared" si="0"/>
        <v>1.3807615230460921</v>
      </c>
      <c r="D16" s="97">
        <v>1497</v>
      </c>
      <c r="E16" s="18">
        <v>670</v>
      </c>
      <c r="F16" s="48">
        <v>3348</v>
      </c>
      <c r="G16" s="19">
        <v>3262</v>
      </c>
      <c r="H16" s="20">
        <v>3651</v>
      </c>
      <c r="I16" s="19">
        <v>5125</v>
      </c>
      <c r="J16" s="20">
        <v>4014</v>
      </c>
      <c r="L16" s="85"/>
    </row>
    <row r="17" spans="1:10" ht="30" customHeight="1" thickBot="1" x14ac:dyDescent="0.25">
      <c r="A17" s="21" t="s">
        <v>29</v>
      </c>
      <c r="B17" s="90">
        <f>SUM(B5:B16)</f>
        <v>29357</v>
      </c>
      <c r="C17" s="115">
        <f t="shared" si="0"/>
        <v>1.5844667530224525</v>
      </c>
      <c r="D17" s="58">
        <f t="shared" ref="D17:I17" si="1">SUM(D5:D16)</f>
        <v>18528</v>
      </c>
      <c r="E17" s="58">
        <f t="shared" si="1"/>
        <v>44816</v>
      </c>
      <c r="F17" s="59">
        <f t="shared" si="1"/>
        <v>50689</v>
      </c>
      <c r="G17" s="60">
        <f t="shared" si="1"/>
        <v>50595</v>
      </c>
      <c r="H17" s="59">
        <f t="shared" si="1"/>
        <v>56454</v>
      </c>
      <c r="I17" s="60">
        <f t="shared" si="1"/>
        <v>71143</v>
      </c>
      <c r="J17" s="104">
        <f>SUM(J16)</f>
        <v>4014</v>
      </c>
    </row>
    <row r="18" spans="1:10" ht="10.5" customHeight="1" x14ac:dyDescent="0.2"/>
    <row r="19" spans="1:10" ht="19.5" thickBot="1" x14ac:dyDescent="0.25">
      <c r="C19" s="106" t="s">
        <v>86</v>
      </c>
      <c r="D19" s="106"/>
      <c r="E19" s="111"/>
      <c r="F19" s="152" t="s">
        <v>92</v>
      </c>
    </row>
    <row r="20" spans="1:10" x14ac:dyDescent="0.2">
      <c r="B20" s="204" t="s">
        <v>31</v>
      </c>
      <c r="C20" s="205"/>
      <c r="E20" s="106"/>
      <c r="F20" s="100"/>
      <c r="G20" s="103"/>
      <c r="H20" s="100"/>
      <c r="J20" s="106" t="s">
        <v>93</v>
      </c>
    </row>
    <row r="21" spans="1:10" ht="17" thickBot="1" x14ac:dyDescent="0.25">
      <c r="B21" s="207">
        <f>SUM(D17:J17)+B17</f>
        <v>325596</v>
      </c>
      <c r="C21" s="208"/>
      <c r="D21" s="103"/>
    </row>
    <row r="23" spans="1:10" x14ac:dyDescent="0.2">
      <c r="G23" s="100"/>
    </row>
  </sheetData>
  <mergeCells count="12">
    <mergeCell ref="B20:C20"/>
    <mergeCell ref="B21:C21"/>
    <mergeCell ref="D3:D4"/>
    <mergeCell ref="I1:J1"/>
    <mergeCell ref="A3:A4"/>
    <mergeCell ref="B3:C3"/>
    <mergeCell ref="E3:E4"/>
    <mergeCell ref="F3:F4"/>
    <mergeCell ref="G3:G4"/>
    <mergeCell ref="H3:H4"/>
    <mergeCell ref="I3:I4"/>
    <mergeCell ref="J3:J4"/>
  </mergeCells>
  <phoneticPr fontId="2"/>
  <printOptions horizontalCentered="1" verticalCentered="1"/>
  <pageMargins left="0.78740157480314965" right="0.59055118110236227" top="0.98425196850393704" bottom="0.59055118110236227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"/>
  <sheetViews>
    <sheetView view="pageBreakPreview" zoomScale="75" zoomScaleNormal="100" zoomScaleSheetLayoutView="75" workbookViewId="0">
      <selection activeCell="H16" sqref="H16"/>
    </sheetView>
  </sheetViews>
  <sheetFormatPr defaultColWidth="9" defaultRowHeight="16.5" x14ac:dyDescent="0.2"/>
  <cols>
    <col min="1" max="1" width="7.7265625" style="169" customWidth="1"/>
    <col min="2" max="2" width="14" style="169" bestFit="1" customWidth="1"/>
    <col min="3" max="3" width="15.453125" style="169" customWidth="1"/>
    <col min="4" max="4" width="15" style="114" bestFit="1" customWidth="1"/>
    <col min="5" max="5" width="13.6328125" style="169" customWidth="1"/>
    <col min="6" max="11" width="13.6328125" style="5" customWidth="1"/>
    <col min="12" max="12" width="16.36328125" style="5" customWidth="1"/>
    <col min="13" max="13" width="10.7265625" style="5" customWidth="1"/>
    <col min="14" max="16384" width="9" style="5"/>
  </cols>
  <sheetData>
    <row r="1" spans="1:13" ht="24.75" customHeight="1" x14ac:dyDescent="0.2">
      <c r="A1" s="99" t="s">
        <v>75</v>
      </c>
      <c r="B1" s="119"/>
      <c r="C1" s="119"/>
      <c r="D1" s="120"/>
      <c r="E1" s="119"/>
      <c r="F1" s="121"/>
      <c r="G1" s="121"/>
      <c r="H1" s="121"/>
      <c r="I1" s="121"/>
      <c r="J1" s="121"/>
      <c r="K1" s="121" t="s">
        <v>108</v>
      </c>
    </row>
    <row r="2" spans="1:13" ht="6.75" customHeight="1" thickBot="1" x14ac:dyDescent="0.25">
      <c r="B2" s="122"/>
      <c r="C2" s="122"/>
      <c r="D2" s="123"/>
      <c r="E2" s="122"/>
      <c r="F2" s="121"/>
      <c r="G2" s="121"/>
      <c r="H2" s="121"/>
      <c r="I2" s="121"/>
      <c r="J2" s="121"/>
      <c r="K2" s="121"/>
    </row>
    <row r="3" spans="1:13" ht="24.75" customHeight="1" x14ac:dyDescent="0.2">
      <c r="A3" s="192"/>
      <c r="B3" s="209" t="s">
        <v>110</v>
      </c>
      <c r="C3" s="210"/>
      <c r="D3" s="214" t="s">
        <v>109</v>
      </c>
      <c r="E3" s="216" t="s">
        <v>89</v>
      </c>
      <c r="F3" s="198" t="s">
        <v>90</v>
      </c>
      <c r="G3" s="198" t="s">
        <v>53</v>
      </c>
      <c r="H3" s="190" t="s">
        <v>34</v>
      </c>
      <c r="I3" s="200" t="s">
        <v>35</v>
      </c>
      <c r="J3" s="190" t="s">
        <v>36</v>
      </c>
      <c r="K3" s="180" t="s">
        <v>37</v>
      </c>
    </row>
    <row r="4" spans="1:13" ht="39" customHeight="1" thickBot="1" x14ac:dyDescent="0.25">
      <c r="A4" s="193"/>
      <c r="B4" s="124" t="s">
        <v>1</v>
      </c>
      <c r="C4" s="125" t="s">
        <v>84</v>
      </c>
      <c r="D4" s="215"/>
      <c r="E4" s="217"/>
      <c r="F4" s="203"/>
      <c r="G4" s="199"/>
      <c r="H4" s="191"/>
      <c r="I4" s="201"/>
      <c r="J4" s="191"/>
      <c r="K4" s="181"/>
    </row>
    <row r="5" spans="1:13" ht="30" customHeight="1" x14ac:dyDescent="0.2">
      <c r="A5" s="12" t="s">
        <v>17</v>
      </c>
      <c r="B5" s="126">
        <v>2118</v>
      </c>
      <c r="C5" s="127">
        <f>B5/D5</f>
        <v>1.6082004555808656</v>
      </c>
      <c r="D5" s="128">
        <v>1317</v>
      </c>
      <c r="E5" s="128">
        <v>154</v>
      </c>
      <c r="F5" s="129">
        <v>3001</v>
      </c>
      <c r="G5" s="130">
        <v>2626</v>
      </c>
      <c r="H5" s="131">
        <v>2430</v>
      </c>
      <c r="I5" s="132">
        <v>3299</v>
      </c>
      <c r="J5" s="131">
        <v>6691</v>
      </c>
      <c r="K5" s="133"/>
      <c r="L5" s="92"/>
    </row>
    <row r="6" spans="1:13" ht="30" customHeight="1" x14ac:dyDescent="0.2">
      <c r="A6" s="7" t="s">
        <v>18</v>
      </c>
      <c r="B6" s="170">
        <v>3927</v>
      </c>
      <c r="C6" s="127">
        <f t="shared" ref="C6:C16" si="0">B6/D6</f>
        <v>1.8055172413793104</v>
      </c>
      <c r="D6" s="134">
        <v>2175</v>
      </c>
      <c r="E6" s="134">
        <v>189</v>
      </c>
      <c r="F6" s="135">
        <v>4365</v>
      </c>
      <c r="G6" s="136">
        <v>3783</v>
      </c>
      <c r="H6" s="137">
        <v>4032</v>
      </c>
      <c r="I6" s="136">
        <v>4363</v>
      </c>
      <c r="J6" s="137">
        <v>7841</v>
      </c>
      <c r="K6" s="138"/>
      <c r="L6" s="82"/>
    </row>
    <row r="7" spans="1:13" ht="30" customHeight="1" x14ac:dyDescent="0.2">
      <c r="A7" s="7" t="s">
        <v>19</v>
      </c>
      <c r="B7" s="170">
        <v>3203</v>
      </c>
      <c r="C7" s="127">
        <f t="shared" si="0"/>
        <v>1.3486315789473684</v>
      </c>
      <c r="D7" s="134">
        <v>2375</v>
      </c>
      <c r="E7" s="134">
        <v>819</v>
      </c>
      <c r="F7" s="135">
        <v>3868</v>
      </c>
      <c r="G7" s="136">
        <v>4725</v>
      </c>
      <c r="H7" s="137">
        <v>3662</v>
      </c>
      <c r="I7" s="136">
        <v>4689</v>
      </c>
      <c r="J7" s="137">
        <v>5558</v>
      </c>
      <c r="K7" s="138"/>
      <c r="L7" s="91"/>
    </row>
    <row r="8" spans="1:13" ht="30" customHeight="1" x14ac:dyDescent="0.2">
      <c r="A8" s="7" t="s">
        <v>20</v>
      </c>
      <c r="B8" s="170">
        <v>4443</v>
      </c>
      <c r="C8" s="127">
        <f t="shared" si="0"/>
        <v>1.2212754260582739</v>
      </c>
      <c r="D8" s="134">
        <v>3638</v>
      </c>
      <c r="E8" s="134">
        <v>2171</v>
      </c>
      <c r="F8" s="135">
        <v>3925</v>
      </c>
      <c r="G8" s="136">
        <v>4716</v>
      </c>
      <c r="H8" s="137">
        <v>5729</v>
      </c>
      <c r="I8" s="136">
        <v>6667</v>
      </c>
      <c r="J8" s="137">
        <v>6999</v>
      </c>
      <c r="K8" s="138"/>
    </row>
    <row r="9" spans="1:13" ht="30" customHeight="1" x14ac:dyDescent="0.2">
      <c r="A9" s="7" t="s">
        <v>21</v>
      </c>
      <c r="B9" s="170">
        <v>5750</v>
      </c>
      <c r="C9" s="127">
        <f t="shared" si="0"/>
        <v>1.6546762589928057</v>
      </c>
      <c r="D9" s="134">
        <v>3475</v>
      </c>
      <c r="E9" s="134">
        <v>2247</v>
      </c>
      <c r="F9" s="135">
        <v>7230</v>
      </c>
      <c r="G9" s="136">
        <v>8435</v>
      </c>
      <c r="H9" s="137">
        <v>8369</v>
      </c>
      <c r="I9" s="136">
        <v>9033</v>
      </c>
      <c r="J9" s="137">
        <v>10044</v>
      </c>
      <c r="K9" s="138"/>
    </row>
    <row r="10" spans="1:13" ht="30" customHeight="1" x14ac:dyDescent="0.2">
      <c r="A10" s="7" t="s">
        <v>22</v>
      </c>
      <c r="B10" s="170" t="s">
        <v>79</v>
      </c>
      <c r="C10" s="127" t="e">
        <f t="shared" si="0"/>
        <v>#VALUE!</v>
      </c>
      <c r="D10" s="134" t="s">
        <v>85</v>
      </c>
      <c r="E10" s="134">
        <v>1597</v>
      </c>
      <c r="F10" s="135">
        <v>4109</v>
      </c>
      <c r="G10" s="136">
        <v>3689</v>
      </c>
      <c r="H10" s="137">
        <v>3097</v>
      </c>
      <c r="I10" s="136">
        <v>4454</v>
      </c>
      <c r="J10" s="137">
        <v>3913</v>
      </c>
      <c r="K10" s="138"/>
    </row>
    <row r="11" spans="1:13" ht="30" customHeight="1" x14ac:dyDescent="0.2">
      <c r="A11" s="7" t="s">
        <v>23</v>
      </c>
      <c r="B11" s="170" t="s">
        <v>79</v>
      </c>
      <c r="C11" s="127" t="e">
        <f t="shared" si="0"/>
        <v>#VALUE!</v>
      </c>
      <c r="D11" s="134">
        <v>3363</v>
      </c>
      <c r="E11" s="134">
        <v>2161</v>
      </c>
      <c r="F11" s="135">
        <v>4686</v>
      </c>
      <c r="G11" s="136">
        <v>5315</v>
      </c>
      <c r="H11" s="137">
        <v>5858</v>
      </c>
      <c r="I11" s="136">
        <v>5263</v>
      </c>
      <c r="J11" s="137">
        <v>5403</v>
      </c>
      <c r="K11" s="138"/>
      <c r="L11" s="82"/>
    </row>
    <row r="12" spans="1:13" ht="30" customHeight="1" x14ac:dyDescent="0.2">
      <c r="A12" s="7" t="s">
        <v>24</v>
      </c>
      <c r="B12" s="170" t="s">
        <v>79</v>
      </c>
      <c r="C12" s="127" t="e">
        <f t="shared" si="0"/>
        <v>#VALUE!</v>
      </c>
      <c r="D12" s="134">
        <v>3293</v>
      </c>
      <c r="E12" s="134">
        <v>2226</v>
      </c>
      <c r="F12" s="135">
        <v>4199</v>
      </c>
      <c r="G12" s="136">
        <v>5147</v>
      </c>
      <c r="H12" s="137">
        <v>4563</v>
      </c>
      <c r="I12" s="136">
        <v>4756</v>
      </c>
      <c r="J12" s="137">
        <v>5119</v>
      </c>
      <c r="K12" s="138"/>
    </row>
    <row r="13" spans="1:13" ht="30" customHeight="1" x14ac:dyDescent="0.2">
      <c r="A13" s="7" t="s">
        <v>25</v>
      </c>
      <c r="B13" s="170" t="s">
        <v>79</v>
      </c>
      <c r="C13" s="127" t="e">
        <f t="shared" si="0"/>
        <v>#VALUE!</v>
      </c>
      <c r="D13" s="134">
        <v>1819</v>
      </c>
      <c r="E13" s="134">
        <v>1013</v>
      </c>
      <c r="F13" s="135">
        <v>2044</v>
      </c>
      <c r="G13" s="136">
        <v>2032</v>
      </c>
      <c r="H13" s="137">
        <v>2389</v>
      </c>
      <c r="I13" s="136">
        <v>2510</v>
      </c>
      <c r="J13" s="137">
        <v>3386</v>
      </c>
      <c r="K13" s="138"/>
    </row>
    <row r="14" spans="1:13" ht="30" customHeight="1" x14ac:dyDescent="0.2">
      <c r="A14" s="7" t="s">
        <v>26</v>
      </c>
      <c r="B14" s="170" t="s">
        <v>79</v>
      </c>
      <c r="C14" s="127" t="e">
        <f t="shared" si="0"/>
        <v>#VALUE!</v>
      </c>
      <c r="D14" s="134">
        <v>3201</v>
      </c>
      <c r="E14" s="134">
        <v>1827</v>
      </c>
      <c r="F14" s="135">
        <v>3259</v>
      </c>
      <c r="G14" s="136">
        <v>3344</v>
      </c>
      <c r="H14" s="137">
        <v>2932</v>
      </c>
      <c r="I14" s="136">
        <v>3456</v>
      </c>
      <c r="J14" s="137">
        <v>5270</v>
      </c>
      <c r="K14" s="138"/>
      <c r="L14" s="98"/>
    </row>
    <row r="15" spans="1:13" ht="30" customHeight="1" x14ac:dyDescent="0.2">
      <c r="A15" s="7" t="s">
        <v>27</v>
      </c>
      <c r="B15" s="170">
        <v>3586</v>
      </c>
      <c r="C15" s="127">
        <f t="shared" si="0"/>
        <v>1.3614274867122247</v>
      </c>
      <c r="D15" s="134">
        <v>2634</v>
      </c>
      <c r="E15" s="134">
        <v>2627</v>
      </c>
      <c r="F15" s="135">
        <v>3460</v>
      </c>
      <c r="G15" s="136">
        <v>3529</v>
      </c>
      <c r="H15" s="137">
        <v>4272</v>
      </c>
      <c r="I15" s="136">
        <v>4313</v>
      </c>
      <c r="J15" s="137">
        <v>5794</v>
      </c>
      <c r="K15" s="138"/>
      <c r="L15" s="82"/>
    </row>
    <row r="16" spans="1:13" ht="30" customHeight="1" thickBot="1" x14ac:dyDescent="0.25">
      <c r="A16" s="17" t="s">
        <v>28</v>
      </c>
      <c r="B16" s="171">
        <v>3897</v>
      </c>
      <c r="C16" s="127">
        <f t="shared" si="0"/>
        <v>1.8853410740203194</v>
      </c>
      <c r="D16" s="139">
        <v>2067</v>
      </c>
      <c r="E16" s="139">
        <v>1497</v>
      </c>
      <c r="F16" s="140">
        <v>670</v>
      </c>
      <c r="G16" s="141">
        <v>3348</v>
      </c>
      <c r="H16" s="142">
        <v>3262</v>
      </c>
      <c r="I16" s="143">
        <v>3651</v>
      </c>
      <c r="J16" s="142">
        <v>5125</v>
      </c>
      <c r="K16" s="143">
        <v>4014</v>
      </c>
      <c r="M16" s="85"/>
    </row>
    <row r="17" spans="1:11" ht="30" customHeight="1" thickBot="1" x14ac:dyDescent="0.25">
      <c r="A17" s="21" t="s">
        <v>29</v>
      </c>
      <c r="B17" s="144">
        <f>SUM(B5:B16)</f>
        <v>26924</v>
      </c>
      <c r="C17" s="145">
        <v>1.7210000000000001</v>
      </c>
      <c r="D17" s="144">
        <f>SUM(D5:D16)</f>
        <v>29357</v>
      </c>
      <c r="E17" s="146">
        <f t="shared" ref="E17:J17" si="1">SUM(E5:E16)</f>
        <v>18528</v>
      </c>
      <c r="F17" s="146">
        <f t="shared" si="1"/>
        <v>44816</v>
      </c>
      <c r="G17" s="147">
        <f t="shared" si="1"/>
        <v>50689</v>
      </c>
      <c r="H17" s="148">
        <f t="shared" si="1"/>
        <v>50595</v>
      </c>
      <c r="I17" s="147">
        <f t="shared" si="1"/>
        <v>56454</v>
      </c>
      <c r="J17" s="148">
        <f t="shared" si="1"/>
        <v>71143</v>
      </c>
      <c r="K17" s="149">
        <f>SUM(K16)</f>
        <v>4014</v>
      </c>
    </row>
    <row r="18" spans="1:11" ht="10.5" customHeight="1" x14ac:dyDescent="0.2">
      <c r="B18" s="122"/>
      <c r="C18" s="122"/>
      <c r="D18" s="123"/>
      <c r="E18" s="122"/>
      <c r="F18" s="121"/>
      <c r="G18" s="121"/>
      <c r="H18" s="121"/>
      <c r="I18" s="121"/>
      <c r="J18" s="121"/>
      <c r="K18" s="121"/>
    </row>
    <row r="19" spans="1:11" ht="19.5" thickBot="1" x14ac:dyDescent="0.25">
      <c r="B19" s="122"/>
      <c r="C19" s="150" t="s">
        <v>111</v>
      </c>
      <c r="D19" s="151"/>
      <c r="E19" s="161" t="s">
        <v>101</v>
      </c>
      <c r="F19" s="167"/>
      <c r="G19" s="121"/>
      <c r="I19" s="121"/>
      <c r="J19" s="213" t="s">
        <v>78</v>
      </c>
      <c r="K19" s="213"/>
    </row>
    <row r="20" spans="1:11" ht="19" x14ac:dyDescent="0.2">
      <c r="B20" s="209" t="s">
        <v>31</v>
      </c>
      <c r="C20" s="210"/>
      <c r="D20" s="153"/>
      <c r="E20" s="152"/>
      <c r="F20" s="150"/>
      <c r="G20" s="122"/>
      <c r="I20" s="122"/>
      <c r="J20" s="150"/>
      <c r="K20" s="121"/>
    </row>
    <row r="21" spans="1:11" ht="40.5" customHeight="1" thickBot="1" x14ac:dyDescent="0.25">
      <c r="B21" s="211">
        <f>SUM(D17:K17)+B17</f>
        <v>352520</v>
      </c>
      <c r="C21" s="212"/>
      <c r="D21" s="160"/>
      <c r="F21" s="121"/>
      <c r="G21" s="121"/>
      <c r="I21" s="152"/>
      <c r="J21" s="121"/>
      <c r="K21" s="121"/>
    </row>
    <row r="23" spans="1:11" x14ac:dyDescent="0.2">
      <c r="H23" s="169"/>
    </row>
  </sheetData>
  <mergeCells count="13">
    <mergeCell ref="J3:J4"/>
    <mergeCell ref="K3:K4"/>
    <mergeCell ref="J19:K19"/>
    <mergeCell ref="A3:A4"/>
    <mergeCell ref="B3:C3"/>
    <mergeCell ref="D3:D4"/>
    <mergeCell ref="E3:E4"/>
    <mergeCell ref="F3:F4"/>
    <mergeCell ref="B20:C20"/>
    <mergeCell ref="B21:C21"/>
    <mergeCell ref="G3:G4"/>
    <mergeCell ref="H3:H4"/>
    <mergeCell ref="I3:I4"/>
  </mergeCells>
  <phoneticPr fontId="2"/>
  <printOptions horizontalCentered="1" verticalCentered="1"/>
  <pageMargins left="0.59055118110236227" right="0.59055118110236227" top="0" bottom="0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tabSelected="1" view="pageBreakPreview" zoomScale="75" zoomScaleNormal="100" zoomScaleSheetLayoutView="75" workbookViewId="0"/>
  </sheetViews>
  <sheetFormatPr defaultColWidth="9" defaultRowHeight="16.5" x14ac:dyDescent="0.2"/>
  <cols>
    <col min="1" max="1" width="7.7265625" style="113" customWidth="1"/>
    <col min="2" max="2" width="11.6328125" style="113" customWidth="1"/>
    <col min="3" max="3" width="13.6328125" style="113" customWidth="1"/>
    <col min="4" max="4" width="13.6328125" style="163" customWidth="1"/>
    <col min="5" max="5" width="13.6328125" style="114" customWidth="1"/>
    <col min="6" max="6" width="13.6328125" style="113" customWidth="1"/>
    <col min="7" max="12" width="13.6328125" style="5" customWidth="1"/>
    <col min="13" max="13" width="16.36328125" style="5" customWidth="1"/>
    <col min="14" max="14" width="10.7265625" style="5" customWidth="1"/>
    <col min="15" max="16384" width="9" style="5"/>
  </cols>
  <sheetData>
    <row r="1" spans="1:14" ht="24.75" customHeight="1" x14ac:dyDescent="0.2">
      <c r="A1" s="99" t="s">
        <v>75</v>
      </c>
      <c r="B1" s="119"/>
      <c r="C1" s="119"/>
      <c r="D1" s="119"/>
      <c r="E1" s="120"/>
      <c r="F1" s="119"/>
      <c r="G1" s="121"/>
      <c r="H1" s="121"/>
      <c r="I1" s="121"/>
      <c r="J1" s="121"/>
      <c r="K1" s="121"/>
      <c r="L1" s="121" t="s">
        <v>107</v>
      </c>
    </row>
    <row r="2" spans="1:14" ht="6.75" customHeight="1" thickBot="1" x14ac:dyDescent="0.25">
      <c r="B2" s="122"/>
      <c r="C2" s="122"/>
      <c r="D2" s="122"/>
      <c r="E2" s="123"/>
      <c r="F2" s="122"/>
      <c r="G2" s="121"/>
      <c r="H2" s="121"/>
      <c r="I2" s="121"/>
      <c r="J2" s="121"/>
      <c r="K2" s="121"/>
      <c r="L2" s="121"/>
    </row>
    <row r="3" spans="1:14" ht="24.75" customHeight="1" x14ac:dyDescent="0.2">
      <c r="A3" s="192"/>
      <c r="B3" s="209" t="s">
        <v>99</v>
      </c>
      <c r="C3" s="210"/>
      <c r="D3" s="214" t="s">
        <v>98</v>
      </c>
      <c r="E3" s="214" t="s">
        <v>88</v>
      </c>
      <c r="F3" s="216" t="s">
        <v>89</v>
      </c>
      <c r="G3" s="198" t="s">
        <v>90</v>
      </c>
      <c r="H3" s="198" t="s">
        <v>53</v>
      </c>
      <c r="I3" s="190" t="s">
        <v>34</v>
      </c>
      <c r="J3" s="200" t="s">
        <v>35</v>
      </c>
      <c r="K3" s="190" t="s">
        <v>36</v>
      </c>
      <c r="L3" s="180" t="s">
        <v>37</v>
      </c>
    </row>
    <row r="4" spans="1:14" ht="39" customHeight="1" thickBot="1" x14ac:dyDescent="0.25">
      <c r="A4" s="193"/>
      <c r="B4" s="124" t="s">
        <v>1</v>
      </c>
      <c r="C4" s="125" t="s">
        <v>84</v>
      </c>
      <c r="D4" s="215"/>
      <c r="E4" s="215"/>
      <c r="F4" s="217"/>
      <c r="G4" s="203"/>
      <c r="H4" s="199"/>
      <c r="I4" s="191"/>
      <c r="J4" s="201"/>
      <c r="K4" s="191"/>
      <c r="L4" s="181"/>
    </row>
    <row r="5" spans="1:14" ht="30" customHeight="1" x14ac:dyDescent="0.2">
      <c r="A5" s="12" t="s">
        <v>17</v>
      </c>
      <c r="B5" s="126">
        <v>3645</v>
      </c>
      <c r="C5" s="127">
        <f>B5/D5</f>
        <v>1.7209631728045325</v>
      </c>
      <c r="D5" s="128">
        <v>2118</v>
      </c>
      <c r="E5" s="128">
        <v>1317</v>
      </c>
      <c r="F5" s="128">
        <v>154</v>
      </c>
      <c r="G5" s="129">
        <v>3001</v>
      </c>
      <c r="H5" s="130">
        <v>2626</v>
      </c>
      <c r="I5" s="131">
        <v>2430</v>
      </c>
      <c r="J5" s="132">
        <v>3299</v>
      </c>
      <c r="K5" s="131">
        <v>6691</v>
      </c>
      <c r="L5" s="133"/>
      <c r="M5" s="92"/>
    </row>
    <row r="6" spans="1:14" ht="30" customHeight="1" x14ac:dyDescent="0.2">
      <c r="A6" s="7" t="s">
        <v>18</v>
      </c>
      <c r="B6" s="126">
        <v>4988</v>
      </c>
      <c r="C6" s="127">
        <f t="shared" ref="C6:C16" si="0">B6/D6</f>
        <v>1.2701807995925642</v>
      </c>
      <c r="D6" s="134">
        <v>3927</v>
      </c>
      <c r="E6" s="134">
        <v>2175</v>
      </c>
      <c r="F6" s="134">
        <v>189</v>
      </c>
      <c r="G6" s="135">
        <v>4365</v>
      </c>
      <c r="H6" s="136">
        <v>3783</v>
      </c>
      <c r="I6" s="137">
        <v>4032</v>
      </c>
      <c r="J6" s="136">
        <v>4363</v>
      </c>
      <c r="K6" s="137">
        <v>7841</v>
      </c>
      <c r="L6" s="138"/>
      <c r="M6" s="82"/>
    </row>
    <row r="7" spans="1:14" ht="30" customHeight="1" x14ac:dyDescent="0.2">
      <c r="A7" s="7" t="s">
        <v>19</v>
      </c>
      <c r="B7" s="126"/>
      <c r="C7" s="127">
        <f t="shared" si="0"/>
        <v>0</v>
      </c>
      <c r="D7" s="134">
        <v>3203</v>
      </c>
      <c r="E7" s="134">
        <v>2375</v>
      </c>
      <c r="F7" s="134">
        <v>819</v>
      </c>
      <c r="G7" s="135">
        <v>3868</v>
      </c>
      <c r="H7" s="136">
        <v>4725</v>
      </c>
      <c r="I7" s="137">
        <v>3662</v>
      </c>
      <c r="J7" s="136">
        <v>4689</v>
      </c>
      <c r="K7" s="137">
        <v>5558</v>
      </c>
      <c r="L7" s="138"/>
      <c r="M7" s="91"/>
    </row>
    <row r="8" spans="1:14" ht="30" customHeight="1" x14ac:dyDescent="0.2">
      <c r="A8" s="7" t="s">
        <v>20</v>
      </c>
      <c r="B8" s="126"/>
      <c r="C8" s="127">
        <f t="shared" si="0"/>
        <v>0</v>
      </c>
      <c r="D8" s="134">
        <v>4443</v>
      </c>
      <c r="E8" s="134">
        <v>3638</v>
      </c>
      <c r="F8" s="134">
        <v>2171</v>
      </c>
      <c r="G8" s="135">
        <v>3925</v>
      </c>
      <c r="H8" s="136">
        <v>4716</v>
      </c>
      <c r="I8" s="137">
        <v>5729</v>
      </c>
      <c r="J8" s="136">
        <v>6667</v>
      </c>
      <c r="K8" s="137">
        <v>6999</v>
      </c>
      <c r="L8" s="138"/>
    </row>
    <row r="9" spans="1:14" ht="30" customHeight="1" x14ac:dyDescent="0.2">
      <c r="A9" s="7" t="s">
        <v>21</v>
      </c>
      <c r="B9" s="126"/>
      <c r="C9" s="127">
        <f t="shared" si="0"/>
        <v>0</v>
      </c>
      <c r="D9" s="134">
        <v>5750</v>
      </c>
      <c r="E9" s="134">
        <v>3475</v>
      </c>
      <c r="F9" s="134">
        <v>2247</v>
      </c>
      <c r="G9" s="135">
        <v>7230</v>
      </c>
      <c r="H9" s="136">
        <v>8435</v>
      </c>
      <c r="I9" s="137">
        <v>8369</v>
      </c>
      <c r="J9" s="136">
        <v>9033</v>
      </c>
      <c r="K9" s="137">
        <v>10044</v>
      </c>
      <c r="L9" s="138"/>
    </row>
    <row r="10" spans="1:14" ht="30" customHeight="1" x14ac:dyDescent="0.2">
      <c r="A10" s="7" t="s">
        <v>22</v>
      </c>
      <c r="B10" s="126"/>
      <c r="C10" s="127" t="e">
        <f t="shared" si="0"/>
        <v>#VALUE!</v>
      </c>
      <c r="D10" s="134" t="s">
        <v>100</v>
      </c>
      <c r="E10" s="134" t="s">
        <v>85</v>
      </c>
      <c r="F10" s="134">
        <v>1597</v>
      </c>
      <c r="G10" s="135">
        <v>4109</v>
      </c>
      <c r="H10" s="136">
        <v>3689</v>
      </c>
      <c r="I10" s="137">
        <v>3097</v>
      </c>
      <c r="J10" s="136">
        <v>4454</v>
      </c>
      <c r="K10" s="137">
        <v>3913</v>
      </c>
      <c r="L10" s="138"/>
    </row>
    <row r="11" spans="1:14" ht="30" customHeight="1" x14ac:dyDescent="0.2">
      <c r="A11" s="7" t="s">
        <v>23</v>
      </c>
      <c r="B11" s="126"/>
      <c r="C11" s="127" t="e">
        <f t="shared" si="0"/>
        <v>#VALUE!</v>
      </c>
      <c r="D11" s="134" t="s">
        <v>100</v>
      </c>
      <c r="E11" s="134">
        <v>3363</v>
      </c>
      <c r="F11" s="134">
        <v>2161</v>
      </c>
      <c r="G11" s="135">
        <v>4686</v>
      </c>
      <c r="H11" s="136">
        <v>5315</v>
      </c>
      <c r="I11" s="137">
        <v>5858</v>
      </c>
      <c r="J11" s="136">
        <v>5263</v>
      </c>
      <c r="K11" s="137">
        <v>5403</v>
      </c>
      <c r="L11" s="138"/>
      <c r="M11" s="82"/>
    </row>
    <row r="12" spans="1:14" ht="30" customHeight="1" x14ac:dyDescent="0.2">
      <c r="A12" s="7" t="s">
        <v>24</v>
      </c>
      <c r="B12" s="126"/>
      <c r="C12" s="127" t="e">
        <f t="shared" si="0"/>
        <v>#VALUE!</v>
      </c>
      <c r="D12" s="134" t="s">
        <v>100</v>
      </c>
      <c r="E12" s="134">
        <v>3293</v>
      </c>
      <c r="F12" s="134">
        <v>2226</v>
      </c>
      <c r="G12" s="135">
        <v>4199</v>
      </c>
      <c r="H12" s="136">
        <v>5147</v>
      </c>
      <c r="I12" s="137">
        <v>4563</v>
      </c>
      <c r="J12" s="136">
        <v>4756</v>
      </c>
      <c r="K12" s="137">
        <v>5119</v>
      </c>
      <c r="L12" s="138"/>
    </row>
    <row r="13" spans="1:14" ht="30" customHeight="1" x14ac:dyDescent="0.2">
      <c r="A13" s="7" t="s">
        <v>25</v>
      </c>
      <c r="B13" s="126"/>
      <c r="C13" s="127" t="e">
        <f t="shared" si="0"/>
        <v>#VALUE!</v>
      </c>
      <c r="D13" s="134" t="s">
        <v>100</v>
      </c>
      <c r="E13" s="134">
        <v>1819</v>
      </c>
      <c r="F13" s="134">
        <v>1013</v>
      </c>
      <c r="G13" s="135">
        <v>2044</v>
      </c>
      <c r="H13" s="136">
        <v>2032</v>
      </c>
      <c r="I13" s="137">
        <v>2389</v>
      </c>
      <c r="J13" s="136">
        <v>2510</v>
      </c>
      <c r="K13" s="137">
        <v>3386</v>
      </c>
      <c r="L13" s="138"/>
    </row>
    <row r="14" spans="1:14" ht="30" customHeight="1" x14ac:dyDescent="0.2">
      <c r="A14" s="7" t="s">
        <v>26</v>
      </c>
      <c r="B14" s="126"/>
      <c r="C14" s="127" t="e">
        <f t="shared" si="0"/>
        <v>#VALUE!</v>
      </c>
      <c r="D14" s="134" t="s">
        <v>100</v>
      </c>
      <c r="E14" s="134">
        <v>3201</v>
      </c>
      <c r="F14" s="134">
        <v>1827</v>
      </c>
      <c r="G14" s="135">
        <v>3259</v>
      </c>
      <c r="H14" s="136">
        <v>3344</v>
      </c>
      <c r="I14" s="137">
        <v>2932</v>
      </c>
      <c r="J14" s="136">
        <v>3456</v>
      </c>
      <c r="K14" s="137">
        <v>5270</v>
      </c>
      <c r="L14" s="138"/>
      <c r="M14" s="98"/>
    </row>
    <row r="15" spans="1:14" ht="30" customHeight="1" x14ac:dyDescent="0.2">
      <c r="A15" s="7" t="s">
        <v>27</v>
      </c>
      <c r="B15" s="126"/>
      <c r="C15" s="127">
        <f t="shared" si="0"/>
        <v>0</v>
      </c>
      <c r="D15" s="134">
        <v>3586</v>
      </c>
      <c r="E15" s="134">
        <v>2634</v>
      </c>
      <c r="F15" s="134">
        <v>2627</v>
      </c>
      <c r="G15" s="135">
        <v>3460</v>
      </c>
      <c r="H15" s="136">
        <v>3529</v>
      </c>
      <c r="I15" s="137">
        <v>4272</v>
      </c>
      <c r="J15" s="136">
        <v>4313</v>
      </c>
      <c r="K15" s="137">
        <v>5794</v>
      </c>
      <c r="L15" s="138"/>
      <c r="M15" s="82"/>
    </row>
    <row r="16" spans="1:14" ht="30" customHeight="1" thickBot="1" x14ac:dyDescent="0.25">
      <c r="A16" s="17" t="s">
        <v>28</v>
      </c>
      <c r="B16" s="126"/>
      <c r="C16" s="127">
        <f t="shared" si="0"/>
        <v>0</v>
      </c>
      <c r="D16" s="139">
        <v>3897</v>
      </c>
      <c r="E16" s="139">
        <v>2067</v>
      </c>
      <c r="F16" s="139">
        <v>1497</v>
      </c>
      <c r="G16" s="140">
        <v>670</v>
      </c>
      <c r="H16" s="141">
        <v>3348</v>
      </c>
      <c r="I16" s="142">
        <v>3262</v>
      </c>
      <c r="J16" s="143">
        <v>3651</v>
      </c>
      <c r="K16" s="142">
        <v>5125</v>
      </c>
      <c r="L16" s="143">
        <v>4014</v>
      </c>
      <c r="N16" s="85"/>
    </row>
    <row r="17" spans="1:12" ht="30" customHeight="1" thickBot="1" x14ac:dyDescent="0.25">
      <c r="A17" s="21" t="s">
        <v>29</v>
      </c>
      <c r="B17" s="144">
        <f>SUM(B5:B16)</f>
        <v>8633</v>
      </c>
      <c r="C17" s="145">
        <v>1.7210000000000001</v>
      </c>
      <c r="D17" s="144">
        <f>SUM(D5:D16)</f>
        <v>26924</v>
      </c>
      <c r="E17" s="144">
        <f>SUM(E5:E16)</f>
        <v>29357</v>
      </c>
      <c r="F17" s="146">
        <f t="shared" ref="F17:K17" si="1">SUM(F5:F16)</f>
        <v>18528</v>
      </c>
      <c r="G17" s="146">
        <f t="shared" si="1"/>
        <v>44816</v>
      </c>
      <c r="H17" s="147">
        <f t="shared" si="1"/>
        <v>50689</v>
      </c>
      <c r="I17" s="148">
        <f t="shared" si="1"/>
        <v>50595</v>
      </c>
      <c r="J17" s="147">
        <f t="shared" si="1"/>
        <v>56454</v>
      </c>
      <c r="K17" s="148">
        <f t="shared" si="1"/>
        <v>71143</v>
      </c>
      <c r="L17" s="149">
        <f>SUM(L16)</f>
        <v>4014</v>
      </c>
    </row>
    <row r="18" spans="1:12" ht="10.5" customHeight="1" x14ac:dyDescent="0.2">
      <c r="B18" s="122"/>
      <c r="C18" s="122"/>
      <c r="D18" s="122"/>
      <c r="E18" s="123"/>
      <c r="F18" s="122"/>
      <c r="G18" s="121"/>
      <c r="H18" s="121"/>
      <c r="I18" s="121"/>
      <c r="J18" s="121"/>
      <c r="K18" s="121"/>
      <c r="L18" s="121"/>
    </row>
    <row r="19" spans="1:12" ht="19.5" thickBot="1" x14ac:dyDescent="0.25">
      <c r="B19" s="122"/>
      <c r="C19" s="150" t="s">
        <v>102</v>
      </c>
      <c r="D19" s="150"/>
      <c r="E19" s="151"/>
      <c r="F19" s="161" t="s">
        <v>101</v>
      </c>
      <c r="G19" s="167"/>
      <c r="H19" s="121"/>
      <c r="J19" s="121"/>
      <c r="K19" s="213" t="s">
        <v>78</v>
      </c>
      <c r="L19" s="213"/>
    </row>
    <row r="20" spans="1:12" ht="19" x14ac:dyDescent="0.2">
      <c r="B20" s="209" t="s">
        <v>31</v>
      </c>
      <c r="C20" s="210"/>
      <c r="D20" s="165"/>
      <c r="E20" s="153"/>
      <c r="F20" s="152" t="s">
        <v>106</v>
      </c>
      <c r="G20" s="150"/>
      <c r="H20" s="122"/>
      <c r="J20" s="122"/>
      <c r="K20" s="150"/>
      <c r="L20" s="121"/>
    </row>
    <row r="21" spans="1:12" ht="40.5" customHeight="1" thickBot="1" x14ac:dyDescent="0.25">
      <c r="B21" s="218">
        <f>SUM(D17:L17)+B17</f>
        <v>361153</v>
      </c>
      <c r="C21" s="219"/>
      <c r="D21" s="166"/>
      <c r="E21" s="160"/>
      <c r="G21" s="121"/>
      <c r="H21" s="121" t="s">
        <v>105</v>
      </c>
      <c r="J21" s="152"/>
      <c r="K21" s="121"/>
      <c r="L21" s="121"/>
    </row>
    <row r="23" spans="1:12" x14ac:dyDescent="0.2">
      <c r="I23" s="113"/>
    </row>
  </sheetData>
  <mergeCells count="14">
    <mergeCell ref="B20:C20"/>
    <mergeCell ref="B21:C21"/>
    <mergeCell ref="E3:E4"/>
    <mergeCell ref="K19:L19"/>
    <mergeCell ref="A3:A4"/>
    <mergeCell ref="B3:C3"/>
    <mergeCell ref="F3:F4"/>
    <mergeCell ref="G3:G4"/>
    <mergeCell ref="H3:H4"/>
    <mergeCell ref="I3:I4"/>
    <mergeCell ref="J3:J4"/>
    <mergeCell ref="K3:K4"/>
    <mergeCell ref="L3:L4"/>
    <mergeCell ref="D3:D4"/>
  </mergeCells>
  <phoneticPr fontId="2"/>
  <printOptions horizontalCentered="1" verticalCentered="1"/>
  <pageMargins left="0.59055118110236227" right="0.59055118110236227" top="0" bottom="0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3"/>
  <sheetViews>
    <sheetView workbookViewId="0"/>
  </sheetViews>
  <sheetFormatPr defaultRowHeight="13" x14ac:dyDescent="0.2"/>
  <cols>
    <col min="1" max="1" width="5.26953125" customWidth="1"/>
    <col min="2" max="2" width="8" style="118" customWidth="1"/>
    <col min="3" max="3" width="8.26953125" customWidth="1"/>
    <col min="4" max="4" width="7.7265625" customWidth="1"/>
    <col min="5" max="5" width="7.90625" customWidth="1"/>
    <col min="6" max="6" width="8" customWidth="1"/>
    <col min="7" max="7" width="7.08984375" customWidth="1"/>
    <col min="8" max="8" width="9.7265625" customWidth="1"/>
  </cols>
  <sheetData>
    <row r="1" spans="1:15" ht="27.75" customHeight="1" x14ac:dyDescent="0.2">
      <c r="A1" t="s">
        <v>44</v>
      </c>
      <c r="B1" s="116" t="s">
        <v>39</v>
      </c>
      <c r="C1" s="32" t="s">
        <v>40</v>
      </c>
      <c r="D1" s="32" t="s">
        <v>41</v>
      </c>
      <c r="E1" s="32" t="s">
        <v>42</v>
      </c>
      <c r="F1" s="34" t="s">
        <v>43</v>
      </c>
      <c r="G1" s="32" t="s">
        <v>45</v>
      </c>
      <c r="H1" s="34" t="s">
        <v>46</v>
      </c>
      <c r="I1" s="32" t="s">
        <v>47</v>
      </c>
      <c r="J1" s="34" t="s">
        <v>48</v>
      </c>
      <c r="K1" s="32" t="s">
        <v>49</v>
      </c>
      <c r="L1" s="34" t="s">
        <v>50</v>
      </c>
      <c r="M1" s="32" t="s">
        <v>51</v>
      </c>
      <c r="N1" s="164"/>
    </row>
    <row r="2" spans="1:15" x14ac:dyDescent="0.2">
      <c r="A2" s="32">
        <v>1</v>
      </c>
      <c r="B2" s="32">
        <v>154</v>
      </c>
      <c r="C2" s="50">
        <v>81</v>
      </c>
      <c r="D2" s="31"/>
      <c r="E2" s="32"/>
      <c r="F2" s="34"/>
      <c r="G2" s="36"/>
      <c r="H2" s="32"/>
      <c r="I2" s="31"/>
      <c r="J2" s="32"/>
      <c r="K2" s="32"/>
      <c r="L2" s="32"/>
      <c r="M2" s="32"/>
    </row>
    <row r="3" spans="1:15" x14ac:dyDescent="0.2">
      <c r="A3" s="32">
        <v>2</v>
      </c>
      <c r="B3" s="32">
        <v>152</v>
      </c>
      <c r="C3" s="50">
        <v>132</v>
      </c>
      <c r="D3" s="64"/>
      <c r="E3" s="50"/>
      <c r="F3" s="37"/>
      <c r="G3" s="37"/>
      <c r="H3" s="50"/>
      <c r="I3" s="50"/>
      <c r="J3" s="32"/>
      <c r="K3" s="32"/>
      <c r="L3" s="32"/>
      <c r="M3" s="32"/>
    </row>
    <row r="4" spans="1:15" x14ac:dyDescent="0.2">
      <c r="A4" s="32">
        <v>3</v>
      </c>
      <c r="B4" s="32" t="s">
        <v>95</v>
      </c>
      <c r="C4" s="50">
        <v>253</v>
      </c>
      <c r="D4" s="50"/>
      <c r="E4" s="50"/>
      <c r="F4" s="37"/>
      <c r="G4" s="37"/>
      <c r="H4" s="50"/>
      <c r="I4" s="50"/>
      <c r="J4" s="32"/>
      <c r="K4" s="32"/>
      <c r="L4" s="32"/>
      <c r="M4" s="32"/>
    </row>
    <row r="5" spans="1:15" x14ac:dyDescent="0.2">
      <c r="A5" s="32">
        <v>4</v>
      </c>
      <c r="B5" s="32">
        <v>156</v>
      </c>
      <c r="C5" s="50">
        <v>332</v>
      </c>
      <c r="D5" s="50"/>
      <c r="E5" s="50"/>
      <c r="F5" s="37"/>
      <c r="G5" s="37"/>
      <c r="H5" s="50"/>
      <c r="I5" s="50"/>
      <c r="J5" s="32"/>
      <c r="K5" s="32"/>
      <c r="L5" s="32"/>
      <c r="M5" s="32"/>
    </row>
    <row r="6" spans="1:15" x14ac:dyDescent="0.2">
      <c r="A6" s="32">
        <v>5</v>
      </c>
      <c r="B6" s="32">
        <v>133</v>
      </c>
      <c r="C6" s="50">
        <v>391</v>
      </c>
      <c r="D6" s="50"/>
      <c r="E6" s="50"/>
      <c r="F6" s="37"/>
      <c r="G6" s="37"/>
      <c r="H6" s="50"/>
      <c r="I6" s="50"/>
      <c r="J6" s="32"/>
      <c r="K6" s="32"/>
      <c r="L6" s="32"/>
      <c r="M6" s="32"/>
    </row>
    <row r="7" spans="1:15" x14ac:dyDescent="0.2">
      <c r="A7" s="32">
        <v>6</v>
      </c>
      <c r="B7" s="32">
        <v>92</v>
      </c>
      <c r="C7" s="50">
        <v>355</v>
      </c>
      <c r="D7" s="50"/>
      <c r="E7" s="50"/>
      <c r="F7" s="37"/>
      <c r="G7" s="37"/>
      <c r="H7" s="50"/>
      <c r="I7" s="50"/>
      <c r="J7" s="50"/>
      <c r="K7" s="32"/>
      <c r="L7" s="32"/>
      <c r="M7" s="162"/>
    </row>
    <row r="8" spans="1:15" x14ac:dyDescent="0.2">
      <c r="A8" s="32">
        <v>7</v>
      </c>
      <c r="B8" s="50">
        <v>84</v>
      </c>
      <c r="C8" s="50">
        <v>429</v>
      </c>
      <c r="D8" s="50"/>
      <c r="E8" s="50"/>
      <c r="F8" s="37"/>
      <c r="G8" s="37"/>
      <c r="H8" s="50"/>
      <c r="I8" s="50"/>
      <c r="J8" s="109"/>
      <c r="K8" s="32"/>
      <c r="L8" s="32"/>
      <c r="M8" s="32"/>
      <c r="N8" s="53"/>
      <c r="O8" s="101"/>
    </row>
    <row r="9" spans="1:15" x14ac:dyDescent="0.2">
      <c r="A9" s="32">
        <v>8</v>
      </c>
      <c r="B9" s="50">
        <v>176</v>
      </c>
      <c r="C9" s="50" t="s">
        <v>95</v>
      </c>
      <c r="D9" s="50"/>
      <c r="E9" s="50"/>
      <c r="F9" s="37"/>
      <c r="G9" s="37"/>
      <c r="H9" s="51"/>
      <c r="I9" s="50"/>
      <c r="J9" s="109"/>
      <c r="K9" s="32"/>
      <c r="L9" s="32"/>
      <c r="M9" s="32"/>
      <c r="N9" s="53"/>
      <c r="O9" s="101"/>
    </row>
    <row r="10" spans="1:15" x14ac:dyDescent="0.2">
      <c r="A10" s="32">
        <v>9</v>
      </c>
      <c r="B10" s="50">
        <v>225</v>
      </c>
      <c r="C10" s="50">
        <v>46</v>
      </c>
      <c r="D10" s="50"/>
      <c r="E10" s="50"/>
      <c r="F10" s="50"/>
      <c r="G10" s="37"/>
      <c r="H10" s="50"/>
      <c r="I10" s="50"/>
      <c r="J10" s="109"/>
      <c r="K10" s="32"/>
      <c r="L10" s="32"/>
      <c r="M10" s="32"/>
      <c r="N10" s="53"/>
      <c r="O10" s="101"/>
    </row>
    <row r="11" spans="1:15" x14ac:dyDescent="0.2">
      <c r="A11" s="32">
        <v>10</v>
      </c>
      <c r="B11" s="32" t="s">
        <v>95</v>
      </c>
      <c r="C11" s="50">
        <v>41</v>
      </c>
      <c r="D11" s="50"/>
      <c r="E11" s="50"/>
      <c r="F11" s="50"/>
      <c r="G11" s="37"/>
      <c r="H11" s="50"/>
      <c r="I11" s="50"/>
      <c r="J11" s="109"/>
      <c r="K11" s="32"/>
      <c r="L11" s="32"/>
      <c r="M11" s="32"/>
      <c r="O11" s="63"/>
    </row>
    <row r="12" spans="1:15" x14ac:dyDescent="0.2">
      <c r="A12" s="32">
        <v>11</v>
      </c>
      <c r="B12" s="32">
        <v>60</v>
      </c>
      <c r="C12" s="50">
        <v>226</v>
      </c>
      <c r="D12" s="50"/>
      <c r="E12" s="50"/>
      <c r="F12" s="50"/>
      <c r="G12" s="37"/>
      <c r="H12" s="50"/>
      <c r="I12" s="50"/>
      <c r="J12" s="109"/>
      <c r="K12" s="32"/>
      <c r="L12" s="32"/>
      <c r="M12" s="32"/>
      <c r="O12" s="101"/>
    </row>
    <row r="13" spans="1:15" x14ac:dyDescent="0.2">
      <c r="A13" s="32">
        <v>12</v>
      </c>
      <c r="B13" s="32">
        <v>55</v>
      </c>
      <c r="C13" s="50">
        <v>230</v>
      </c>
      <c r="D13" s="50"/>
      <c r="E13" s="50"/>
      <c r="F13" s="50"/>
      <c r="G13" s="37"/>
      <c r="H13" s="50"/>
      <c r="I13" s="50"/>
      <c r="J13" s="109"/>
      <c r="K13" s="32"/>
      <c r="L13" s="32"/>
      <c r="M13" s="32"/>
    </row>
    <row r="14" spans="1:15" x14ac:dyDescent="0.2">
      <c r="A14" s="32">
        <v>13</v>
      </c>
      <c r="B14" s="32">
        <v>46</v>
      </c>
      <c r="C14" s="50">
        <v>161</v>
      </c>
      <c r="D14" s="50"/>
      <c r="E14" s="50"/>
      <c r="F14" s="50"/>
      <c r="G14" s="37"/>
      <c r="H14" s="50"/>
      <c r="I14" s="50"/>
      <c r="J14" s="109"/>
      <c r="K14" s="32"/>
      <c r="L14" s="32"/>
      <c r="M14" s="162"/>
    </row>
    <row r="15" spans="1:15" x14ac:dyDescent="0.2">
      <c r="A15" s="32">
        <v>14</v>
      </c>
      <c r="B15" s="32">
        <v>61</v>
      </c>
      <c r="C15" s="50">
        <v>253</v>
      </c>
      <c r="D15" s="105"/>
      <c r="E15" s="50"/>
      <c r="F15" s="50"/>
      <c r="G15" s="37"/>
      <c r="H15" s="50"/>
      <c r="I15" s="50"/>
      <c r="J15" s="32"/>
      <c r="K15" s="32"/>
      <c r="L15" s="32"/>
      <c r="M15" s="32"/>
    </row>
    <row r="16" spans="1:15" x14ac:dyDescent="0.2">
      <c r="A16" s="32">
        <v>15</v>
      </c>
      <c r="B16" s="32">
        <v>267</v>
      </c>
      <c r="C16" s="50" t="s">
        <v>95</v>
      </c>
      <c r="D16" s="50"/>
      <c r="E16" s="50"/>
      <c r="F16" s="50"/>
      <c r="G16" s="37"/>
      <c r="H16" s="50"/>
      <c r="I16" s="50"/>
      <c r="J16" s="32"/>
      <c r="K16" s="32"/>
      <c r="L16" s="32"/>
      <c r="M16" s="32"/>
    </row>
    <row r="17" spans="1:13" x14ac:dyDescent="0.2">
      <c r="A17" s="32">
        <v>16</v>
      </c>
      <c r="B17" s="32">
        <v>212</v>
      </c>
      <c r="C17" s="50">
        <v>110</v>
      </c>
      <c r="D17" s="50"/>
      <c r="E17" s="50"/>
      <c r="F17" s="50"/>
      <c r="G17" s="37"/>
      <c r="H17" s="50"/>
      <c r="I17" s="50"/>
      <c r="J17" s="65"/>
      <c r="K17" s="32"/>
      <c r="L17" s="32"/>
      <c r="M17" s="32"/>
    </row>
    <row r="18" spans="1:13" x14ac:dyDescent="0.2">
      <c r="A18" s="32">
        <v>17</v>
      </c>
      <c r="B18" s="32" t="s">
        <v>95</v>
      </c>
      <c r="C18" s="50">
        <v>104</v>
      </c>
      <c r="D18" s="50"/>
      <c r="E18" s="50"/>
      <c r="F18" s="50"/>
      <c r="G18" s="37"/>
      <c r="H18" s="50"/>
      <c r="I18" s="50"/>
      <c r="J18" s="65"/>
      <c r="K18" s="32"/>
      <c r="L18" s="32"/>
      <c r="M18" s="32"/>
    </row>
    <row r="19" spans="1:13" x14ac:dyDescent="0.2">
      <c r="A19" s="32">
        <v>18</v>
      </c>
      <c r="B19" s="32">
        <v>114</v>
      </c>
      <c r="C19" s="50">
        <v>47</v>
      </c>
      <c r="D19" s="50"/>
      <c r="E19" s="50"/>
      <c r="F19" s="50"/>
      <c r="G19" s="37"/>
      <c r="H19" s="50"/>
      <c r="I19" s="50"/>
      <c r="J19" s="65"/>
      <c r="K19" s="32"/>
      <c r="L19" s="32"/>
      <c r="M19" s="32"/>
    </row>
    <row r="20" spans="1:13" x14ac:dyDescent="0.2">
      <c r="A20" s="32">
        <v>19</v>
      </c>
      <c r="B20" s="32">
        <v>130</v>
      </c>
      <c r="C20" s="50">
        <v>216</v>
      </c>
      <c r="D20" s="50"/>
      <c r="E20" s="50"/>
      <c r="F20" s="50"/>
      <c r="G20" s="37"/>
      <c r="H20" s="50"/>
      <c r="I20" s="50"/>
      <c r="J20" s="65"/>
      <c r="K20" s="32"/>
      <c r="L20" s="32"/>
      <c r="M20" s="32"/>
    </row>
    <row r="21" spans="1:13" x14ac:dyDescent="0.2">
      <c r="A21" s="32">
        <v>20</v>
      </c>
      <c r="B21" s="32">
        <v>101</v>
      </c>
      <c r="C21" s="50">
        <v>103</v>
      </c>
      <c r="D21" s="50"/>
      <c r="E21" s="50"/>
      <c r="F21" s="50"/>
      <c r="G21" s="37"/>
      <c r="H21" s="50"/>
      <c r="I21" s="50"/>
      <c r="J21" s="65"/>
      <c r="K21" s="32"/>
      <c r="L21" s="32"/>
      <c r="M21" s="162"/>
    </row>
    <row r="22" spans="1:13" x14ac:dyDescent="0.2">
      <c r="A22" s="32">
        <v>21</v>
      </c>
      <c r="B22" s="32">
        <v>78</v>
      </c>
      <c r="C22" s="50">
        <v>239</v>
      </c>
      <c r="D22" s="50"/>
      <c r="E22" s="50"/>
      <c r="F22" s="50"/>
      <c r="G22" s="37"/>
      <c r="H22" s="50"/>
      <c r="I22" s="50"/>
      <c r="J22" s="32"/>
      <c r="K22" s="32"/>
      <c r="L22" s="32"/>
      <c r="M22" s="32"/>
    </row>
    <row r="23" spans="1:13" x14ac:dyDescent="0.2">
      <c r="A23" s="32">
        <v>22</v>
      </c>
      <c r="B23" s="32">
        <v>174</v>
      </c>
      <c r="C23" s="50" t="s">
        <v>95</v>
      </c>
      <c r="D23" s="50"/>
      <c r="E23" s="50"/>
      <c r="F23" s="50"/>
      <c r="G23" s="37"/>
      <c r="H23" s="50"/>
      <c r="I23" s="64"/>
      <c r="J23" s="65"/>
      <c r="K23" s="32"/>
      <c r="L23" s="32"/>
      <c r="M23" s="32"/>
    </row>
    <row r="24" spans="1:13" x14ac:dyDescent="0.2">
      <c r="A24" s="32">
        <v>23</v>
      </c>
      <c r="B24" s="32">
        <v>182</v>
      </c>
      <c r="C24" s="50">
        <v>173</v>
      </c>
      <c r="D24" s="50"/>
      <c r="E24" s="50"/>
      <c r="F24" s="50"/>
      <c r="G24" s="102"/>
      <c r="H24" s="50"/>
      <c r="I24" s="50"/>
      <c r="J24" s="32"/>
      <c r="K24" s="32"/>
      <c r="L24" s="32"/>
      <c r="M24" s="32"/>
    </row>
    <row r="25" spans="1:13" x14ac:dyDescent="0.2">
      <c r="A25" s="32">
        <v>24</v>
      </c>
      <c r="B25" s="32" t="s">
        <v>95</v>
      </c>
      <c r="C25" s="50">
        <v>204</v>
      </c>
      <c r="D25" s="50"/>
      <c r="E25" s="50"/>
      <c r="F25" s="50"/>
      <c r="G25" s="37"/>
      <c r="H25" s="50"/>
      <c r="I25" s="50"/>
      <c r="J25" s="65"/>
      <c r="K25" s="32"/>
      <c r="L25" s="32"/>
      <c r="M25" s="32"/>
    </row>
    <row r="26" spans="1:13" x14ac:dyDescent="0.2">
      <c r="A26" s="32">
        <v>25</v>
      </c>
      <c r="B26" s="32">
        <v>70</v>
      </c>
      <c r="C26" s="50">
        <v>194</v>
      </c>
      <c r="D26" s="50"/>
      <c r="E26" s="50"/>
      <c r="F26" s="50"/>
      <c r="G26" s="37"/>
      <c r="H26" s="50"/>
      <c r="I26" s="50"/>
      <c r="J26" s="65"/>
      <c r="K26" s="32"/>
      <c r="L26" s="32"/>
      <c r="M26" s="32"/>
    </row>
    <row r="27" spans="1:13" x14ac:dyDescent="0.2">
      <c r="A27" s="32">
        <v>26</v>
      </c>
      <c r="B27" s="32">
        <v>71</v>
      </c>
      <c r="C27" s="50">
        <v>133</v>
      </c>
      <c r="D27" s="50"/>
      <c r="E27" s="50"/>
      <c r="F27" s="50"/>
      <c r="G27" s="37"/>
      <c r="H27" s="50"/>
      <c r="I27" s="50"/>
      <c r="J27" s="65"/>
      <c r="K27" s="32"/>
      <c r="L27" s="32"/>
      <c r="M27" s="32"/>
    </row>
    <row r="28" spans="1:13" x14ac:dyDescent="0.2">
      <c r="A28" s="32">
        <v>27</v>
      </c>
      <c r="B28" s="32">
        <v>73</v>
      </c>
      <c r="C28" s="31">
        <v>153</v>
      </c>
      <c r="D28" s="50"/>
      <c r="E28" s="50"/>
      <c r="F28" s="158"/>
      <c r="G28" s="37"/>
      <c r="H28" s="50"/>
      <c r="I28" s="50"/>
      <c r="J28" s="65"/>
      <c r="K28" s="32"/>
      <c r="L28" s="32"/>
      <c r="M28" s="162"/>
    </row>
    <row r="29" spans="1:13" x14ac:dyDescent="0.2">
      <c r="A29" s="32">
        <v>28</v>
      </c>
      <c r="B29" s="32">
        <v>140</v>
      </c>
      <c r="C29" s="50">
        <v>161</v>
      </c>
      <c r="D29" s="50"/>
      <c r="E29" s="50"/>
      <c r="F29" s="159"/>
      <c r="G29" s="37"/>
      <c r="H29" s="50"/>
      <c r="I29" s="50"/>
      <c r="J29" s="110"/>
      <c r="K29" s="32"/>
      <c r="L29" s="32"/>
      <c r="M29" s="31"/>
    </row>
    <row r="30" spans="1:13" x14ac:dyDescent="0.2">
      <c r="A30" s="32">
        <v>29</v>
      </c>
      <c r="B30" s="32">
        <v>266</v>
      </c>
      <c r="C30" s="50" t="s">
        <v>104</v>
      </c>
      <c r="D30" s="31"/>
      <c r="E30" s="32"/>
      <c r="F30" s="159"/>
      <c r="G30" s="36"/>
      <c r="H30" s="32"/>
      <c r="I30" s="31"/>
      <c r="J30" s="110"/>
      <c r="K30" s="32"/>
      <c r="L30" s="32"/>
      <c r="M30" s="32"/>
    </row>
    <row r="31" spans="1:13" x14ac:dyDescent="0.2">
      <c r="A31" s="32">
        <v>30</v>
      </c>
      <c r="B31" s="32">
        <v>373</v>
      </c>
      <c r="C31" s="50">
        <v>112</v>
      </c>
      <c r="D31" s="31"/>
      <c r="E31" s="32"/>
      <c r="F31" s="159"/>
      <c r="G31" s="36"/>
      <c r="H31" s="32"/>
      <c r="I31" s="31"/>
      <c r="J31" s="110"/>
      <c r="K31" s="32"/>
      <c r="L31" s="32"/>
      <c r="M31" s="32"/>
    </row>
    <row r="32" spans="1:13" x14ac:dyDescent="0.2">
      <c r="A32" s="32">
        <v>31</v>
      </c>
      <c r="B32" s="32" t="s">
        <v>103</v>
      </c>
      <c r="C32" s="50">
        <v>109</v>
      </c>
      <c r="D32" s="32"/>
      <c r="E32" s="32"/>
      <c r="F32" s="159"/>
      <c r="H32" s="32"/>
      <c r="I32" s="32"/>
      <c r="J32" s="110"/>
      <c r="K32" s="32"/>
      <c r="L32" s="32"/>
      <c r="M32" s="32"/>
    </row>
    <row r="33" spans="2:16" x14ac:dyDescent="0.2">
      <c r="B33" s="168">
        <f>SUM(B2:B32)</f>
        <v>3645</v>
      </c>
      <c r="C33" s="33">
        <f t="shared" ref="C33:M33" si="0">SUM(C2:C32)</f>
        <v>4988</v>
      </c>
      <c r="D33" s="33">
        <f t="shared" si="0"/>
        <v>0</v>
      </c>
      <c r="E33" s="33">
        <f t="shared" si="0"/>
        <v>0</v>
      </c>
      <c r="F33" s="33">
        <f t="shared" si="0"/>
        <v>0</v>
      </c>
      <c r="G33" s="38">
        <f>SUM(G2:G32)</f>
        <v>0</v>
      </c>
      <c r="H33" s="33">
        <f>SUM(H2:H32)</f>
        <v>0</v>
      </c>
      <c r="I33" s="33">
        <f t="shared" si="0"/>
        <v>0</v>
      </c>
      <c r="J33" s="33">
        <f t="shared" si="0"/>
        <v>0</v>
      </c>
      <c r="K33" s="33">
        <f t="shared" si="0"/>
        <v>0</v>
      </c>
      <c r="L33" s="33">
        <f t="shared" si="0"/>
        <v>0</v>
      </c>
      <c r="M33" s="33">
        <f t="shared" si="0"/>
        <v>0</v>
      </c>
      <c r="N33" s="55"/>
      <c r="O33" s="56"/>
      <c r="P33" s="56"/>
    </row>
  </sheetData>
  <phoneticPr fontId="2"/>
  <conditionalFormatting sqref="D2:D31">
    <cfRule type="top10" dxfId="14" priority="5" rank="1"/>
  </conditionalFormatting>
  <conditionalFormatting sqref="G2:G31">
    <cfRule type="top10" dxfId="13" priority="4" rank="1"/>
  </conditionalFormatting>
  <conditionalFormatting sqref="I2:I31">
    <cfRule type="top10" dxfId="12" priority="3" rank="1"/>
  </conditionalFormatting>
  <conditionalFormatting sqref="C2:C32">
    <cfRule type="top10" dxfId="11" priority="2" rank="1"/>
  </conditionalFormatting>
  <conditionalFormatting sqref="J7">
    <cfRule type="top10" dxfId="10" priority="1" rank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3"/>
  <sheetViews>
    <sheetView workbookViewId="0"/>
  </sheetViews>
  <sheetFormatPr defaultRowHeight="13" x14ac:dyDescent="0.2"/>
  <cols>
    <col min="1" max="1" width="5.26953125" customWidth="1"/>
    <col min="2" max="2" width="8" style="118" customWidth="1"/>
    <col min="3" max="3" width="8.26953125" customWidth="1"/>
    <col min="4" max="4" width="7.7265625" customWidth="1"/>
    <col min="5" max="5" width="7.90625" customWidth="1"/>
    <col min="6" max="6" width="8" customWidth="1"/>
    <col min="7" max="7" width="7.08984375" customWidth="1"/>
    <col min="8" max="8" width="9.7265625" customWidth="1"/>
  </cols>
  <sheetData>
    <row r="1" spans="1:15" ht="27.75" customHeight="1" x14ac:dyDescent="0.2">
      <c r="A1" t="s">
        <v>44</v>
      </c>
      <c r="B1" s="116" t="s">
        <v>39</v>
      </c>
      <c r="C1" s="32" t="s">
        <v>40</v>
      </c>
      <c r="D1" s="32" t="s">
        <v>41</v>
      </c>
      <c r="E1" s="32" t="s">
        <v>42</v>
      </c>
      <c r="F1" s="34" t="s">
        <v>43</v>
      </c>
      <c r="G1" s="32" t="s">
        <v>45</v>
      </c>
      <c r="H1" s="34" t="s">
        <v>46</v>
      </c>
      <c r="I1" s="32" t="s">
        <v>47</v>
      </c>
      <c r="J1" s="34" t="s">
        <v>48</v>
      </c>
      <c r="K1" s="32" t="s">
        <v>49</v>
      </c>
      <c r="L1" s="34" t="s">
        <v>50</v>
      </c>
      <c r="M1" s="32" t="s">
        <v>51</v>
      </c>
      <c r="N1" s="164" t="s">
        <v>97</v>
      </c>
    </row>
    <row r="2" spans="1:15" x14ac:dyDescent="0.2">
      <c r="A2" s="32">
        <v>1</v>
      </c>
      <c r="B2" s="116">
        <v>40</v>
      </c>
      <c r="C2" s="50">
        <v>327</v>
      </c>
      <c r="D2" s="31">
        <v>149</v>
      </c>
      <c r="E2" s="32">
        <v>165</v>
      </c>
      <c r="F2" s="34"/>
      <c r="G2" s="36"/>
      <c r="H2" s="32"/>
      <c r="I2" s="31"/>
      <c r="J2" s="32"/>
      <c r="K2" s="32"/>
      <c r="L2" s="32"/>
      <c r="M2" s="32">
        <v>45</v>
      </c>
      <c r="N2">
        <v>154</v>
      </c>
    </row>
    <row r="3" spans="1:15" x14ac:dyDescent="0.2">
      <c r="A3" s="32">
        <v>2</v>
      </c>
      <c r="B3" s="116">
        <v>65</v>
      </c>
      <c r="C3" s="50">
        <v>54</v>
      </c>
      <c r="D3" s="64">
        <v>147</v>
      </c>
      <c r="E3" s="50">
        <v>203</v>
      </c>
      <c r="F3" s="37">
        <v>151</v>
      </c>
      <c r="G3" s="37"/>
      <c r="H3" s="50"/>
      <c r="I3" s="50"/>
      <c r="J3" s="32"/>
      <c r="K3" s="32"/>
      <c r="L3" s="32"/>
      <c r="M3" s="32">
        <v>34</v>
      </c>
      <c r="N3">
        <v>152</v>
      </c>
    </row>
    <row r="4" spans="1:15" x14ac:dyDescent="0.2">
      <c r="A4" s="32">
        <v>3</v>
      </c>
      <c r="B4" s="116">
        <v>199</v>
      </c>
      <c r="C4" s="50">
        <v>185</v>
      </c>
      <c r="D4" s="50">
        <v>318</v>
      </c>
      <c r="E4" s="50">
        <v>271</v>
      </c>
      <c r="F4" s="37">
        <v>174</v>
      </c>
      <c r="G4" s="37"/>
      <c r="H4" s="50"/>
      <c r="I4" s="50"/>
      <c r="J4" s="32"/>
      <c r="K4" s="32"/>
      <c r="L4" s="32"/>
      <c r="M4" s="32">
        <v>247</v>
      </c>
    </row>
    <row r="5" spans="1:15" x14ac:dyDescent="0.2">
      <c r="A5" s="32">
        <v>4</v>
      </c>
      <c r="B5" s="116"/>
      <c r="C5" s="50">
        <v>243</v>
      </c>
      <c r="D5" s="50">
        <v>221</v>
      </c>
      <c r="E5" s="50"/>
      <c r="F5" s="37">
        <v>167</v>
      </c>
      <c r="G5" s="37"/>
      <c r="H5" s="50"/>
      <c r="I5" s="50"/>
      <c r="J5" s="32"/>
      <c r="K5" s="32"/>
      <c r="L5" s="32"/>
      <c r="M5" s="32">
        <v>214</v>
      </c>
      <c r="N5">
        <v>156</v>
      </c>
    </row>
    <row r="6" spans="1:15" x14ac:dyDescent="0.2">
      <c r="A6" s="32">
        <v>5</v>
      </c>
      <c r="B6" s="116">
        <v>114</v>
      </c>
      <c r="C6" s="50">
        <v>227</v>
      </c>
      <c r="D6" s="50">
        <v>261</v>
      </c>
      <c r="E6" s="50">
        <v>63</v>
      </c>
      <c r="F6" s="37">
        <v>139</v>
      </c>
      <c r="G6" s="37"/>
      <c r="H6" s="50"/>
      <c r="I6" s="50"/>
      <c r="J6" s="32"/>
      <c r="K6" s="32"/>
      <c r="L6" s="32"/>
      <c r="M6" s="32">
        <v>255</v>
      </c>
      <c r="N6">
        <v>133</v>
      </c>
    </row>
    <row r="7" spans="1:15" x14ac:dyDescent="0.2">
      <c r="A7" s="32">
        <v>6</v>
      </c>
      <c r="B7" s="116">
        <v>46</v>
      </c>
      <c r="C7" s="50">
        <v>81</v>
      </c>
      <c r="D7" s="50" t="s">
        <v>91</v>
      </c>
      <c r="E7" s="50">
        <v>53</v>
      </c>
      <c r="F7" s="37">
        <v>211</v>
      </c>
      <c r="G7" s="37"/>
      <c r="H7" s="50"/>
      <c r="I7" s="50"/>
      <c r="J7" s="50"/>
      <c r="K7" s="32"/>
      <c r="L7" s="32"/>
      <c r="M7" s="162"/>
      <c r="N7">
        <v>92</v>
      </c>
    </row>
    <row r="8" spans="1:15" x14ac:dyDescent="0.2">
      <c r="A8" s="32">
        <v>7</v>
      </c>
      <c r="B8" s="116">
        <v>22</v>
      </c>
      <c r="C8" s="50">
        <v>107</v>
      </c>
      <c r="D8" s="50" t="s">
        <v>91</v>
      </c>
      <c r="E8" s="50">
        <v>137</v>
      </c>
      <c r="F8" s="37">
        <v>278</v>
      </c>
      <c r="G8" s="37"/>
      <c r="H8" s="50"/>
      <c r="I8" s="50"/>
      <c r="J8" s="109"/>
      <c r="K8" s="32"/>
      <c r="L8" s="32"/>
      <c r="M8" s="32">
        <v>167</v>
      </c>
      <c r="N8" s="53">
        <v>84</v>
      </c>
      <c r="O8" s="101"/>
    </row>
    <row r="9" spans="1:15" x14ac:dyDescent="0.2">
      <c r="A9" s="32">
        <v>8</v>
      </c>
      <c r="B9" s="116">
        <v>29</v>
      </c>
      <c r="C9" s="50">
        <v>86</v>
      </c>
      <c r="D9" s="50" t="s">
        <v>91</v>
      </c>
      <c r="E9" s="50">
        <v>157</v>
      </c>
      <c r="F9" s="37"/>
      <c r="G9" s="37"/>
      <c r="H9" s="51"/>
      <c r="I9" s="50"/>
      <c r="J9" s="109"/>
      <c r="K9" s="32"/>
      <c r="L9" s="32"/>
      <c r="M9" s="32">
        <v>65</v>
      </c>
      <c r="N9" s="53">
        <v>176</v>
      </c>
      <c r="O9" s="101"/>
    </row>
    <row r="10" spans="1:15" x14ac:dyDescent="0.2">
      <c r="A10" s="32">
        <v>9</v>
      </c>
      <c r="B10" s="116">
        <v>111</v>
      </c>
      <c r="C10" s="50"/>
      <c r="D10" s="50" t="s">
        <v>91</v>
      </c>
      <c r="E10" s="50">
        <v>169</v>
      </c>
      <c r="F10" s="50">
        <v>216</v>
      </c>
      <c r="G10" s="37"/>
      <c r="H10" s="50"/>
      <c r="I10" s="50"/>
      <c r="J10" s="109"/>
      <c r="K10" s="32"/>
      <c r="L10" s="32"/>
      <c r="M10" s="32">
        <v>71</v>
      </c>
      <c r="N10" s="53">
        <v>225</v>
      </c>
      <c r="O10" s="101"/>
    </row>
    <row r="11" spans="1:15" x14ac:dyDescent="0.2">
      <c r="A11" s="32">
        <v>10</v>
      </c>
      <c r="B11" s="116">
        <v>84</v>
      </c>
      <c r="C11" s="50">
        <v>98</v>
      </c>
      <c r="D11" s="50" t="s">
        <v>91</v>
      </c>
      <c r="E11" s="50">
        <v>266</v>
      </c>
      <c r="F11" s="50">
        <v>227</v>
      </c>
      <c r="G11" s="37"/>
      <c r="H11" s="50"/>
      <c r="I11" s="50"/>
      <c r="J11" s="109"/>
      <c r="K11" s="32"/>
      <c r="L11" s="32"/>
      <c r="M11" s="32">
        <v>68</v>
      </c>
      <c r="O11" s="63"/>
    </row>
    <row r="12" spans="1:15" x14ac:dyDescent="0.2">
      <c r="A12" s="32">
        <v>11</v>
      </c>
      <c r="B12" s="116"/>
      <c r="C12" s="50">
        <v>128</v>
      </c>
      <c r="D12" s="50" t="s">
        <v>91</v>
      </c>
      <c r="E12" s="50"/>
      <c r="F12" s="50">
        <v>220</v>
      </c>
      <c r="G12" s="37"/>
      <c r="H12" s="50"/>
      <c r="I12" s="50"/>
      <c r="J12" s="109"/>
      <c r="K12" s="32"/>
      <c r="L12" s="32">
        <v>299</v>
      </c>
      <c r="M12" s="32">
        <v>192</v>
      </c>
      <c r="N12">
        <v>60</v>
      </c>
      <c r="O12" s="101"/>
    </row>
    <row r="13" spans="1:15" x14ac:dyDescent="0.2">
      <c r="A13" s="32">
        <v>12</v>
      </c>
      <c r="B13" s="116">
        <v>60</v>
      </c>
      <c r="C13" s="50">
        <v>129</v>
      </c>
      <c r="D13" s="50" t="s">
        <v>91</v>
      </c>
      <c r="E13" s="50">
        <v>174</v>
      </c>
      <c r="F13" s="50">
        <v>258</v>
      </c>
      <c r="G13" s="37"/>
      <c r="H13" s="50"/>
      <c r="I13" s="50"/>
      <c r="J13" s="109"/>
      <c r="K13" s="32"/>
      <c r="L13" s="32">
        <v>257</v>
      </c>
      <c r="M13" s="32">
        <v>317</v>
      </c>
      <c r="N13">
        <v>55</v>
      </c>
    </row>
    <row r="14" spans="1:15" x14ac:dyDescent="0.2">
      <c r="A14" s="32">
        <v>13</v>
      </c>
      <c r="B14" s="116">
        <v>16</v>
      </c>
      <c r="C14" s="50">
        <v>87</v>
      </c>
      <c r="D14" s="50" t="s">
        <v>91</v>
      </c>
      <c r="E14" s="50">
        <v>84</v>
      </c>
      <c r="F14" s="50">
        <v>310</v>
      </c>
      <c r="G14" s="37"/>
      <c r="H14" s="50"/>
      <c r="I14" s="50"/>
      <c r="J14" s="109"/>
      <c r="K14" s="32"/>
      <c r="L14" s="32"/>
      <c r="M14" s="162"/>
      <c r="N14">
        <v>46</v>
      </c>
    </row>
    <row r="15" spans="1:15" x14ac:dyDescent="0.2">
      <c r="A15" s="32">
        <v>14</v>
      </c>
      <c r="B15" s="116">
        <v>46</v>
      </c>
      <c r="C15" s="50">
        <v>168</v>
      </c>
      <c r="D15" s="105">
        <v>74</v>
      </c>
      <c r="E15" s="50">
        <v>60</v>
      </c>
      <c r="F15" s="50">
        <v>285</v>
      </c>
      <c r="G15" s="37"/>
      <c r="H15" s="50"/>
      <c r="I15" s="50"/>
      <c r="J15" s="32"/>
      <c r="K15" s="32"/>
      <c r="L15" s="32">
        <v>89</v>
      </c>
      <c r="M15" s="32">
        <v>93</v>
      </c>
      <c r="N15">
        <v>61</v>
      </c>
    </row>
    <row r="16" spans="1:15" x14ac:dyDescent="0.2">
      <c r="A16" s="32">
        <v>15</v>
      </c>
      <c r="B16" s="116">
        <v>34</v>
      </c>
      <c r="C16" s="50">
        <v>187</v>
      </c>
      <c r="D16" s="50">
        <v>71</v>
      </c>
      <c r="E16" s="50">
        <v>213</v>
      </c>
      <c r="F16" s="50">
        <v>237</v>
      </c>
      <c r="G16" s="37"/>
      <c r="H16" s="50"/>
      <c r="I16" s="50"/>
      <c r="J16" s="32"/>
      <c r="K16" s="32"/>
      <c r="L16" s="32">
        <v>278</v>
      </c>
      <c r="M16" s="32">
        <v>27</v>
      </c>
      <c r="N16">
        <v>267</v>
      </c>
    </row>
    <row r="17" spans="1:14" x14ac:dyDescent="0.2">
      <c r="A17" s="32">
        <v>16</v>
      </c>
      <c r="B17" s="116">
        <v>157</v>
      </c>
      <c r="C17" s="50"/>
      <c r="D17" s="50">
        <v>58</v>
      </c>
      <c r="E17" s="50">
        <v>229</v>
      </c>
      <c r="F17" s="50">
        <v>262</v>
      </c>
      <c r="G17" s="37"/>
      <c r="H17" s="50"/>
      <c r="I17" s="50"/>
      <c r="J17" s="65"/>
      <c r="K17" s="32"/>
      <c r="L17" s="32">
        <v>273</v>
      </c>
      <c r="M17" s="32">
        <v>43</v>
      </c>
      <c r="N17">
        <v>212</v>
      </c>
    </row>
    <row r="18" spans="1:14" x14ac:dyDescent="0.2">
      <c r="A18" s="32">
        <v>17</v>
      </c>
      <c r="B18" s="116">
        <v>219</v>
      </c>
      <c r="C18" s="50">
        <v>125</v>
      </c>
      <c r="D18" s="50">
        <v>144</v>
      </c>
      <c r="E18" s="50">
        <v>283</v>
      </c>
      <c r="F18" s="50">
        <v>209</v>
      </c>
      <c r="G18" s="37"/>
      <c r="H18" s="50"/>
      <c r="I18" s="50"/>
      <c r="J18" s="65"/>
      <c r="K18" s="32"/>
      <c r="L18" s="32">
        <v>88</v>
      </c>
      <c r="M18" s="32">
        <v>42</v>
      </c>
    </row>
    <row r="19" spans="1:14" x14ac:dyDescent="0.2">
      <c r="A19" s="32">
        <v>18</v>
      </c>
      <c r="B19" s="116"/>
      <c r="C19" s="50">
        <v>21</v>
      </c>
      <c r="D19" s="50">
        <v>143</v>
      </c>
      <c r="E19" s="50">
        <v>188</v>
      </c>
      <c r="F19" s="50">
        <v>210</v>
      </c>
      <c r="G19" s="37"/>
      <c r="H19" s="50"/>
      <c r="I19" s="50"/>
      <c r="J19" s="65"/>
      <c r="K19" s="32"/>
      <c r="L19" s="32">
        <v>255</v>
      </c>
      <c r="M19" s="32">
        <v>204</v>
      </c>
      <c r="N19">
        <v>114</v>
      </c>
    </row>
    <row r="20" spans="1:14" x14ac:dyDescent="0.2">
      <c r="A20" s="32">
        <v>19</v>
      </c>
      <c r="B20" s="116">
        <v>28</v>
      </c>
      <c r="C20" s="50">
        <v>130</v>
      </c>
      <c r="D20" s="50">
        <v>281</v>
      </c>
      <c r="E20" s="50"/>
      <c r="F20" s="50">
        <v>195</v>
      </c>
      <c r="G20" s="37"/>
      <c r="H20" s="50"/>
      <c r="I20" s="50"/>
      <c r="J20" s="65"/>
      <c r="K20" s="32"/>
      <c r="L20" s="32">
        <v>407</v>
      </c>
      <c r="M20" s="32">
        <v>158</v>
      </c>
      <c r="N20">
        <v>130</v>
      </c>
    </row>
    <row r="21" spans="1:14" x14ac:dyDescent="0.2">
      <c r="A21" s="32">
        <v>20</v>
      </c>
      <c r="B21" s="116">
        <v>50</v>
      </c>
      <c r="C21" s="50">
        <v>112</v>
      </c>
      <c r="D21" s="50"/>
      <c r="E21" s="50">
        <v>58</v>
      </c>
      <c r="F21" s="50">
        <v>238</v>
      </c>
      <c r="G21" s="37"/>
      <c r="H21" s="50"/>
      <c r="I21" s="50"/>
      <c r="J21" s="65"/>
      <c r="K21" s="32"/>
      <c r="L21" s="32"/>
      <c r="M21" s="162"/>
      <c r="N21">
        <v>101</v>
      </c>
    </row>
    <row r="22" spans="1:14" x14ac:dyDescent="0.2">
      <c r="A22" s="32">
        <v>21</v>
      </c>
      <c r="B22" s="116">
        <v>15</v>
      </c>
      <c r="C22" s="50">
        <v>256</v>
      </c>
      <c r="D22" s="50">
        <v>164</v>
      </c>
      <c r="E22" s="50">
        <v>186</v>
      </c>
      <c r="F22" s="50">
        <v>325</v>
      </c>
      <c r="G22" s="37"/>
      <c r="H22" s="50"/>
      <c r="I22" s="50"/>
      <c r="J22" s="32"/>
      <c r="K22" s="32"/>
      <c r="L22" s="32">
        <v>89</v>
      </c>
      <c r="M22" s="32">
        <v>304</v>
      </c>
      <c r="N22">
        <v>78</v>
      </c>
    </row>
    <row r="23" spans="1:14" x14ac:dyDescent="0.2">
      <c r="A23" s="32">
        <v>22</v>
      </c>
      <c r="B23" s="116">
        <v>28</v>
      </c>
      <c r="C23" s="50">
        <v>139</v>
      </c>
      <c r="D23" s="50">
        <v>78</v>
      </c>
      <c r="E23" s="50">
        <v>128</v>
      </c>
      <c r="F23" s="50"/>
      <c r="G23" s="37"/>
      <c r="H23" s="50"/>
      <c r="I23" s="64"/>
      <c r="J23" s="65"/>
      <c r="K23" s="32"/>
      <c r="L23" s="32">
        <v>80</v>
      </c>
      <c r="M23" s="32">
        <v>67</v>
      </c>
      <c r="N23">
        <v>174</v>
      </c>
    </row>
    <row r="24" spans="1:14" x14ac:dyDescent="0.2">
      <c r="A24" s="32">
        <v>23</v>
      </c>
      <c r="B24" s="116">
        <v>97</v>
      </c>
      <c r="C24" s="50"/>
      <c r="D24" s="50">
        <v>115</v>
      </c>
      <c r="E24" s="50">
        <v>169</v>
      </c>
      <c r="F24" s="50">
        <v>159</v>
      </c>
      <c r="G24" s="102"/>
      <c r="H24" s="50"/>
      <c r="I24" s="50"/>
      <c r="J24" s="32"/>
      <c r="K24" s="32"/>
      <c r="L24" s="32">
        <v>474</v>
      </c>
      <c r="M24" s="32">
        <v>39</v>
      </c>
      <c r="N24">
        <v>182</v>
      </c>
    </row>
    <row r="25" spans="1:14" x14ac:dyDescent="0.2">
      <c r="A25" s="32">
        <v>24</v>
      </c>
      <c r="B25" s="116">
        <v>208</v>
      </c>
      <c r="C25" s="50">
        <v>96</v>
      </c>
      <c r="D25" s="50">
        <v>142</v>
      </c>
      <c r="E25" s="50">
        <v>204</v>
      </c>
      <c r="F25" s="50">
        <v>167</v>
      </c>
      <c r="G25" s="37"/>
      <c r="H25" s="50"/>
      <c r="I25" s="50"/>
      <c r="J25" s="65"/>
      <c r="K25" s="32"/>
      <c r="L25" s="32">
        <v>165</v>
      </c>
      <c r="M25" s="32">
        <v>93</v>
      </c>
    </row>
    <row r="26" spans="1:14" x14ac:dyDescent="0.2">
      <c r="A26" s="32">
        <v>25</v>
      </c>
      <c r="B26" s="116"/>
      <c r="C26" s="50">
        <v>192</v>
      </c>
      <c r="D26" s="50">
        <v>171</v>
      </c>
      <c r="E26" s="50"/>
      <c r="F26" s="50">
        <v>164</v>
      </c>
      <c r="G26" s="37"/>
      <c r="H26" s="50"/>
      <c r="I26" s="50"/>
      <c r="J26" s="65"/>
      <c r="K26" s="32"/>
      <c r="L26" s="32">
        <v>294</v>
      </c>
      <c r="M26" s="32">
        <v>213</v>
      </c>
      <c r="N26">
        <v>70</v>
      </c>
    </row>
    <row r="27" spans="1:14" x14ac:dyDescent="0.2">
      <c r="A27" s="32">
        <v>26</v>
      </c>
      <c r="B27" s="116">
        <v>27</v>
      </c>
      <c r="C27" s="50">
        <v>87</v>
      </c>
      <c r="D27" s="50">
        <v>309</v>
      </c>
      <c r="E27" s="50">
        <v>124</v>
      </c>
      <c r="F27" s="50">
        <v>145</v>
      </c>
      <c r="G27" s="37"/>
      <c r="H27" s="50"/>
      <c r="I27" s="50"/>
      <c r="J27" s="65"/>
      <c r="K27" s="32"/>
      <c r="L27" s="32">
        <v>245</v>
      </c>
      <c r="M27" s="32">
        <v>279</v>
      </c>
      <c r="N27">
        <v>71</v>
      </c>
    </row>
    <row r="28" spans="1:14" x14ac:dyDescent="0.2">
      <c r="A28" s="32">
        <v>27</v>
      </c>
      <c r="B28" s="116">
        <v>15</v>
      </c>
      <c r="C28" s="31">
        <v>155</v>
      </c>
      <c r="D28" s="50"/>
      <c r="E28" s="50">
        <v>134</v>
      </c>
      <c r="F28" s="158">
        <v>266</v>
      </c>
      <c r="G28" s="37"/>
      <c r="H28" s="50"/>
      <c r="I28" s="50"/>
      <c r="J28" s="65"/>
      <c r="K28" s="32"/>
      <c r="L28" s="32"/>
      <c r="M28" s="162"/>
      <c r="N28">
        <v>73</v>
      </c>
    </row>
    <row r="29" spans="1:14" x14ac:dyDescent="0.2">
      <c r="A29" s="32">
        <v>28</v>
      </c>
      <c r="B29" s="116">
        <v>41</v>
      </c>
      <c r="C29" s="50">
        <v>186</v>
      </c>
      <c r="D29" s="50">
        <v>122</v>
      </c>
      <c r="E29" s="50">
        <v>105</v>
      </c>
      <c r="F29" s="159">
        <v>245</v>
      </c>
      <c r="G29" s="37"/>
      <c r="H29" s="50"/>
      <c r="I29" s="50"/>
      <c r="J29" s="110"/>
      <c r="K29" s="32"/>
      <c r="L29" s="32">
        <v>293</v>
      </c>
      <c r="M29" s="31">
        <v>125</v>
      </c>
      <c r="N29">
        <v>140</v>
      </c>
    </row>
    <row r="30" spans="1:14" x14ac:dyDescent="0.2">
      <c r="A30" s="32">
        <v>29</v>
      </c>
      <c r="B30" s="116">
        <v>212</v>
      </c>
      <c r="C30" s="50">
        <v>220</v>
      </c>
      <c r="D30" s="31">
        <v>98</v>
      </c>
      <c r="E30" s="32">
        <v>167</v>
      </c>
      <c r="F30" s="159"/>
      <c r="G30" s="36"/>
      <c r="H30" s="32"/>
      <c r="I30" s="31"/>
      <c r="J30" s="110"/>
      <c r="K30" s="32"/>
      <c r="L30" s="32"/>
      <c r="M30" s="32">
        <v>210</v>
      </c>
      <c r="N30">
        <v>266</v>
      </c>
    </row>
    <row r="31" spans="1:14" x14ac:dyDescent="0.2">
      <c r="A31" s="32">
        <v>30</v>
      </c>
      <c r="B31" s="116">
        <v>155</v>
      </c>
      <c r="C31" s="50"/>
      <c r="D31" s="31">
        <v>137</v>
      </c>
      <c r="E31" s="32">
        <v>202</v>
      </c>
      <c r="F31" s="159">
        <v>154</v>
      </c>
      <c r="G31" s="36"/>
      <c r="H31" s="32"/>
      <c r="I31" s="31"/>
      <c r="J31" s="110"/>
      <c r="K31" s="32"/>
      <c r="L31" s="32"/>
      <c r="M31" s="32">
        <v>153</v>
      </c>
      <c r="N31">
        <v>373</v>
      </c>
    </row>
    <row r="32" spans="1:14" x14ac:dyDescent="0.2">
      <c r="A32" s="32">
        <v>31</v>
      </c>
      <c r="B32" s="116"/>
      <c r="C32" s="50">
        <v>101</v>
      </c>
      <c r="D32" s="32"/>
      <c r="E32" s="32">
        <v>251</v>
      </c>
      <c r="F32" s="159">
        <v>138</v>
      </c>
      <c r="H32" s="32"/>
      <c r="I32" s="32"/>
      <c r="J32" s="110"/>
      <c r="K32" s="32"/>
      <c r="L32" s="32"/>
      <c r="M32" s="32">
        <v>172</v>
      </c>
    </row>
    <row r="33" spans="2:16" x14ac:dyDescent="0.2">
      <c r="B33" s="117">
        <f>SUM(B2:B32)</f>
        <v>2118</v>
      </c>
      <c r="C33" s="33">
        <f t="shared" ref="C33:M33" si="0">SUM(C2:C32)</f>
        <v>3927</v>
      </c>
      <c r="D33" s="33">
        <f t="shared" si="0"/>
        <v>3203</v>
      </c>
      <c r="E33" s="33">
        <f t="shared" si="0"/>
        <v>4443</v>
      </c>
      <c r="F33" s="33">
        <f t="shared" si="0"/>
        <v>5750</v>
      </c>
      <c r="G33" s="38">
        <f>SUM(G2:G32)</f>
        <v>0</v>
      </c>
      <c r="H33" s="33">
        <f>SUM(H2:H32)</f>
        <v>0</v>
      </c>
      <c r="I33" s="33">
        <f t="shared" si="0"/>
        <v>0</v>
      </c>
      <c r="J33" s="33">
        <f t="shared" si="0"/>
        <v>0</v>
      </c>
      <c r="K33" s="33">
        <f t="shared" si="0"/>
        <v>0</v>
      </c>
      <c r="L33" s="33">
        <f t="shared" si="0"/>
        <v>3586</v>
      </c>
      <c r="M33" s="33">
        <f t="shared" si="0"/>
        <v>3897</v>
      </c>
      <c r="N33" s="55">
        <f>SUM(N2:N32)</f>
        <v>3645</v>
      </c>
      <c r="O33" s="56"/>
      <c r="P33" s="56"/>
    </row>
  </sheetData>
  <phoneticPr fontId="2"/>
  <conditionalFormatting sqref="D2:D31">
    <cfRule type="top10" dxfId="9" priority="5" rank="1"/>
  </conditionalFormatting>
  <conditionalFormatting sqref="G2:G31">
    <cfRule type="top10" dxfId="8" priority="4" rank="1"/>
  </conditionalFormatting>
  <conditionalFormatting sqref="I2:I31">
    <cfRule type="top10" dxfId="7" priority="3" rank="1"/>
  </conditionalFormatting>
  <conditionalFormatting sqref="C2:C32">
    <cfRule type="top10" dxfId="6" priority="2" rank="1"/>
  </conditionalFormatting>
  <conditionalFormatting sqref="J7">
    <cfRule type="top10" dxfId="5" priority="1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年度別来館者数</vt:lpstr>
      <vt:lpstr>H30 月別来館者数</vt:lpstr>
      <vt:lpstr>H31 月別来館者数</vt:lpstr>
      <vt:lpstr>R2 月別来館者数</vt:lpstr>
      <vt:lpstr>R3月別来館者数 </vt:lpstr>
      <vt:lpstr>R4月別来館者数</vt:lpstr>
      <vt:lpstr>R5月別来館者数</vt:lpstr>
      <vt:lpstr>月別日計表（R5)</vt:lpstr>
      <vt:lpstr>月別日計表(R4)</vt:lpstr>
      <vt:lpstr>月別日計表（R3）</vt:lpstr>
      <vt:lpstr>月別日計表 (R2）</vt:lpstr>
      <vt:lpstr>'H31 月別来館者数'!Print_Area</vt:lpstr>
      <vt:lpstr>'R2 月別来館者数'!Print_Area</vt:lpstr>
      <vt:lpstr>'R4月別来館者数'!Print_Area</vt:lpstr>
      <vt:lpstr>'R5月別来館者数'!Print_Area</vt:lpstr>
      <vt:lpstr>'月別日計表 (R2）'!Print_Area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2023-06-07T00:17:33Z</cp:lastPrinted>
  <dcterms:created xsi:type="dcterms:W3CDTF">2018-02-07T07:19:11Z</dcterms:created>
  <dcterms:modified xsi:type="dcterms:W3CDTF">2024-01-04T05:20:13Z</dcterms:modified>
</cp:coreProperties>
</file>