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400262\Desktop\新しいフォルダー (2)\"/>
    </mc:Choice>
  </mc:AlternateContent>
  <bookViews>
    <workbookView xWindow="0" yWindow="0" windowWidth="28800" windowHeight="12450"/>
  </bookViews>
  <sheets>
    <sheet name="調査票A" sheetId="2" r:id="rId1"/>
    <sheet name="耐震性(重複分)" sheetId="7" r:id="rId2"/>
    <sheet name="考え方(耐震新調査)" sheetId="6" r:id="rId3"/>
  </sheets>
  <definedNames>
    <definedName name="_xlnm._FilterDatabase" localSheetId="1" hidden="1">'耐震性(重複分)'!$A$10:$BQ$75</definedName>
    <definedName name="_xlnm.Print_Area" localSheetId="1">'耐震性(重複分)'!$A$1:$BQ$75</definedName>
    <definedName name="_xlnm.Print_Area" localSheetId="0">調査票A!$C$1:$T$48</definedName>
    <definedName name="_xlnm.Print_Titles" localSheetId="1">'耐震性(重複分)'!$F:$G,'耐震性(重複分)'!$1:$7</definedName>
    <definedName name="_xlnm.Print_Titles" localSheetId="0">調査票A!$R:$S,調査票A!$4:$4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" i="2" l="1"/>
  <c r="BL9" i="7"/>
  <c r="BN9" i="7"/>
  <c r="BO9" i="7"/>
  <c r="BP9" i="7"/>
  <c r="BB9" i="7"/>
  <c r="BD9" i="7"/>
  <c r="BE9" i="7"/>
  <c r="AR9" i="7"/>
  <c r="AT9" i="7"/>
  <c r="AU9" i="7"/>
  <c r="AV9" i="7"/>
  <c r="AI9" i="7"/>
  <c r="AK9" i="7"/>
  <c r="AL9" i="7"/>
  <c r="Z9" i="7"/>
  <c r="AB9" i="7"/>
  <c r="AC9" i="7"/>
  <c r="AD9" i="7"/>
  <c r="S9" i="7"/>
  <c r="T9" i="7"/>
  <c r="U9" i="7"/>
  <c r="J9" i="7"/>
  <c r="M9" i="7"/>
  <c r="N9" i="7"/>
  <c r="I9" i="7"/>
  <c r="B9" i="7"/>
  <c r="C9" i="7"/>
  <c r="D9" i="7"/>
  <c r="E9" i="7"/>
  <c r="F9" i="7"/>
  <c r="G9" i="7"/>
  <c r="H9" i="7"/>
  <c r="A9" i="7"/>
  <c r="BL8" i="7"/>
  <c r="BN8" i="7"/>
  <c r="BO8" i="7"/>
  <c r="BP8" i="7"/>
  <c r="BB8" i="7"/>
  <c r="BD8" i="7"/>
  <c r="BE8" i="7"/>
  <c r="AR8" i="7"/>
  <c r="AT8" i="7"/>
  <c r="AU8" i="7"/>
  <c r="AV8" i="7"/>
  <c r="AI8" i="7"/>
  <c r="AK8" i="7"/>
  <c r="AL8" i="7"/>
  <c r="Z8" i="7"/>
  <c r="AB8" i="7"/>
  <c r="AC8" i="7"/>
  <c r="AD8" i="7"/>
  <c r="S8" i="7"/>
  <c r="T8" i="7"/>
  <c r="U8" i="7"/>
  <c r="J8" i="7"/>
  <c r="M8" i="7"/>
  <c r="N8" i="7"/>
  <c r="I8" i="7"/>
  <c r="D8" i="7"/>
  <c r="E8" i="7"/>
  <c r="F8" i="7"/>
  <c r="G8" i="7"/>
  <c r="H8" i="7"/>
  <c r="B8" i="7"/>
  <c r="C8" i="7"/>
  <c r="A8" i="7"/>
  <c r="BG11" i="7"/>
  <c r="BH11" i="7"/>
  <c r="BI11" i="7"/>
  <c r="BJ11" i="7"/>
  <c r="BJ8" i="7" s="1"/>
  <c r="BG12" i="7"/>
  <c r="BH12" i="7"/>
  <c r="BI12" i="7"/>
  <c r="BJ12" i="7"/>
  <c r="BG13" i="7"/>
  <c r="BH13" i="7"/>
  <c r="BI13" i="7"/>
  <c r="BJ13" i="7"/>
  <c r="BG14" i="7"/>
  <c r="BH14" i="7"/>
  <c r="BI14" i="7"/>
  <c r="BJ14" i="7"/>
  <c r="BG15" i="7"/>
  <c r="BH15" i="7"/>
  <c r="BI15" i="7"/>
  <c r="BJ15" i="7"/>
  <c r="BG16" i="7"/>
  <c r="BH16" i="7"/>
  <c r="BI16" i="7"/>
  <c r="BJ16" i="7"/>
  <c r="BG17" i="7"/>
  <c r="BH17" i="7"/>
  <c r="BI17" i="7"/>
  <c r="BJ17" i="7"/>
  <c r="BG18" i="7"/>
  <c r="BH18" i="7"/>
  <c r="BI18" i="7"/>
  <c r="BJ18" i="7"/>
  <c r="BG19" i="7"/>
  <c r="BH19" i="7"/>
  <c r="BI19" i="7"/>
  <c r="BJ19" i="7"/>
  <c r="BG20" i="7"/>
  <c r="BH20" i="7"/>
  <c r="BI20" i="7"/>
  <c r="BJ20" i="7"/>
  <c r="BG21" i="7"/>
  <c r="BH21" i="7"/>
  <c r="BI21" i="7"/>
  <c r="BJ21" i="7"/>
  <c r="BG22" i="7"/>
  <c r="BH22" i="7"/>
  <c r="BI22" i="7"/>
  <c r="BJ22" i="7"/>
  <c r="BG23" i="7"/>
  <c r="BH23" i="7"/>
  <c r="BI23" i="7"/>
  <c r="BJ23" i="7"/>
  <c r="BG24" i="7"/>
  <c r="BH24" i="7"/>
  <c r="BI24" i="7"/>
  <c r="BJ24" i="7"/>
  <c r="BG25" i="7"/>
  <c r="BH25" i="7"/>
  <c r="BI25" i="7"/>
  <c r="BJ25" i="7"/>
  <c r="BG26" i="7"/>
  <c r="BH26" i="7"/>
  <c r="BI26" i="7"/>
  <c r="BJ26" i="7"/>
  <c r="BG27" i="7"/>
  <c r="BH27" i="7"/>
  <c r="BI27" i="7"/>
  <c r="BJ27" i="7"/>
  <c r="BG28" i="7"/>
  <c r="BH28" i="7"/>
  <c r="BI28" i="7"/>
  <c r="BJ28" i="7"/>
  <c r="BG29" i="7"/>
  <c r="BH29" i="7"/>
  <c r="BI29" i="7"/>
  <c r="BJ29" i="7"/>
  <c r="BG30" i="7"/>
  <c r="BH30" i="7"/>
  <c r="BI30" i="7"/>
  <c r="BJ30" i="7"/>
  <c r="BG31" i="7"/>
  <c r="BH31" i="7"/>
  <c r="BI31" i="7"/>
  <c r="BJ31" i="7"/>
  <c r="BG32" i="7"/>
  <c r="BH32" i="7"/>
  <c r="BI32" i="7"/>
  <c r="BJ32" i="7"/>
  <c r="BG33" i="7"/>
  <c r="BH33" i="7"/>
  <c r="BI33" i="7"/>
  <c r="BJ33" i="7"/>
  <c r="BG34" i="7"/>
  <c r="BH34" i="7"/>
  <c r="BI34" i="7"/>
  <c r="BJ34" i="7"/>
  <c r="BG35" i="7"/>
  <c r="BH35" i="7"/>
  <c r="BI35" i="7"/>
  <c r="BJ35" i="7"/>
  <c r="BG36" i="7"/>
  <c r="BH36" i="7"/>
  <c r="BI36" i="7"/>
  <c r="BJ36" i="7"/>
  <c r="BG37" i="7"/>
  <c r="BH37" i="7"/>
  <c r="BI37" i="7"/>
  <c r="BJ37" i="7"/>
  <c r="BG38" i="7"/>
  <c r="BH38" i="7"/>
  <c r="BI38" i="7"/>
  <c r="BJ38" i="7"/>
  <c r="BG39" i="7"/>
  <c r="BH39" i="7"/>
  <c r="BI39" i="7"/>
  <c r="BJ39" i="7"/>
  <c r="BG40" i="7"/>
  <c r="BH40" i="7"/>
  <c r="BI40" i="7"/>
  <c r="BJ40" i="7"/>
  <c r="BG41" i="7"/>
  <c r="BH41" i="7"/>
  <c r="BI41" i="7"/>
  <c r="BJ41" i="7"/>
  <c r="BG42" i="7"/>
  <c r="BH42" i="7"/>
  <c r="BI42" i="7"/>
  <c r="BJ42" i="7"/>
  <c r="BG43" i="7"/>
  <c r="BH43" i="7"/>
  <c r="BI43" i="7"/>
  <c r="BJ43" i="7"/>
  <c r="BG44" i="7"/>
  <c r="BH44" i="7"/>
  <c r="BI44" i="7"/>
  <c r="BJ44" i="7"/>
  <c r="BG45" i="7"/>
  <c r="BH45" i="7"/>
  <c r="BI45" i="7"/>
  <c r="BJ45" i="7"/>
  <c r="BG46" i="7"/>
  <c r="BH46" i="7"/>
  <c r="BI46" i="7"/>
  <c r="BJ46" i="7"/>
  <c r="BG47" i="7"/>
  <c r="BH47" i="7"/>
  <c r="BI47" i="7"/>
  <c r="BJ47" i="7"/>
  <c r="BG48" i="7"/>
  <c r="BH48" i="7"/>
  <c r="BI48" i="7"/>
  <c r="BJ48" i="7"/>
  <c r="BG49" i="7"/>
  <c r="BH49" i="7"/>
  <c r="BI49" i="7"/>
  <c r="BJ49" i="7"/>
  <c r="BG50" i="7"/>
  <c r="BH50" i="7"/>
  <c r="BI50" i="7"/>
  <c r="BJ50" i="7"/>
  <c r="BG51" i="7"/>
  <c r="BH51" i="7"/>
  <c r="BI51" i="7"/>
  <c r="BJ51" i="7"/>
  <c r="BG52" i="7"/>
  <c r="BH52" i="7"/>
  <c r="BI52" i="7"/>
  <c r="BJ52" i="7"/>
  <c r="BG53" i="7"/>
  <c r="BH53" i="7"/>
  <c r="BI53" i="7"/>
  <c r="BJ53" i="7"/>
  <c r="BG54" i="7"/>
  <c r="BH54" i="7"/>
  <c r="BI54" i="7"/>
  <c r="BJ54" i="7"/>
  <c r="BG55" i="7"/>
  <c r="BH55" i="7"/>
  <c r="BI55" i="7"/>
  <c r="BJ55" i="7"/>
  <c r="BG56" i="7"/>
  <c r="BH56" i="7"/>
  <c r="BI56" i="7"/>
  <c r="BJ56" i="7"/>
  <c r="BG57" i="7"/>
  <c r="BH57" i="7"/>
  <c r="BI57" i="7"/>
  <c r="BJ57" i="7"/>
  <c r="BG58" i="7"/>
  <c r="BH58" i="7"/>
  <c r="BI58" i="7"/>
  <c r="BJ58" i="7"/>
  <c r="BG59" i="7"/>
  <c r="BH59" i="7"/>
  <c r="BI59" i="7"/>
  <c r="BJ59" i="7"/>
  <c r="BG60" i="7"/>
  <c r="BH60" i="7"/>
  <c r="BI60" i="7"/>
  <c r="BJ60" i="7"/>
  <c r="BG61" i="7"/>
  <c r="BH61" i="7"/>
  <c r="BI61" i="7"/>
  <c r="BJ61" i="7"/>
  <c r="BG62" i="7"/>
  <c r="BH62" i="7"/>
  <c r="BI62" i="7"/>
  <c r="BJ62" i="7"/>
  <c r="BG63" i="7"/>
  <c r="BH63" i="7"/>
  <c r="BI63" i="7"/>
  <c r="BJ63" i="7"/>
  <c r="BG64" i="7"/>
  <c r="BH64" i="7"/>
  <c r="BI64" i="7"/>
  <c r="BJ64" i="7"/>
  <c r="BG65" i="7"/>
  <c r="BH65" i="7"/>
  <c r="BI65" i="7"/>
  <c r="BJ65" i="7"/>
  <c r="BG66" i="7"/>
  <c r="BH66" i="7"/>
  <c r="BI66" i="7"/>
  <c r="BJ66" i="7"/>
  <c r="BG67" i="7"/>
  <c r="BH67" i="7"/>
  <c r="BI67" i="7"/>
  <c r="BJ67" i="7"/>
  <c r="BJ9" i="7" s="1"/>
  <c r="BG68" i="7"/>
  <c r="BH68" i="7"/>
  <c r="BI68" i="7"/>
  <c r="BJ68" i="7"/>
  <c r="BG69" i="7"/>
  <c r="BH69" i="7"/>
  <c r="BI69" i="7"/>
  <c r="BJ69" i="7"/>
  <c r="BG70" i="7"/>
  <c r="BH70" i="7"/>
  <c r="BI70" i="7"/>
  <c r="BJ70" i="7"/>
  <c r="BG71" i="7"/>
  <c r="BH71" i="7"/>
  <c r="BI71" i="7"/>
  <c r="BJ71" i="7"/>
  <c r="BG72" i="7"/>
  <c r="BH72" i="7"/>
  <c r="BI72" i="7"/>
  <c r="BJ72" i="7"/>
  <c r="BG73" i="7"/>
  <c r="BH73" i="7"/>
  <c r="BI73" i="7"/>
  <c r="BJ73" i="7"/>
  <c r="BG74" i="7"/>
  <c r="BH74" i="7"/>
  <c r="BI74" i="7"/>
  <c r="BJ74" i="7"/>
  <c r="AX11" i="7"/>
  <c r="AY11" i="7"/>
  <c r="AZ11" i="7"/>
  <c r="AX12" i="7"/>
  <c r="AY12" i="7"/>
  <c r="AZ12" i="7"/>
  <c r="AX13" i="7"/>
  <c r="AY13" i="7"/>
  <c r="AZ13" i="7"/>
  <c r="AX14" i="7"/>
  <c r="AY14" i="7"/>
  <c r="AZ14" i="7"/>
  <c r="AX15" i="7"/>
  <c r="AY15" i="7"/>
  <c r="AZ15" i="7"/>
  <c r="AX16" i="7"/>
  <c r="AY16" i="7"/>
  <c r="AZ16" i="7"/>
  <c r="AX17" i="7"/>
  <c r="AY17" i="7"/>
  <c r="AZ17" i="7"/>
  <c r="AX18" i="7"/>
  <c r="AY18" i="7"/>
  <c r="AZ18" i="7"/>
  <c r="AX19" i="7"/>
  <c r="AY19" i="7"/>
  <c r="AZ19" i="7"/>
  <c r="AX20" i="7"/>
  <c r="AY20" i="7"/>
  <c r="AZ20" i="7"/>
  <c r="AX21" i="7"/>
  <c r="AY21" i="7"/>
  <c r="AZ21" i="7"/>
  <c r="AX22" i="7"/>
  <c r="AY22" i="7"/>
  <c r="AZ22" i="7"/>
  <c r="AX23" i="7"/>
  <c r="AY23" i="7"/>
  <c r="AZ23" i="7"/>
  <c r="AX24" i="7"/>
  <c r="AY24" i="7"/>
  <c r="AZ24" i="7"/>
  <c r="AX25" i="7"/>
  <c r="AY25" i="7"/>
  <c r="AZ25" i="7"/>
  <c r="AX26" i="7"/>
  <c r="AY26" i="7"/>
  <c r="AZ26" i="7"/>
  <c r="AX27" i="7"/>
  <c r="AY27" i="7"/>
  <c r="AZ27" i="7"/>
  <c r="AX28" i="7"/>
  <c r="AY28" i="7"/>
  <c r="AZ28" i="7"/>
  <c r="AX29" i="7"/>
  <c r="AY29" i="7"/>
  <c r="AZ29" i="7"/>
  <c r="AX30" i="7"/>
  <c r="AY30" i="7"/>
  <c r="AZ30" i="7"/>
  <c r="AX31" i="7"/>
  <c r="AY31" i="7"/>
  <c r="AZ31" i="7"/>
  <c r="AX32" i="7"/>
  <c r="AY32" i="7"/>
  <c r="AZ32" i="7"/>
  <c r="AX33" i="7"/>
  <c r="AY33" i="7"/>
  <c r="AZ33" i="7"/>
  <c r="AX34" i="7"/>
  <c r="AY34" i="7"/>
  <c r="AZ34" i="7"/>
  <c r="AX35" i="7"/>
  <c r="AY35" i="7"/>
  <c r="AZ35" i="7"/>
  <c r="AX36" i="7"/>
  <c r="AY36" i="7"/>
  <c r="AZ36" i="7"/>
  <c r="AX37" i="7"/>
  <c r="AY37" i="7"/>
  <c r="AZ37" i="7"/>
  <c r="AX38" i="7"/>
  <c r="AY38" i="7"/>
  <c r="AZ38" i="7"/>
  <c r="AX39" i="7"/>
  <c r="AY39" i="7"/>
  <c r="AZ39" i="7"/>
  <c r="AX40" i="7"/>
  <c r="AY40" i="7"/>
  <c r="AZ40" i="7"/>
  <c r="AX41" i="7"/>
  <c r="AY41" i="7"/>
  <c r="AZ41" i="7"/>
  <c r="AX42" i="7"/>
  <c r="AY42" i="7"/>
  <c r="AZ42" i="7"/>
  <c r="AX43" i="7"/>
  <c r="AY43" i="7"/>
  <c r="AZ43" i="7"/>
  <c r="AX44" i="7"/>
  <c r="AY44" i="7"/>
  <c r="AZ44" i="7"/>
  <c r="AX45" i="7"/>
  <c r="AY45" i="7"/>
  <c r="AZ45" i="7"/>
  <c r="AX46" i="7"/>
  <c r="AY46" i="7"/>
  <c r="AZ46" i="7"/>
  <c r="AX47" i="7"/>
  <c r="AY47" i="7"/>
  <c r="AZ47" i="7"/>
  <c r="AX48" i="7"/>
  <c r="AY48" i="7"/>
  <c r="AZ48" i="7"/>
  <c r="AX49" i="7"/>
  <c r="AY49" i="7"/>
  <c r="AZ49" i="7"/>
  <c r="AX50" i="7"/>
  <c r="AY50" i="7"/>
  <c r="AZ50" i="7"/>
  <c r="AX51" i="7"/>
  <c r="AY51" i="7"/>
  <c r="AZ51" i="7"/>
  <c r="AX52" i="7"/>
  <c r="AY52" i="7"/>
  <c r="AZ52" i="7"/>
  <c r="AX53" i="7"/>
  <c r="AY53" i="7"/>
  <c r="AZ53" i="7"/>
  <c r="AX54" i="7"/>
  <c r="AY54" i="7"/>
  <c r="AZ54" i="7"/>
  <c r="AX55" i="7"/>
  <c r="AY55" i="7"/>
  <c r="AZ55" i="7"/>
  <c r="AX56" i="7"/>
  <c r="AY56" i="7"/>
  <c r="AZ56" i="7"/>
  <c r="AX57" i="7"/>
  <c r="AY57" i="7"/>
  <c r="AZ57" i="7"/>
  <c r="AX58" i="7"/>
  <c r="AY58" i="7"/>
  <c r="AZ58" i="7"/>
  <c r="AX59" i="7"/>
  <c r="AY59" i="7"/>
  <c r="AZ59" i="7"/>
  <c r="AX60" i="7"/>
  <c r="AY60" i="7"/>
  <c r="AZ60" i="7"/>
  <c r="AX61" i="7"/>
  <c r="AY61" i="7"/>
  <c r="AZ61" i="7"/>
  <c r="AX62" i="7"/>
  <c r="AY62" i="7"/>
  <c r="AZ62" i="7"/>
  <c r="AX63" i="7"/>
  <c r="AY63" i="7"/>
  <c r="AZ63" i="7"/>
  <c r="AX64" i="7"/>
  <c r="AY64" i="7"/>
  <c r="AZ64" i="7"/>
  <c r="AX65" i="7"/>
  <c r="AY65" i="7"/>
  <c r="AZ65" i="7"/>
  <c r="AX66" i="7"/>
  <c r="AY66" i="7"/>
  <c r="AZ66" i="7"/>
  <c r="AX67" i="7"/>
  <c r="AY67" i="7"/>
  <c r="AZ67" i="7"/>
  <c r="AX68" i="7"/>
  <c r="AY68" i="7"/>
  <c r="AZ68" i="7"/>
  <c r="AX69" i="7"/>
  <c r="AY69" i="7"/>
  <c r="AZ69" i="7"/>
  <c r="AX70" i="7"/>
  <c r="AY70" i="7"/>
  <c r="AZ70" i="7"/>
  <c r="AX71" i="7"/>
  <c r="AY71" i="7"/>
  <c r="AZ71" i="7"/>
  <c r="AX72" i="7"/>
  <c r="AY72" i="7"/>
  <c r="AZ72" i="7"/>
  <c r="AX73" i="7"/>
  <c r="AY73" i="7"/>
  <c r="AZ73" i="7"/>
  <c r="AX74" i="7"/>
  <c r="AY74" i="7"/>
  <c r="AZ74" i="7"/>
  <c r="AN11" i="7"/>
  <c r="AO11" i="7"/>
  <c r="AP11" i="7"/>
  <c r="AN12" i="7"/>
  <c r="AO12" i="7"/>
  <c r="AP12" i="7"/>
  <c r="AN13" i="7"/>
  <c r="AO13" i="7"/>
  <c r="AP13" i="7"/>
  <c r="AN14" i="7"/>
  <c r="AO14" i="7"/>
  <c r="AP14" i="7"/>
  <c r="AN15" i="7"/>
  <c r="AO15" i="7"/>
  <c r="AP15" i="7"/>
  <c r="AN16" i="7"/>
  <c r="AO16" i="7"/>
  <c r="AP16" i="7"/>
  <c r="AN17" i="7"/>
  <c r="AO17" i="7"/>
  <c r="AP17" i="7"/>
  <c r="AN18" i="7"/>
  <c r="AO18" i="7"/>
  <c r="AP18" i="7"/>
  <c r="AN19" i="7"/>
  <c r="AO19" i="7"/>
  <c r="AP19" i="7"/>
  <c r="AN20" i="7"/>
  <c r="AO20" i="7"/>
  <c r="AP20" i="7"/>
  <c r="AN21" i="7"/>
  <c r="AO21" i="7"/>
  <c r="AP21" i="7"/>
  <c r="AN22" i="7"/>
  <c r="AO22" i="7"/>
  <c r="AP22" i="7"/>
  <c r="AN23" i="7"/>
  <c r="AO23" i="7"/>
  <c r="AP23" i="7"/>
  <c r="AN24" i="7"/>
  <c r="AO24" i="7"/>
  <c r="AP24" i="7"/>
  <c r="AN25" i="7"/>
  <c r="AO25" i="7"/>
  <c r="AP25" i="7"/>
  <c r="AN26" i="7"/>
  <c r="AO26" i="7"/>
  <c r="AP26" i="7"/>
  <c r="AN27" i="7"/>
  <c r="AO27" i="7"/>
  <c r="AP27" i="7"/>
  <c r="AN28" i="7"/>
  <c r="AO28" i="7"/>
  <c r="AP28" i="7"/>
  <c r="AN29" i="7"/>
  <c r="AO29" i="7"/>
  <c r="AP29" i="7"/>
  <c r="AN30" i="7"/>
  <c r="AO30" i="7"/>
  <c r="AP30" i="7"/>
  <c r="AN31" i="7"/>
  <c r="AO31" i="7"/>
  <c r="AP31" i="7"/>
  <c r="AN32" i="7"/>
  <c r="AO32" i="7"/>
  <c r="AP32" i="7"/>
  <c r="AN33" i="7"/>
  <c r="AO33" i="7"/>
  <c r="AP33" i="7"/>
  <c r="AN34" i="7"/>
  <c r="AO34" i="7"/>
  <c r="AP34" i="7"/>
  <c r="AN35" i="7"/>
  <c r="AO35" i="7"/>
  <c r="AP35" i="7"/>
  <c r="AN36" i="7"/>
  <c r="AO36" i="7"/>
  <c r="AP36" i="7"/>
  <c r="AN37" i="7"/>
  <c r="AO37" i="7"/>
  <c r="AP37" i="7"/>
  <c r="AN38" i="7"/>
  <c r="AO38" i="7"/>
  <c r="AP38" i="7"/>
  <c r="AN39" i="7"/>
  <c r="AO39" i="7"/>
  <c r="AP39" i="7"/>
  <c r="AN40" i="7"/>
  <c r="AO40" i="7"/>
  <c r="AP40" i="7"/>
  <c r="AN41" i="7"/>
  <c r="AO41" i="7"/>
  <c r="AP41" i="7"/>
  <c r="AN42" i="7"/>
  <c r="AO42" i="7"/>
  <c r="AP42" i="7"/>
  <c r="AN43" i="7"/>
  <c r="AO43" i="7"/>
  <c r="AP43" i="7"/>
  <c r="AN44" i="7"/>
  <c r="AO44" i="7"/>
  <c r="AP44" i="7"/>
  <c r="AN45" i="7"/>
  <c r="AO45" i="7"/>
  <c r="AP45" i="7"/>
  <c r="AN46" i="7"/>
  <c r="AO46" i="7"/>
  <c r="AP46" i="7"/>
  <c r="AN47" i="7"/>
  <c r="AO47" i="7"/>
  <c r="AP47" i="7"/>
  <c r="AN48" i="7"/>
  <c r="AO48" i="7"/>
  <c r="AP48" i="7"/>
  <c r="AN49" i="7"/>
  <c r="AO49" i="7"/>
  <c r="AP49" i="7"/>
  <c r="AN50" i="7"/>
  <c r="AO50" i="7"/>
  <c r="AP50" i="7"/>
  <c r="AN51" i="7"/>
  <c r="AO51" i="7"/>
  <c r="AP51" i="7"/>
  <c r="AN52" i="7"/>
  <c r="AO52" i="7"/>
  <c r="AP52" i="7"/>
  <c r="AN53" i="7"/>
  <c r="AO53" i="7"/>
  <c r="AP53" i="7"/>
  <c r="AN54" i="7"/>
  <c r="AO54" i="7"/>
  <c r="AP54" i="7"/>
  <c r="AN55" i="7"/>
  <c r="AO55" i="7"/>
  <c r="AP55" i="7"/>
  <c r="AN56" i="7"/>
  <c r="AO56" i="7"/>
  <c r="AP56" i="7"/>
  <c r="AN57" i="7"/>
  <c r="AO57" i="7"/>
  <c r="AP57" i="7"/>
  <c r="AN58" i="7"/>
  <c r="AO58" i="7"/>
  <c r="AP58" i="7"/>
  <c r="AN59" i="7"/>
  <c r="AO59" i="7"/>
  <c r="AP59" i="7"/>
  <c r="AN60" i="7"/>
  <c r="AO60" i="7"/>
  <c r="AP60" i="7"/>
  <c r="AN61" i="7"/>
  <c r="AO61" i="7"/>
  <c r="AP61" i="7"/>
  <c r="AN62" i="7"/>
  <c r="AO62" i="7"/>
  <c r="AP62" i="7"/>
  <c r="AN63" i="7"/>
  <c r="AO63" i="7"/>
  <c r="AP63" i="7"/>
  <c r="AN64" i="7"/>
  <c r="AO64" i="7"/>
  <c r="AP64" i="7"/>
  <c r="AN65" i="7"/>
  <c r="AO65" i="7"/>
  <c r="AP65" i="7"/>
  <c r="AN66" i="7"/>
  <c r="AO66" i="7"/>
  <c r="AP66" i="7"/>
  <c r="AN67" i="7"/>
  <c r="AO67" i="7"/>
  <c r="AP67" i="7"/>
  <c r="AN68" i="7"/>
  <c r="AO68" i="7"/>
  <c r="AP68" i="7"/>
  <c r="AN69" i="7"/>
  <c r="AO69" i="7"/>
  <c r="AP69" i="7"/>
  <c r="AN70" i="7"/>
  <c r="AO70" i="7"/>
  <c r="AP70" i="7"/>
  <c r="AN71" i="7"/>
  <c r="AO71" i="7"/>
  <c r="AP71" i="7"/>
  <c r="AN72" i="7"/>
  <c r="AO72" i="7"/>
  <c r="AP72" i="7"/>
  <c r="AN73" i="7"/>
  <c r="AO73" i="7"/>
  <c r="AP73" i="7"/>
  <c r="AN74" i="7"/>
  <c r="AO74" i="7"/>
  <c r="AP74" i="7"/>
  <c r="AF11" i="7"/>
  <c r="AG11" i="7"/>
  <c r="AF12" i="7"/>
  <c r="AG12" i="7"/>
  <c r="AF13" i="7"/>
  <c r="AG13" i="7"/>
  <c r="AF14" i="7"/>
  <c r="AG14" i="7"/>
  <c r="AF15" i="7"/>
  <c r="AG15" i="7"/>
  <c r="AF16" i="7"/>
  <c r="AG16" i="7"/>
  <c r="AF17" i="7"/>
  <c r="AG17" i="7"/>
  <c r="AF18" i="7"/>
  <c r="AG18" i="7"/>
  <c r="AF19" i="7"/>
  <c r="AG19" i="7"/>
  <c r="AF20" i="7"/>
  <c r="AG20" i="7"/>
  <c r="AF21" i="7"/>
  <c r="AG21" i="7"/>
  <c r="AF22" i="7"/>
  <c r="AG22" i="7"/>
  <c r="AF23" i="7"/>
  <c r="AG23" i="7"/>
  <c r="AF24" i="7"/>
  <c r="AG24" i="7"/>
  <c r="AF25" i="7"/>
  <c r="AG25" i="7"/>
  <c r="AF26" i="7"/>
  <c r="AG26" i="7"/>
  <c r="AF27" i="7"/>
  <c r="AG27" i="7"/>
  <c r="AF28" i="7"/>
  <c r="AG28" i="7"/>
  <c r="AF29" i="7"/>
  <c r="AG29" i="7"/>
  <c r="AF30" i="7"/>
  <c r="AG30" i="7"/>
  <c r="AF31" i="7"/>
  <c r="AG31" i="7"/>
  <c r="AF32" i="7"/>
  <c r="AG32" i="7"/>
  <c r="AF33" i="7"/>
  <c r="AG33" i="7"/>
  <c r="AF34" i="7"/>
  <c r="AG34" i="7"/>
  <c r="AF35" i="7"/>
  <c r="AG35" i="7"/>
  <c r="AF36" i="7"/>
  <c r="AG36" i="7"/>
  <c r="AF37" i="7"/>
  <c r="AG37" i="7"/>
  <c r="AF38" i="7"/>
  <c r="AG38" i="7"/>
  <c r="AF39" i="7"/>
  <c r="AG39" i="7"/>
  <c r="AF40" i="7"/>
  <c r="AG40" i="7"/>
  <c r="AF41" i="7"/>
  <c r="AG41" i="7"/>
  <c r="AF42" i="7"/>
  <c r="AG42" i="7"/>
  <c r="AF43" i="7"/>
  <c r="AG43" i="7"/>
  <c r="AF44" i="7"/>
  <c r="AG44" i="7"/>
  <c r="AF45" i="7"/>
  <c r="AG45" i="7"/>
  <c r="AF46" i="7"/>
  <c r="AG46" i="7"/>
  <c r="AF47" i="7"/>
  <c r="AG47" i="7"/>
  <c r="AF48" i="7"/>
  <c r="AG48" i="7"/>
  <c r="AF49" i="7"/>
  <c r="AG49" i="7"/>
  <c r="AF50" i="7"/>
  <c r="AG50" i="7"/>
  <c r="AF51" i="7"/>
  <c r="AG51" i="7"/>
  <c r="AF52" i="7"/>
  <c r="AG52" i="7"/>
  <c r="AF53" i="7"/>
  <c r="AG53" i="7"/>
  <c r="AF54" i="7"/>
  <c r="AG54" i="7"/>
  <c r="AF55" i="7"/>
  <c r="AG55" i="7"/>
  <c r="AF56" i="7"/>
  <c r="AG56" i="7"/>
  <c r="AF57" i="7"/>
  <c r="AG57" i="7"/>
  <c r="AF58" i="7"/>
  <c r="AG58" i="7"/>
  <c r="AF59" i="7"/>
  <c r="AG59" i="7"/>
  <c r="AF60" i="7"/>
  <c r="AG60" i="7"/>
  <c r="AF61" i="7"/>
  <c r="AG61" i="7"/>
  <c r="AF62" i="7"/>
  <c r="AG62" i="7"/>
  <c r="AF63" i="7"/>
  <c r="AG63" i="7"/>
  <c r="AF64" i="7"/>
  <c r="AG64" i="7"/>
  <c r="AF65" i="7"/>
  <c r="AG65" i="7"/>
  <c r="AF66" i="7"/>
  <c r="AG66" i="7"/>
  <c r="AF67" i="7"/>
  <c r="AG67" i="7"/>
  <c r="AF68" i="7"/>
  <c r="AG68" i="7"/>
  <c r="AF69" i="7"/>
  <c r="AG69" i="7"/>
  <c r="AF70" i="7"/>
  <c r="AG70" i="7"/>
  <c r="AF71" i="7"/>
  <c r="AG71" i="7"/>
  <c r="AF72" i="7"/>
  <c r="AG72" i="7"/>
  <c r="AF73" i="7"/>
  <c r="AG73" i="7"/>
  <c r="AF74" i="7"/>
  <c r="AG74" i="7"/>
  <c r="W11" i="7"/>
  <c r="X11" i="7"/>
  <c r="Y11" i="7"/>
  <c r="AA11" i="7" s="1"/>
  <c r="W12" i="7"/>
  <c r="X12" i="7"/>
  <c r="Y12" i="7"/>
  <c r="AA12" i="7" s="1"/>
  <c r="AH12" i="7" s="1"/>
  <c r="AJ12" i="7" s="1"/>
  <c r="AQ12" i="7" s="1"/>
  <c r="AS12" i="7" s="1"/>
  <c r="BA12" i="7" s="1"/>
  <c r="BC12" i="7" s="1"/>
  <c r="BK12" i="7" s="1"/>
  <c r="BM12" i="7" s="1"/>
  <c r="W13" i="7"/>
  <c r="X13" i="7"/>
  <c r="Y13" i="7"/>
  <c r="AA13" i="7" s="1"/>
  <c r="W14" i="7"/>
  <c r="X14" i="7"/>
  <c r="Y14" i="7"/>
  <c r="AA14" i="7" s="1"/>
  <c r="AH14" i="7" s="1"/>
  <c r="AJ14" i="7" s="1"/>
  <c r="W15" i="7"/>
  <c r="X15" i="7"/>
  <c r="Y15" i="7"/>
  <c r="AA15" i="7" s="1"/>
  <c r="AH15" i="7" s="1"/>
  <c r="AJ15" i="7" s="1"/>
  <c r="AQ15" i="7" s="1"/>
  <c r="AS15" i="7" s="1"/>
  <c r="BA15" i="7" s="1"/>
  <c r="BC15" i="7" s="1"/>
  <c r="BK15" i="7" s="1"/>
  <c r="BM15" i="7" s="1"/>
  <c r="W16" i="7"/>
  <c r="X16" i="7"/>
  <c r="Y16" i="7"/>
  <c r="AA16" i="7" s="1"/>
  <c r="AH16" i="7" s="1"/>
  <c r="AJ16" i="7" s="1"/>
  <c r="W17" i="7"/>
  <c r="X17" i="7"/>
  <c r="Y17" i="7"/>
  <c r="AA17" i="7" s="1"/>
  <c r="AH17" i="7" s="1"/>
  <c r="AJ17" i="7" s="1"/>
  <c r="W18" i="7"/>
  <c r="X18" i="7"/>
  <c r="Y18" i="7"/>
  <c r="AA18" i="7" s="1"/>
  <c r="AH18" i="7" s="1"/>
  <c r="AJ18" i="7" s="1"/>
  <c r="W19" i="7"/>
  <c r="X19" i="7"/>
  <c r="Y19" i="7"/>
  <c r="AA19" i="7" s="1"/>
  <c r="W20" i="7"/>
  <c r="X20" i="7"/>
  <c r="Y20" i="7"/>
  <c r="AA20" i="7" s="1"/>
  <c r="AH20" i="7" s="1"/>
  <c r="AJ20" i="7" s="1"/>
  <c r="AQ20" i="7" s="1"/>
  <c r="AS20" i="7" s="1"/>
  <c r="BA20" i="7" s="1"/>
  <c r="BC20" i="7" s="1"/>
  <c r="BK20" i="7" s="1"/>
  <c r="BM20" i="7" s="1"/>
  <c r="W21" i="7"/>
  <c r="X21" i="7"/>
  <c r="Y21" i="7"/>
  <c r="AA21" i="7" s="1"/>
  <c r="W22" i="7"/>
  <c r="X22" i="7"/>
  <c r="Y22" i="7"/>
  <c r="AA22" i="7" s="1"/>
  <c r="AH22" i="7" s="1"/>
  <c r="AJ22" i="7" s="1"/>
  <c r="AQ22" i="7" s="1"/>
  <c r="AS22" i="7" s="1"/>
  <c r="W23" i="7"/>
  <c r="X23" i="7"/>
  <c r="Y23" i="7"/>
  <c r="AA23" i="7" s="1"/>
  <c r="AH23" i="7" s="1"/>
  <c r="AJ23" i="7" s="1"/>
  <c r="W24" i="7"/>
  <c r="X24" i="7"/>
  <c r="Y24" i="7"/>
  <c r="AA24" i="7" s="1"/>
  <c r="AH24" i="7" s="1"/>
  <c r="AJ24" i="7" s="1"/>
  <c r="W25" i="7"/>
  <c r="X25" i="7"/>
  <c r="Y25" i="7"/>
  <c r="AA25" i="7" s="1"/>
  <c r="AH25" i="7" s="1"/>
  <c r="AJ25" i="7" s="1"/>
  <c r="W26" i="7"/>
  <c r="X26" i="7"/>
  <c r="Y26" i="7"/>
  <c r="AA26" i="7" s="1"/>
  <c r="AH26" i="7" s="1"/>
  <c r="AJ26" i="7" s="1"/>
  <c r="AQ26" i="7" s="1"/>
  <c r="AS26" i="7" s="1"/>
  <c r="BA26" i="7" s="1"/>
  <c r="BC26" i="7" s="1"/>
  <c r="BK26" i="7" s="1"/>
  <c r="BM26" i="7" s="1"/>
  <c r="W27" i="7"/>
  <c r="X27" i="7"/>
  <c r="Y27" i="7"/>
  <c r="AA27" i="7" s="1"/>
  <c r="AH27" i="7" s="1"/>
  <c r="AJ27" i="7" s="1"/>
  <c r="W28" i="7"/>
  <c r="X28" i="7"/>
  <c r="Y28" i="7"/>
  <c r="AA28" i="7" s="1"/>
  <c r="AH28" i="7" s="1"/>
  <c r="AJ28" i="7" s="1"/>
  <c r="AQ28" i="7" s="1"/>
  <c r="AS28" i="7" s="1"/>
  <c r="W29" i="7"/>
  <c r="X29" i="7"/>
  <c r="Y29" i="7"/>
  <c r="AA29" i="7" s="1"/>
  <c r="AH29" i="7" s="1"/>
  <c r="AJ29" i="7" s="1"/>
  <c r="W30" i="7"/>
  <c r="X30" i="7"/>
  <c r="Y30" i="7"/>
  <c r="AA30" i="7" s="1"/>
  <c r="AH30" i="7" s="1"/>
  <c r="AJ30" i="7" s="1"/>
  <c r="W31" i="7"/>
  <c r="X31" i="7"/>
  <c r="Y31" i="7"/>
  <c r="AA31" i="7" s="1"/>
  <c r="W32" i="7"/>
  <c r="X32" i="7"/>
  <c r="Y32" i="7"/>
  <c r="AA32" i="7" s="1"/>
  <c r="AH32" i="7" s="1"/>
  <c r="AJ32" i="7" s="1"/>
  <c r="W33" i="7"/>
  <c r="X33" i="7"/>
  <c r="Y33" i="7"/>
  <c r="AA33" i="7" s="1"/>
  <c r="AH33" i="7" s="1"/>
  <c r="AJ33" i="7" s="1"/>
  <c r="W34" i="7"/>
  <c r="X34" i="7"/>
  <c r="Y34" i="7"/>
  <c r="AA34" i="7" s="1"/>
  <c r="AH34" i="7" s="1"/>
  <c r="AJ34" i="7" s="1"/>
  <c r="W35" i="7"/>
  <c r="X35" i="7"/>
  <c r="Y35" i="7"/>
  <c r="AA35" i="7" s="1"/>
  <c r="W36" i="7"/>
  <c r="X36" i="7"/>
  <c r="Y36" i="7"/>
  <c r="AA36" i="7" s="1"/>
  <c r="W37" i="7"/>
  <c r="X37" i="7"/>
  <c r="Y37" i="7"/>
  <c r="AA37" i="7" s="1"/>
  <c r="W38" i="7"/>
  <c r="X38" i="7"/>
  <c r="Y38" i="7"/>
  <c r="AA38" i="7" s="1"/>
  <c r="AH38" i="7" s="1"/>
  <c r="AJ38" i="7" s="1"/>
  <c r="AQ38" i="7" s="1"/>
  <c r="AS38" i="7" s="1"/>
  <c r="W39" i="7"/>
  <c r="X39" i="7"/>
  <c r="Y39" i="7"/>
  <c r="AA39" i="7" s="1"/>
  <c r="W40" i="7"/>
  <c r="X40" i="7"/>
  <c r="Y40" i="7"/>
  <c r="AA40" i="7" s="1"/>
  <c r="AH40" i="7" s="1"/>
  <c r="AJ40" i="7" s="1"/>
  <c r="AQ40" i="7" s="1"/>
  <c r="AS40" i="7" s="1"/>
  <c r="W41" i="7"/>
  <c r="X41" i="7"/>
  <c r="Y41" i="7"/>
  <c r="AA41" i="7" s="1"/>
  <c r="AH41" i="7" s="1"/>
  <c r="AJ41" i="7" s="1"/>
  <c r="W42" i="7"/>
  <c r="X42" i="7"/>
  <c r="Y42" i="7"/>
  <c r="AA42" i="7" s="1"/>
  <c r="W43" i="7"/>
  <c r="X43" i="7"/>
  <c r="Y43" i="7"/>
  <c r="AA43" i="7" s="1"/>
  <c r="W44" i="7"/>
  <c r="X44" i="7"/>
  <c r="Y44" i="7"/>
  <c r="AA44" i="7" s="1"/>
  <c r="AH44" i="7" s="1"/>
  <c r="AJ44" i="7" s="1"/>
  <c r="AQ44" i="7" s="1"/>
  <c r="AS44" i="7" s="1"/>
  <c r="W45" i="7"/>
  <c r="X45" i="7"/>
  <c r="Y45" i="7"/>
  <c r="AA45" i="7" s="1"/>
  <c r="W46" i="7"/>
  <c r="X46" i="7"/>
  <c r="Y46" i="7"/>
  <c r="AA46" i="7" s="1"/>
  <c r="AH46" i="7" s="1"/>
  <c r="AJ46" i="7" s="1"/>
  <c r="AQ46" i="7" s="1"/>
  <c r="AS46" i="7" s="1"/>
  <c r="BA46" i="7" s="1"/>
  <c r="BC46" i="7" s="1"/>
  <c r="BK46" i="7" s="1"/>
  <c r="BM46" i="7" s="1"/>
  <c r="W47" i="7"/>
  <c r="X47" i="7"/>
  <c r="Y47" i="7"/>
  <c r="AA47" i="7" s="1"/>
  <c r="AH47" i="7" s="1"/>
  <c r="AJ47" i="7" s="1"/>
  <c r="W48" i="7"/>
  <c r="X48" i="7"/>
  <c r="Y48" i="7"/>
  <c r="AA48" i="7" s="1"/>
  <c r="AH48" i="7" s="1"/>
  <c r="AJ48" i="7" s="1"/>
  <c r="W49" i="7"/>
  <c r="X49" i="7"/>
  <c r="Y49" i="7"/>
  <c r="AA49" i="7" s="1"/>
  <c r="W50" i="7"/>
  <c r="X50" i="7"/>
  <c r="Y50" i="7"/>
  <c r="AA50" i="7" s="1"/>
  <c r="AH50" i="7" s="1"/>
  <c r="AJ50" i="7" s="1"/>
  <c r="AQ50" i="7" s="1"/>
  <c r="AS50" i="7" s="1"/>
  <c r="W51" i="7"/>
  <c r="X51" i="7"/>
  <c r="Y51" i="7"/>
  <c r="AA51" i="7" s="1"/>
  <c r="AH51" i="7" s="1"/>
  <c r="AJ51" i="7" s="1"/>
  <c r="AQ51" i="7" s="1"/>
  <c r="AS51" i="7" s="1"/>
  <c r="BA51" i="7" s="1"/>
  <c r="BC51" i="7" s="1"/>
  <c r="BK51" i="7" s="1"/>
  <c r="BM51" i="7" s="1"/>
  <c r="W52" i="7"/>
  <c r="X52" i="7"/>
  <c r="Y52" i="7"/>
  <c r="AA52" i="7" s="1"/>
  <c r="AH52" i="7" s="1"/>
  <c r="AJ52" i="7" s="1"/>
  <c r="AQ52" i="7" s="1"/>
  <c r="AS52" i="7" s="1"/>
  <c r="BA52" i="7" s="1"/>
  <c r="BC52" i="7" s="1"/>
  <c r="BK52" i="7" s="1"/>
  <c r="BM52" i="7" s="1"/>
  <c r="W53" i="7"/>
  <c r="X53" i="7"/>
  <c r="Y53" i="7"/>
  <c r="AA53" i="7" s="1"/>
  <c r="AH53" i="7" s="1"/>
  <c r="AJ53" i="7" s="1"/>
  <c r="W54" i="7"/>
  <c r="X54" i="7"/>
  <c r="Y54" i="7"/>
  <c r="AA54" i="7" s="1"/>
  <c r="AH54" i="7" s="1"/>
  <c r="AJ54" i="7" s="1"/>
  <c r="AQ54" i="7" s="1"/>
  <c r="AS54" i="7" s="1"/>
  <c r="BA54" i="7" s="1"/>
  <c r="BC54" i="7" s="1"/>
  <c r="BK54" i="7" s="1"/>
  <c r="BM54" i="7" s="1"/>
  <c r="W55" i="7"/>
  <c r="X55" i="7"/>
  <c r="Y55" i="7"/>
  <c r="AA55" i="7" s="1"/>
  <c r="AH55" i="7" s="1"/>
  <c r="AJ55" i="7" s="1"/>
  <c r="AQ55" i="7" s="1"/>
  <c r="AS55" i="7" s="1"/>
  <c r="BA55" i="7" s="1"/>
  <c r="BC55" i="7" s="1"/>
  <c r="BK55" i="7" s="1"/>
  <c r="BM55" i="7" s="1"/>
  <c r="W56" i="7"/>
  <c r="X56" i="7"/>
  <c r="Y56" i="7"/>
  <c r="AA56" i="7" s="1"/>
  <c r="W57" i="7"/>
  <c r="X57" i="7"/>
  <c r="Y57" i="7"/>
  <c r="AA57" i="7" s="1"/>
  <c r="W58" i="7"/>
  <c r="X58" i="7"/>
  <c r="Y58" i="7"/>
  <c r="AA58" i="7" s="1"/>
  <c r="AH58" i="7" s="1"/>
  <c r="AJ58" i="7" s="1"/>
  <c r="W59" i="7"/>
  <c r="X59" i="7"/>
  <c r="Y59" i="7"/>
  <c r="AA59" i="7" s="1"/>
  <c r="W60" i="7"/>
  <c r="X60" i="7"/>
  <c r="Y60" i="7"/>
  <c r="AA60" i="7" s="1"/>
  <c r="W61" i="7"/>
  <c r="X61" i="7"/>
  <c r="Y61" i="7"/>
  <c r="AA61" i="7" s="1"/>
  <c r="W62" i="7"/>
  <c r="X62" i="7"/>
  <c r="Y62" i="7"/>
  <c r="AA62" i="7" s="1"/>
  <c r="AH62" i="7" s="1"/>
  <c r="AJ62" i="7" s="1"/>
  <c r="AQ62" i="7" s="1"/>
  <c r="AS62" i="7" s="1"/>
  <c r="BA62" i="7" s="1"/>
  <c r="BC62" i="7" s="1"/>
  <c r="W63" i="7"/>
  <c r="X63" i="7"/>
  <c r="Y63" i="7"/>
  <c r="AA63" i="7" s="1"/>
  <c r="AH63" i="7" s="1"/>
  <c r="AJ63" i="7" s="1"/>
  <c r="AQ63" i="7" s="1"/>
  <c r="AS63" i="7" s="1"/>
  <c r="BA63" i="7" s="1"/>
  <c r="BC63" i="7" s="1"/>
  <c r="W64" i="7"/>
  <c r="X64" i="7"/>
  <c r="Y64" i="7"/>
  <c r="AA64" i="7" s="1"/>
  <c r="AH64" i="7" s="1"/>
  <c r="AJ64" i="7" s="1"/>
  <c r="W65" i="7"/>
  <c r="X65" i="7"/>
  <c r="Y65" i="7"/>
  <c r="AA65" i="7" s="1"/>
  <c r="W66" i="7"/>
  <c r="X66" i="7"/>
  <c r="Y66" i="7"/>
  <c r="AA66" i="7" s="1"/>
  <c r="AH66" i="7" s="1"/>
  <c r="AJ66" i="7" s="1"/>
  <c r="AQ66" i="7" s="1"/>
  <c r="AS66" i="7" s="1"/>
  <c r="W67" i="7"/>
  <c r="X67" i="7"/>
  <c r="Y67" i="7"/>
  <c r="AA67" i="7" s="1"/>
  <c r="W68" i="7"/>
  <c r="X68" i="7"/>
  <c r="Y68" i="7"/>
  <c r="AA68" i="7" s="1"/>
  <c r="AH68" i="7" s="1"/>
  <c r="AJ68" i="7" s="1"/>
  <c r="W69" i="7"/>
  <c r="X69" i="7"/>
  <c r="Y69" i="7"/>
  <c r="AA69" i="7" s="1"/>
  <c r="AH69" i="7" s="1"/>
  <c r="AJ69" i="7" s="1"/>
  <c r="W70" i="7"/>
  <c r="X70" i="7"/>
  <c r="Y70" i="7"/>
  <c r="AA70" i="7" s="1"/>
  <c r="AH70" i="7" s="1"/>
  <c r="AJ70" i="7" s="1"/>
  <c r="W71" i="7"/>
  <c r="X71" i="7"/>
  <c r="Y71" i="7"/>
  <c r="AA71" i="7" s="1"/>
  <c r="AH71" i="7" s="1"/>
  <c r="AJ71" i="7" s="1"/>
  <c r="W72" i="7"/>
  <c r="X72" i="7"/>
  <c r="Y72" i="7"/>
  <c r="AA72" i="7" s="1"/>
  <c r="AH72" i="7" s="1"/>
  <c r="AJ72" i="7" s="1"/>
  <c r="AQ72" i="7" s="1"/>
  <c r="AS72" i="7" s="1"/>
  <c r="W73" i="7"/>
  <c r="X73" i="7"/>
  <c r="Y73" i="7"/>
  <c r="AA73" i="7" s="1"/>
  <c r="AH73" i="7" s="1"/>
  <c r="AJ73" i="7" s="1"/>
  <c r="W74" i="7"/>
  <c r="X74" i="7"/>
  <c r="Y74" i="7"/>
  <c r="AA74" i="7" s="1"/>
  <c r="AH74" i="7" s="1"/>
  <c r="AJ74" i="7" s="1"/>
  <c r="O11" i="7"/>
  <c r="P11" i="7"/>
  <c r="Q11" i="7" s="1"/>
  <c r="R11" i="7"/>
  <c r="V11" i="7" s="1"/>
  <c r="O12" i="7"/>
  <c r="P12" i="7"/>
  <c r="Q12" i="7" s="1"/>
  <c r="R12" i="7"/>
  <c r="V12" i="7" s="1"/>
  <c r="O13" i="7"/>
  <c r="P13" i="7"/>
  <c r="Q13" i="7" s="1"/>
  <c r="R13" i="7"/>
  <c r="V13" i="7" s="1"/>
  <c r="O14" i="7"/>
  <c r="P14" i="7"/>
  <c r="Q14" i="7" s="1"/>
  <c r="R14" i="7"/>
  <c r="V14" i="7" s="1"/>
  <c r="O15" i="7"/>
  <c r="P15" i="7"/>
  <c r="Q15" i="7" s="1"/>
  <c r="R15" i="7"/>
  <c r="V15" i="7" s="1"/>
  <c r="O16" i="7"/>
  <c r="P16" i="7"/>
  <c r="Q16" i="7" s="1"/>
  <c r="R16" i="7"/>
  <c r="V16" i="7" s="1"/>
  <c r="O17" i="7"/>
  <c r="P17" i="7"/>
  <c r="Q17" i="7" s="1"/>
  <c r="R17" i="7"/>
  <c r="V17" i="7" s="1"/>
  <c r="O18" i="7"/>
  <c r="P18" i="7"/>
  <c r="Q18" i="7" s="1"/>
  <c r="R18" i="7"/>
  <c r="V18" i="7" s="1"/>
  <c r="O19" i="7"/>
  <c r="P19" i="7"/>
  <c r="Q19" i="7" s="1"/>
  <c r="R19" i="7"/>
  <c r="V19" i="7" s="1"/>
  <c r="O20" i="7"/>
  <c r="P20" i="7"/>
  <c r="Q20" i="7" s="1"/>
  <c r="R20" i="7"/>
  <c r="V20" i="7" s="1"/>
  <c r="O21" i="7"/>
  <c r="P21" i="7"/>
  <c r="Q21" i="7" s="1"/>
  <c r="R21" i="7"/>
  <c r="V21" i="7" s="1"/>
  <c r="O22" i="7"/>
  <c r="P22" i="7"/>
  <c r="Q22" i="7" s="1"/>
  <c r="R22" i="7"/>
  <c r="V22" i="7" s="1"/>
  <c r="O23" i="7"/>
  <c r="P23" i="7"/>
  <c r="Q23" i="7" s="1"/>
  <c r="R23" i="7"/>
  <c r="V23" i="7" s="1"/>
  <c r="O24" i="7"/>
  <c r="P24" i="7"/>
  <c r="Q24" i="7" s="1"/>
  <c r="R24" i="7"/>
  <c r="V24" i="7" s="1"/>
  <c r="O25" i="7"/>
  <c r="P25" i="7"/>
  <c r="Q25" i="7" s="1"/>
  <c r="R25" i="7"/>
  <c r="V25" i="7" s="1"/>
  <c r="O26" i="7"/>
  <c r="P26" i="7"/>
  <c r="Q26" i="7" s="1"/>
  <c r="R26" i="7"/>
  <c r="V26" i="7" s="1"/>
  <c r="O27" i="7"/>
  <c r="P27" i="7"/>
  <c r="Q27" i="7" s="1"/>
  <c r="R27" i="7"/>
  <c r="V27" i="7" s="1"/>
  <c r="O28" i="7"/>
  <c r="P28" i="7"/>
  <c r="Q28" i="7" s="1"/>
  <c r="R28" i="7"/>
  <c r="V28" i="7" s="1"/>
  <c r="O29" i="7"/>
  <c r="P29" i="7"/>
  <c r="Q29" i="7" s="1"/>
  <c r="R29" i="7"/>
  <c r="V29" i="7" s="1"/>
  <c r="O30" i="7"/>
  <c r="P30" i="7"/>
  <c r="Q30" i="7" s="1"/>
  <c r="R30" i="7"/>
  <c r="V30" i="7" s="1"/>
  <c r="O31" i="7"/>
  <c r="P31" i="7"/>
  <c r="Q31" i="7" s="1"/>
  <c r="R31" i="7"/>
  <c r="V31" i="7" s="1"/>
  <c r="O32" i="7"/>
  <c r="P32" i="7"/>
  <c r="Q32" i="7" s="1"/>
  <c r="R32" i="7"/>
  <c r="V32" i="7" s="1"/>
  <c r="O33" i="7"/>
  <c r="P33" i="7"/>
  <c r="Q33" i="7" s="1"/>
  <c r="R33" i="7"/>
  <c r="V33" i="7" s="1"/>
  <c r="O34" i="7"/>
  <c r="P34" i="7"/>
  <c r="Q34" i="7" s="1"/>
  <c r="R34" i="7"/>
  <c r="V34" i="7" s="1"/>
  <c r="O35" i="7"/>
  <c r="P35" i="7"/>
  <c r="Q35" i="7" s="1"/>
  <c r="R35" i="7"/>
  <c r="V35" i="7"/>
  <c r="O36" i="7"/>
  <c r="P36" i="7"/>
  <c r="Q36" i="7" s="1"/>
  <c r="R36" i="7"/>
  <c r="V36" i="7" s="1"/>
  <c r="O37" i="7"/>
  <c r="P37" i="7"/>
  <c r="Q37" i="7" s="1"/>
  <c r="R37" i="7"/>
  <c r="V37" i="7" s="1"/>
  <c r="O38" i="7"/>
  <c r="P38" i="7"/>
  <c r="Q38" i="7" s="1"/>
  <c r="R38" i="7"/>
  <c r="V38" i="7" s="1"/>
  <c r="O39" i="7"/>
  <c r="P39" i="7"/>
  <c r="Q39" i="7" s="1"/>
  <c r="R39" i="7"/>
  <c r="V39" i="7" s="1"/>
  <c r="O40" i="7"/>
  <c r="P40" i="7"/>
  <c r="Q40" i="7" s="1"/>
  <c r="R40" i="7"/>
  <c r="V40" i="7" s="1"/>
  <c r="O41" i="7"/>
  <c r="P41" i="7"/>
  <c r="Q41" i="7" s="1"/>
  <c r="R41" i="7"/>
  <c r="V41" i="7" s="1"/>
  <c r="O42" i="7"/>
  <c r="P42" i="7"/>
  <c r="Q42" i="7" s="1"/>
  <c r="R42" i="7"/>
  <c r="V42" i="7" s="1"/>
  <c r="O43" i="7"/>
  <c r="P43" i="7"/>
  <c r="Q43" i="7" s="1"/>
  <c r="R43" i="7"/>
  <c r="V43" i="7" s="1"/>
  <c r="O44" i="7"/>
  <c r="P44" i="7"/>
  <c r="Q44" i="7" s="1"/>
  <c r="R44" i="7"/>
  <c r="V44" i="7" s="1"/>
  <c r="O45" i="7"/>
  <c r="P45" i="7"/>
  <c r="Q45" i="7" s="1"/>
  <c r="R45" i="7"/>
  <c r="V45" i="7" s="1"/>
  <c r="O46" i="7"/>
  <c r="P46" i="7"/>
  <c r="Q46" i="7" s="1"/>
  <c r="R46" i="7"/>
  <c r="V46" i="7" s="1"/>
  <c r="O47" i="7"/>
  <c r="P47" i="7"/>
  <c r="Q47" i="7" s="1"/>
  <c r="R47" i="7"/>
  <c r="V47" i="7"/>
  <c r="O48" i="7"/>
  <c r="P48" i="7"/>
  <c r="Q48" i="7" s="1"/>
  <c r="R48" i="7"/>
  <c r="V48" i="7" s="1"/>
  <c r="O49" i="7"/>
  <c r="P49" i="7"/>
  <c r="Q49" i="7" s="1"/>
  <c r="R49" i="7"/>
  <c r="V49" i="7" s="1"/>
  <c r="O50" i="7"/>
  <c r="P50" i="7"/>
  <c r="Q50" i="7" s="1"/>
  <c r="R50" i="7"/>
  <c r="V50" i="7" s="1"/>
  <c r="O51" i="7"/>
  <c r="P51" i="7"/>
  <c r="Q51" i="7" s="1"/>
  <c r="R51" i="7"/>
  <c r="V51" i="7" s="1"/>
  <c r="O52" i="7"/>
  <c r="P52" i="7"/>
  <c r="Q52" i="7" s="1"/>
  <c r="R52" i="7"/>
  <c r="V52" i="7" s="1"/>
  <c r="O53" i="7"/>
  <c r="P53" i="7"/>
  <c r="Q53" i="7" s="1"/>
  <c r="R53" i="7"/>
  <c r="V53" i="7" s="1"/>
  <c r="O54" i="7"/>
  <c r="P54" i="7"/>
  <c r="Q54" i="7" s="1"/>
  <c r="R54" i="7"/>
  <c r="V54" i="7" s="1"/>
  <c r="O55" i="7"/>
  <c r="P55" i="7"/>
  <c r="Q55" i="7" s="1"/>
  <c r="R55" i="7"/>
  <c r="V55" i="7" s="1"/>
  <c r="O56" i="7"/>
  <c r="P56" i="7"/>
  <c r="Q56" i="7" s="1"/>
  <c r="R56" i="7"/>
  <c r="V56" i="7" s="1"/>
  <c r="O57" i="7"/>
  <c r="P57" i="7"/>
  <c r="Q57" i="7" s="1"/>
  <c r="R57" i="7"/>
  <c r="V57" i="7" s="1"/>
  <c r="O58" i="7"/>
  <c r="P58" i="7"/>
  <c r="Q58" i="7" s="1"/>
  <c r="R58" i="7"/>
  <c r="V58" i="7" s="1"/>
  <c r="O59" i="7"/>
  <c r="P59" i="7"/>
  <c r="Q59" i="7" s="1"/>
  <c r="R59" i="7"/>
  <c r="V59" i="7" s="1"/>
  <c r="O60" i="7"/>
  <c r="P60" i="7"/>
  <c r="Q60" i="7" s="1"/>
  <c r="R60" i="7"/>
  <c r="V60" i="7" s="1"/>
  <c r="O61" i="7"/>
  <c r="P61" i="7"/>
  <c r="Q61" i="7" s="1"/>
  <c r="R61" i="7"/>
  <c r="V61" i="7" s="1"/>
  <c r="O62" i="7"/>
  <c r="P62" i="7"/>
  <c r="Q62" i="7" s="1"/>
  <c r="R62" i="7"/>
  <c r="V62" i="7" s="1"/>
  <c r="O63" i="7"/>
  <c r="P63" i="7"/>
  <c r="Q63" i="7" s="1"/>
  <c r="R63" i="7"/>
  <c r="V63" i="7" s="1"/>
  <c r="O64" i="7"/>
  <c r="P64" i="7"/>
  <c r="Q64" i="7" s="1"/>
  <c r="R64" i="7"/>
  <c r="V64" i="7" s="1"/>
  <c r="O65" i="7"/>
  <c r="P65" i="7"/>
  <c r="Q65" i="7" s="1"/>
  <c r="R65" i="7"/>
  <c r="V65" i="7" s="1"/>
  <c r="O66" i="7"/>
  <c r="P66" i="7"/>
  <c r="Q66" i="7" s="1"/>
  <c r="R66" i="7"/>
  <c r="V66" i="7" s="1"/>
  <c r="O67" i="7"/>
  <c r="P67" i="7"/>
  <c r="Q67" i="7" s="1"/>
  <c r="R67" i="7"/>
  <c r="V67" i="7" s="1"/>
  <c r="O68" i="7"/>
  <c r="P68" i="7"/>
  <c r="Q68" i="7" s="1"/>
  <c r="R68" i="7"/>
  <c r="V68" i="7" s="1"/>
  <c r="O69" i="7"/>
  <c r="P69" i="7"/>
  <c r="Q69" i="7" s="1"/>
  <c r="R69" i="7"/>
  <c r="V69" i="7" s="1"/>
  <c r="O70" i="7"/>
  <c r="P70" i="7"/>
  <c r="Q70" i="7" s="1"/>
  <c r="R70" i="7"/>
  <c r="V70" i="7" s="1"/>
  <c r="O71" i="7"/>
  <c r="P71" i="7"/>
  <c r="Q71" i="7" s="1"/>
  <c r="R71" i="7"/>
  <c r="V71" i="7" s="1"/>
  <c r="O72" i="7"/>
  <c r="P72" i="7"/>
  <c r="Q72" i="7" s="1"/>
  <c r="R72" i="7"/>
  <c r="V72" i="7" s="1"/>
  <c r="O73" i="7"/>
  <c r="P73" i="7"/>
  <c r="Q73" i="7" s="1"/>
  <c r="R73" i="7"/>
  <c r="V73" i="7" s="1"/>
  <c r="O74" i="7"/>
  <c r="P74" i="7"/>
  <c r="Q74" i="7" s="1"/>
  <c r="R74" i="7"/>
  <c r="V74" i="7" s="1"/>
  <c r="BH9" i="7"/>
  <c r="BH8" i="7"/>
  <c r="K9" i="7"/>
  <c r="K8" i="7"/>
  <c r="L9" i="7"/>
  <c r="AE53" i="7" l="1"/>
  <c r="AE12" i="7"/>
  <c r="AW12" i="7"/>
  <c r="AZ8" i="7"/>
  <c r="BF12" i="7"/>
  <c r="AM44" i="7"/>
  <c r="AG9" i="7"/>
  <c r="AE29" i="7"/>
  <c r="AE73" i="7"/>
  <c r="AW26" i="7"/>
  <c r="BQ51" i="7"/>
  <c r="BQ26" i="7"/>
  <c r="O8" i="7"/>
  <c r="AG8" i="7"/>
  <c r="AE69" i="7"/>
  <c r="AE55" i="7"/>
  <c r="BQ15" i="7"/>
  <c r="X9" i="7"/>
  <c r="AM72" i="7"/>
  <c r="AM66" i="7"/>
  <c r="AM50" i="7"/>
  <c r="AM28" i="7"/>
  <c r="AM12" i="7"/>
  <c r="AW46" i="7"/>
  <c r="BF26" i="7"/>
  <c r="BI9" i="7"/>
  <c r="BI8" i="7"/>
  <c r="AE34" i="7"/>
  <c r="BQ20" i="7"/>
  <c r="AQ23" i="7"/>
  <c r="AS23" i="7" s="1"/>
  <c r="BA23" i="7" s="1"/>
  <c r="BC23" i="7" s="1"/>
  <c r="BK23" i="7" s="1"/>
  <c r="BM23" i="7" s="1"/>
  <c r="BQ23" i="7" s="1"/>
  <c r="AM23" i="7"/>
  <c r="AM54" i="7"/>
  <c r="AM40" i="7"/>
  <c r="AW54" i="7"/>
  <c r="BF46" i="7"/>
  <c r="AH21" i="7"/>
  <c r="AJ21" i="7" s="1"/>
  <c r="AE21" i="7"/>
  <c r="AW55" i="7"/>
  <c r="AE64" i="7"/>
  <c r="AE41" i="7"/>
  <c r="AM51" i="7"/>
  <c r="AW52" i="7"/>
  <c r="AO8" i="7"/>
  <c r="AE54" i="7"/>
  <c r="Y9" i="7"/>
  <c r="R8" i="7"/>
  <c r="W9" i="7"/>
  <c r="AM55" i="7"/>
  <c r="AF9" i="7"/>
  <c r="AW63" i="7"/>
  <c r="AW51" i="7"/>
  <c r="AW15" i="7"/>
  <c r="AP9" i="7"/>
  <c r="AN9" i="7"/>
  <c r="BF55" i="7"/>
  <c r="BF52" i="7"/>
  <c r="BF20" i="7"/>
  <c r="AZ9" i="7"/>
  <c r="AX8" i="7"/>
  <c r="BQ52" i="7"/>
  <c r="BQ12" i="7"/>
  <c r="BG9" i="7"/>
  <c r="AE47" i="7"/>
  <c r="AM34" i="7"/>
  <c r="AE32" i="7"/>
  <c r="AE27" i="7"/>
  <c r="AE25" i="7"/>
  <c r="AE17" i="7"/>
  <c r="AF8" i="7"/>
  <c r="AY8" i="7"/>
  <c r="AQ34" i="7"/>
  <c r="AS34" i="7" s="1"/>
  <c r="O9" i="7"/>
  <c r="AM69" i="7"/>
  <c r="AE66" i="7"/>
  <c r="AQ74" i="7"/>
  <c r="AS74" i="7" s="1"/>
  <c r="AM74" i="7"/>
  <c r="AH59" i="7"/>
  <c r="AJ59" i="7" s="1"/>
  <c r="AQ59" i="7" s="1"/>
  <c r="AS59" i="7" s="1"/>
  <c r="AE59" i="7"/>
  <c r="AQ48" i="7"/>
  <c r="AS48" i="7" s="1"/>
  <c r="AM48" i="7"/>
  <c r="AH13" i="7"/>
  <c r="AJ13" i="7" s="1"/>
  <c r="AQ13" i="7" s="1"/>
  <c r="AS13" i="7" s="1"/>
  <c r="AA9" i="7"/>
  <c r="AA8" i="7"/>
  <c r="AE13" i="7"/>
  <c r="AM59" i="7"/>
  <c r="BF51" i="7"/>
  <c r="AH60" i="7"/>
  <c r="AJ60" i="7" s="1"/>
  <c r="AE60" i="7"/>
  <c r="AE33" i="7"/>
  <c r="BA22" i="7"/>
  <c r="BC22" i="7" s="1"/>
  <c r="BK22" i="7" s="1"/>
  <c r="BM22" i="7" s="1"/>
  <c r="BQ22" i="7" s="1"/>
  <c r="AW22" i="7"/>
  <c r="Q9" i="7"/>
  <c r="AQ68" i="7"/>
  <c r="AS68" i="7" s="1"/>
  <c r="BA68" i="7" s="1"/>
  <c r="BC68" i="7" s="1"/>
  <c r="BK68" i="7" s="1"/>
  <c r="BM68" i="7" s="1"/>
  <c r="BQ68" i="7" s="1"/>
  <c r="AM68" i="7"/>
  <c r="AH61" i="7"/>
  <c r="AJ61" i="7" s="1"/>
  <c r="AE61" i="7"/>
  <c r="AH57" i="7"/>
  <c r="AJ57" i="7" s="1"/>
  <c r="AQ57" i="7" s="1"/>
  <c r="AS57" i="7" s="1"/>
  <c r="AE57" i="7"/>
  <c r="AH35" i="7"/>
  <c r="AJ35" i="7" s="1"/>
  <c r="AQ35" i="7" s="1"/>
  <c r="AS35" i="7" s="1"/>
  <c r="AE35" i="7"/>
  <c r="BK62" i="7"/>
  <c r="BM62" i="7" s="1"/>
  <c r="BQ62" i="7" s="1"/>
  <c r="BF62" i="7"/>
  <c r="AQ58" i="7"/>
  <c r="AS58" i="7" s="1"/>
  <c r="AM58" i="7"/>
  <c r="AH43" i="7"/>
  <c r="AJ43" i="7" s="1"/>
  <c r="AQ43" i="7" s="1"/>
  <c r="AS43" i="7" s="1"/>
  <c r="BA43" i="7" s="1"/>
  <c r="BC43" i="7" s="1"/>
  <c r="BK43" i="7" s="1"/>
  <c r="BM43" i="7" s="1"/>
  <c r="BQ43" i="7" s="1"/>
  <c r="AE43" i="7"/>
  <c r="AH36" i="7"/>
  <c r="AJ36" i="7" s="1"/>
  <c r="AE36" i="7"/>
  <c r="BG8" i="7"/>
  <c r="AO9" i="7"/>
  <c r="W8" i="7"/>
  <c r="P9" i="7"/>
  <c r="AY9" i="7"/>
  <c r="X8" i="7"/>
  <c r="AM52" i="7"/>
  <c r="BQ54" i="7"/>
  <c r="AE14" i="7"/>
  <c r="AE23" i="7"/>
  <c r="AX9" i="7"/>
  <c r="AW62" i="7"/>
  <c r="P8" i="7"/>
  <c r="AN8" i="7"/>
  <c r="AP8" i="7"/>
  <c r="BQ55" i="7"/>
  <c r="AE15" i="7"/>
  <c r="AE38" i="7"/>
  <c r="AE51" i="7"/>
  <c r="Y8" i="7"/>
  <c r="AM20" i="7"/>
  <c r="BQ46" i="7"/>
  <c r="AE52" i="7"/>
  <c r="AE63" i="7"/>
  <c r="AE71" i="7"/>
  <c r="AE62" i="7"/>
  <c r="AH65" i="7"/>
  <c r="AJ65" i="7" s="1"/>
  <c r="AM65" i="7" s="1"/>
  <c r="AE65" i="7"/>
  <c r="AH56" i="7"/>
  <c r="AJ56" i="7" s="1"/>
  <c r="AE56" i="7"/>
  <c r="AH49" i="7"/>
  <c r="AJ49" i="7" s="1"/>
  <c r="AE49" i="7"/>
  <c r="AH39" i="7"/>
  <c r="AJ39" i="7" s="1"/>
  <c r="AQ39" i="7" s="1"/>
  <c r="AS39" i="7" s="1"/>
  <c r="BA39" i="7" s="1"/>
  <c r="BC39" i="7" s="1"/>
  <c r="BK39" i="7" s="1"/>
  <c r="BM39" i="7" s="1"/>
  <c r="BQ39" i="7" s="1"/>
  <c r="AE39" i="7"/>
  <c r="AH31" i="7"/>
  <c r="AJ31" i="7" s="1"/>
  <c r="AQ31" i="7" s="1"/>
  <c r="AS31" i="7" s="1"/>
  <c r="AE31" i="7"/>
  <c r="AQ27" i="7"/>
  <c r="AS27" i="7" s="1"/>
  <c r="AM27" i="7"/>
  <c r="AQ24" i="7"/>
  <c r="AS24" i="7" s="1"/>
  <c r="BA24" i="7" s="1"/>
  <c r="BC24" i="7" s="1"/>
  <c r="AM24" i="7"/>
  <c r="AQ18" i="7"/>
  <c r="AS18" i="7" s="1"/>
  <c r="AW18" i="7" s="1"/>
  <c r="AM18" i="7"/>
  <c r="AQ16" i="7"/>
  <c r="AS16" i="7" s="1"/>
  <c r="BA16" i="7" s="1"/>
  <c r="BC16" i="7" s="1"/>
  <c r="AM16" i="7"/>
  <c r="AH67" i="7"/>
  <c r="AJ67" i="7" s="1"/>
  <c r="AQ67" i="7" s="1"/>
  <c r="AS67" i="7" s="1"/>
  <c r="AE67" i="7"/>
  <c r="AQ64" i="7"/>
  <c r="AS64" i="7" s="1"/>
  <c r="BA64" i="7" s="1"/>
  <c r="BC64" i="7" s="1"/>
  <c r="AM64" i="7"/>
  <c r="AQ47" i="7"/>
  <c r="AS47" i="7" s="1"/>
  <c r="AM47" i="7"/>
  <c r="AH45" i="7"/>
  <c r="AJ45" i="7" s="1"/>
  <c r="AM45" i="7" s="1"/>
  <c r="AE45" i="7"/>
  <c r="AH42" i="7"/>
  <c r="AJ42" i="7" s="1"/>
  <c r="AE42" i="7"/>
  <c r="BA38" i="7"/>
  <c r="BC38" i="7" s="1"/>
  <c r="BK38" i="7" s="1"/>
  <c r="BM38" i="7" s="1"/>
  <c r="BQ38" i="7" s="1"/>
  <c r="AW38" i="7"/>
  <c r="AH37" i="7"/>
  <c r="AJ37" i="7" s="1"/>
  <c r="AE37" i="7"/>
  <c r="AQ32" i="7"/>
  <c r="AS32" i="7" s="1"/>
  <c r="BA32" i="7" s="1"/>
  <c r="BC32" i="7" s="1"/>
  <c r="AM32" i="7"/>
  <c r="AH19" i="7"/>
  <c r="AJ19" i="7" s="1"/>
  <c r="AE19" i="7"/>
  <c r="AH11" i="7"/>
  <c r="AE11" i="7"/>
  <c r="Q8" i="7"/>
  <c r="V9" i="7"/>
  <c r="V8" i="7"/>
  <c r="L8" i="7"/>
  <c r="BF22" i="7"/>
  <c r="AW23" i="7"/>
  <c r="BF54" i="7"/>
  <c r="BF15" i="7"/>
  <c r="R9" i="7"/>
  <c r="AW20" i="7"/>
  <c r="BK63" i="7"/>
  <c r="BM63" i="7" s="1"/>
  <c r="BQ63" i="7" s="1"/>
  <c r="BF63" i="7"/>
  <c r="AW72" i="7"/>
  <c r="BA72" i="7"/>
  <c r="BC72" i="7" s="1"/>
  <c r="AQ70" i="7"/>
  <c r="AS70" i="7" s="1"/>
  <c r="AM70" i="7"/>
  <c r="BA44" i="7"/>
  <c r="BC44" i="7" s="1"/>
  <c r="AW44" i="7"/>
  <c r="BA28" i="7"/>
  <c r="BC28" i="7" s="1"/>
  <c r="AW28" i="7"/>
  <c r="BA18" i="7"/>
  <c r="BC18" i="7" s="1"/>
  <c r="BA74" i="7"/>
  <c r="BC74" i="7" s="1"/>
  <c r="AW74" i="7"/>
  <c r="AM73" i="7"/>
  <c r="AQ73" i="7"/>
  <c r="AS73" i="7" s="1"/>
  <c r="AQ71" i="7"/>
  <c r="AS71" i="7" s="1"/>
  <c r="AM71" i="7"/>
  <c r="BA58" i="7"/>
  <c r="BC58" i="7" s="1"/>
  <c r="AW58" i="7"/>
  <c r="BA40" i="7"/>
  <c r="BC40" i="7" s="1"/>
  <c r="AW40" i="7"/>
  <c r="AE74" i="7"/>
  <c r="AQ69" i="7"/>
  <c r="AS69" i="7" s="1"/>
  <c r="AQ61" i="7"/>
  <c r="AS61" i="7" s="1"/>
  <c r="AM61" i="7"/>
  <c r="AE50" i="7"/>
  <c r="AQ49" i="7"/>
  <c r="AS49" i="7" s="1"/>
  <c r="BA49" i="7" s="1"/>
  <c r="BC49" i="7" s="1"/>
  <c r="AM49" i="7"/>
  <c r="AE48" i="7"/>
  <c r="AQ33" i="7"/>
  <c r="AS33" i="7" s="1"/>
  <c r="BA33" i="7" s="1"/>
  <c r="BC33" i="7" s="1"/>
  <c r="AM33" i="7"/>
  <c r="AE26" i="7"/>
  <c r="AQ25" i="7"/>
  <c r="AS25" i="7" s="1"/>
  <c r="AM25" i="7"/>
  <c r="AE24" i="7"/>
  <c r="AE72" i="7"/>
  <c r="AE70" i="7"/>
  <c r="AE68" i="7"/>
  <c r="BA66" i="7"/>
  <c r="BC66" i="7" s="1"/>
  <c r="AW66" i="7"/>
  <c r="AQ65" i="7"/>
  <c r="AS65" i="7" s="1"/>
  <c r="AE58" i="7"/>
  <c r="AQ53" i="7"/>
  <c r="AS53" i="7" s="1"/>
  <c r="AM53" i="7"/>
  <c r="BA50" i="7"/>
  <c r="BC50" i="7" s="1"/>
  <c r="AW50" i="7"/>
  <c r="BA48" i="7"/>
  <c r="BC48" i="7" s="1"/>
  <c r="AW48" i="7"/>
  <c r="AE46" i="7"/>
  <c r="AQ45" i="7"/>
  <c r="AS45" i="7" s="1"/>
  <c r="AE44" i="7"/>
  <c r="AQ41" i="7"/>
  <c r="AS41" i="7" s="1"/>
  <c r="AM41" i="7"/>
  <c r="AE40" i="7"/>
  <c r="AQ37" i="7"/>
  <c r="AS37" i="7" s="1"/>
  <c r="AM37" i="7"/>
  <c r="AQ30" i="7"/>
  <c r="AS30" i="7" s="1"/>
  <c r="AM30" i="7"/>
  <c r="AE30" i="7"/>
  <c r="AQ29" i="7"/>
  <c r="AS29" i="7" s="1"/>
  <c r="AM29" i="7"/>
  <c r="AE28" i="7"/>
  <c r="AE22" i="7"/>
  <c r="AQ21" i="7"/>
  <c r="AS21" i="7" s="1"/>
  <c r="AM21" i="7"/>
  <c r="AE20" i="7"/>
  <c r="AE18" i="7"/>
  <c r="AQ17" i="7"/>
  <c r="AS17" i="7" s="1"/>
  <c r="BA17" i="7" s="1"/>
  <c r="BC17" i="7" s="1"/>
  <c r="AM17" i="7"/>
  <c r="AE16" i="7"/>
  <c r="AQ14" i="7"/>
  <c r="AS14" i="7" s="1"/>
  <c r="AM14" i="7"/>
  <c r="AM67" i="7"/>
  <c r="AM63" i="7"/>
  <c r="AM62" i="7"/>
  <c r="AM46" i="7"/>
  <c r="AM38" i="7"/>
  <c r="AM35" i="7"/>
  <c r="AM31" i="7"/>
  <c r="AM26" i="7"/>
  <c r="AM22" i="7"/>
  <c r="AM15" i="7"/>
  <c r="AW49" i="7"/>
  <c r="AM43" i="7" l="1"/>
  <c r="AM57" i="7"/>
  <c r="BF39" i="7"/>
  <c r="AH8" i="7"/>
  <c r="AM13" i="7"/>
  <c r="AW68" i="7"/>
  <c r="BF23" i="7"/>
  <c r="BA34" i="7"/>
  <c r="BC34" i="7" s="1"/>
  <c r="AW34" i="7"/>
  <c r="AW24" i="7"/>
  <c r="AW64" i="7"/>
  <c r="BA59" i="7"/>
  <c r="BC59" i="7" s="1"/>
  <c r="AW59" i="7"/>
  <c r="AW32" i="7"/>
  <c r="BF68" i="7"/>
  <c r="AW16" i="7"/>
  <c r="BF38" i="7"/>
  <c r="BF43" i="7"/>
  <c r="AQ36" i="7"/>
  <c r="AS36" i="7" s="1"/>
  <c r="AM36" i="7"/>
  <c r="BA35" i="7"/>
  <c r="BC35" i="7" s="1"/>
  <c r="AW35" i="7"/>
  <c r="AQ60" i="7"/>
  <c r="AS60" i="7" s="1"/>
  <c r="AM60" i="7"/>
  <c r="AW33" i="7"/>
  <c r="AM39" i="7"/>
  <c r="AW39" i="7"/>
  <c r="AW43" i="7"/>
  <c r="AJ11" i="7"/>
  <c r="AH9" i="7"/>
  <c r="AQ19" i="7"/>
  <c r="AS19" i="7" s="1"/>
  <c r="AM19" i="7"/>
  <c r="AQ42" i="7"/>
  <c r="AS42" i="7" s="1"/>
  <c r="AM42" i="7"/>
  <c r="BA47" i="7"/>
  <c r="BC47" i="7" s="1"/>
  <c r="AW47" i="7"/>
  <c r="AW67" i="7"/>
  <c r="BA67" i="7"/>
  <c r="BC67" i="7" s="1"/>
  <c r="BA27" i="7"/>
  <c r="BC27" i="7" s="1"/>
  <c r="AW27" i="7"/>
  <c r="BA31" i="7"/>
  <c r="BC31" i="7" s="1"/>
  <c r="AW31" i="7"/>
  <c r="AQ56" i="7"/>
  <c r="AS56" i="7" s="1"/>
  <c r="AM56" i="7"/>
  <c r="AW17" i="7"/>
  <c r="BA13" i="7"/>
  <c r="BC13" i="7" s="1"/>
  <c r="AW13" i="7"/>
  <c r="BA14" i="7"/>
  <c r="BC14" i="7" s="1"/>
  <c r="AW14" i="7"/>
  <c r="BK24" i="7"/>
  <c r="BM24" i="7" s="1"/>
  <c r="BQ24" i="7" s="1"/>
  <c r="BF24" i="7"/>
  <c r="BA30" i="7"/>
  <c r="BC30" i="7" s="1"/>
  <c r="AW30" i="7"/>
  <c r="BA37" i="7"/>
  <c r="BC37" i="7" s="1"/>
  <c r="AW37" i="7"/>
  <c r="BA45" i="7"/>
  <c r="BC45" i="7" s="1"/>
  <c r="AW45" i="7"/>
  <c r="BK64" i="7"/>
  <c r="BM64" i="7" s="1"/>
  <c r="BQ64" i="7" s="1"/>
  <c r="BF64" i="7"/>
  <c r="BA65" i="7"/>
  <c r="BC65" i="7" s="1"/>
  <c r="AW65" i="7"/>
  <c r="BK66" i="7"/>
  <c r="BM66" i="7" s="1"/>
  <c r="BQ66" i="7" s="1"/>
  <c r="BF66" i="7"/>
  <c r="BA25" i="7"/>
  <c r="BC25" i="7" s="1"/>
  <c r="AW25" i="7"/>
  <c r="BK49" i="7"/>
  <c r="BM49" i="7" s="1"/>
  <c r="BQ49" i="7" s="1"/>
  <c r="BF49" i="7"/>
  <c r="BA69" i="7"/>
  <c r="BC69" i="7" s="1"/>
  <c r="AW69" i="7"/>
  <c r="AW73" i="7"/>
  <c r="BA73" i="7"/>
  <c r="BC73" i="7" s="1"/>
  <c r="BF72" i="7"/>
  <c r="BK72" i="7"/>
  <c r="BM72" i="7" s="1"/>
  <c r="BQ72" i="7" s="1"/>
  <c r="BK17" i="7"/>
  <c r="BM17" i="7" s="1"/>
  <c r="BQ17" i="7" s="1"/>
  <c r="BF17" i="7"/>
  <c r="BA21" i="7"/>
  <c r="BC21" i="7" s="1"/>
  <c r="AW21" i="7"/>
  <c r="BA29" i="7"/>
  <c r="BC29" i="7" s="1"/>
  <c r="AW29" i="7"/>
  <c r="BA41" i="7"/>
  <c r="BC41" i="7" s="1"/>
  <c r="AW41" i="7"/>
  <c r="BK48" i="7"/>
  <c r="BM48" i="7" s="1"/>
  <c r="BQ48" i="7" s="1"/>
  <c r="BF48" i="7"/>
  <c r="BK50" i="7"/>
  <c r="BM50" i="7" s="1"/>
  <c r="BQ50" i="7" s="1"/>
  <c r="BF50" i="7"/>
  <c r="BA53" i="7"/>
  <c r="BC53" i="7" s="1"/>
  <c r="AW53" i="7"/>
  <c r="BA57" i="7"/>
  <c r="BC57" i="7" s="1"/>
  <c r="AW57" i="7"/>
  <c r="BK32" i="7"/>
  <c r="BM32" i="7" s="1"/>
  <c r="BQ32" i="7" s="1"/>
  <c r="BF32" i="7"/>
  <c r="BK33" i="7"/>
  <c r="BM33" i="7" s="1"/>
  <c r="BQ33" i="7" s="1"/>
  <c r="BF33" i="7"/>
  <c r="BA61" i="7"/>
  <c r="BC61" i="7" s="1"/>
  <c r="AW61" i="7"/>
  <c r="BF40" i="7"/>
  <c r="BK40" i="7"/>
  <c r="BM40" i="7" s="1"/>
  <c r="BQ40" i="7" s="1"/>
  <c r="BK58" i="7"/>
  <c r="BM58" i="7" s="1"/>
  <c r="BQ58" i="7" s="1"/>
  <c r="BF58" i="7"/>
  <c r="BA71" i="7"/>
  <c r="BC71" i="7" s="1"/>
  <c r="AW71" i="7"/>
  <c r="BK74" i="7"/>
  <c r="BM74" i="7" s="1"/>
  <c r="BQ74" i="7" s="1"/>
  <c r="BF74" i="7"/>
  <c r="BK16" i="7"/>
  <c r="BM16" i="7" s="1"/>
  <c r="BQ16" i="7" s="1"/>
  <c r="BF16" i="7"/>
  <c r="BF18" i="7"/>
  <c r="BK18" i="7"/>
  <c r="BM18" i="7" s="1"/>
  <c r="BQ18" i="7" s="1"/>
  <c r="BK28" i="7"/>
  <c r="BM28" i="7" s="1"/>
  <c r="BQ28" i="7" s="1"/>
  <c r="BF28" i="7"/>
  <c r="BK44" i="7"/>
  <c r="BM44" i="7" s="1"/>
  <c r="BQ44" i="7" s="1"/>
  <c r="BF44" i="7"/>
  <c r="BA70" i="7"/>
  <c r="BC70" i="7" s="1"/>
  <c r="AW70" i="7"/>
  <c r="AE8" i="7"/>
  <c r="AE9" i="7"/>
  <c r="BK34" i="7" l="1"/>
  <c r="BM34" i="7" s="1"/>
  <c r="BQ34" i="7" s="1"/>
  <c r="BF34" i="7"/>
  <c r="BA60" i="7"/>
  <c r="BC60" i="7" s="1"/>
  <c r="AW60" i="7"/>
  <c r="BK35" i="7"/>
  <c r="BM35" i="7" s="1"/>
  <c r="BQ35" i="7" s="1"/>
  <c r="BF35" i="7"/>
  <c r="BA36" i="7"/>
  <c r="BC36" i="7" s="1"/>
  <c r="AW36" i="7"/>
  <c r="BK59" i="7"/>
  <c r="BM59" i="7" s="1"/>
  <c r="BQ59" i="7" s="1"/>
  <c r="BF59" i="7"/>
  <c r="BK67" i="7"/>
  <c r="BM67" i="7" s="1"/>
  <c r="BQ67" i="7" s="1"/>
  <c r="BF67" i="7"/>
  <c r="AW56" i="7"/>
  <c r="BA56" i="7"/>
  <c r="BC56" i="7" s="1"/>
  <c r="BK31" i="7"/>
  <c r="BM31" i="7" s="1"/>
  <c r="BQ31" i="7" s="1"/>
  <c r="BF31" i="7"/>
  <c r="BK27" i="7"/>
  <c r="BM27" i="7" s="1"/>
  <c r="BQ27" i="7" s="1"/>
  <c r="BF27" i="7"/>
  <c r="BK47" i="7"/>
  <c r="BM47" i="7" s="1"/>
  <c r="BQ47" i="7" s="1"/>
  <c r="BF47" i="7"/>
  <c r="AW42" i="7"/>
  <c r="BA42" i="7"/>
  <c r="BC42" i="7" s="1"/>
  <c r="BA19" i="7"/>
  <c r="BC19" i="7" s="1"/>
  <c r="AW19" i="7"/>
  <c r="AQ11" i="7"/>
  <c r="AM11" i="7"/>
  <c r="AJ9" i="7"/>
  <c r="AJ8" i="7"/>
  <c r="BK73" i="7"/>
  <c r="BM73" i="7" s="1"/>
  <c r="BQ73" i="7" s="1"/>
  <c r="BF73" i="7"/>
  <c r="BK70" i="7"/>
  <c r="BM70" i="7" s="1"/>
  <c r="BQ70" i="7" s="1"/>
  <c r="BF70" i="7"/>
  <c r="BK71" i="7"/>
  <c r="BM71" i="7" s="1"/>
  <c r="BQ71" i="7" s="1"/>
  <c r="BF71" i="7"/>
  <c r="BK61" i="7"/>
  <c r="BM61" i="7" s="1"/>
  <c r="BQ61" i="7" s="1"/>
  <c r="BF61" i="7"/>
  <c r="BK57" i="7"/>
  <c r="BM57" i="7" s="1"/>
  <c r="BQ57" i="7" s="1"/>
  <c r="BF57" i="7"/>
  <c r="BK53" i="7"/>
  <c r="BM53" i="7" s="1"/>
  <c r="BQ53" i="7" s="1"/>
  <c r="BF53" i="7"/>
  <c r="BK41" i="7"/>
  <c r="BM41" i="7" s="1"/>
  <c r="BQ41" i="7" s="1"/>
  <c r="BF41" i="7"/>
  <c r="BK29" i="7"/>
  <c r="BM29" i="7" s="1"/>
  <c r="BQ29" i="7" s="1"/>
  <c r="BF29" i="7"/>
  <c r="BK21" i="7"/>
  <c r="BM21" i="7" s="1"/>
  <c r="BQ21" i="7" s="1"/>
  <c r="BF21" i="7"/>
  <c r="BK69" i="7"/>
  <c r="BM69" i="7" s="1"/>
  <c r="BQ69" i="7" s="1"/>
  <c r="BF69" i="7"/>
  <c r="BK25" i="7"/>
  <c r="BM25" i="7" s="1"/>
  <c r="BQ25" i="7" s="1"/>
  <c r="BF25" i="7"/>
  <c r="BK65" i="7"/>
  <c r="BM65" i="7" s="1"/>
  <c r="BQ65" i="7" s="1"/>
  <c r="BF65" i="7"/>
  <c r="BK45" i="7"/>
  <c r="BM45" i="7" s="1"/>
  <c r="BQ45" i="7" s="1"/>
  <c r="BF45" i="7"/>
  <c r="BK37" i="7"/>
  <c r="BM37" i="7" s="1"/>
  <c r="BQ37" i="7" s="1"/>
  <c r="BF37" i="7"/>
  <c r="BK30" i="7"/>
  <c r="BM30" i="7" s="1"/>
  <c r="BQ30" i="7" s="1"/>
  <c r="BF30" i="7"/>
  <c r="BK14" i="7"/>
  <c r="BM14" i="7" s="1"/>
  <c r="BQ14" i="7" s="1"/>
  <c r="BF14" i="7"/>
  <c r="BK13" i="7"/>
  <c r="BM13" i="7" s="1"/>
  <c r="BQ13" i="7" s="1"/>
  <c r="BF13" i="7"/>
  <c r="BK36" i="7" l="1"/>
  <c r="BM36" i="7" s="1"/>
  <c r="BQ36" i="7" s="1"/>
  <c r="BF36" i="7"/>
  <c r="BF60" i="7"/>
  <c r="BK60" i="7"/>
  <c r="BM60" i="7" s="1"/>
  <c r="BQ60" i="7" s="1"/>
  <c r="AM8" i="7"/>
  <c r="AM9" i="7"/>
  <c r="BF42" i="7"/>
  <c r="BK42" i="7"/>
  <c r="BM42" i="7" s="1"/>
  <c r="BQ42" i="7" s="1"/>
  <c r="BF56" i="7"/>
  <c r="BK56" i="7"/>
  <c r="BM56" i="7" s="1"/>
  <c r="BQ56" i="7" s="1"/>
  <c r="AS11" i="7"/>
  <c r="AQ8" i="7"/>
  <c r="AQ9" i="7"/>
  <c r="BK19" i="7"/>
  <c r="BM19" i="7" s="1"/>
  <c r="BQ19" i="7" s="1"/>
  <c r="BF19" i="7"/>
  <c r="BA11" i="7" l="1"/>
  <c r="AW11" i="7"/>
  <c r="AS8" i="7"/>
  <c r="AS9" i="7"/>
  <c r="AW9" i="7" l="1"/>
  <c r="AW8" i="7"/>
  <c r="BC11" i="7"/>
  <c r="BA9" i="7"/>
  <c r="BA8" i="7"/>
  <c r="BK11" i="7" l="1"/>
  <c r="BF11" i="7"/>
  <c r="BC9" i="7"/>
  <c r="BC8" i="7"/>
  <c r="BF8" i="7" l="1"/>
  <c r="BF9" i="7"/>
  <c r="BM11" i="7"/>
  <c r="BK9" i="7"/>
  <c r="BK8" i="7"/>
  <c r="BQ11" i="7" l="1"/>
  <c r="BM9" i="7"/>
  <c r="BM8" i="7"/>
  <c r="BQ9" i="7" l="1"/>
  <c r="BQ8" i="7"/>
</calcChain>
</file>

<file path=xl/comments1.xml><?xml version="1.0" encoding="utf-8"?>
<comments xmlns="http://schemas.openxmlformats.org/spreadsheetml/2006/main">
  <authors>
    <author>井上　公輔</author>
  </authors>
  <commentList>
    <comment ref="T2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R2.10.14修正 </t>
        </r>
      </text>
    </comment>
  </commentList>
</comments>
</file>

<file path=xl/sharedStrings.xml><?xml version="1.0" encoding="utf-8"?>
<sst xmlns="http://schemas.openxmlformats.org/spreadsheetml/2006/main" count="1034" uniqueCount="536">
  <si>
    <t>所在・名称</t>
  </si>
  <si>
    <t>Ａ－１</t>
  </si>
  <si>
    <t>海岸</t>
    <rPh sb="0" eb="2">
      <t>カイガン</t>
    </rPh>
    <phoneticPr fontId="3"/>
  </si>
  <si>
    <t>市区町村</t>
    <rPh sb="0" eb="2">
      <t>シク</t>
    </rPh>
    <rPh sb="2" eb="4">
      <t>チョウソン</t>
    </rPh>
    <phoneticPr fontId="3"/>
  </si>
  <si>
    <t>重複区間</t>
    <rPh sb="0" eb="2">
      <t>チョウフク</t>
    </rPh>
    <rPh sb="2" eb="4">
      <t>クカン</t>
    </rPh>
    <phoneticPr fontId="3"/>
  </si>
  <si>
    <t>地区海岸</t>
    <rPh sb="2" eb="4">
      <t>カイガン</t>
    </rPh>
    <phoneticPr fontId="3"/>
  </si>
  <si>
    <t>海岸管理者</t>
    <rPh sb="0" eb="2">
      <t>カイガン</t>
    </rPh>
    <rPh sb="2" eb="5">
      <t>カンリシャ</t>
    </rPh>
    <phoneticPr fontId="3"/>
  </si>
  <si>
    <t>農振局</t>
    <rPh sb="0" eb="1">
      <t>ノウ</t>
    </rPh>
    <rPh sb="1" eb="3">
      <t>シンキョク</t>
    </rPh>
    <phoneticPr fontId="3"/>
  </si>
  <si>
    <t>0</t>
  </si>
  <si>
    <t>0320</t>
  </si>
  <si>
    <t>沿岸順（岸毎に連続データ）
※フィルタで島嶼部を除けば主要部の海岸線が連続する。</t>
    <rPh sb="0" eb="2">
      <t>エンガン</t>
    </rPh>
    <rPh sb="2" eb="3">
      <t>ジュン</t>
    </rPh>
    <rPh sb="4" eb="5">
      <t>キシ</t>
    </rPh>
    <rPh sb="5" eb="6">
      <t>マイ</t>
    </rPh>
    <rPh sb="7" eb="9">
      <t>レンゾク</t>
    </rPh>
    <rPh sb="20" eb="22">
      <t>トウショ</t>
    </rPh>
    <rPh sb="22" eb="23">
      <t>ブ</t>
    </rPh>
    <rPh sb="24" eb="25">
      <t>ノゾ</t>
    </rPh>
    <rPh sb="27" eb="30">
      <t>シュヨウブ</t>
    </rPh>
    <rPh sb="31" eb="34">
      <t>カイガンセン</t>
    </rPh>
    <rPh sb="35" eb="37">
      <t>レンゾク</t>
    </rPh>
    <phoneticPr fontId="3"/>
  </si>
  <si>
    <t>島嶼部</t>
    <rPh sb="0" eb="3">
      <t>トウショブ</t>
    </rPh>
    <phoneticPr fontId="3"/>
  </si>
  <si>
    <t>廃止
地区
海岸
【廃止した場合「1」】</t>
    <rPh sb="0" eb="2">
      <t>ハイシ</t>
    </rPh>
    <rPh sb="3" eb="5">
      <t>チク</t>
    </rPh>
    <rPh sb="6" eb="8">
      <t>カイガン</t>
    </rPh>
    <rPh sb="11" eb="13">
      <t>ハイシ</t>
    </rPh>
    <rPh sb="15" eb="17">
      <t>バアイ</t>
    </rPh>
    <phoneticPr fontId="3"/>
  </si>
  <si>
    <t>新規
地区
海岸
【追加した場合「1」】</t>
    <rPh sb="0" eb="2">
      <t>シンキ</t>
    </rPh>
    <rPh sb="3" eb="5">
      <t>チク</t>
    </rPh>
    <rPh sb="6" eb="8">
      <t>カイガン</t>
    </rPh>
    <rPh sb="11" eb="13">
      <t>ツイカ</t>
    </rPh>
    <rPh sb="15" eb="17">
      <t>バアイ</t>
    </rPh>
    <phoneticPr fontId="3"/>
  </si>
  <si>
    <t>「Ａ－１０（１）現況堤防・護岸・地盤高」の修正
【修正した場合「1」】</t>
    <rPh sb="8" eb="10">
      <t>ゲンキョウ</t>
    </rPh>
    <rPh sb="10" eb="12">
      <t>テイボウ</t>
    </rPh>
    <rPh sb="13" eb="15">
      <t>ゴガン</t>
    </rPh>
    <rPh sb="16" eb="18">
      <t>ジバン</t>
    </rPh>
    <rPh sb="18" eb="19">
      <t>ダカ</t>
    </rPh>
    <rPh sb="21" eb="23">
      <t>シュウセイ</t>
    </rPh>
    <rPh sb="26" eb="28">
      <t>シュウセイ</t>
    </rPh>
    <rPh sb="30" eb="32">
      <t>バアイ</t>
    </rPh>
    <phoneticPr fontId="3"/>
  </si>
  <si>
    <r>
      <t xml:space="preserve">耐震調査実施済み延長
</t>
    </r>
    <r>
      <rPr>
        <sz val="9"/>
        <color indexed="10"/>
        <rFont val="ＭＳ Ｐゴシック"/>
        <family val="3"/>
        <charset val="128"/>
      </rPr>
      <t>(自動計算)</t>
    </r>
    <rPh sb="0" eb="2">
      <t>タイシン</t>
    </rPh>
    <rPh sb="2" eb="4">
      <t>チョウサ</t>
    </rPh>
    <rPh sb="4" eb="6">
      <t>ジッシ</t>
    </rPh>
    <rPh sb="6" eb="7">
      <t>ズ</t>
    </rPh>
    <rPh sb="8" eb="10">
      <t>エンチョウ</t>
    </rPh>
    <rPh sb="12" eb="14">
      <t>ジドウ</t>
    </rPh>
    <rPh sb="14" eb="16">
      <t>ケイサン</t>
    </rPh>
    <phoneticPr fontId="3"/>
  </si>
  <si>
    <t>チェック②（調査実施済み延長）</t>
    <rPh sb="6" eb="8">
      <t>チョウサ</t>
    </rPh>
    <rPh sb="8" eb="10">
      <t>ジッシ</t>
    </rPh>
    <rPh sb="10" eb="11">
      <t>ズ</t>
    </rPh>
    <rPh sb="12" eb="14">
      <t>エンチョウ</t>
    </rPh>
    <phoneticPr fontId="3"/>
  </si>
  <si>
    <t>既設対象
施設延長
（ｍ）</t>
    <rPh sb="0" eb="2">
      <t>キセツ</t>
    </rPh>
    <rPh sb="2" eb="4">
      <t>タイショウ</t>
    </rPh>
    <rPh sb="5" eb="7">
      <t>シセツ</t>
    </rPh>
    <phoneticPr fontId="3"/>
  </si>
  <si>
    <t>ふりがな</t>
    <phoneticPr fontId="3"/>
  </si>
  <si>
    <t>STEPⅠ照査済延長</t>
  </si>
  <si>
    <t>STEPⅠ調査未実施延長</t>
    <rPh sb="5" eb="7">
      <t>チョウサ</t>
    </rPh>
    <rPh sb="7" eb="10">
      <t>ミジッシ</t>
    </rPh>
    <rPh sb="10" eb="12">
      <t>エンチョウ</t>
    </rPh>
    <phoneticPr fontId="12"/>
  </si>
  <si>
    <t>STEPⅡ調査未実施延長</t>
    <rPh sb="5" eb="7">
      <t>チョウサ</t>
    </rPh>
    <rPh sb="7" eb="10">
      <t>ミジッシ</t>
    </rPh>
    <rPh sb="10" eb="12">
      <t>エンチョウ</t>
    </rPh>
    <phoneticPr fontId="12"/>
  </si>
  <si>
    <t>チャート式診断未実施延長</t>
    <rPh sb="4" eb="5">
      <t>シキ</t>
    </rPh>
    <rPh sb="5" eb="7">
      <t>シンダン</t>
    </rPh>
    <rPh sb="7" eb="10">
      <t>ミジッシ</t>
    </rPh>
    <rPh sb="10" eb="12">
      <t>エンチョウ</t>
    </rPh>
    <phoneticPr fontId="12"/>
  </si>
  <si>
    <t>詳細照査必要延長
（STEPⅡ以降必要）</t>
    <rPh sb="0" eb="2">
      <t>ショウサイ</t>
    </rPh>
    <rPh sb="2" eb="4">
      <t>ショウサ</t>
    </rPh>
    <rPh sb="4" eb="6">
      <t>ヒツヨウ</t>
    </rPh>
    <rPh sb="6" eb="8">
      <t>エンチョウ</t>
    </rPh>
    <rPh sb="15" eb="17">
      <t>イコウ</t>
    </rPh>
    <rPh sb="17" eb="19">
      <t>ヒツヨウ</t>
    </rPh>
    <phoneticPr fontId="12"/>
  </si>
  <si>
    <t>詳細照査必要延長
（STEPⅢ以降必要）</t>
    <rPh sb="0" eb="2">
      <t>ショウサイ</t>
    </rPh>
    <rPh sb="2" eb="4">
      <t>ショウサ</t>
    </rPh>
    <rPh sb="4" eb="6">
      <t>ヒツヨウ</t>
    </rPh>
    <rPh sb="6" eb="8">
      <t>エンチョウ</t>
    </rPh>
    <rPh sb="15" eb="17">
      <t>イコウ</t>
    </rPh>
    <rPh sb="17" eb="19">
      <t>ヒツヨウ</t>
    </rPh>
    <phoneticPr fontId="12"/>
  </si>
  <si>
    <t>詳細照査不要延長
（STEPⅢ以降不要）</t>
    <rPh sb="0" eb="2">
      <t>ショウサイ</t>
    </rPh>
    <rPh sb="2" eb="4">
      <t>ショウサ</t>
    </rPh>
    <rPh sb="4" eb="6">
      <t>フヨウ</t>
    </rPh>
    <rPh sb="6" eb="8">
      <t>エンチョウ</t>
    </rPh>
    <rPh sb="15" eb="17">
      <t>イコウ</t>
    </rPh>
    <rPh sb="17" eb="19">
      <t>フヨウ</t>
    </rPh>
    <phoneticPr fontId="12"/>
  </si>
  <si>
    <t>簡易照査＜外力：設定なし＞</t>
    <rPh sb="0" eb="2">
      <t>カンイ</t>
    </rPh>
    <rPh sb="2" eb="4">
      <t>ショウサ</t>
    </rPh>
    <rPh sb="5" eb="7">
      <t>ガイリョク</t>
    </rPh>
    <rPh sb="8" eb="10">
      <t>セッテイ</t>
    </rPh>
    <phoneticPr fontId="12"/>
  </si>
  <si>
    <t>詳細照査＜外力：Ｌ１地震動＞</t>
    <rPh sb="0" eb="2">
      <t>ショウサイ</t>
    </rPh>
    <rPh sb="2" eb="4">
      <t>ショウサ</t>
    </rPh>
    <phoneticPr fontId="12"/>
  </si>
  <si>
    <t>STEPⅡ照査済延長</t>
    <rPh sb="5" eb="7">
      <t>ショウサ</t>
    </rPh>
    <rPh sb="7" eb="8">
      <t>ズ</t>
    </rPh>
    <rPh sb="8" eb="10">
      <t>エンチョウ</t>
    </rPh>
    <phoneticPr fontId="12"/>
  </si>
  <si>
    <t>対策完了延長</t>
    <rPh sb="0" eb="2">
      <t>タイサク</t>
    </rPh>
    <rPh sb="2" eb="4">
      <t>カンリョウ</t>
    </rPh>
    <rPh sb="4" eb="6">
      <t>エンチョウ</t>
    </rPh>
    <phoneticPr fontId="12"/>
  </si>
  <si>
    <t>詳細照査＜外力：L2地震動＞</t>
    <rPh sb="0" eb="2">
      <t>ショウサイ</t>
    </rPh>
    <rPh sb="2" eb="4">
      <t>ショウサ</t>
    </rPh>
    <rPh sb="5" eb="7">
      <t>ガイリョク</t>
    </rPh>
    <rPh sb="10" eb="13">
      <t>ジシンドウ</t>
    </rPh>
    <phoneticPr fontId="12"/>
  </si>
  <si>
    <t>詳細照査＜外力：設計津波（L1津波）を生じさせる地震の地震動＞</t>
    <rPh sb="0" eb="2">
      <t>ショウサイ</t>
    </rPh>
    <rPh sb="2" eb="4">
      <t>ショウサ</t>
    </rPh>
    <rPh sb="5" eb="7">
      <t>ガイリョク</t>
    </rPh>
    <rPh sb="8" eb="10">
      <t>セッケイ</t>
    </rPh>
    <rPh sb="10" eb="12">
      <t>ツナミ</t>
    </rPh>
    <rPh sb="15" eb="17">
      <t>ツナミ</t>
    </rPh>
    <rPh sb="19" eb="20">
      <t>ショウ</t>
    </rPh>
    <rPh sb="24" eb="26">
      <t>ジシン</t>
    </rPh>
    <rPh sb="27" eb="30">
      <t>ジシンドウ</t>
    </rPh>
    <phoneticPr fontId="12"/>
  </si>
  <si>
    <t>チャート式診断チェック</t>
    <rPh sb="4" eb="5">
      <t>シキ</t>
    </rPh>
    <rPh sb="5" eb="7">
      <t>シンダン</t>
    </rPh>
    <phoneticPr fontId="3"/>
  </si>
  <si>
    <t>A-３４（２）</t>
  </si>
  <si>
    <t>A-３４（３）</t>
  </si>
  <si>
    <t>A-３４（４）</t>
  </si>
  <si>
    <t>A-３５（２）</t>
  </si>
  <si>
    <t>A-３５（３）</t>
  </si>
  <si>
    <t>A-３６（２）</t>
  </si>
  <si>
    <t>A-３６（３）</t>
  </si>
  <si>
    <t>A-３６（４）</t>
  </si>
  <si>
    <r>
      <t xml:space="preserve">対象施設延長
</t>
    </r>
    <r>
      <rPr>
        <sz val="10"/>
        <color rgb="FFFF0000"/>
        <rFont val="ＭＳ Ｐゴシック"/>
        <family val="3"/>
        <charset val="128"/>
      </rPr>
      <t>(自動計算)</t>
    </r>
    <rPh sb="0" eb="2">
      <t>タイショウ</t>
    </rPh>
    <rPh sb="2" eb="4">
      <t>シセツ</t>
    </rPh>
    <rPh sb="4" eb="6">
      <t>エンチョウ</t>
    </rPh>
    <phoneticPr fontId="12"/>
  </si>
  <si>
    <r>
      <t xml:space="preserve">STEPⅠ調査未実施延長
</t>
    </r>
    <r>
      <rPr>
        <sz val="10"/>
        <color rgb="FFFF0000"/>
        <rFont val="ＭＳ Ｐゴシック"/>
        <family val="3"/>
        <charset val="128"/>
      </rPr>
      <t>(再掲)</t>
    </r>
    <rPh sb="5" eb="7">
      <t>チョウサ</t>
    </rPh>
    <rPh sb="7" eb="10">
      <t>ミジッシ</t>
    </rPh>
    <rPh sb="10" eb="12">
      <t>エンチョウ</t>
    </rPh>
    <rPh sb="14" eb="15">
      <t>サイ</t>
    </rPh>
    <rPh sb="15" eb="16">
      <t>ケイ</t>
    </rPh>
    <phoneticPr fontId="12"/>
  </si>
  <si>
    <r>
      <rPr>
        <sz val="10"/>
        <color rgb="FF0000FF"/>
        <rFont val="ＭＳ Ｐゴシック"/>
        <family val="3"/>
        <charset val="128"/>
      </rPr>
      <t>STEPⅡ迄</t>
    </r>
    <r>
      <rPr>
        <sz val="10"/>
        <rFont val="ＭＳ Ｐゴシック"/>
        <family val="3"/>
        <charset val="128"/>
      </rPr>
      <t xml:space="preserve">調査未実施延長
</t>
    </r>
    <r>
      <rPr>
        <sz val="10"/>
        <color rgb="FFFF0000"/>
        <rFont val="ＭＳ Ｐゴシック"/>
        <family val="3"/>
        <charset val="128"/>
      </rPr>
      <t>(自動計算)</t>
    </r>
    <rPh sb="5" eb="6">
      <t>マデ</t>
    </rPh>
    <rPh sb="6" eb="8">
      <t>チョウサ</t>
    </rPh>
    <rPh sb="8" eb="11">
      <t>ミジッシ</t>
    </rPh>
    <rPh sb="11" eb="13">
      <t>エンチョウ</t>
    </rPh>
    <phoneticPr fontId="12"/>
  </si>
  <si>
    <r>
      <rPr>
        <sz val="10"/>
        <color rgb="FF0000FF"/>
        <rFont val="ＭＳ Ｐゴシック"/>
        <family val="3"/>
        <charset val="128"/>
      </rPr>
      <t>STEPⅡ迄</t>
    </r>
    <r>
      <rPr>
        <sz val="10"/>
        <rFont val="ＭＳ Ｐゴシック"/>
        <family val="3"/>
        <charset val="128"/>
      </rPr>
      <t xml:space="preserve">査未実施延長
</t>
    </r>
    <r>
      <rPr>
        <sz val="10"/>
        <color rgb="FFFF0000"/>
        <rFont val="ＭＳ Ｐゴシック"/>
        <family val="3"/>
        <charset val="128"/>
      </rPr>
      <t>(再掲)</t>
    </r>
    <rPh sb="5" eb="6">
      <t>マデ</t>
    </rPh>
    <rPh sb="6" eb="7">
      <t>サ</t>
    </rPh>
    <rPh sb="7" eb="10">
      <t>ミジッシ</t>
    </rPh>
    <rPh sb="10" eb="12">
      <t>エンチョウ</t>
    </rPh>
    <rPh sb="14" eb="15">
      <t>サイ</t>
    </rPh>
    <rPh sb="15" eb="16">
      <t>ケイ</t>
    </rPh>
    <phoneticPr fontId="12"/>
  </si>
  <si>
    <r>
      <rPr>
        <sz val="10"/>
        <color rgb="FF0000FF"/>
        <rFont val="ＭＳ Ｐゴシック"/>
        <family val="3"/>
        <charset val="128"/>
      </rPr>
      <t>STEPⅢ（チャート式）迄</t>
    </r>
    <r>
      <rPr>
        <sz val="10"/>
        <rFont val="ＭＳ Ｐゴシック"/>
        <family val="3"/>
        <charset val="128"/>
      </rPr>
      <t xml:space="preserve">調査未実施延長
</t>
    </r>
    <r>
      <rPr>
        <sz val="10"/>
        <color rgb="FFFF0000"/>
        <rFont val="ＭＳ Ｐゴシック"/>
        <family val="3"/>
        <charset val="128"/>
      </rPr>
      <t>(自動計算)</t>
    </r>
    <rPh sb="10" eb="11">
      <t>シキ</t>
    </rPh>
    <rPh sb="12" eb="13">
      <t>マデ</t>
    </rPh>
    <rPh sb="13" eb="15">
      <t>チョウサ</t>
    </rPh>
    <rPh sb="15" eb="18">
      <t>ミジッシ</t>
    </rPh>
    <rPh sb="18" eb="20">
      <t>エンチョウ</t>
    </rPh>
    <phoneticPr fontId="12"/>
  </si>
  <si>
    <t>チャート式診断済延長</t>
    <rPh sb="4" eb="5">
      <t>シキ</t>
    </rPh>
    <rPh sb="5" eb="7">
      <t>シンダン</t>
    </rPh>
    <rPh sb="7" eb="8">
      <t>ズ</t>
    </rPh>
    <rPh sb="8" eb="10">
      <t>エンチョウ</t>
    </rPh>
    <phoneticPr fontId="12"/>
  </si>
  <si>
    <r>
      <rPr>
        <sz val="10"/>
        <color rgb="FF0000FF"/>
        <rFont val="ＭＳ Ｐゴシック"/>
        <family val="3"/>
        <charset val="128"/>
      </rPr>
      <t>STEPⅢ（チャート式）迄</t>
    </r>
    <r>
      <rPr>
        <sz val="10"/>
        <rFont val="ＭＳ Ｐゴシック"/>
        <family val="3"/>
        <charset val="128"/>
      </rPr>
      <t xml:space="preserve">調査未実施延長
</t>
    </r>
    <r>
      <rPr>
        <sz val="10"/>
        <color rgb="FFFF0000"/>
        <rFont val="ＭＳ Ｐゴシック"/>
        <family val="3"/>
        <charset val="128"/>
      </rPr>
      <t>(再褐)</t>
    </r>
    <rPh sb="10" eb="11">
      <t>シキ</t>
    </rPh>
    <rPh sb="12" eb="13">
      <t>マデ</t>
    </rPh>
    <rPh sb="13" eb="15">
      <t>チョウサ</t>
    </rPh>
    <rPh sb="15" eb="18">
      <t>ミジッシ</t>
    </rPh>
    <rPh sb="18" eb="20">
      <t>エンチョウ</t>
    </rPh>
    <rPh sb="22" eb="23">
      <t>サイ</t>
    </rPh>
    <rPh sb="23" eb="24">
      <t>カツ</t>
    </rPh>
    <phoneticPr fontId="12"/>
  </si>
  <si>
    <r>
      <rPr>
        <sz val="10"/>
        <color rgb="FF0000FF"/>
        <rFont val="ＭＳ Ｐゴシック"/>
        <family val="3"/>
        <charset val="128"/>
      </rPr>
      <t>STEPⅢ迄</t>
    </r>
    <r>
      <rPr>
        <sz val="10"/>
        <rFont val="ＭＳ Ｐゴシック"/>
        <family val="3"/>
        <charset val="128"/>
      </rPr>
      <t xml:space="preserve">調査未実施延長
</t>
    </r>
    <r>
      <rPr>
        <sz val="10"/>
        <color rgb="FFFF0000"/>
        <rFont val="ＭＳ Ｐゴシック"/>
        <family val="3"/>
        <charset val="128"/>
      </rPr>
      <t>(自動計算)</t>
    </r>
    <rPh sb="5" eb="6">
      <t>マデ</t>
    </rPh>
    <rPh sb="6" eb="8">
      <t>チョウサ</t>
    </rPh>
    <rPh sb="8" eb="11">
      <t>ミジッシ</t>
    </rPh>
    <rPh sb="11" eb="13">
      <t>エンチョウ</t>
    </rPh>
    <phoneticPr fontId="12"/>
  </si>
  <si>
    <r>
      <t xml:space="preserve">STEPⅣ（チャート式）対象延長
</t>
    </r>
    <r>
      <rPr>
        <sz val="10"/>
        <color rgb="FFFF0000"/>
        <rFont val="ＭＳ Ｐゴシック"/>
        <family val="3"/>
        <charset val="128"/>
      </rPr>
      <t>(自動計算)</t>
    </r>
    <rPh sb="10" eb="11">
      <t>シキ</t>
    </rPh>
    <rPh sb="12" eb="14">
      <t>タイショウ</t>
    </rPh>
    <rPh sb="14" eb="16">
      <t>エンチョウ</t>
    </rPh>
    <phoneticPr fontId="12"/>
  </si>
  <si>
    <r>
      <rPr>
        <sz val="10"/>
        <color rgb="FF0000FF"/>
        <rFont val="ＭＳ Ｐゴシック"/>
        <family val="3"/>
        <charset val="128"/>
      </rPr>
      <t>STEPⅢ迄</t>
    </r>
    <r>
      <rPr>
        <sz val="10"/>
        <rFont val="ＭＳ Ｐゴシック"/>
        <family val="3"/>
        <charset val="128"/>
      </rPr>
      <t xml:space="preserve">査未実施延長
</t>
    </r>
    <r>
      <rPr>
        <sz val="10"/>
        <color rgb="FFFF0000"/>
        <rFont val="ＭＳ Ｐゴシック"/>
        <family val="3"/>
        <charset val="128"/>
      </rPr>
      <t>(再掲)</t>
    </r>
    <rPh sb="5" eb="6">
      <t>マデ</t>
    </rPh>
    <rPh sb="6" eb="7">
      <t>サ</t>
    </rPh>
    <rPh sb="7" eb="10">
      <t>ミジッシ</t>
    </rPh>
    <rPh sb="10" eb="12">
      <t>エンチョウ</t>
    </rPh>
    <rPh sb="14" eb="15">
      <t>サイ</t>
    </rPh>
    <rPh sb="15" eb="16">
      <t>ケイ</t>
    </rPh>
    <phoneticPr fontId="12"/>
  </si>
  <si>
    <r>
      <rPr>
        <sz val="10"/>
        <color rgb="FF0000FF"/>
        <rFont val="ＭＳ Ｐゴシック"/>
        <family val="3"/>
        <charset val="128"/>
      </rPr>
      <t>STEPⅣ（チャート式）迄</t>
    </r>
    <r>
      <rPr>
        <sz val="10"/>
        <rFont val="ＭＳ Ｐゴシック"/>
        <family val="3"/>
        <charset val="128"/>
      </rPr>
      <t xml:space="preserve">調査未実施延長
</t>
    </r>
    <r>
      <rPr>
        <sz val="10"/>
        <color rgb="FFFF0000"/>
        <rFont val="ＭＳ Ｐゴシック"/>
        <family val="3"/>
        <charset val="128"/>
      </rPr>
      <t>(自動計算)</t>
    </r>
    <rPh sb="10" eb="11">
      <t>シキ</t>
    </rPh>
    <rPh sb="12" eb="13">
      <t>マデ</t>
    </rPh>
    <rPh sb="13" eb="15">
      <t>チョウサ</t>
    </rPh>
    <rPh sb="15" eb="18">
      <t>ミジッシ</t>
    </rPh>
    <rPh sb="18" eb="20">
      <t>エンチョウ</t>
    </rPh>
    <phoneticPr fontId="12"/>
  </si>
  <si>
    <r>
      <rPr>
        <sz val="10"/>
        <color rgb="FF0000FF"/>
        <rFont val="ＭＳ Ｐゴシック"/>
        <family val="3"/>
        <charset val="128"/>
      </rPr>
      <t>STEPⅣ（チャート式）迄</t>
    </r>
    <r>
      <rPr>
        <sz val="10"/>
        <rFont val="ＭＳ Ｐゴシック"/>
        <family val="3"/>
        <charset val="128"/>
      </rPr>
      <t xml:space="preserve">調査未実施延長
</t>
    </r>
    <r>
      <rPr>
        <sz val="10"/>
        <color rgb="FFFF0000"/>
        <rFont val="ＭＳ Ｐゴシック"/>
        <family val="3"/>
        <charset val="128"/>
      </rPr>
      <t>(再褐)</t>
    </r>
    <rPh sb="10" eb="11">
      <t>シキ</t>
    </rPh>
    <rPh sb="12" eb="13">
      <t>マデ</t>
    </rPh>
    <rPh sb="13" eb="15">
      <t>チョウサ</t>
    </rPh>
    <rPh sb="15" eb="18">
      <t>ミジッシ</t>
    </rPh>
    <rPh sb="18" eb="20">
      <t>エンチョウ</t>
    </rPh>
    <rPh sb="22" eb="23">
      <t>サイ</t>
    </rPh>
    <rPh sb="23" eb="24">
      <t>カツ</t>
    </rPh>
    <phoneticPr fontId="12"/>
  </si>
  <si>
    <r>
      <rPr>
        <sz val="10"/>
        <color rgb="FF0000FF"/>
        <rFont val="ＭＳ Ｐゴシック"/>
        <family val="3"/>
        <charset val="128"/>
      </rPr>
      <t>STEPⅣ迄</t>
    </r>
    <r>
      <rPr>
        <sz val="10"/>
        <rFont val="ＭＳ Ｐゴシック"/>
        <family val="3"/>
        <charset val="128"/>
      </rPr>
      <t xml:space="preserve">調査未実施延長
</t>
    </r>
    <r>
      <rPr>
        <sz val="10"/>
        <color rgb="FFFF0000"/>
        <rFont val="ＭＳ Ｐゴシック"/>
        <family val="3"/>
        <charset val="128"/>
      </rPr>
      <t>(自動計算)</t>
    </r>
    <rPh sb="5" eb="6">
      <t>マデ</t>
    </rPh>
    <rPh sb="6" eb="8">
      <t>チョウサ</t>
    </rPh>
    <rPh sb="8" eb="11">
      <t>ミジッシ</t>
    </rPh>
    <rPh sb="11" eb="13">
      <t>エンチョウ</t>
    </rPh>
    <phoneticPr fontId="12"/>
  </si>
  <si>
    <t>対策必要
延長</t>
    <rPh sb="0" eb="2">
      <t>タイサク</t>
    </rPh>
    <rPh sb="2" eb="4">
      <t>ヒツヨウ</t>
    </rPh>
    <rPh sb="5" eb="7">
      <t>エンチョウ</t>
    </rPh>
    <phoneticPr fontId="12"/>
  </si>
  <si>
    <t>対策不要延長</t>
    <rPh sb="0" eb="2">
      <t>タイサク</t>
    </rPh>
    <rPh sb="2" eb="4">
      <t>フヨウ</t>
    </rPh>
    <rPh sb="4" eb="6">
      <t>エンチョウ</t>
    </rPh>
    <phoneticPr fontId="12"/>
  </si>
  <si>
    <t>対策必要延長</t>
    <rPh sb="0" eb="2">
      <t>タイサク</t>
    </rPh>
    <rPh sb="2" eb="4">
      <t>ヒツヨウ</t>
    </rPh>
    <rPh sb="4" eb="6">
      <t>エンチョウ</t>
    </rPh>
    <phoneticPr fontId="3"/>
  </si>
  <si>
    <t>対策完了延長</t>
    <rPh sb="0" eb="2">
      <t>タイサク</t>
    </rPh>
    <rPh sb="2" eb="4">
      <t>カンリョウ</t>
    </rPh>
    <rPh sb="4" eb="6">
      <t>エンチョウ</t>
    </rPh>
    <phoneticPr fontId="3"/>
  </si>
  <si>
    <t>対策不要延長</t>
    <rPh sb="0" eb="2">
      <t>タイサク</t>
    </rPh>
    <rPh sb="2" eb="4">
      <t>フヨウ</t>
    </rPh>
    <rPh sb="4" eb="6">
      <t>エンチョウ</t>
    </rPh>
    <phoneticPr fontId="3"/>
  </si>
  <si>
    <t>詳細照査必要延長
（STEPⅣ以降必要）</t>
    <rPh sb="0" eb="2">
      <t>ショウサイ</t>
    </rPh>
    <rPh sb="2" eb="4">
      <t>ショウサ</t>
    </rPh>
    <rPh sb="4" eb="6">
      <t>ヒツヨウ</t>
    </rPh>
    <rPh sb="6" eb="8">
      <t>エンチョウ</t>
    </rPh>
    <rPh sb="15" eb="17">
      <t>イコウ</t>
    </rPh>
    <rPh sb="17" eb="19">
      <t>ヒツヨウ</t>
    </rPh>
    <phoneticPr fontId="12"/>
  </si>
  <si>
    <t>詳細照査不要延長
（STEPⅣ以降不要）</t>
    <rPh sb="0" eb="2">
      <t>ショウサイ</t>
    </rPh>
    <rPh sb="2" eb="4">
      <t>ショウサ</t>
    </rPh>
    <rPh sb="4" eb="6">
      <t>フヨウ</t>
    </rPh>
    <rPh sb="6" eb="8">
      <t>エンチョウ</t>
    </rPh>
    <rPh sb="15" eb="17">
      <t>イコウ</t>
    </rPh>
    <rPh sb="17" eb="19">
      <t>フヨウ</t>
    </rPh>
    <phoneticPr fontId="12"/>
  </si>
  <si>
    <t>耐震対策の実施状況について</t>
    <rPh sb="0" eb="2">
      <t>タイシン</t>
    </rPh>
    <rPh sb="2" eb="4">
      <t>タイサク</t>
    </rPh>
    <rPh sb="5" eb="7">
      <t>ジッシ</t>
    </rPh>
    <rPh sb="7" eb="9">
      <t>ジョウキョウ</t>
    </rPh>
    <phoneticPr fontId="21"/>
  </si>
  <si>
    <t>L1地震動</t>
    <rPh sb="2" eb="5">
      <t>ジシンドウ</t>
    </rPh>
    <phoneticPr fontId="21"/>
  </si>
  <si>
    <t>対象施設延長：A-10(1)</t>
    <rPh sb="0" eb="2">
      <t>タイショウ</t>
    </rPh>
    <rPh sb="2" eb="4">
      <t>シセツ</t>
    </rPh>
    <rPh sb="4" eb="6">
      <t>エンチョウ</t>
    </rPh>
    <phoneticPr fontId="21"/>
  </si>
  <si>
    <t>STEPⅠ</t>
    <phoneticPr fontId="21"/>
  </si>
  <si>
    <t>（簡易照査）</t>
    <phoneticPr fontId="21"/>
  </si>
  <si>
    <t>‐‐‐‐‐‐‐‐‐‐‐‐‐‐‐‐‐‐‐‐‐‐‐‐‐‐‐‐‐‐‐‐‐‐‐‐‐‐‐‐‐‐‐‐‐‐‐‐‐‐‐‐‐‐‐‐‐‐‐‐‐‐‐簡易照査実施済み延長‐‐‐‐‐‐‐‐‐‐‐‐‐‐‐‐‐‐‐‐‐‐‐‐‐‐‐‐‐‐‐‐‐‐‐‐‐‐‐‐‐‐‐‐‐‐‐‐‐‐‐‐‐‐‐‐‐‐‐‐‐‐‐</t>
    <phoneticPr fontId="21"/>
  </si>
  <si>
    <t>照査未実施（Ⅰ）</t>
    <rPh sb="0" eb="2">
      <t>ショウサ</t>
    </rPh>
    <rPh sb="2" eb="5">
      <t>ミジッシ</t>
    </rPh>
    <phoneticPr fontId="21"/>
  </si>
  <si>
    <t>詳細調査必要</t>
    <rPh sb="0" eb="2">
      <t>ショウサイ</t>
    </rPh>
    <rPh sb="2" eb="4">
      <t>チョウサ</t>
    </rPh>
    <rPh sb="4" eb="6">
      <t>ヒツヨウ</t>
    </rPh>
    <phoneticPr fontId="21"/>
  </si>
  <si>
    <t>詳細照査不要</t>
    <rPh sb="0" eb="2">
      <t>ショウサイ</t>
    </rPh>
    <rPh sb="2" eb="4">
      <t>ショウサ</t>
    </rPh>
    <rPh sb="4" eb="6">
      <t>フヨウ</t>
    </rPh>
    <phoneticPr fontId="21"/>
  </si>
  <si>
    <t>A-31(1)</t>
    <phoneticPr fontId="21"/>
  </si>
  <si>
    <t>A-31(2)</t>
    <phoneticPr fontId="21"/>
  </si>
  <si>
    <t>A-31(3)</t>
    <phoneticPr fontId="21"/>
  </si>
  <si>
    <t>‐‐‐‐‐‐‐‐‐‐‐‐‐‐‐‐‐‐‐‐‐‐‐‐‐‐‐‐‐‐‐‐‐‐‐‐‐‐‐‐‐‐‐‐‐‐‐‐対策必要延長‐‐‐‐‐‐‐‐‐‐‐‐‐‐‐‐‐‐‐‐‐‐‐‐‐‐‐‐‐‐‐‐‐‐‐‐‐‐‐‐‐‐‐‐‐‐‐‐</t>
    <rPh sb="48" eb="50">
      <t>タイサク</t>
    </rPh>
    <rPh sb="50" eb="52">
      <t>ヒツヨウ</t>
    </rPh>
    <rPh sb="52" eb="54">
      <t>エンチョウ</t>
    </rPh>
    <phoneticPr fontId="21"/>
  </si>
  <si>
    <t>STEPⅡ</t>
    <phoneticPr fontId="21"/>
  </si>
  <si>
    <t>照査未実施（Ⅱ）</t>
    <rPh sb="0" eb="2">
      <t>ショウサ</t>
    </rPh>
    <rPh sb="2" eb="5">
      <t>ミジッシ</t>
    </rPh>
    <phoneticPr fontId="21"/>
  </si>
  <si>
    <t>対策必要（未実施）</t>
    <rPh sb="0" eb="2">
      <t>タイサク</t>
    </rPh>
    <rPh sb="2" eb="4">
      <t>ヒツヨウ</t>
    </rPh>
    <rPh sb="5" eb="8">
      <t>ミジッシ</t>
    </rPh>
    <phoneticPr fontId="21"/>
  </si>
  <si>
    <t>対策完了</t>
    <rPh sb="0" eb="2">
      <t>タイサク</t>
    </rPh>
    <rPh sb="2" eb="4">
      <t>カンリョウ</t>
    </rPh>
    <phoneticPr fontId="21"/>
  </si>
  <si>
    <t>対策不要</t>
    <rPh sb="0" eb="2">
      <t>タイサク</t>
    </rPh>
    <rPh sb="2" eb="4">
      <t>フヨウ</t>
    </rPh>
    <phoneticPr fontId="21"/>
  </si>
  <si>
    <t>（詳細照査）</t>
    <rPh sb="3" eb="5">
      <t>ショウサ</t>
    </rPh>
    <phoneticPr fontId="21"/>
  </si>
  <si>
    <t>A-31(1)</t>
    <phoneticPr fontId="21"/>
  </si>
  <si>
    <t>A-32(1)</t>
    <phoneticPr fontId="21"/>
  </si>
  <si>
    <t>A-32(2)</t>
    <phoneticPr fontId="21"/>
  </si>
  <si>
    <t>A-32(3)</t>
    <phoneticPr fontId="21"/>
  </si>
  <si>
    <t>A-32(4)</t>
    <phoneticPr fontId="21"/>
  </si>
  <si>
    <t>‐‐‐‐‐‐‐‐‐‐‐‐‐‐‐‐‐‐‐‐‐‐‐‐‐‐‐‐‐‐‐‐‐‐‐‐‐‐‐‐‐‐‐‐‐‐‐‐‐‐‐‐‐詳細照査実施済み延長‐‐‐‐‐‐‐‐‐‐‐‐‐‐‐‐‐‐‐‐‐‐‐‐‐‐‐‐‐‐‐‐‐‐‐‐‐‐‐‐‐‐‐‐‐‐‐‐‐‐‐‐‐</t>
    <rPh sb="53" eb="55">
      <t>ショウサイ</t>
    </rPh>
    <rPh sb="55" eb="57">
      <t>ショウサ</t>
    </rPh>
    <rPh sb="57" eb="59">
      <t>ジッシ</t>
    </rPh>
    <rPh sb="59" eb="60">
      <t>ズ</t>
    </rPh>
    <rPh sb="61" eb="63">
      <t>エンチョウ</t>
    </rPh>
    <phoneticPr fontId="21"/>
  </si>
  <si>
    <t>設計津波（L1津波）を生じさせる地震の地震動</t>
    <rPh sb="0" eb="2">
      <t>セッケイ</t>
    </rPh>
    <rPh sb="2" eb="4">
      <t>ツナミ</t>
    </rPh>
    <rPh sb="7" eb="9">
      <t>ツナミ</t>
    </rPh>
    <phoneticPr fontId="21"/>
  </si>
  <si>
    <t>簡易照査</t>
    <rPh sb="0" eb="2">
      <t>カンイ</t>
    </rPh>
    <rPh sb="2" eb="4">
      <t>ショウサ</t>
    </rPh>
    <phoneticPr fontId="21"/>
  </si>
  <si>
    <t>（チャート式）</t>
    <rPh sb="5" eb="6">
      <t>シキ</t>
    </rPh>
    <phoneticPr fontId="21"/>
  </si>
  <si>
    <t>‐‐‐‐‐‐‐‐‐‐‐‐‐‐‐‐‐‐‐‐‐‐‐‐‐‐‐‐‐‐‐‐‐‐‐‐‐‐‐‐‐‐‐‐‐簡易照査実施済み延長‐‐‐‐‐‐‐‐‐‐‐‐‐‐‐‐‐‐‐‐‐‐‐‐‐‐‐‐‐‐‐‐‐‐‐‐‐‐‐‐‐‐‐‐‐</t>
    <rPh sb="45" eb="47">
      <t>カンイ</t>
    </rPh>
    <rPh sb="47" eb="49">
      <t>ショウサ</t>
    </rPh>
    <rPh sb="49" eb="51">
      <t>ジッシ</t>
    </rPh>
    <rPh sb="51" eb="52">
      <t>ズ</t>
    </rPh>
    <rPh sb="53" eb="55">
      <t>エンチョウ</t>
    </rPh>
    <phoneticPr fontId="21"/>
  </si>
  <si>
    <t>照査未実施（チL1）</t>
    <rPh sb="0" eb="2">
      <t>ショウサ</t>
    </rPh>
    <rPh sb="2" eb="5">
      <t>ミジッシ</t>
    </rPh>
    <phoneticPr fontId="21"/>
  </si>
  <si>
    <t>A-32(1)'</t>
    <phoneticPr fontId="21"/>
  </si>
  <si>
    <t>A-33(1)</t>
    <phoneticPr fontId="21"/>
  </si>
  <si>
    <t>A-33(2)</t>
    <phoneticPr fontId="21"/>
  </si>
  <si>
    <t>A-33(3)</t>
    <phoneticPr fontId="21"/>
  </si>
  <si>
    <t>STEPⅢ</t>
    <phoneticPr fontId="21"/>
  </si>
  <si>
    <t>‐‐‐‐‐‐‐‐‐‐‐‐‐‐‐‐‐‐‐‐‐‐‐‐対策必要延長‐‐‐‐‐‐‐‐‐‐‐‐‐‐‐‐‐‐‐‐‐‐‐‐</t>
    <rPh sb="24" eb="26">
      <t>タイサク</t>
    </rPh>
    <rPh sb="26" eb="28">
      <t>ヒツヨウ</t>
    </rPh>
    <rPh sb="28" eb="30">
      <t>エンチョウ</t>
    </rPh>
    <phoneticPr fontId="21"/>
  </si>
  <si>
    <t>（詳細照査）</t>
    <rPh sb="1" eb="3">
      <t>ショウサイ</t>
    </rPh>
    <rPh sb="3" eb="5">
      <t>ショウサ</t>
    </rPh>
    <phoneticPr fontId="21"/>
  </si>
  <si>
    <t>照査未実施（Ⅲ）</t>
    <rPh sb="0" eb="2">
      <t>ショウサ</t>
    </rPh>
    <rPh sb="2" eb="5">
      <t>ミジッシ</t>
    </rPh>
    <phoneticPr fontId="21"/>
  </si>
  <si>
    <t>A-33(1)'</t>
    <phoneticPr fontId="21"/>
  </si>
  <si>
    <t>A-34(1)</t>
    <phoneticPr fontId="21"/>
  </si>
  <si>
    <t>A-34(2)</t>
    <phoneticPr fontId="21"/>
  </si>
  <si>
    <t>A-34(3)</t>
    <phoneticPr fontId="21"/>
  </si>
  <si>
    <t>A-34(4)</t>
    <phoneticPr fontId="21"/>
  </si>
  <si>
    <t>‐‐‐‐‐‐‐‐‐‐‐‐‐‐‐‐‐‐‐‐‐‐‐‐‐‐‐‐‐‐‐‐‐‐‐詳細照査実施済み延長‐‐‐‐‐‐‐‐‐‐‐‐‐‐‐‐‐‐‐‐‐‐‐‐‐‐‐‐‐‐‐‐‐‐‐</t>
    <phoneticPr fontId="21"/>
  </si>
  <si>
    <t>※『Ｌ２地震動』の耐震照査・対策を実施することで、『設計津波（Ｌ１津波）を生じさせる地震動』の照査・対策を包括する場合は、記載不要。</t>
    <rPh sb="4" eb="6">
      <t>ジシン</t>
    </rPh>
    <rPh sb="6" eb="7">
      <t>ドウ</t>
    </rPh>
    <rPh sb="9" eb="11">
      <t>タイシン</t>
    </rPh>
    <rPh sb="11" eb="13">
      <t>ショウサ</t>
    </rPh>
    <rPh sb="14" eb="16">
      <t>タイサク</t>
    </rPh>
    <rPh sb="17" eb="19">
      <t>ジッシ</t>
    </rPh>
    <rPh sb="26" eb="28">
      <t>セッケイ</t>
    </rPh>
    <rPh sb="28" eb="30">
      <t>ツナミ</t>
    </rPh>
    <rPh sb="33" eb="35">
      <t>ツナミ</t>
    </rPh>
    <rPh sb="37" eb="38">
      <t>ショウ</t>
    </rPh>
    <rPh sb="42" eb="44">
      <t>ジシン</t>
    </rPh>
    <rPh sb="44" eb="45">
      <t>ドウ</t>
    </rPh>
    <rPh sb="47" eb="49">
      <t>ショウサ</t>
    </rPh>
    <rPh sb="50" eb="52">
      <t>タイサク</t>
    </rPh>
    <rPh sb="53" eb="55">
      <t>ホウカツ</t>
    </rPh>
    <rPh sb="57" eb="59">
      <t>バアイ</t>
    </rPh>
    <rPh sb="61" eb="63">
      <t>キサイ</t>
    </rPh>
    <rPh sb="63" eb="65">
      <t>フヨウ</t>
    </rPh>
    <phoneticPr fontId="21"/>
  </si>
  <si>
    <t>L2地震動</t>
    <rPh sb="2" eb="4">
      <t>ジシン</t>
    </rPh>
    <rPh sb="4" eb="5">
      <t>ドウ</t>
    </rPh>
    <phoneticPr fontId="21"/>
  </si>
  <si>
    <t>対象施設延長：A-35(1)</t>
    <rPh sb="0" eb="2">
      <t>タイショウ</t>
    </rPh>
    <rPh sb="2" eb="4">
      <t>シセツ</t>
    </rPh>
    <rPh sb="4" eb="6">
      <t>エンチョウ</t>
    </rPh>
    <phoneticPr fontId="21"/>
  </si>
  <si>
    <t>‐‐‐‐‐‐‐‐‐‐‐‐‐‐‐‐‐‐‐‐‐‐‐‐‐‐‐‐‐簡易照査実施済み延長‐‐‐‐‐‐‐‐‐‐‐‐‐‐‐‐‐‐‐‐‐‐‐‐‐‐‐‐‐</t>
    <rPh sb="29" eb="31">
      <t>カンイ</t>
    </rPh>
    <rPh sb="31" eb="33">
      <t>ショウサ</t>
    </rPh>
    <rPh sb="33" eb="35">
      <t>ジッシ</t>
    </rPh>
    <rPh sb="35" eb="36">
      <t>ズ</t>
    </rPh>
    <rPh sb="37" eb="39">
      <t>エンチョウ</t>
    </rPh>
    <phoneticPr fontId="21"/>
  </si>
  <si>
    <t>照査未実施（チL2）</t>
    <rPh sb="0" eb="2">
      <t>ショウサ</t>
    </rPh>
    <rPh sb="2" eb="5">
      <t>ミジッシ</t>
    </rPh>
    <phoneticPr fontId="21"/>
  </si>
  <si>
    <t>A-34(1)'</t>
    <phoneticPr fontId="21"/>
  </si>
  <si>
    <t>A-35(1)</t>
    <phoneticPr fontId="21"/>
  </si>
  <si>
    <t>A-35(2)</t>
    <phoneticPr fontId="21"/>
  </si>
  <si>
    <t>A-35(3)</t>
    <phoneticPr fontId="21"/>
  </si>
  <si>
    <t>STEPⅣ</t>
    <phoneticPr fontId="21"/>
  </si>
  <si>
    <t>‐‐‐‐‐‐‐‐対策必要延長‐‐‐‐‐‐‐‐</t>
    <rPh sb="8" eb="10">
      <t>タイサク</t>
    </rPh>
    <rPh sb="10" eb="12">
      <t>ヒツヨウ</t>
    </rPh>
    <rPh sb="12" eb="14">
      <t>エンチョウ</t>
    </rPh>
    <phoneticPr fontId="21"/>
  </si>
  <si>
    <t>照査未実施（Ⅳ）</t>
    <rPh sb="0" eb="2">
      <t>ショウサ</t>
    </rPh>
    <rPh sb="2" eb="5">
      <t>ミジッシ</t>
    </rPh>
    <phoneticPr fontId="21"/>
  </si>
  <si>
    <t>A-35(1)'</t>
    <phoneticPr fontId="21"/>
  </si>
  <si>
    <t>A-36(1)</t>
    <phoneticPr fontId="21"/>
  </si>
  <si>
    <t>A-36(2)</t>
    <phoneticPr fontId="21"/>
  </si>
  <si>
    <t>A-36(3)</t>
    <phoneticPr fontId="21"/>
  </si>
  <si>
    <t>A-36(4)</t>
    <phoneticPr fontId="21"/>
  </si>
  <si>
    <t>‐‐‐‐‐‐‐‐‐‐‐‐‐‐‐‐‐‐‐‐‐‐‐‐‐詳細照査実施済み延長‐‐‐‐‐‐‐‐‐‐‐‐‐‐‐‐‐‐‐‐‐‐‐‐‐</t>
    <rPh sb="25" eb="27">
      <t>ショウサイ</t>
    </rPh>
    <rPh sb="27" eb="29">
      <t>ショウサ</t>
    </rPh>
    <rPh sb="29" eb="31">
      <t>ジッシ</t>
    </rPh>
    <rPh sb="31" eb="32">
      <t>ズ</t>
    </rPh>
    <rPh sb="33" eb="35">
      <t>エンチョウ</t>
    </rPh>
    <phoneticPr fontId="21"/>
  </si>
  <si>
    <r>
      <t xml:space="preserve">詳細照査不要延長
</t>
    </r>
    <r>
      <rPr>
        <sz val="10"/>
        <color rgb="FF0000FF"/>
        <rFont val="ＭＳ Ｐゴシック"/>
        <family val="3"/>
        <charset val="128"/>
      </rPr>
      <t>（STEPⅡ以降不要）</t>
    </r>
    <r>
      <rPr>
        <sz val="10"/>
        <rFont val="ＭＳ Ｐゴシック"/>
        <family val="3"/>
        <charset val="128"/>
      </rPr>
      <t xml:space="preserve">
</t>
    </r>
    <r>
      <rPr>
        <sz val="10"/>
        <color rgb="FFFF0000"/>
        <rFont val="ＭＳ Ｐゴシック"/>
        <family val="3"/>
        <charset val="128"/>
      </rPr>
      <t>(再掲)</t>
    </r>
    <rPh sb="0" eb="2">
      <t>ショウサイ</t>
    </rPh>
    <rPh sb="2" eb="4">
      <t>ショウサ</t>
    </rPh>
    <rPh sb="4" eb="6">
      <t>フヨウ</t>
    </rPh>
    <rPh sb="6" eb="8">
      <t>エンチョウ</t>
    </rPh>
    <rPh sb="22" eb="23">
      <t>サイ</t>
    </rPh>
    <rPh sb="23" eb="24">
      <t>ケイ</t>
    </rPh>
    <phoneticPr fontId="12"/>
  </si>
  <si>
    <r>
      <t xml:space="preserve">詳細照査不要延長
</t>
    </r>
    <r>
      <rPr>
        <sz val="10"/>
        <color rgb="FF0000FF"/>
        <rFont val="ＭＳ Ｐゴシック"/>
        <family val="3"/>
        <charset val="128"/>
      </rPr>
      <t>（STEPⅢ以降不要）</t>
    </r>
    <r>
      <rPr>
        <sz val="10"/>
        <rFont val="ＭＳ Ｐゴシック"/>
        <family val="3"/>
        <charset val="128"/>
      </rPr>
      <t xml:space="preserve">
</t>
    </r>
    <r>
      <rPr>
        <sz val="10"/>
        <color rgb="FFFF0000"/>
        <rFont val="ＭＳ Ｐゴシック"/>
        <family val="3"/>
        <charset val="128"/>
      </rPr>
      <t>(再掲)</t>
    </r>
    <rPh sb="0" eb="2">
      <t>ショウサイ</t>
    </rPh>
    <rPh sb="2" eb="4">
      <t>ショウサ</t>
    </rPh>
    <rPh sb="4" eb="6">
      <t>フヨウ</t>
    </rPh>
    <rPh sb="6" eb="8">
      <t>エンチョウ</t>
    </rPh>
    <rPh sb="15" eb="17">
      <t>イコウ</t>
    </rPh>
    <rPh sb="17" eb="19">
      <t>フヨウ</t>
    </rPh>
    <phoneticPr fontId="12"/>
  </si>
  <si>
    <r>
      <t xml:space="preserve">詳細照査不要延長
</t>
    </r>
    <r>
      <rPr>
        <sz val="10"/>
        <color rgb="FF0000FF"/>
        <rFont val="ＭＳ Ｐゴシック"/>
        <family val="3"/>
        <charset val="128"/>
      </rPr>
      <t>（STEPⅣ以降不要）</t>
    </r>
    <r>
      <rPr>
        <sz val="10"/>
        <rFont val="ＭＳ Ｐゴシック"/>
        <family val="3"/>
        <charset val="128"/>
      </rPr>
      <t xml:space="preserve">
</t>
    </r>
    <r>
      <rPr>
        <sz val="10"/>
        <color rgb="FFFF0000"/>
        <rFont val="ＭＳ Ｐゴシック"/>
        <family val="3"/>
        <charset val="128"/>
      </rPr>
      <t>(再掲)</t>
    </r>
    <rPh sb="0" eb="2">
      <t>ショウサイ</t>
    </rPh>
    <rPh sb="2" eb="4">
      <t>ショウサ</t>
    </rPh>
    <rPh sb="4" eb="6">
      <t>フヨウ</t>
    </rPh>
    <rPh sb="6" eb="8">
      <t>エンチョウ</t>
    </rPh>
    <rPh sb="15" eb="17">
      <t>イコウ</t>
    </rPh>
    <rPh sb="17" eb="19">
      <t>フヨウ</t>
    </rPh>
    <phoneticPr fontId="12"/>
  </si>
  <si>
    <t>0010</t>
  </si>
  <si>
    <t>0013</t>
  </si>
  <si>
    <t>0029</t>
  </si>
  <si>
    <t>0025</t>
  </si>
  <si>
    <t>0064</t>
  </si>
  <si>
    <t>0143</t>
  </si>
  <si>
    <t>0120</t>
  </si>
  <si>
    <t>0277</t>
  </si>
  <si>
    <t>0276</t>
  </si>
  <si>
    <t>0279</t>
  </si>
  <si>
    <t>0304</t>
  </si>
  <si>
    <t>0346</t>
  </si>
  <si>
    <t>0015</t>
  </si>
  <si>
    <t>0016</t>
  </si>
  <si>
    <t>0022</t>
  </si>
  <si>
    <t>0024</t>
  </si>
  <si>
    <t>0048</t>
  </si>
  <si>
    <t>0057</t>
  </si>
  <si>
    <t>0060</t>
  </si>
  <si>
    <t>住吉</t>
    <rPh sb="0" eb="2">
      <t>スミヨシ</t>
    </rPh>
    <phoneticPr fontId="12"/>
  </si>
  <si>
    <t>すみよし</t>
    <phoneticPr fontId="3"/>
  </si>
  <si>
    <t>0014</t>
  </si>
  <si>
    <t>0045</t>
  </si>
  <si>
    <t>0012</t>
  </si>
  <si>
    <t>0068</t>
  </si>
  <si>
    <t>鹿島</t>
    <rPh sb="0" eb="2">
      <t>カシマ</t>
    </rPh>
    <phoneticPr fontId="3"/>
  </si>
  <si>
    <t>0105</t>
  </si>
  <si>
    <t>0070</t>
  </si>
  <si>
    <t>0178</t>
  </si>
  <si>
    <t>0023</t>
  </si>
  <si>
    <t>0049</t>
  </si>
  <si>
    <t>0063</t>
  </si>
  <si>
    <t>かま</t>
    <phoneticPr fontId="3"/>
  </si>
  <si>
    <t>0062</t>
  </si>
  <si>
    <t>0177</t>
  </si>
  <si>
    <t>0096</t>
  </si>
  <si>
    <t>ながさき</t>
    <phoneticPr fontId="3"/>
  </si>
  <si>
    <t>かたしま</t>
    <phoneticPr fontId="3"/>
  </si>
  <si>
    <t>0278</t>
  </si>
  <si>
    <t>0211</t>
  </si>
  <si>
    <t>0059</t>
  </si>
  <si>
    <t>0054</t>
  </si>
  <si>
    <t>0174</t>
  </si>
  <si>
    <t>0072</t>
  </si>
  <si>
    <t>蓑島</t>
    <rPh sb="0" eb="2">
      <t>ミノシマ</t>
    </rPh>
    <phoneticPr fontId="3"/>
  </si>
  <si>
    <t>40_福岡県</t>
    <rPh sb="3" eb="6">
      <t>フクオカケン</t>
    </rPh>
    <phoneticPr fontId="3"/>
  </si>
  <si>
    <t>行橋市</t>
    <rPh sb="0" eb="3">
      <t>ユクハシシ</t>
    </rPh>
    <phoneticPr fontId="3"/>
  </si>
  <si>
    <t>福岡県</t>
    <rPh sb="0" eb="3">
      <t>フクオカケン</t>
    </rPh>
    <phoneticPr fontId="3"/>
  </si>
  <si>
    <t>三池第一</t>
    <rPh sb="0" eb="2">
      <t>ミイケ</t>
    </rPh>
    <rPh sb="2" eb="4">
      <t>ダイイチ</t>
    </rPh>
    <phoneticPr fontId="3"/>
  </si>
  <si>
    <t>大牟田市</t>
    <rPh sb="0" eb="4">
      <t>オオムタシ</t>
    </rPh>
    <phoneticPr fontId="3"/>
  </si>
  <si>
    <t>三池</t>
    <rPh sb="0" eb="2">
      <t>ミイケ</t>
    </rPh>
    <phoneticPr fontId="3"/>
  </si>
  <si>
    <t>柳川市</t>
    <rPh sb="0" eb="3">
      <t>ヤナガワシ</t>
    </rPh>
    <phoneticPr fontId="3"/>
  </si>
  <si>
    <t>昭代</t>
    <rPh sb="0" eb="2">
      <t>ショウダイ</t>
    </rPh>
    <phoneticPr fontId="3"/>
  </si>
  <si>
    <t>41_佐賀県</t>
    <rPh sb="3" eb="6">
      <t>サガケン</t>
    </rPh>
    <phoneticPr fontId="3"/>
  </si>
  <si>
    <t>佐賀市</t>
    <rPh sb="0" eb="3">
      <t>サガシ</t>
    </rPh>
    <phoneticPr fontId="3"/>
  </si>
  <si>
    <t>川副</t>
    <rPh sb="0" eb="2">
      <t>カワソエ</t>
    </rPh>
    <phoneticPr fontId="3"/>
  </si>
  <si>
    <t>佐賀県</t>
    <rPh sb="0" eb="3">
      <t>サガケン</t>
    </rPh>
    <phoneticPr fontId="3"/>
  </si>
  <si>
    <t>犬井道（南川副）</t>
    <rPh sb="0" eb="2">
      <t>イヌイ</t>
    </rPh>
    <rPh sb="2" eb="3">
      <t>ドウ</t>
    </rPh>
    <rPh sb="4" eb="5">
      <t>ミナミ</t>
    </rPh>
    <rPh sb="5" eb="7">
      <t>カワソエ</t>
    </rPh>
    <phoneticPr fontId="3"/>
  </si>
  <si>
    <t>犬井道（西川副）</t>
    <rPh sb="0" eb="2">
      <t>イヌイ</t>
    </rPh>
    <rPh sb="2" eb="3">
      <t>ドウ</t>
    </rPh>
    <rPh sb="4" eb="5">
      <t>ニシ</t>
    </rPh>
    <rPh sb="5" eb="7">
      <t>カワソエ</t>
    </rPh>
    <phoneticPr fontId="3"/>
  </si>
  <si>
    <t>江戸</t>
    <rPh sb="0" eb="2">
      <t>エド</t>
    </rPh>
    <phoneticPr fontId="3"/>
  </si>
  <si>
    <t>久保田</t>
    <rPh sb="0" eb="3">
      <t>クボタ</t>
    </rPh>
    <phoneticPr fontId="3"/>
  </si>
  <si>
    <t>福富下分</t>
    <rPh sb="0" eb="2">
      <t>フクドミ</t>
    </rPh>
    <rPh sb="2" eb="4">
      <t>シモブン</t>
    </rPh>
    <phoneticPr fontId="3"/>
  </si>
  <si>
    <t>白石町</t>
    <rPh sb="0" eb="2">
      <t>シロイシ</t>
    </rPh>
    <rPh sb="2" eb="3">
      <t>チョウ</t>
    </rPh>
    <phoneticPr fontId="3"/>
  </si>
  <si>
    <t>福富</t>
    <rPh sb="0" eb="2">
      <t>フクドミ</t>
    </rPh>
    <phoneticPr fontId="3"/>
  </si>
  <si>
    <t>有明</t>
    <rPh sb="0" eb="2">
      <t>アリアケ</t>
    </rPh>
    <phoneticPr fontId="3"/>
  </si>
  <si>
    <t>新開（廻里江）</t>
    <rPh sb="0" eb="2">
      <t>シンカイ</t>
    </rPh>
    <rPh sb="3" eb="6">
      <t>メグリエ</t>
    </rPh>
    <phoneticPr fontId="3"/>
  </si>
  <si>
    <t>浜</t>
    <rPh sb="0" eb="1">
      <t>ハマ</t>
    </rPh>
    <phoneticPr fontId="3"/>
  </si>
  <si>
    <t>鹿島市</t>
    <rPh sb="0" eb="3">
      <t>カシマシ</t>
    </rPh>
    <phoneticPr fontId="3"/>
  </si>
  <si>
    <t>七浦</t>
    <rPh sb="0" eb="2">
      <t>ナナウラ</t>
    </rPh>
    <phoneticPr fontId="3"/>
  </si>
  <si>
    <t>0058</t>
  </si>
  <si>
    <t>42_長崎県</t>
    <rPh sb="3" eb="6">
      <t>ナガサキケン</t>
    </rPh>
    <phoneticPr fontId="3"/>
  </si>
  <si>
    <t>長崎県</t>
    <rPh sb="0" eb="3">
      <t>ナガサキケン</t>
    </rPh>
    <phoneticPr fontId="3"/>
  </si>
  <si>
    <t>鷹島</t>
    <rPh sb="0" eb="2">
      <t>タカシマ</t>
    </rPh>
    <phoneticPr fontId="3"/>
  </si>
  <si>
    <t>東彼杵町</t>
    <rPh sb="0" eb="4">
      <t>ヒガシソノギチョウ</t>
    </rPh>
    <phoneticPr fontId="3"/>
  </si>
  <si>
    <t>竹ノ下</t>
    <rPh sb="0" eb="1">
      <t>タケ</t>
    </rPh>
    <rPh sb="2" eb="3">
      <t>シタ</t>
    </rPh>
    <phoneticPr fontId="3"/>
  </si>
  <si>
    <t>東彼杵</t>
    <rPh sb="0" eb="3">
      <t>ヒガシソノギ</t>
    </rPh>
    <phoneticPr fontId="3"/>
  </si>
  <si>
    <t>佐世保市</t>
    <rPh sb="0" eb="4">
      <t>サセボシ</t>
    </rPh>
    <phoneticPr fontId="3"/>
  </si>
  <si>
    <t>佐世保</t>
    <rPh sb="0" eb="3">
      <t>サセボ</t>
    </rPh>
    <phoneticPr fontId="3"/>
  </si>
  <si>
    <t>下浜</t>
    <rPh sb="0" eb="1">
      <t>シモハマ</t>
    </rPh>
    <rPh sb="1" eb="2">
      <t>ハマ</t>
    </rPh>
    <phoneticPr fontId="4"/>
  </si>
  <si>
    <t>口木</t>
    <rPh sb="0" eb="1">
      <t>クチ</t>
    </rPh>
    <rPh sb="1" eb="2">
      <t>キ</t>
    </rPh>
    <phoneticPr fontId="4"/>
  </si>
  <si>
    <t>長羽恵</t>
    <rPh sb="0" eb="1">
      <t>ナガ</t>
    </rPh>
    <rPh sb="1" eb="2">
      <t>ハ</t>
    </rPh>
    <rPh sb="2" eb="3">
      <t>エ</t>
    </rPh>
    <phoneticPr fontId="4"/>
  </si>
  <si>
    <t>佐々町</t>
    <rPh sb="0" eb="2">
      <t>サザ</t>
    </rPh>
    <rPh sb="2" eb="3">
      <t>チョウ</t>
    </rPh>
    <phoneticPr fontId="3"/>
  </si>
  <si>
    <t>佐々</t>
    <rPh sb="0" eb="2">
      <t>サザ</t>
    </rPh>
    <phoneticPr fontId="3"/>
  </si>
  <si>
    <t>平戸市</t>
    <rPh sb="0" eb="3">
      <t>ヒラドシ</t>
    </rPh>
    <phoneticPr fontId="3"/>
  </si>
  <si>
    <t>現皿山・波津崎</t>
    <rPh sb="0" eb="1">
      <t>ゲン</t>
    </rPh>
    <rPh sb="1" eb="2">
      <t>サラ</t>
    </rPh>
    <rPh sb="2" eb="3">
      <t>ヤマ</t>
    </rPh>
    <rPh sb="4" eb="5">
      <t>ナミ</t>
    </rPh>
    <rPh sb="5" eb="6">
      <t>ツ</t>
    </rPh>
    <rPh sb="6" eb="7">
      <t>サキ</t>
    </rPh>
    <phoneticPr fontId="4"/>
  </si>
  <si>
    <t>松浦市</t>
    <rPh sb="0" eb="3">
      <t>マツウラシ</t>
    </rPh>
    <phoneticPr fontId="3"/>
  </si>
  <si>
    <t>松浦</t>
    <rPh sb="0" eb="2">
      <t>マツウラ</t>
    </rPh>
    <phoneticPr fontId="3"/>
  </si>
  <si>
    <t>大崎</t>
    <rPh sb="0" eb="2">
      <t>オオサキ</t>
    </rPh>
    <phoneticPr fontId="4"/>
  </si>
  <si>
    <t>廻田新田</t>
    <rPh sb="0" eb="1">
      <t>マワ</t>
    </rPh>
    <rPh sb="1" eb="2">
      <t>タ</t>
    </rPh>
    <rPh sb="2" eb="4">
      <t>シンデン</t>
    </rPh>
    <phoneticPr fontId="4"/>
  </si>
  <si>
    <t>血田・上血田</t>
    <rPh sb="0" eb="2">
      <t>チダ</t>
    </rPh>
    <rPh sb="3" eb="4">
      <t>カミ</t>
    </rPh>
    <rPh sb="4" eb="6">
      <t>チダ</t>
    </rPh>
    <phoneticPr fontId="4"/>
  </si>
  <si>
    <t>福島</t>
    <rPh sb="0" eb="2">
      <t>フクシマ</t>
    </rPh>
    <phoneticPr fontId="3"/>
  </si>
  <si>
    <t>矢柄・風造・中網代</t>
    <rPh sb="0" eb="1">
      <t>ヤ</t>
    </rPh>
    <rPh sb="1" eb="2">
      <t>ガラ</t>
    </rPh>
    <rPh sb="3" eb="4">
      <t>カゼ</t>
    </rPh>
    <rPh sb="4" eb="5">
      <t>ゾウ</t>
    </rPh>
    <rPh sb="6" eb="7">
      <t>ナカ</t>
    </rPh>
    <rPh sb="7" eb="9">
      <t>アジロ</t>
    </rPh>
    <phoneticPr fontId="4"/>
  </si>
  <si>
    <t>平戸</t>
    <rPh sb="0" eb="2">
      <t>ヒラド</t>
    </rPh>
    <phoneticPr fontId="3"/>
  </si>
  <si>
    <t>京岩崎</t>
    <rPh sb="0" eb="1">
      <t>キョウ</t>
    </rPh>
    <rPh sb="1" eb="3">
      <t>イワサキ</t>
    </rPh>
    <phoneticPr fontId="4"/>
  </si>
  <si>
    <t>崎辺</t>
    <rPh sb="0" eb="1">
      <t>サキ</t>
    </rPh>
    <rPh sb="1" eb="2">
      <t>ベ</t>
    </rPh>
    <phoneticPr fontId="4"/>
  </si>
  <si>
    <t>見川原</t>
    <rPh sb="0" eb="1">
      <t>ミ</t>
    </rPh>
    <rPh sb="1" eb="3">
      <t>カワハラ</t>
    </rPh>
    <phoneticPr fontId="4"/>
  </si>
  <si>
    <t>郷子</t>
    <rPh sb="0" eb="1">
      <t>ゴウ</t>
    </rPh>
    <rPh sb="1" eb="2">
      <t>シ</t>
    </rPh>
    <phoneticPr fontId="4"/>
  </si>
  <si>
    <t>片平石</t>
    <rPh sb="0" eb="1">
      <t>カタ</t>
    </rPh>
    <rPh sb="1" eb="3">
      <t>ヒライシ</t>
    </rPh>
    <phoneticPr fontId="4"/>
  </si>
  <si>
    <t>肥</t>
    <rPh sb="0" eb="1">
      <t>コエ</t>
    </rPh>
    <phoneticPr fontId="4"/>
  </si>
  <si>
    <t>春日</t>
    <rPh sb="0" eb="2">
      <t>カスガ</t>
    </rPh>
    <phoneticPr fontId="4"/>
  </si>
  <si>
    <t>須草</t>
    <rPh sb="0" eb="1">
      <t>ス</t>
    </rPh>
    <rPh sb="1" eb="2">
      <t>クサ</t>
    </rPh>
    <phoneticPr fontId="4"/>
  </si>
  <si>
    <t>古田</t>
    <rPh sb="0" eb="2">
      <t>フルタ</t>
    </rPh>
    <phoneticPr fontId="4"/>
  </si>
  <si>
    <t>日比</t>
    <rPh sb="0" eb="2">
      <t>ヒビ</t>
    </rPh>
    <phoneticPr fontId="4"/>
  </si>
  <si>
    <t>蒲浦</t>
    <rPh sb="0" eb="1">
      <t>カマ</t>
    </rPh>
    <rPh sb="1" eb="2">
      <t>ウラ</t>
    </rPh>
    <phoneticPr fontId="4"/>
  </si>
  <si>
    <t>宇久</t>
    <rPh sb="0" eb="2">
      <t>ウク</t>
    </rPh>
    <phoneticPr fontId="3"/>
  </si>
  <si>
    <t>古園</t>
    <rPh sb="0" eb="1">
      <t>フル</t>
    </rPh>
    <rPh sb="1" eb="2">
      <t>ソノ</t>
    </rPh>
    <phoneticPr fontId="4"/>
  </si>
  <si>
    <t>船ノ浦</t>
    <rPh sb="0" eb="1">
      <t>フネ</t>
    </rPh>
    <rPh sb="1" eb="3">
      <t>ノウラ</t>
    </rPh>
    <phoneticPr fontId="4"/>
  </si>
  <si>
    <t>小値賀町</t>
    <rPh sb="0" eb="3">
      <t>オヂカ</t>
    </rPh>
    <rPh sb="3" eb="4">
      <t>チョウ</t>
    </rPh>
    <phoneticPr fontId="3"/>
  </si>
  <si>
    <t>小値賀</t>
    <rPh sb="0" eb="3">
      <t>オヂカ</t>
    </rPh>
    <phoneticPr fontId="3"/>
  </si>
  <si>
    <t>宮崎</t>
    <rPh sb="0" eb="2">
      <t>ミヤザキ</t>
    </rPh>
    <phoneticPr fontId="4"/>
  </si>
  <si>
    <t>五島市</t>
    <rPh sb="0" eb="2">
      <t>ゴトウ</t>
    </rPh>
    <rPh sb="2" eb="3">
      <t>シ</t>
    </rPh>
    <phoneticPr fontId="3"/>
  </si>
  <si>
    <t>於鶴ヶ浦</t>
  </si>
  <si>
    <t>下崎山</t>
  </si>
  <si>
    <t>対馬市</t>
    <rPh sb="0" eb="3">
      <t>ツシマシ</t>
    </rPh>
    <phoneticPr fontId="3"/>
  </si>
  <si>
    <t>美津島</t>
    <rPh sb="0" eb="3">
      <t>ミツシマ</t>
    </rPh>
    <phoneticPr fontId="8"/>
  </si>
  <si>
    <t>久須ヶ浜</t>
    <rPh sb="0" eb="1">
      <t>ヒサ</t>
    </rPh>
    <rPh sb="1" eb="2">
      <t>ス</t>
    </rPh>
    <rPh sb="3" eb="4">
      <t>ハマ</t>
    </rPh>
    <phoneticPr fontId="28"/>
  </si>
  <si>
    <t>槻キ河内</t>
    <rPh sb="0" eb="1">
      <t>ツキ</t>
    </rPh>
    <rPh sb="2" eb="4">
      <t>コウチ</t>
    </rPh>
    <phoneticPr fontId="28"/>
  </si>
  <si>
    <t>皿浦</t>
    <rPh sb="0" eb="1">
      <t>サラ</t>
    </rPh>
    <rPh sb="1" eb="2">
      <t>ウラ</t>
    </rPh>
    <phoneticPr fontId="28"/>
  </si>
  <si>
    <t>長板</t>
    <rPh sb="0" eb="1">
      <t>ナガ</t>
    </rPh>
    <rPh sb="1" eb="2">
      <t>イタ</t>
    </rPh>
    <phoneticPr fontId="28"/>
  </si>
  <si>
    <t>ウゼ</t>
  </si>
  <si>
    <t>モド越①</t>
    <rPh sb="2" eb="3">
      <t>コシ</t>
    </rPh>
    <phoneticPr fontId="28"/>
  </si>
  <si>
    <t>モド越②</t>
    <rPh sb="2" eb="3">
      <t>コシ</t>
    </rPh>
    <phoneticPr fontId="28"/>
  </si>
  <si>
    <t>源八</t>
    <rPh sb="0" eb="1">
      <t>ゲン</t>
    </rPh>
    <rPh sb="1" eb="2">
      <t>ハチ</t>
    </rPh>
    <phoneticPr fontId="28"/>
  </si>
  <si>
    <t>コウノ浦</t>
    <rPh sb="3" eb="4">
      <t>ウラ</t>
    </rPh>
    <phoneticPr fontId="28"/>
  </si>
  <si>
    <t>乗越</t>
    <rPh sb="0" eb="2">
      <t>ノリコ</t>
    </rPh>
    <phoneticPr fontId="28"/>
  </si>
  <si>
    <t>鯨浦</t>
    <rPh sb="0" eb="1">
      <t>クジラ</t>
    </rPh>
    <rPh sb="1" eb="2">
      <t>ウラ</t>
    </rPh>
    <phoneticPr fontId="28"/>
  </si>
  <si>
    <t>東深浦</t>
    <rPh sb="0" eb="1">
      <t>ヒガシ</t>
    </rPh>
    <rPh sb="1" eb="3">
      <t>フカウラ</t>
    </rPh>
    <phoneticPr fontId="28"/>
  </si>
  <si>
    <t>幸崎</t>
    <rPh sb="0" eb="1">
      <t>コウ</t>
    </rPh>
    <rPh sb="1" eb="2">
      <t>ザキ</t>
    </rPh>
    <phoneticPr fontId="28"/>
  </si>
  <si>
    <t>0219</t>
  </si>
  <si>
    <r>
      <t>大筒</t>
    </r>
    <r>
      <rPr>
        <sz val="10"/>
        <rFont val="ＭＳ Ｐゴシック"/>
        <family val="3"/>
        <charset val="128"/>
      </rPr>
      <t>②</t>
    </r>
    <rPh sb="0" eb="1">
      <t>オオ</t>
    </rPh>
    <rPh sb="1" eb="2">
      <t>ツツ</t>
    </rPh>
    <phoneticPr fontId="28"/>
  </si>
  <si>
    <t>ホッソ浦</t>
    <rPh sb="3" eb="4">
      <t>ウラ</t>
    </rPh>
    <phoneticPr fontId="28"/>
  </si>
  <si>
    <t>ムツロ</t>
  </si>
  <si>
    <t>ムツロ①</t>
  </si>
  <si>
    <t>ムツロ②</t>
  </si>
  <si>
    <t>大志度路西ビラ</t>
    <rPh sb="0" eb="1">
      <t>オオ</t>
    </rPh>
    <rPh sb="1" eb="3">
      <t>シド</t>
    </rPh>
    <rPh sb="3" eb="4">
      <t>ロ</t>
    </rPh>
    <rPh sb="4" eb="5">
      <t>ニシ</t>
    </rPh>
    <phoneticPr fontId="28"/>
  </si>
  <si>
    <t>豊玉</t>
    <rPh sb="0" eb="2">
      <t>トヨタマ</t>
    </rPh>
    <phoneticPr fontId="8"/>
  </si>
  <si>
    <t>0227</t>
  </si>
  <si>
    <t>元横浦</t>
    <rPh sb="0" eb="1">
      <t>モト</t>
    </rPh>
    <rPh sb="1" eb="2">
      <t>ヨコ</t>
    </rPh>
    <rPh sb="2" eb="3">
      <t>ウラ</t>
    </rPh>
    <phoneticPr fontId="28"/>
  </si>
  <si>
    <t>峰</t>
    <rPh sb="0" eb="1">
      <t>ミネ</t>
    </rPh>
    <phoneticPr fontId="8"/>
  </si>
  <si>
    <t>白帽子</t>
    <rPh sb="0" eb="1">
      <t>シロ</t>
    </rPh>
    <rPh sb="1" eb="3">
      <t>ボウシ</t>
    </rPh>
    <phoneticPr fontId="28"/>
  </si>
  <si>
    <t>上対馬</t>
    <rPh sb="0" eb="3">
      <t>カミツシマ</t>
    </rPh>
    <phoneticPr fontId="8"/>
  </si>
  <si>
    <t>白浜段</t>
    <rPh sb="0" eb="2">
      <t>シラハマ</t>
    </rPh>
    <rPh sb="2" eb="3">
      <t>ダン</t>
    </rPh>
    <phoneticPr fontId="28"/>
  </si>
  <si>
    <t>熊本－荒尾①</t>
    <rPh sb="0" eb="2">
      <t>クマモト</t>
    </rPh>
    <rPh sb="3" eb="5">
      <t>アラオ</t>
    </rPh>
    <phoneticPr fontId="3"/>
  </si>
  <si>
    <t>35</t>
  </si>
  <si>
    <t>3500100</t>
  </si>
  <si>
    <t>農1540</t>
    <rPh sb="0" eb="1">
      <t>ノウ</t>
    </rPh>
    <phoneticPr fontId="3"/>
  </si>
  <si>
    <t>鍋</t>
    <rPh sb="0" eb="1">
      <t>ナベ</t>
    </rPh>
    <phoneticPr fontId="12"/>
  </si>
  <si>
    <t>43_熊本県</t>
    <rPh sb="3" eb="6">
      <t>クマモトケン</t>
    </rPh>
    <phoneticPr fontId="12"/>
  </si>
  <si>
    <t>玉名市、長洲町</t>
    <rPh sb="0" eb="3">
      <t>タマナシ</t>
    </rPh>
    <rPh sb="4" eb="6">
      <t>ナガス</t>
    </rPh>
    <rPh sb="6" eb="7">
      <t>マチ</t>
    </rPh>
    <phoneticPr fontId="3"/>
  </si>
  <si>
    <t>なべ</t>
    <phoneticPr fontId="3"/>
  </si>
  <si>
    <t>熊本県</t>
    <rPh sb="0" eb="3">
      <t>クマモトケン</t>
    </rPh>
    <phoneticPr fontId="3"/>
  </si>
  <si>
    <t>熊本－玉名②</t>
    <rPh sb="0" eb="2">
      <t>クマモト</t>
    </rPh>
    <rPh sb="3" eb="5">
      <t>タマナ</t>
    </rPh>
    <phoneticPr fontId="3"/>
  </si>
  <si>
    <t>3500120</t>
  </si>
  <si>
    <t>農1541</t>
    <rPh sb="0" eb="1">
      <t>ノウ</t>
    </rPh>
    <phoneticPr fontId="3"/>
  </si>
  <si>
    <t>大相、高道</t>
    <rPh sb="0" eb="1">
      <t>オオ</t>
    </rPh>
    <rPh sb="1" eb="2">
      <t>ソウ</t>
    </rPh>
    <rPh sb="3" eb="5">
      <t>タカミチ</t>
    </rPh>
    <phoneticPr fontId="3"/>
  </si>
  <si>
    <t>玉名市</t>
    <rPh sb="0" eb="3">
      <t>タマナシ</t>
    </rPh>
    <phoneticPr fontId="3"/>
  </si>
  <si>
    <t>高道</t>
    <rPh sb="0" eb="2">
      <t>タカミチ</t>
    </rPh>
    <phoneticPr fontId="12"/>
  </si>
  <si>
    <t>たかみち</t>
    <phoneticPr fontId="3"/>
  </si>
  <si>
    <t>3500130</t>
  </si>
  <si>
    <t>農1542</t>
    <rPh sb="0" eb="1">
      <t>ノウ</t>
    </rPh>
    <phoneticPr fontId="3"/>
  </si>
  <si>
    <t>共和</t>
    <rPh sb="0" eb="2">
      <t>キョウワ</t>
    </rPh>
    <phoneticPr fontId="12"/>
  </si>
  <si>
    <t>きょうわ</t>
    <phoneticPr fontId="3"/>
  </si>
  <si>
    <t>3500140</t>
  </si>
  <si>
    <t>農1543</t>
    <rPh sb="0" eb="1">
      <t>ノウ</t>
    </rPh>
    <phoneticPr fontId="3"/>
  </si>
  <si>
    <t>玉名横島</t>
    <rPh sb="0" eb="2">
      <t>タマナ</t>
    </rPh>
    <rPh sb="2" eb="4">
      <t>ヨコシマ</t>
    </rPh>
    <phoneticPr fontId="3"/>
  </si>
  <si>
    <t>玉名市</t>
    <rPh sb="0" eb="2">
      <t>タマナ</t>
    </rPh>
    <rPh sb="2" eb="3">
      <t>シ</t>
    </rPh>
    <phoneticPr fontId="3"/>
  </si>
  <si>
    <t>たまなよこしま</t>
    <phoneticPr fontId="3"/>
  </si>
  <si>
    <t>3500150</t>
  </si>
  <si>
    <t>農1544</t>
    <rPh sb="0" eb="1">
      <t>ノウ</t>
    </rPh>
    <phoneticPr fontId="3"/>
  </si>
  <si>
    <t>受免</t>
    <rPh sb="0" eb="1">
      <t>ウ</t>
    </rPh>
    <rPh sb="1" eb="2">
      <t>メン</t>
    </rPh>
    <phoneticPr fontId="12"/>
  </si>
  <si>
    <t>うけめん</t>
    <phoneticPr fontId="3"/>
  </si>
  <si>
    <t>3500160</t>
  </si>
  <si>
    <t>農1545</t>
    <rPh sb="0" eb="1">
      <t>ノウ</t>
    </rPh>
    <phoneticPr fontId="3"/>
  </si>
  <si>
    <t>小白</t>
    <rPh sb="0" eb="2">
      <t>ショウハク</t>
    </rPh>
    <phoneticPr fontId="12"/>
  </si>
  <si>
    <t>熊本市、玉名市</t>
    <rPh sb="0" eb="2">
      <t>クマモト</t>
    </rPh>
    <rPh sb="2" eb="3">
      <t>シ</t>
    </rPh>
    <rPh sb="4" eb="7">
      <t>タマナシ</t>
    </rPh>
    <phoneticPr fontId="3"/>
  </si>
  <si>
    <t>しょうはく</t>
    <phoneticPr fontId="3"/>
  </si>
  <si>
    <t>熊本－熊本③</t>
    <rPh sb="0" eb="2">
      <t>クマモト</t>
    </rPh>
    <rPh sb="3" eb="5">
      <t>クマモト</t>
    </rPh>
    <phoneticPr fontId="3"/>
  </si>
  <si>
    <t>3500220</t>
  </si>
  <si>
    <t>農1546</t>
    <rPh sb="0" eb="1">
      <t>ノウ</t>
    </rPh>
    <phoneticPr fontId="3"/>
  </si>
  <si>
    <t>沖新</t>
    <rPh sb="0" eb="1">
      <t>オキ</t>
    </rPh>
    <rPh sb="1" eb="2">
      <t>シン</t>
    </rPh>
    <phoneticPr fontId="12"/>
  </si>
  <si>
    <t>熊本市</t>
    <rPh sb="0" eb="3">
      <t>クマモトシ</t>
    </rPh>
    <phoneticPr fontId="12"/>
  </si>
  <si>
    <t>飽託</t>
    <rPh sb="0" eb="2">
      <t>ホウタク</t>
    </rPh>
    <phoneticPr fontId="12"/>
  </si>
  <si>
    <t>ほうたく</t>
    <phoneticPr fontId="3"/>
  </si>
  <si>
    <t>3500230</t>
  </si>
  <si>
    <t>農1547</t>
    <rPh sb="0" eb="1">
      <t>ノウ</t>
    </rPh>
    <phoneticPr fontId="3"/>
  </si>
  <si>
    <t>乙畠口</t>
    <rPh sb="0" eb="1">
      <t>オツ</t>
    </rPh>
    <rPh sb="1" eb="2">
      <t>ハタケ</t>
    </rPh>
    <rPh sb="2" eb="3">
      <t>クチ</t>
    </rPh>
    <phoneticPr fontId="12"/>
  </si>
  <si>
    <t>四番</t>
    <rPh sb="0" eb="1">
      <t>4</t>
    </rPh>
    <rPh sb="1" eb="2">
      <t>バン</t>
    </rPh>
    <phoneticPr fontId="12"/>
  </si>
  <si>
    <t>よばん</t>
    <phoneticPr fontId="3"/>
  </si>
  <si>
    <t>3500240</t>
  </si>
  <si>
    <t>農1548</t>
    <rPh sb="0" eb="1">
      <t>ノウ</t>
    </rPh>
    <phoneticPr fontId="3"/>
  </si>
  <si>
    <t>浦田学料</t>
    <rPh sb="0" eb="2">
      <t>ウラタ</t>
    </rPh>
    <rPh sb="2" eb="3">
      <t>ガク</t>
    </rPh>
    <rPh sb="3" eb="4">
      <t>リョウ</t>
    </rPh>
    <phoneticPr fontId="12"/>
  </si>
  <si>
    <t>海路口</t>
    <rPh sb="0" eb="1">
      <t>ウミ</t>
    </rPh>
    <rPh sb="1" eb="2">
      <t>ロ</t>
    </rPh>
    <rPh sb="2" eb="3">
      <t>クチ</t>
    </rPh>
    <phoneticPr fontId="12"/>
  </si>
  <si>
    <t>うじぐち</t>
    <phoneticPr fontId="3"/>
  </si>
  <si>
    <t>3500250</t>
  </si>
  <si>
    <t>農1549</t>
    <rPh sb="0" eb="1">
      <t>ノウ</t>
    </rPh>
    <phoneticPr fontId="3"/>
  </si>
  <si>
    <t>宇土市</t>
    <rPh sb="0" eb="3">
      <t>ウトシ</t>
    </rPh>
    <phoneticPr fontId="12"/>
  </si>
  <si>
    <t>3500290</t>
  </si>
  <si>
    <t>農1550</t>
    <rPh sb="0" eb="1">
      <t>ノウ</t>
    </rPh>
    <phoneticPr fontId="3"/>
  </si>
  <si>
    <t>網田</t>
    <rPh sb="0" eb="2">
      <t>オウダ</t>
    </rPh>
    <phoneticPr fontId="12"/>
  </si>
  <si>
    <t>おうだ</t>
    <phoneticPr fontId="3"/>
  </si>
  <si>
    <t>熊本－八代④</t>
    <rPh sb="0" eb="2">
      <t>クマモト</t>
    </rPh>
    <rPh sb="3" eb="5">
      <t>ヤツシロ</t>
    </rPh>
    <phoneticPr fontId="3"/>
  </si>
  <si>
    <t>3500450</t>
  </si>
  <si>
    <t>農1551</t>
    <rPh sb="0" eb="1">
      <t>ノウ</t>
    </rPh>
    <phoneticPr fontId="3"/>
  </si>
  <si>
    <t>里の浦</t>
    <rPh sb="0" eb="1">
      <t>サト</t>
    </rPh>
    <rPh sb="2" eb="3">
      <t>ウラ</t>
    </rPh>
    <phoneticPr fontId="12"/>
  </si>
  <si>
    <t>宇城市</t>
    <rPh sb="0" eb="1">
      <t>ウ</t>
    </rPh>
    <rPh sb="1" eb="2">
      <t>ジョウ</t>
    </rPh>
    <rPh sb="2" eb="3">
      <t>シ</t>
    </rPh>
    <phoneticPr fontId="3"/>
  </si>
  <si>
    <t>さとのうら</t>
    <phoneticPr fontId="3"/>
  </si>
  <si>
    <t>3500480</t>
  </si>
  <si>
    <t>農1552</t>
    <rPh sb="0" eb="1">
      <t>ノウ</t>
    </rPh>
    <phoneticPr fontId="3"/>
  </si>
  <si>
    <t>大口</t>
    <rPh sb="0" eb="2">
      <t>オオクチ</t>
    </rPh>
    <phoneticPr fontId="12"/>
  </si>
  <si>
    <t>おおくち</t>
    <phoneticPr fontId="3"/>
  </si>
  <si>
    <t>3500540</t>
  </si>
  <si>
    <t>農1553</t>
    <rPh sb="0" eb="1">
      <t>ノウ</t>
    </rPh>
    <phoneticPr fontId="3"/>
  </si>
  <si>
    <t>塩屋浦</t>
    <rPh sb="0" eb="1">
      <t>シオ</t>
    </rPh>
    <rPh sb="1" eb="2">
      <t>ヤ</t>
    </rPh>
    <rPh sb="2" eb="3">
      <t>ウラ</t>
    </rPh>
    <phoneticPr fontId="12"/>
  </si>
  <si>
    <t>しおやうら</t>
    <phoneticPr fontId="3"/>
  </si>
  <si>
    <t>3500490</t>
  </si>
  <si>
    <t>農1554</t>
    <rPh sb="0" eb="1">
      <t>ノウ</t>
    </rPh>
    <phoneticPr fontId="3"/>
  </si>
  <si>
    <t>松合</t>
    <rPh sb="0" eb="1">
      <t>マツ</t>
    </rPh>
    <rPh sb="1" eb="2">
      <t>ア</t>
    </rPh>
    <phoneticPr fontId="12"/>
  </si>
  <si>
    <t>まつあい</t>
    <phoneticPr fontId="3"/>
  </si>
  <si>
    <t>3500570</t>
  </si>
  <si>
    <t>農1555</t>
    <rPh sb="0" eb="1">
      <t>ノウ</t>
    </rPh>
    <phoneticPr fontId="3"/>
  </si>
  <si>
    <t>豊川</t>
    <rPh sb="0" eb="2">
      <t>トヨカワ</t>
    </rPh>
    <phoneticPr fontId="12"/>
  </si>
  <si>
    <t>とよかわ</t>
    <phoneticPr fontId="3"/>
  </si>
  <si>
    <t>3500600</t>
  </si>
  <si>
    <t>農1556</t>
    <rPh sb="0" eb="1">
      <t>ノウ</t>
    </rPh>
    <phoneticPr fontId="3"/>
  </si>
  <si>
    <t>和鹿島</t>
    <rPh sb="0" eb="3">
      <t>ワカシマ</t>
    </rPh>
    <phoneticPr fontId="12"/>
  </si>
  <si>
    <t>宇城市・氷川町</t>
    <rPh sb="0" eb="1">
      <t>ウ</t>
    </rPh>
    <rPh sb="1" eb="2">
      <t>ジョウ</t>
    </rPh>
    <rPh sb="2" eb="3">
      <t>シ</t>
    </rPh>
    <rPh sb="4" eb="6">
      <t>ヒカワ</t>
    </rPh>
    <rPh sb="6" eb="7">
      <t>チョウ</t>
    </rPh>
    <phoneticPr fontId="3"/>
  </si>
  <si>
    <t>わかしま</t>
    <phoneticPr fontId="3"/>
  </si>
  <si>
    <t>3500620</t>
  </si>
  <si>
    <t>農1557</t>
    <rPh sb="0" eb="1">
      <t>ノウ</t>
    </rPh>
    <phoneticPr fontId="3"/>
  </si>
  <si>
    <t>文政</t>
    <rPh sb="0" eb="2">
      <t>ブンセイ</t>
    </rPh>
    <phoneticPr fontId="12"/>
  </si>
  <si>
    <t>八代市</t>
    <rPh sb="0" eb="3">
      <t>ヤツシロシ</t>
    </rPh>
    <phoneticPr fontId="3"/>
  </si>
  <si>
    <t>ぶんせい</t>
    <phoneticPr fontId="3"/>
  </si>
  <si>
    <t>3500630</t>
  </si>
  <si>
    <t>農1558</t>
    <rPh sb="0" eb="1">
      <t>ノウ</t>
    </rPh>
    <phoneticPr fontId="3"/>
  </si>
  <si>
    <t>昭和</t>
    <rPh sb="0" eb="2">
      <t>ショウワ</t>
    </rPh>
    <phoneticPr fontId="12"/>
  </si>
  <si>
    <t>しょうわ</t>
    <phoneticPr fontId="3"/>
  </si>
  <si>
    <t>3500640</t>
  </si>
  <si>
    <t>農1559</t>
    <rPh sb="0" eb="1">
      <t>ノウ</t>
    </rPh>
    <phoneticPr fontId="3"/>
  </si>
  <si>
    <t>郡築</t>
    <rPh sb="0" eb="2">
      <t>グンチク</t>
    </rPh>
    <phoneticPr fontId="12"/>
  </si>
  <si>
    <t>ぐんちく</t>
    <phoneticPr fontId="3"/>
  </si>
  <si>
    <t>熊本－日奈久⑫</t>
    <rPh sb="0" eb="2">
      <t>クマモト</t>
    </rPh>
    <rPh sb="3" eb="6">
      <t>ヒナグ</t>
    </rPh>
    <phoneticPr fontId="3"/>
  </si>
  <si>
    <t>3500680</t>
  </si>
  <si>
    <t>農1560</t>
    <rPh sb="0" eb="1">
      <t>ノウ</t>
    </rPh>
    <phoneticPr fontId="3"/>
  </si>
  <si>
    <t>金剛</t>
    <rPh sb="0" eb="2">
      <t>コンゴウ</t>
    </rPh>
    <phoneticPr fontId="12"/>
  </si>
  <si>
    <t>こんごう</t>
    <phoneticPr fontId="3"/>
  </si>
  <si>
    <t>熊本－水俣⑬</t>
    <rPh sb="0" eb="2">
      <t>クマモト</t>
    </rPh>
    <rPh sb="3" eb="5">
      <t>ミナマタ</t>
    </rPh>
    <phoneticPr fontId="3"/>
  </si>
  <si>
    <t>3500960</t>
  </si>
  <si>
    <t>農1561</t>
    <rPh sb="0" eb="1">
      <t>ノウ</t>
    </rPh>
    <phoneticPr fontId="3"/>
  </si>
  <si>
    <t>丸島</t>
    <rPh sb="0" eb="2">
      <t>マルシマ</t>
    </rPh>
    <phoneticPr fontId="12"/>
  </si>
  <si>
    <t>水俣市</t>
    <rPh sb="0" eb="2">
      <t>ミナマタ</t>
    </rPh>
    <rPh sb="2" eb="3">
      <t>シ</t>
    </rPh>
    <phoneticPr fontId="3"/>
  </si>
  <si>
    <t>まるしま</t>
    <phoneticPr fontId="3"/>
  </si>
  <si>
    <t>3500580</t>
  </si>
  <si>
    <t>農1562</t>
    <rPh sb="0" eb="1">
      <t>ノウ</t>
    </rPh>
    <phoneticPr fontId="3"/>
  </si>
  <si>
    <t>戸馳</t>
    <rPh sb="0" eb="1">
      <t>ト</t>
    </rPh>
    <rPh sb="1" eb="2">
      <t>ハセ</t>
    </rPh>
    <phoneticPr fontId="12"/>
  </si>
  <si>
    <t>戸馳</t>
    <rPh sb="0" eb="1">
      <t>ト</t>
    </rPh>
    <rPh sb="1" eb="2">
      <t>ハ</t>
    </rPh>
    <phoneticPr fontId="12"/>
  </si>
  <si>
    <t>とばせ</t>
    <phoneticPr fontId="3"/>
  </si>
  <si>
    <t>3500590</t>
  </si>
  <si>
    <t>農1563</t>
    <rPh sb="0" eb="1">
      <t>ノウ</t>
    </rPh>
    <phoneticPr fontId="3"/>
  </si>
  <si>
    <t>片島</t>
    <rPh sb="0" eb="2">
      <t>カタシマ</t>
    </rPh>
    <phoneticPr fontId="12"/>
  </si>
  <si>
    <t>熊本－三角⑤</t>
    <rPh sb="0" eb="2">
      <t>クマモト</t>
    </rPh>
    <rPh sb="3" eb="5">
      <t>サンカク</t>
    </rPh>
    <phoneticPr fontId="3"/>
  </si>
  <si>
    <t>3501050</t>
  </si>
  <si>
    <t>農1564</t>
    <rPh sb="0" eb="1">
      <t>ノウ</t>
    </rPh>
    <phoneticPr fontId="3"/>
  </si>
  <si>
    <t>千崎</t>
    <rPh sb="0" eb="2">
      <t>センザキ</t>
    </rPh>
    <phoneticPr fontId="12"/>
  </si>
  <si>
    <t>上天草市</t>
    <rPh sb="0" eb="1">
      <t>カミ</t>
    </rPh>
    <rPh sb="1" eb="3">
      <t>アマクサ</t>
    </rPh>
    <rPh sb="3" eb="4">
      <t>シ</t>
    </rPh>
    <phoneticPr fontId="3"/>
  </si>
  <si>
    <t>せんざき</t>
    <phoneticPr fontId="3"/>
  </si>
  <si>
    <t>3501200</t>
  </si>
  <si>
    <t>農1565</t>
    <rPh sb="0" eb="1">
      <t>ノウ</t>
    </rPh>
    <phoneticPr fontId="3"/>
  </si>
  <si>
    <t>池の迫</t>
    <rPh sb="0" eb="1">
      <t>イケ</t>
    </rPh>
    <rPh sb="2" eb="3">
      <t>サコ</t>
    </rPh>
    <phoneticPr fontId="12"/>
  </si>
  <si>
    <t>いけのさこ</t>
    <phoneticPr fontId="3"/>
  </si>
  <si>
    <t>3501430</t>
  </si>
  <si>
    <t>農1566</t>
    <rPh sb="0" eb="1">
      <t>ノウ</t>
    </rPh>
    <phoneticPr fontId="3"/>
  </si>
  <si>
    <t>北前島</t>
    <rPh sb="0" eb="1">
      <t>キタ</t>
    </rPh>
    <rPh sb="1" eb="3">
      <t>マエシマ</t>
    </rPh>
    <phoneticPr fontId="12"/>
  </si>
  <si>
    <t>きたまえじま</t>
    <phoneticPr fontId="3"/>
  </si>
  <si>
    <t>熊本－教良木⑥</t>
    <rPh sb="0" eb="2">
      <t>クマモト</t>
    </rPh>
    <rPh sb="3" eb="6">
      <t>キョウラギ</t>
    </rPh>
    <phoneticPr fontId="3"/>
  </si>
  <si>
    <t>3501740</t>
  </si>
  <si>
    <t>農1567</t>
    <rPh sb="0" eb="1">
      <t>ノウ</t>
    </rPh>
    <phoneticPr fontId="3"/>
  </si>
  <si>
    <t>栖本古江</t>
    <rPh sb="0" eb="2">
      <t>スモト</t>
    </rPh>
    <rPh sb="2" eb="4">
      <t>フルエ</t>
    </rPh>
    <phoneticPr fontId="12"/>
  </si>
  <si>
    <t>天草市</t>
    <rPh sb="0" eb="2">
      <t>アマクサ</t>
    </rPh>
    <rPh sb="2" eb="3">
      <t>シ</t>
    </rPh>
    <phoneticPr fontId="3"/>
  </si>
  <si>
    <t>すもとふるえ</t>
    <phoneticPr fontId="3"/>
  </si>
  <si>
    <t>熊本－本渡⑧</t>
    <rPh sb="0" eb="2">
      <t>クマモト</t>
    </rPh>
    <rPh sb="3" eb="5">
      <t>ホンド</t>
    </rPh>
    <phoneticPr fontId="3"/>
  </si>
  <si>
    <t>3502110</t>
  </si>
  <si>
    <t>農1568</t>
    <rPh sb="0" eb="1">
      <t>ノウ</t>
    </rPh>
    <phoneticPr fontId="3"/>
  </si>
  <si>
    <t>立浦</t>
    <rPh sb="0" eb="1">
      <t>タ</t>
    </rPh>
    <rPh sb="1" eb="2">
      <t>ウラ</t>
    </rPh>
    <phoneticPr fontId="12"/>
  </si>
  <si>
    <t>たちうら</t>
    <phoneticPr fontId="3"/>
  </si>
  <si>
    <t>3502270</t>
  </si>
  <si>
    <t>農1569</t>
    <rPh sb="0" eb="1">
      <t>ノウ</t>
    </rPh>
    <phoneticPr fontId="3"/>
  </si>
  <si>
    <t>宮地ヶ浦</t>
    <rPh sb="0" eb="2">
      <t>ミヤジ</t>
    </rPh>
    <rPh sb="3" eb="4">
      <t>ウラ</t>
    </rPh>
    <phoneticPr fontId="12"/>
  </si>
  <si>
    <t>みやじがうら</t>
    <phoneticPr fontId="3"/>
  </si>
  <si>
    <t>熊本－牛深⑨</t>
    <rPh sb="0" eb="2">
      <t>クマモト</t>
    </rPh>
    <rPh sb="3" eb="5">
      <t>ウシブカ</t>
    </rPh>
    <phoneticPr fontId="3"/>
  </si>
  <si>
    <t>3502760</t>
  </si>
  <si>
    <t>農1570</t>
    <rPh sb="0" eb="1">
      <t>ノウ</t>
    </rPh>
    <phoneticPr fontId="3"/>
  </si>
  <si>
    <t>二浦</t>
    <rPh sb="0" eb="2">
      <t>フタウラ</t>
    </rPh>
    <phoneticPr fontId="12"/>
  </si>
  <si>
    <t>ふたうら</t>
    <phoneticPr fontId="3"/>
  </si>
  <si>
    <t>3502770</t>
  </si>
  <si>
    <t>農1571</t>
    <rPh sb="0" eb="1">
      <t>ノウ</t>
    </rPh>
    <phoneticPr fontId="3"/>
  </si>
  <si>
    <t>古江</t>
    <rPh sb="0" eb="2">
      <t>フルエ</t>
    </rPh>
    <phoneticPr fontId="12"/>
  </si>
  <si>
    <t>ふるえ</t>
    <phoneticPr fontId="3"/>
  </si>
  <si>
    <t>3502780</t>
  </si>
  <si>
    <t>農1572</t>
    <rPh sb="0" eb="1">
      <t>ノウ</t>
    </rPh>
    <phoneticPr fontId="3"/>
  </si>
  <si>
    <t>一町田</t>
    <rPh sb="0" eb="1">
      <t>イチ</t>
    </rPh>
    <rPh sb="1" eb="2">
      <t>マチ</t>
    </rPh>
    <rPh sb="2" eb="3">
      <t>タ</t>
    </rPh>
    <phoneticPr fontId="12"/>
  </si>
  <si>
    <t>いっちょうだ</t>
    <phoneticPr fontId="3"/>
  </si>
  <si>
    <t>熊本－三角⑤</t>
    <rPh sb="0" eb="2">
      <t>クマモト</t>
    </rPh>
    <rPh sb="3" eb="5">
      <t>ミスミ</t>
    </rPh>
    <phoneticPr fontId="3"/>
  </si>
  <si>
    <t>3503460</t>
  </si>
  <si>
    <t>農1573</t>
    <rPh sb="0" eb="1">
      <t>ノウ</t>
    </rPh>
    <phoneticPr fontId="3"/>
  </si>
  <si>
    <t>西目</t>
    <rPh sb="0" eb="2">
      <t>ニシメ</t>
    </rPh>
    <phoneticPr fontId="12"/>
  </si>
  <si>
    <t>にしめ</t>
    <phoneticPr fontId="3"/>
  </si>
  <si>
    <t>3502790</t>
  </si>
  <si>
    <t>農1574</t>
    <rPh sb="0" eb="1">
      <t>ノウ</t>
    </rPh>
    <phoneticPr fontId="3"/>
  </si>
  <si>
    <t>賤の女</t>
    <rPh sb="0" eb="1">
      <t>セン</t>
    </rPh>
    <rPh sb="2" eb="3">
      <t>メ</t>
    </rPh>
    <phoneticPr fontId="12"/>
  </si>
  <si>
    <t>しずのめ</t>
    <phoneticPr fontId="3"/>
  </si>
  <si>
    <t>3500720</t>
  </si>
  <si>
    <t>農1575</t>
    <rPh sb="0" eb="1">
      <t>ノウ</t>
    </rPh>
    <phoneticPr fontId="3"/>
  </si>
  <si>
    <t>洲口</t>
    <rPh sb="0" eb="2">
      <t>スグチ</t>
    </rPh>
    <phoneticPr fontId="12"/>
  </si>
  <si>
    <t>すぐち</t>
    <phoneticPr fontId="3"/>
  </si>
  <si>
    <t>3502190</t>
  </si>
  <si>
    <t>農1576</t>
    <rPh sb="0" eb="1">
      <t>ノウ</t>
    </rPh>
    <phoneticPr fontId="3"/>
  </si>
  <si>
    <t>天附</t>
    <rPh sb="0" eb="1">
      <t>アマ</t>
    </rPh>
    <rPh sb="1" eb="2">
      <t>フ</t>
    </rPh>
    <phoneticPr fontId="12"/>
  </si>
  <si>
    <t>あまつけ</t>
    <phoneticPr fontId="3"/>
  </si>
  <si>
    <t>3501770</t>
  </si>
  <si>
    <t>農1577</t>
    <rPh sb="0" eb="1">
      <t>ノウ</t>
    </rPh>
    <phoneticPr fontId="3"/>
  </si>
  <si>
    <t>栖本</t>
    <rPh sb="0" eb="2">
      <t>スモト</t>
    </rPh>
    <phoneticPr fontId="12"/>
  </si>
  <si>
    <t>すもと</t>
    <phoneticPr fontId="3"/>
  </si>
  <si>
    <t>3501780</t>
  </si>
  <si>
    <t>農1578</t>
    <rPh sb="0" eb="1">
      <t>ノウ</t>
    </rPh>
    <phoneticPr fontId="3"/>
  </si>
  <si>
    <t>白洲</t>
    <rPh sb="0" eb="2">
      <t>シラス</t>
    </rPh>
    <phoneticPr fontId="12"/>
  </si>
  <si>
    <t>しらす</t>
    <phoneticPr fontId="3"/>
  </si>
  <si>
    <t>3500700</t>
  </si>
  <si>
    <t>農1579</t>
    <rPh sb="0" eb="1">
      <t>ノウ</t>
    </rPh>
    <phoneticPr fontId="3"/>
  </si>
  <si>
    <t>日奈久</t>
    <rPh sb="0" eb="3">
      <t>ヒナグ</t>
    </rPh>
    <phoneticPr fontId="12"/>
  </si>
  <si>
    <t>ひなぐ</t>
    <phoneticPr fontId="3"/>
  </si>
  <si>
    <t>熊本－口之津⑦</t>
    <rPh sb="0" eb="2">
      <t>クマモト</t>
    </rPh>
    <rPh sb="3" eb="6">
      <t>クチノツ</t>
    </rPh>
    <phoneticPr fontId="3"/>
  </si>
  <si>
    <t>0313</t>
  </si>
  <si>
    <t>3503130</t>
  </si>
  <si>
    <t>農1580</t>
    <rPh sb="0" eb="1">
      <t>ノウ</t>
    </rPh>
    <phoneticPr fontId="3"/>
  </si>
  <si>
    <t>通詞島</t>
    <rPh sb="0" eb="1">
      <t>ツウ</t>
    </rPh>
    <rPh sb="1" eb="2">
      <t>シ</t>
    </rPh>
    <rPh sb="2" eb="3">
      <t>シマ</t>
    </rPh>
    <phoneticPr fontId="12"/>
  </si>
  <si>
    <t>つうじしま</t>
    <phoneticPr fontId="3"/>
  </si>
  <si>
    <t>3503040</t>
  </si>
  <si>
    <t>農1581</t>
    <rPh sb="0" eb="1">
      <t>ノウ</t>
    </rPh>
    <phoneticPr fontId="3"/>
  </si>
  <si>
    <t>釜</t>
    <rPh sb="0" eb="1">
      <t>カマ</t>
    </rPh>
    <phoneticPr fontId="12"/>
  </si>
  <si>
    <t>3503200</t>
  </si>
  <si>
    <t>農1582</t>
    <rPh sb="0" eb="1">
      <t>ノウ</t>
    </rPh>
    <phoneticPr fontId="3"/>
  </si>
  <si>
    <t>長崎</t>
    <rPh sb="0" eb="2">
      <t>ナガサキ</t>
    </rPh>
    <phoneticPr fontId="12"/>
  </si>
  <si>
    <t>富岡北</t>
    <rPh sb="0" eb="2">
      <t>トミオカ</t>
    </rPh>
    <rPh sb="2" eb="3">
      <t>キタ</t>
    </rPh>
    <phoneticPr fontId="12"/>
  </si>
  <si>
    <t>天草郡苓北町</t>
    <rPh sb="0" eb="3">
      <t>アマクサグン</t>
    </rPh>
    <rPh sb="3" eb="5">
      <t>レイホク</t>
    </rPh>
    <rPh sb="5" eb="6">
      <t>マチ</t>
    </rPh>
    <phoneticPr fontId="12"/>
  </si>
  <si>
    <t>とみおかきた</t>
    <phoneticPr fontId="3"/>
  </si>
  <si>
    <t>46_鹿児島県</t>
    <rPh sb="3" eb="7">
      <t>カゴシマケン</t>
    </rPh>
    <phoneticPr fontId="12"/>
  </si>
  <si>
    <t>鹿児島県</t>
    <rPh sb="0" eb="4">
      <t>カゴシマケン</t>
    </rPh>
    <phoneticPr fontId="3"/>
  </si>
  <si>
    <t>姶良市</t>
    <rPh sb="0" eb="3">
      <t>アイラシ</t>
    </rPh>
    <phoneticPr fontId="12"/>
  </si>
  <si>
    <t>加治木</t>
    <rPh sb="0" eb="3">
      <t>かじき</t>
    </rPh>
    <phoneticPr fontId="29" type="Hiragana"/>
  </si>
  <si>
    <t>黒川</t>
    <rPh sb="0" eb="2">
      <t>くろかわ</t>
    </rPh>
    <phoneticPr fontId="30" type="Hiragana"/>
  </si>
  <si>
    <t>霧島市</t>
    <rPh sb="0" eb="2">
      <t>キリシマ</t>
    </rPh>
    <rPh sb="2" eb="3">
      <t>シ</t>
    </rPh>
    <phoneticPr fontId="3"/>
  </si>
  <si>
    <t>国分</t>
    <rPh sb="0" eb="2">
      <t>こくぶ</t>
    </rPh>
    <phoneticPr fontId="29" type="Hiragana"/>
  </si>
  <si>
    <t>国分</t>
    <rPh sb="0" eb="2">
      <t>こくぶ</t>
    </rPh>
    <phoneticPr fontId="30" type="Hiragana"/>
  </si>
  <si>
    <t>いちき串木野市</t>
  </si>
  <si>
    <t>串木野</t>
    <rPh sb="0" eb="3">
      <t>くしきの</t>
    </rPh>
    <phoneticPr fontId="29" type="Hiragana"/>
  </si>
  <si>
    <t>下名</t>
    <rPh sb="0" eb="2">
      <t>しもみょう</t>
    </rPh>
    <phoneticPr fontId="30" type="Hiragana"/>
  </si>
  <si>
    <t>喜界町</t>
    <rPh sb="0" eb="3">
      <t>キカイチョウ</t>
    </rPh>
    <phoneticPr fontId="3"/>
  </si>
  <si>
    <t>喜界町</t>
    <rPh sb="0" eb="3">
      <t>きかいちょう</t>
    </rPh>
    <phoneticPr fontId="29" type="Hiragana" alignment="distributed"/>
  </si>
  <si>
    <t>白水</t>
    <rPh sb="0" eb="2">
      <t>しらみず</t>
    </rPh>
    <phoneticPr fontId="29" type="Hiragana" alignment="distributed"/>
  </si>
  <si>
    <t>施設延長</t>
    <rPh sb="0" eb="2">
      <t>シセツ</t>
    </rPh>
    <rPh sb="2" eb="4">
      <t>エンチョウ</t>
    </rPh>
    <phoneticPr fontId="3"/>
  </si>
  <si>
    <t>耐震性（重複分）</t>
    <rPh sb="0" eb="3">
      <t>タイシンセイ</t>
    </rPh>
    <rPh sb="4" eb="7">
      <t>ジュウフクブン</t>
    </rPh>
    <phoneticPr fontId="3"/>
  </si>
  <si>
    <t>Ａ－０（１）</t>
    <phoneticPr fontId="3"/>
  </si>
  <si>
    <t>Ａ－０（２）</t>
    <phoneticPr fontId="3"/>
  </si>
  <si>
    <t>Ａ－０（３）</t>
    <phoneticPr fontId="3"/>
  </si>
  <si>
    <t>Ａ－２</t>
    <phoneticPr fontId="3"/>
  </si>
  <si>
    <t>Ａ－３（１）</t>
    <phoneticPr fontId="3"/>
  </si>
  <si>
    <t>Ａ－３（２）</t>
    <phoneticPr fontId="3"/>
  </si>
  <si>
    <t>Ａ－３（３）</t>
    <phoneticPr fontId="3"/>
  </si>
  <si>
    <t>Ａ－１０（１）</t>
    <phoneticPr fontId="3"/>
  </si>
  <si>
    <t>Ａ－１０（２）</t>
    <phoneticPr fontId="3"/>
  </si>
  <si>
    <t>Ａ－２０（２）</t>
    <phoneticPr fontId="3"/>
  </si>
  <si>
    <t>Ａ－２１（２）</t>
    <phoneticPr fontId="3"/>
  </si>
  <si>
    <t>Ａ－２２（２）</t>
    <phoneticPr fontId="3"/>
  </si>
  <si>
    <t>Ａ－２３（２）</t>
    <phoneticPr fontId="3"/>
  </si>
  <si>
    <t>チェック①</t>
    <phoneticPr fontId="3"/>
  </si>
  <si>
    <t>A-１０（２）</t>
    <phoneticPr fontId="3"/>
  </si>
  <si>
    <t>A-３１（１）</t>
    <phoneticPr fontId="3"/>
  </si>
  <si>
    <t>A-３１（２）</t>
    <phoneticPr fontId="3"/>
  </si>
  <si>
    <t>A-３１（３）</t>
    <phoneticPr fontId="3"/>
  </si>
  <si>
    <t>STEPⅠ
チェック</t>
    <phoneticPr fontId="3"/>
  </si>
  <si>
    <t>A-３２（１）</t>
    <phoneticPr fontId="3"/>
  </si>
  <si>
    <t>A-３２（１）'</t>
    <phoneticPr fontId="3"/>
  </si>
  <si>
    <t>A-３２（２）</t>
    <phoneticPr fontId="3"/>
  </si>
  <si>
    <t>A-３２（３）</t>
    <phoneticPr fontId="3"/>
  </si>
  <si>
    <t>A-３２（４）</t>
    <phoneticPr fontId="3"/>
  </si>
  <si>
    <t>STEPⅡ
チェック</t>
    <phoneticPr fontId="3"/>
  </si>
  <si>
    <t>A-３３（１）</t>
    <phoneticPr fontId="3"/>
  </si>
  <si>
    <t>A-３３（１）'</t>
    <phoneticPr fontId="3"/>
  </si>
  <si>
    <t>A-３３（２）</t>
    <phoneticPr fontId="3"/>
  </si>
  <si>
    <t>A-３３（３）</t>
    <phoneticPr fontId="3"/>
  </si>
  <si>
    <t>A-３４（１）</t>
    <phoneticPr fontId="3"/>
  </si>
  <si>
    <t>A-３４（１）'</t>
    <phoneticPr fontId="3"/>
  </si>
  <si>
    <t>STEPⅢ
チェック</t>
    <phoneticPr fontId="3"/>
  </si>
  <si>
    <t>A-３５（１）</t>
    <phoneticPr fontId="3"/>
  </si>
  <si>
    <t>A-３５（１）'</t>
    <phoneticPr fontId="3"/>
  </si>
  <si>
    <t>A-３６（１）</t>
    <phoneticPr fontId="3"/>
  </si>
  <si>
    <t>A-３６（１）'</t>
    <phoneticPr fontId="3"/>
  </si>
  <si>
    <t>STEPⅣ
チェック</t>
    <phoneticPr fontId="3"/>
  </si>
  <si>
    <t>都道府県</t>
    <phoneticPr fontId="3"/>
  </si>
  <si>
    <t>耐震化対策完了施設延長（ｍ）</t>
    <rPh sb="0" eb="3">
      <t>タイシンカ</t>
    </rPh>
    <rPh sb="3" eb="5">
      <t>タイサク</t>
    </rPh>
    <rPh sb="5" eb="7">
      <t>カンリョウ</t>
    </rPh>
    <rPh sb="7" eb="9">
      <t>シセツ</t>
    </rPh>
    <rPh sb="9" eb="11">
      <t>エンチョウ</t>
    </rPh>
    <phoneticPr fontId="3"/>
  </si>
  <si>
    <t>耐震化対策必要施設延長（ｍ）</t>
    <rPh sb="0" eb="3">
      <t>タイシンカ</t>
    </rPh>
    <rPh sb="3" eb="5">
      <t>タイサク</t>
    </rPh>
    <rPh sb="5" eb="7">
      <t>ヒツヨウ</t>
    </rPh>
    <rPh sb="7" eb="9">
      <t>シセツ</t>
    </rPh>
    <rPh sb="9" eb="11">
      <t>エンチョウ</t>
    </rPh>
    <phoneticPr fontId="3"/>
  </si>
  <si>
    <t>耐震化対策不要施設延長（ｍ）</t>
    <rPh sb="0" eb="3">
      <t>タイシンカ</t>
    </rPh>
    <rPh sb="3" eb="5">
      <t>タイサク</t>
    </rPh>
    <rPh sb="5" eb="7">
      <t>フヨウ</t>
    </rPh>
    <rPh sb="7" eb="9">
      <t>シセツ</t>
    </rPh>
    <rPh sb="9" eb="11">
      <t>エンチョウ</t>
    </rPh>
    <phoneticPr fontId="3"/>
  </si>
  <si>
    <t>耐震化対策検討未実施施設延長（調査を実施すべき施設延長）（ｍ）</t>
    <rPh sb="0" eb="3">
      <t>タイシンカ</t>
    </rPh>
    <rPh sb="3" eb="5">
      <t>タイサク</t>
    </rPh>
    <rPh sb="5" eb="7">
      <t>ケントウ</t>
    </rPh>
    <rPh sb="7" eb="10">
      <t>ミジッシ</t>
    </rPh>
    <rPh sb="10" eb="12">
      <t>シセツ</t>
    </rPh>
    <rPh sb="12" eb="14">
      <t>エンチョウ</t>
    </rPh>
    <rPh sb="15" eb="17">
      <t>チョウサ</t>
    </rPh>
    <rPh sb="18" eb="20">
      <t>ジッシ</t>
    </rPh>
    <rPh sb="23" eb="25">
      <t>シセツ</t>
    </rPh>
    <rPh sb="25" eb="27">
      <t>エンチョウ</t>
    </rPh>
    <phoneticPr fontId="3"/>
  </si>
  <si>
    <t>STEPⅢ調査未実施延長</t>
    <phoneticPr fontId="3"/>
  </si>
  <si>
    <t>STEPⅢ照査</t>
    <phoneticPr fontId="3"/>
  </si>
  <si>
    <t>STEPⅣ調査未実施延長</t>
    <phoneticPr fontId="3"/>
  </si>
  <si>
    <t>STEPⅣ照査</t>
    <phoneticPr fontId="3"/>
  </si>
  <si>
    <t>詳細照査不要延長
（STEPⅡ以降不要）</t>
    <rPh sb="0" eb="2">
      <t>ショウサイ</t>
    </rPh>
    <rPh sb="2" eb="4">
      <t>ショウサ</t>
    </rPh>
    <rPh sb="4" eb="6">
      <t>フヨウ</t>
    </rPh>
    <rPh sb="6" eb="8">
      <t>エンチョウ</t>
    </rPh>
    <rPh sb="15" eb="17">
      <t>イコウ</t>
    </rPh>
    <rPh sb="17" eb="19">
      <t>フヨウ</t>
    </rPh>
    <phoneticPr fontId="12"/>
  </si>
  <si>
    <t>対象海岸延長（ｍ）</t>
    <rPh sb="0" eb="2">
      <t>タイショウ</t>
    </rPh>
    <phoneticPr fontId="3"/>
  </si>
  <si>
    <t>県有農地海岸一覧表</t>
    <rPh sb="0" eb="2">
      <t>ケンユウ</t>
    </rPh>
    <rPh sb="2" eb="6">
      <t>ノウチカイガン</t>
    </rPh>
    <rPh sb="6" eb="9">
      <t>イチランヒョウ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</si>
</sst>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);[Red]\(#,##0\)"/>
  </numFmts>
  <fonts count="37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18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7" tint="0.39997558519241921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1"/>
      <color indexed="52"/>
      <name val="ＭＳ Ｐゴシック"/>
      <family val="3"/>
      <charset val="128"/>
    </font>
    <font>
      <sz val="6"/>
      <color indexed="10"/>
      <name val="ＭＳ 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name val="ＭＳ ゴシック"/>
      <family val="3"/>
    </font>
    <font>
      <sz val="11"/>
      <name val="ＭＳ Ｐゴシック"/>
      <family val="3"/>
    </font>
    <font>
      <sz val="10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4"/>
      <name val="BIZ UDP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8" fillId="0" borderId="0"/>
    <xf numFmtId="0" fontId="16" fillId="0" borderId="0">
      <alignment vertical="center"/>
    </xf>
    <xf numFmtId="0" fontId="1" fillId="0" borderId="0">
      <alignment vertical="center"/>
    </xf>
    <xf numFmtId="0" fontId="27" fillId="0" borderId="0"/>
    <xf numFmtId="0" fontId="32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33" fillId="0" borderId="0"/>
    <xf numFmtId="0" fontId="27" fillId="0" borderId="0">
      <alignment vertical="center"/>
    </xf>
    <xf numFmtId="0" fontId="27" fillId="0" borderId="0">
      <alignment vertical="center"/>
    </xf>
    <xf numFmtId="38" fontId="32" fillId="0" borderId="0" applyFont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right" vertical="center" wrapText="1"/>
    </xf>
    <xf numFmtId="0" fontId="5" fillId="0" borderId="0" xfId="0" applyFont="1">
      <alignment vertical="center"/>
    </xf>
    <xf numFmtId="38" fontId="5" fillId="2" borderId="8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13" fillId="0" borderId="3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3" fontId="13" fillId="0" borderId="2" xfId="0" applyNumberFormat="1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left" vertical="center"/>
    </xf>
    <xf numFmtId="38" fontId="5" fillId="4" borderId="11" xfId="1" applyFont="1" applyFill="1" applyBorder="1" applyAlignment="1">
      <alignment horizontal="center" vertical="center" wrapText="1"/>
    </xf>
    <xf numFmtId="38" fontId="5" fillId="4" borderId="13" xfId="1" applyFont="1" applyFill="1" applyBorder="1" applyAlignment="1">
      <alignment horizontal="center" vertical="center" wrapText="1"/>
    </xf>
    <xf numFmtId="38" fontId="5" fillId="2" borderId="14" xfId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 wrapText="1"/>
    </xf>
    <xf numFmtId="38" fontId="5" fillId="0" borderId="0" xfId="1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3" fontId="13" fillId="8" borderId="5" xfId="0" applyNumberFormat="1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shrinkToFit="1"/>
    </xf>
    <xf numFmtId="3" fontId="13" fillId="8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shrinkToFit="1"/>
    </xf>
    <xf numFmtId="177" fontId="13" fillId="3" borderId="5" xfId="0" applyNumberFormat="1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5" fillId="15" borderId="3" xfId="0" applyFont="1" applyFill="1" applyBorder="1">
      <alignment vertical="center"/>
    </xf>
    <xf numFmtId="0" fontId="5" fillId="15" borderId="6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3" fontId="13" fillId="8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3" fontId="13" fillId="3" borderId="2" xfId="0" applyNumberFormat="1" applyFont="1" applyFill="1" applyBorder="1" applyAlignment="1">
      <alignment vertical="center" wrapText="1"/>
    </xf>
    <xf numFmtId="3" fontId="13" fillId="3" borderId="2" xfId="0" applyNumberFormat="1" applyFont="1" applyFill="1" applyBorder="1" applyAlignment="1">
      <alignment vertical="center"/>
    </xf>
    <xf numFmtId="0" fontId="5" fillId="16" borderId="2" xfId="0" applyFont="1" applyFill="1" applyBorder="1" applyAlignment="1">
      <alignment horizontal="center" vertical="center" shrinkToFit="1"/>
    </xf>
    <xf numFmtId="3" fontId="13" fillId="0" borderId="3" xfId="0" applyNumberFormat="1" applyFont="1" applyFill="1" applyBorder="1" applyAlignment="1">
      <alignment horizontal="right" vertical="center" wrapText="1"/>
    </xf>
    <xf numFmtId="3" fontId="13" fillId="0" borderId="2" xfId="0" applyNumberFormat="1" applyFont="1" applyFill="1" applyBorder="1" applyAlignment="1">
      <alignment vertical="center" wrapText="1"/>
    </xf>
    <xf numFmtId="0" fontId="5" fillId="8" borderId="2" xfId="0" applyFont="1" applyFill="1" applyBorder="1" applyAlignment="1">
      <alignment horizontal="center" vertical="center" shrinkToFit="1"/>
    </xf>
    <xf numFmtId="0" fontId="5" fillId="18" borderId="3" xfId="0" applyFont="1" applyFill="1" applyBorder="1" applyAlignment="1">
      <alignment horizontal="center" vertical="center" wrapText="1"/>
    </xf>
    <xf numFmtId="3" fontId="13" fillId="18" borderId="2" xfId="0" applyNumberFormat="1" applyFont="1" applyFill="1" applyBorder="1" applyAlignment="1">
      <alignment vertical="center" wrapText="1"/>
    </xf>
    <xf numFmtId="0" fontId="20" fillId="0" borderId="0" xfId="5" applyFont="1">
      <alignment vertical="center"/>
    </xf>
    <xf numFmtId="0" fontId="22" fillId="0" borderId="0" xfId="5" applyFont="1">
      <alignment vertical="center"/>
    </xf>
    <xf numFmtId="0" fontId="23" fillId="0" borderId="18" xfId="5" applyFont="1" applyBorder="1">
      <alignment vertical="center"/>
    </xf>
    <xf numFmtId="0" fontId="23" fillId="0" borderId="19" xfId="5" applyFont="1" applyBorder="1">
      <alignment vertical="center"/>
    </xf>
    <xf numFmtId="0" fontId="23" fillId="0" borderId="16" xfId="5" applyFont="1" applyBorder="1">
      <alignment vertical="center"/>
    </xf>
    <xf numFmtId="0" fontId="23" fillId="0" borderId="0" xfId="5" applyFont="1">
      <alignment vertical="center"/>
    </xf>
    <xf numFmtId="0" fontId="22" fillId="0" borderId="12" xfId="5" applyFont="1" applyBorder="1">
      <alignment vertical="center"/>
    </xf>
    <xf numFmtId="0" fontId="22" fillId="0" borderId="14" xfId="5" applyFont="1" applyBorder="1">
      <alignment vertical="center"/>
    </xf>
    <xf numFmtId="0" fontId="22" fillId="0" borderId="12" xfId="5" applyFont="1" applyFill="1" applyBorder="1">
      <alignment vertical="center"/>
    </xf>
    <xf numFmtId="0" fontId="22" fillId="0" borderId="0" xfId="5" applyFont="1" applyBorder="1">
      <alignment vertical="center"/>
    </xf>
    <xf numFmtId="0" fontId="22" fillId="0" borderId="12" xfId="5" applyFont="1" applyFill="1" applyBorder="1" applyAlignment="1">
      <alignment horizontal="center" vertical="center"/>
    </xf>
    <xf numFmtId="0" fontId="22" fillId="0" borderId="0" xfId="5" applyFont="1" applyFill="1" applyBorder="1" applyAlignment="1">
      <alignment horizontal="center" vertical="center"/>
    </xf>
    <xf numFmtId="0" fontId="22" fillId="0" borderId="14" xfId="5" applyFont="1" applyFill="1" applyBorder="1" applyAlignment="1">
      <alignment horizontal="center" vertical="center"/>
    </xf>
    <xf numFmtId="0" fontId="22" fillId="0" borderId="14" xfId="5" applyFont="1" applyFill="1" applyBorder="1">
      <alignment vertical="center"/>
    </xf>
    <xf numFmtId="0" fontId="22" fillId="0" borderId="0" xfId="5" applyFont="1" applyFill="1">
      <alignment vertical="center"/>
    </xf>
    <xf numFmtId="0" fontId="22" fillId="0" borderId="12" xfId="5" applyFont="1" applyBorder="1" applyAlignment="1">
      <alignment vertical="center"/>
    </xf>
    <xf numFmtId="0" fontId="22" fillId="0" borderId="0" xfId="5" applyFont="1" applyBorder="1" applyAlignment="1">
      <alignment vertical="center"/>
    </xf>
    <xf numFmtId="0" fontId="24" fillId="14" borderId="12" xfId="5" applyFont="1" applyFill="1" applyBorder="1">
      <alignment vertical="center"/>
    </xf>
    <xf numFmtId="0" fontId="25" fillId="14" borderId="0" xfId="5" applyFont="1" applyFill="1" applyBorder="1">
      <alignment vertical="center"/>
    </xf>
    <xf numFmtId="0" fontId="24" fillId="12" borderId="12" xfId="5" applyFont="1" applyFill="1" applyBorder="1">
      <alignment vertical="center"/>
    </xf>
    <xf numFmtId="0" fontId="24" fillId="12" borderId="0" xfId="5" applyFont="1" applyFill="1" applyBorder="1">
      <alignment vertical="center"/>
    </xf>
    <xf numFmtId="0" fontId="24" fillId="10" borderId="12" xfId="5" applyFont="1" applyFill="1" applyBorder="1">
      <alignment vertical="center"/>
    </xf>
    <xf numFmtId="0" fontId="25" fillId="10" borderId="14" xfId="5" applyFont="1" applyFill="1" applyBorder="1">
      <alignment vertical="center"/>
    </xf>
    <xf numFmtId="0" fontId="22" fillId="21" borderId="12" xfId="5" applyFont="1" applyFill="1" applyBorder="1">
      <alignment vertical="center"/>
    </xf>
    <xf numFmtId="0" fontId="22" fillId="21" borderId="0" xfId="5" applyFont="1" applyFill="1" applyBorder="1">
      <alignment vertical="center"/>
    </xf>
    <xf numFmtId="0" fontId="22" fillId="0" borderId="20" xfId="5" applyFont="1" applyBorder="1">
      <alignment vertical="center"/>
    </xf>
    <xf numFmtId="0" fontId="22" fillId="14" borderId="0" xfId="5" applyFont="1" applyFill="1" applyBorder="1">
      <alignment vertical="center"/>
    </xf>
    <xf numFmtId="0" fontId="24" fillId="23" borderId="12" xfId="5" applyFont="1" applyFill="1" applyBorder="1">
      <alignment vertical="center"/>
    </xf>
    <xf numFmtId="0" fontId="24" fillId="23" borderId="0" xfId="5" applyFont="1" applyFill="1" applyBorder="1">
      <alignment vertical="center"/>
    </xf>
    <xf numFmtId="0" fontId="22" fillId="12" borderId="12" xfId="5" applyFont="1" applyFill="1" applyBorder="1">
      <alignment vertical="center"/>
    </xf>
    <xf numFmtId="0" fontId="22" fillId="12" borderId="0" xfId="5" applyFont="1" applyFill="1" applyBorder="1">
      <alignment vertical="center"/>
    </xf>
    <xf numFmtId="0" fontId="22" fillId="13" borderId="12" xfId="5" applyFont="1" applyFill="1" applyBorder="1">
      <alignment vertical="center"/>
    </xf>
    <xf numFmtId="0" fontId="22" fillId="13" borderId="14" xfId="5" applyFont="1" applyFill="1" applyBorder="1">
      <alignment vertical="center"/>
    </xf>
    <xf numFmtId="0" fontId="22" fillId="10" borderId="12" xfId="5" applyFont="1" applyFill="1" applyBorder="1" applyAlignment="1">
      <alignment vertical="center"/>
    </xf>
    <xf numFmtId="0" fontId="22" fillId="10" borderId="0" xfId="5" applyFont="1" applyFill="1" applyBorder="1" applyAlignment="1">
      <alignment vertical="center"/>
    </xf>
    <xf numFmtId="0" fontId="22" fillId="10" borderId="20" xfId="5" applyFont="1" applyFill="1" applyBorder="1" applyAlignment="1">
      <alignment vertical="center"/>
    </xf>
    <xf numFmtId="0" fontId="22" fillId="10" borderId="14" xfId="5" applyFont="1" applyFill="1" applyBorder="1" applyAlignment="1">
      <alignment vertical="center"/>
    </xf>
    <xf numFmtId="0" fontId="22" fillId="7" borderId="12" xfId="5" applyFont="1" applyFill="1" applyBorder="1">
      <alignment vertical="center"/>
    </xf>
    <xf numFmtId="0" fontId="22" fillId="7" borderId="14" xfId="5" applyFont="1" applyFill="1" applyBorder="1">
      <alignment vertical="center"/>
    </xf>
    <xf numFmtId="0" fontId="22" fillId="0" borderId="5" xfId="5" applyFont="1" applyBorder="1">
      <alignment vertical="center"/>
    </xf>
    <xf numFmtId="0" fontId="22" fillId="0" borderId="4" xfId="5" applyFont="1" applyBorder="1">
      <alignment vertical="center"/>
    </xf>
    <xf numFmtId="0" fontId="22" fillId="0" borderId="4" xfId="5" applyFont="1" applyBorder="1" applyAlignment="1">
      <alignment horizontal="center" vertical="center"/>
    </xf>
    <xf numFmtId="0" fontId="22" fillId="0" borderId="1" xfId="5" applyFont="1" applyBorder="1">
      <alignment vertical="center"/>
    </xf>
    <xf numFmtId="0" fontId="22" fillId="0" borderId="0" xfId="5" applyFont="1" applyFill="1" applyBorder="1">
      <alignment vertical="center"/>
    </xf>
    <xf numFmtId="0" fontId="22" fillId="14" borderId="12" xfId="5" applyFont="1" applyFill="1" applyBorder="1">
      <alignment vertical="center"/>
    </xf>
    <xf numFmtId="0" fontId="22" fillId="10" borderId="0" xfId="5" applyFont="1" applyFill="1" applyBorder="1">
      <alignment vertical="center"/>
    </xf>
    <xf numFmtId="0" fontId="24" fillId="10" borderId="0" xfId="5" applyFont="1" applyFill="1" applyBorder="1">
      <alignment vertical="center"/>
    </xf>
    <xf numFmtId="0" fontId="22" fillId="13" borderId="0" xfId="5" applyFont="1" applyFill="1" applyBorder="1">
      <alignment vertical="center"/>
    </xf>
    <xf numFmtId="0" fontId="22" fillId="10" borderId="12" xfId="5" applyFont="1" applyFill="1" applyBorder="1">
      <alignment vertical="center"/>
    </xf>
    <xf numFmtId="0" fontId="22" fillId="7" borderId="0" xfId="5" applyFont="1" applyFill="1" applyBorder="1">
      <alignment vertical="center"/>
    </xf>
    <xf numFmtId="0" fontId="26" fillId="0" borderId="12" xfId="5" applyFont="1" applyBorder="1">
      <alignment vertical="center"/>
    </xf>
    <xf numFmtId="0" fontId="22" fillId="0" borderId="14" xfId="5" applyFont="1" applyBorder="1" applyAlignment="1">
      <alignment vertical="top" wrapText="1"/>
    </xf>
    <xf numFmtId="0" fontId="22" fillId="0" borderId="0" xfId="5" applyFont="1" applyBorder="1" applyAlignment="1">
      <alignment vertical="top" wrapText="1"/>
    </xf>
    <xf numFmtId="0" fontId="22" fillId="21" borderId="14" xfId="5" applyFont="1" applyFill="1" applyBorder="1">
      <alignment vertical="center"/>
    </xf>
    <xf numFmtId="0" fontId="24" fillId="10" borderId="20" xfId="5" applyFont="1" applyFill="1" applyBorder="1">
      <alignment vertical="center"/>
    </xf>
    <xf numFmtId="0" fontId="5" fillId="20" borderId="3" xfId="0" applyFont="1" applyFill="1" applyBorder="1" applyAlignment="1">
      <alignment horizontal="center" vertical="center" wrapText="1"/>
    </xf>
    <xf numFmtId="3" fontId="13" fillId="20" borderId="2" xfId="0" applyNumberFormat="1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3" fontId="5" fillId="0" borderId="2" xfId="0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10" xfId="0" applyFont="1" applyFill="1" applyBorder="1" applyAlignment="1">
      <alignment horizontal="left" vertical="center" wrapText="1"/>
    </xf>
    <xf numFmtId="3" fontId="13" fillId="0" borderId="6" xfId="0" applyNumberFormat="1" applyFont="1" applyFill="1" applyBorder="1" applyAlignment="1">
      <alignment horizontal="right" vertical="center" wrapText="1"/>
    </xf>
    <xf numFmtId="3" fontId="13" fillId="0" borderId="15" xfId="0" applyNumberFormat="1" applyFont="1" applyFill="1" applyBorder="1" applyAlignment="1">
      <alignment horizontal="right"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 shrinkToFit="1"/>
    </xf>
    <xf numFmtId="3" fontId="13" fillId="0" borderId="2" xfId="0" applyNumberFormat="1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 shrinkToFit="1"/>
    </xf>
    <xf numFmtId="1" fontId="9" fillId="0" borderId="2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3" borderId="17" xfId="4" applyFont="1" applyFill="1" applyBorder="1" applyAlignment="1">
      <alignment horizontal="center" vertical="center" wrapText="1"/>
    </xf>
    <xf numFmtId="0" fontId="5" fillId="3" borderId="8" xfId="4" applyFont="1" applyFill="1" applyBorder="1" applyAlignment="1">
      <alignment horizontal="center" vertical="center" wrapText="1"/>
    </xf>
    <xf numFmtId="0" fontId="5" fillId="3" borderId="3" xfId="4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19" borderId="6" xfId="0" applyFont="1" applyFill="1" applyBorder="1" applyAlignment="1">
      <alignment horizontal="center" vertical="center" wrapText="1"/>
    </xf>
    <xf numFmtId="0" fontId="0" fillId="19" borderId="15" xfId="0" applyFill="1" applyBorder="1" applyAlignment="1">
      <alignment horizontal="center" vertical="center" wrapText="1"/>
    </xf>
    <xf numFmtId="0" fontId="0" fillId="19" borderId="10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18" borderId="17" xfId="4" applyFont="1" applyFill="1" applyBorder="1" applyAlignment="1">
      <alignment horizontal="center" vertical="center" wrapText="1"/>
    </xf>
    <xf numFmtId="0" fontId="5" fillId="18" borderId="8" xfId="4" applyFont="1" applyFill="1" applyBorder="1" applyAlignment="1">
      <alignment horizontal="center" vertical="center" wrapText="1"/>
    </xf>
    <xf numFmtId="0" fontId="5" fillId="18" borderId="3" xfId="4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20" borderId="17" xfId="4" applyFont="1" applyFill="1" applyBorder="1" applyAlignment="1">
      <alignment horizontal="center" vertical="center" wrapText="1"/>
    </xf>
    <xf numFmtId="0" fontId="5" fillId="20" borderId="8" xfId="4" applyFont="1" applyFill="1" applyBorder="1" applyAlignment="1">
      <alignment horizontal="center" vertical="center" wrapText="1"/>
    </xf>
    <xf numFmtId="0" fontId="5" fillId="20" borderId="3" xfId="4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17" borderId="6" xfId="4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9" fillId="8" borderId="17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8" borderId="17" xfId="4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8" borderId="17" xfId="4" applyFont="1" applyFill="1" applyBorder="1" applyAlignment="1">
      <alignment horizontal="center" vertical="center" wrapText="1"/>
    </xf>
    <xf numFmtId="0" fontId="0" fillId="20" borderId="8" xfId="0" applyFill="1" applyBorder="1" applyAlignment="1">
      <alignment horizontal="center" vertical="center" wrapText="1"/>
    </xf>
    <xf numFmtId="0" fontId="0" fillId="20" borderId="9" xfId="0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14" borderId="6" xfId="0" applyFont="1" applyFill="1" applyBorder="1" applyAlignment="1">
      <alignment horizontal="left" vertical="center"/>
    </xf>
    <xf numFmtId="0" fontId="7" fillId="14" borderId="15" xfId="0" applyFont="1" applyFill="1" applyBorder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15" borderId="17" xfId="0" applyFont="1" applyFill="1" applyBorder="1" applyAlignment="1">
      <alignment horizontal="center" vertical="center" wrapText="1"/>
    </xf>
    <xf numFmtId="0" fontId="5" fillId="15" borderId="8" xfId="0" applyFont="1" applyFill="1" applyBorder="1" applyAlignment="1">
      <alignment horizontal="center" vertical="center" wrapText="1"/>
    </xf>
    <xf numFmtId="0" fontId="5" fillId="15" borderId="9" xfId="0" applyFont="1" applyFill="1" applyBorder="1" applyAlignment="1">
      <alignment horizontal="center" vertical="center" wrapText="1"/>
    </xf>
    <xf numFmtId="0" fontId="0" fillId="9" borderId="15" xfId="0" applyFill="1" applyBorder="1" applyAlignment="1">
      <alignment vertical="center"/>
    </xf>
    <xf numFmtId="0" fontId="5" fillId="8" borderId="18" xfId="0" applyFont="1" applyFill="1" applyBorder="1" applyAlignment="1">
      <alignment horizontal="center" vertical="center" wrapText="1"/>
    </xf>
    <xf numFmtId="0" fontId="5" fillId="8" borderId="12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17" borderId="6" xfId="4" applyFont="1" applyFill="1" applyBorder="1" applyAlignment="1">
      <alignment horizontal="center" vertical="center" wrapText="1"/>
    </xf>
    <xf numFmtId="0" fontId="0" fillId="17" borderId="10" xfId="0" applyFill="1" applyBorder="1" applyAlignment="1">
      <alignment horizontal="center" vertical="center" wrapText="1"/>
    </xf>
    <xf numFmtId="0" fontId="5" fillId="0" borderId="12" xfId="4" applyFont="1" applyFill="1" applyBorder="1" applyAlignment="1">
      <alignment horizontal="center" vertical="center" wrapText="1"/>
    </xf>
    <xf numFmtId="0" fontId="5" fillId="17" borderId="6" xfId="4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11" borderId="6" xfId="0" applyFill="1" applyBorder="1" applyAlignment="1">
      <alignment vertical="center"/>
    </xf>
    <xf numFmtId="0" fontId="0" fillId="11" borderId="15" xfId="0" applyFill="1" applyBorder="1" applyAlignment="1">
      <alignment vertical="center"/>
    </xf>
    <xf numFmtId="0" fontId="0" fillId="9" borderId="6" xfId="0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16" borderId="6" xfId="4" applyFont="1" applyFill="1" applyBorder="1" applyAlignment="1">
      <alignment horizontal="center" vertical="center" shrinkToFit="1"/>
    </xf>
    <xf numFmtId="0" fontId="5" fillId="16" borderId="15" xfId="4" applyFont="1" applyFill="1" applyBorder="1" applyAlignment="1">
      <alignment horizontal="center" vertical="center" shrinkToFit="1"/>
    </xf>
    <xf numFmtId="0" fontId="9" fillId="16" borderId="15" xfId="0" applyFont="1" applyFill="1" applyBorder="1" applyAlignment="1">
      <alignment horizontal="center" vertical="center" shrinkToFit="1"/>
    </xf>
    <xf numFmtId="0" fontId="22" fillId="20" borderId="12" xfId="5" applyFont="1" applyFill="1" applyBorder="1" applyAlignment="1">
      <alignment horizontal="center" vertical="center"/>
    </xf>
    <xf numFmtId="0" fontId="22" fillId="20" borderId="0" xfId="5" applyFont="1" applyFill="1" applyBorder="1" applyAlignment="1">
      <alignment horizontal="center" vertical="center"/>
    </xf>
    <xf numFmtId="0" fontId="22" fillId="20" borderId="14" xfId="5" applyFont="1" applyFill="1" applyBorder="1" applyAlignment="1">
      <alignment horizontal="center" vertical="center"/>
    </xf>
    <xf numFmtId="0" fontId="22" fillId="3" borderId="12" xfId="5" applyFont="1" applyFill="1" applyBorder="1" applyAlignment="1">
      <alignment horizontal="center" vertical="center"/>
    </xf>
    <xf numFmtId="0" fontId="22" fillId="3" borderId="0" xfId="5" applyFont="1" applyFill="1" applyBorder="1" applyAlignment="1">
      <alignment horizontal="center" vertical="center"/>
    </xf>
    <xf numFmtId="0" fontId="22" fillId="3" borderId="14" xfId="5" applyFont="1" applyFill="1" applyBorder="1" applyAlignment="1">
      <alignment horizontal="center" vertical="center"/>
    </xf>
    <xf numFmtId="0" fontId="22" fillId="22" borderId="12" xfId="5" applyFont="1" applyFill="1" applyBorder="1" applyAlignment="1">
      <alignment horizontal="center" vertical="center"/>
    </xf>
    <xf numFmtId="0" fontId="22" fillId="22" borderId="0" xfId="5" applyFont="1" applyFill="1" applyBorder="1" applyAlignment="1">
      <alignment horizontal="center" vertical="center"/>
    </xf>
    <xf numFmtId="0" fontId="22" fillId="22" borderId="14" xfId="5" applyFont="1" applyFill="1" applyBorder="1" applyAlignment="1">
      <alignment horizontal="center" vertical="center"/>
    </xf>
    <xf numFmtId="0" fontId="22" fillId="19" borderId="12" xfId="5" applyFont="1" applyFill="1" applyBorder="1" applyAlignment="1">
      <alignment horizontal="center" vertical="center"/>
    </xf>
    <xf numFmtId="0" fontId="22" fillId="19" borderId="0" xfId="5" applyFont="1" applyFill="1" applyBorder="1" applyAlignment="1">
      <alignment horizontal="center" vertical="center"/>
    </xf>
    <xf numFmtId="0" fontId="22" fillId="19" borderId="14" xfId="5" applyFont="1" applyFill="1" applyBorder="1" applyAlignment="1">
      <alignment horizontal="center" vertical="center"/>
    </xf>
    <xf numFmtId="0" fontId="22" fillId="0" borderId="12" xfId="5" applyFont="1" applyBorder="1" applyAlignment="1">
      <alignment horizontal="distributed" vertical="center"/>
    </xf>
    <xf numFmtId="0" fontId="22" fillId="0" borderId="0" xfId="5" applyFont="1" applyBorder="1" applyAlignment="1">
      <alignment horizontal="distributed" vertical="center"/>
    </xf>
    <xf numFmtId="0" fontId="22" fillId="0" borderId="14" xfId="5" applyFont="1" applyBorder="1" applyAlignment="1">
      <alignment horizontal="distributed" vertical="center"/>
    </xf>
    <xf numFmtId="0" fontId="22" fillId="0" borderId="12" xfId="5" quotePrefix="1" applyFont="1" applyBorder="1" applyAlignment="1">
      <alignment horizontal="distributed" vertical="center"/>
    </xf>
    <xf numFmtId="0" fontId="22" fillId="0" borderId="12" xfId="5" quotePrefix="1" applyFont="1" applyFill="1" applyBorder="1" applyAlignment="1">
      <alignment horizontal="distributed" vertical="center"/>
    </xf>
    <xf numFmtId="0" fontId="22" fillId="0" borderId="0" xfId="5" quotePrefix="1" applyFont="1" applyFill="1" applyBorder="1" applyAlignment="1">
      <alignment horizontal="distributed" vertical="center"/>
    </xf>
    <xf numFmtId="0" fontId="22" fillId="0" borderId="14" xfId="5" quotePrefix="1" applyFont="1" applyFill="1" applyBorder="1" applyAlignment="1">
      <alignment horizontal="distributed" vertical="center"/>
    </xf>
    <xf numFmtId="0" fontId="22" fillId="0" borderId="0" xfId="5" quotePrefix="1" applyFont="1" applyBorder="1" applyAlignment="1">
      <alignment horizontal="distributed" vertical="center"/>
    </xf>
    <xf numFmtId="0" fontId="22" fillId="0" borderId="14" xfId="5" quotePrefix="1" applyFont="1" applyBorder="1" applyAlignment="1">
      <alignment horizontal="distributed" vertical="center"/>
    </xf>
    <xf numFmtId="0" fontId="22" fillId="0" borderId="12" xfId="5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4" fillId="10" borderId="20" xfId="5" applyFont="1" applyFill="1" applyBorder="1" applyAlignment="1">
      <alignment horizontal="left" vertical="center"/>
    </xf>
    <xf numFmtId="0" fontId="24" fillId="10" borderId="0" xfId="5" applyFont="1" applyFill="1" applyBorder="1" applyAlignment="1">
      <alignment horizontal="left" vertical="center"/>
    </xf>
    <xf numFmtId="0" fontId="24" fillId="10" borderId="14" xfId="5" applyFont="1" applyFill="1" applyBorder="1" applyAlignment="1">
      <alignment horizontal="left"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34" fillId="0" borderId="0" xfId="0" applyFont="1" applyFill="1" applyAlignment="1">
      <alignment horizontal="right" vertical="center"/>
    </xf>
    <xf numFmtId="0" fontId="34" fillId="15" borderId="17" xfId="0" applyFont="1" applyFill="1" applyBorder="1" applyAlignment="1">
      <alignment horizontal="center" vertical="center" wrapText="1"/>
    </xf>
    <xf numFmtId="0" fontId="34" fillId="7" borderId="18" xfId="0" applyFont="1" applyFill="1" applyBorder="1" applyAlignment="1">
      <alignment horizontal="center" vertical="center" wrapText="1"/>
    </xf>
    <xf numFmtId="0" fontId="34" fillId="7" borderId="17" xfId="0" applyFont="1" applyFill="1" applyBorder="1" applyAlignment="1">
      <alignment horizontal="center" vertical="center" wrapText="1"/>
    </xf>
    <xf numFmtId="0" fontId="34" fillId="15" borderId="2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49" fontId="34" fillId="0" borderId="2" xfId="0" applyNumberFormat="1" applyFont="1" applyBorder="1" applyAlignment="1">
      <alignment horizontal="center" vertical="center"/>
    </xf>
    <xf numFmtId="49" fontId="34" fillId="0" borderId="2" xfId="0" applyNumberFormat="1" applyFont="1" applyBorder="1" applyAlignment="1">
      <alignment horizontal="center" vertical="center" wrapText="1"/>
    </xf>
    <xf numFmtId="176" fontId="34" fillId="0" borderId="2" xfId="0" applyNumberFormat="1" applyFont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/>
    </xf>
    <xf numFmtId="0" fontId="34" fillId="6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34" fillId="7" borderId="2" xfId="0" applyFont="1" applyFill="1" applyBorder="1" applyAlignment="1">
      <alignment horizontal="center" vertical="center"/>
    </xf>
    <xf numFmtId="0" fontId="34" fillId="7" borderId="0" xfId="0" applyFont="1" applyFill="1" applyAlignment="1">
      <alignment horizontal="center" vertical="center"/>
    </xf>
    <xf numFmtId="0" fontId="34" fillId="7" borderId="14" xfId="0" applyFont="1" applyFill="1" applyBorder="1" applyAlignment="1">
      <alignment horizontal="center" vertical="center"/>
    </xf>
    <xf numFmtId="0" fontId="34" fillId="7" borderId="19" xfId="0" applyFont="1" applyFill="1" applyBorder="1" applyAlignment="1">
      <alignment horizontal="center" vertical="center" wrapText="1"/>
    </xf>
    <xf numFmtId="0" fontId="34" fillId="7" borderId="16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34" fillId="0" borderId="2" xfId="0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 shrinkToFit="1"/>
    </xf>
    <xf numFmtId="0" fontId="34" fillId="0" borderId="2" xfId="0" applyFont="1" applyBorder="1" applyAlignment="1">
      <alignment horizontal="center" vertical="center" shrinkToFit="1"/>
    </xf>
    <xf numFmtId="3" fontId="34" fillId="0" borderId="2" xfId="0" applyNumberFormat="1" applyFont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/>
    </xf>
  </cellXfs>
  <cellStyles count="13">
    <cellStyle name="桁区切り" xfId="1" builtinId="6"/>
    <cellStyle name="桁区切り 2" xfId="2"/>
    <cellStyle name="桁区切り 2 2" xfId="8"/>
    <cellStyle name="桁区切り 3" xfId="12"/>
    <cellStyle name="標準" xfId="0" builtinId="0"/>
    <cellStyle name="標準 2" xfId="3"/>
    <cellStyle name="標準 2 2" xfId="9"/>
    <cellStyle name="標準 3" xfId="4"/>
    <cellStyle name="標準 3 2" xfId="5"/>
    <cellStyle name="標準 3 2 2" xfId="11"/>
    <cellStyle name="標準 3 3" xfId="10"/>
    <cellStyle name="標準 4" xfId="6"/>
    <cellStyle name="標準 5" xfId="7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27214</xdr:colOff>
      <xdr:row>12</xdr:row>
      <xdr:rowOff>149678</xdr:rowOff>
    </xdr:from>
    <xdr:to>
      <xdr:col>7</xdr:col>
      <xdr:colOff>489857</xdr:colOff>
      <xdr:row>12</xdr:row>
      <xdr:rowOff>149678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 bwMode="auto">
        <a:xfrm>
          <a:off x="1836964" y="3521528"/>
          <a:ext cx="3034393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 w="med" len="med"/>
          <a:tailEnd type="arrow"/>
        </a:ln>
        <a:effectLst/>
      </xdr:spPr>
    </xdr:cxnSp>
    <xdr:clientData/>
  </xdr:twoCellAnchor>
  <xdr:twoCellAnchor>
    <xdr:from>
      <xdr:col>3</xdr:col>
      <xdr:colOff>476250</xdr:colOff>
      <xdr:row>12</xdr:row>
      <xdr:rowOff>163286</xdr:rowOff>
    </xdr:from>
    <xdr:to>
      <xdr:col>6</xdr:col>
      <xdr:colOff>27214</xdr:colOff>
      <xdr:row>13</xdr:row>
      <xdr:rowOff>204108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800350" y="3535136"/>
          <a:ext cx="1094014" cy="317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A-32(1)'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206827</xdr:colOff>
      <xdr:row>20</xdr:row>
      <xdr:rowOff>152401</xdr:rowOff>
    </xdr:from>
    <xdr:to>
      <xdr:col>7</xdr:col>
      <xdr:colOff>274863</xdr:colOff>
      <xdr:row>21</xdr:row>
      <xdr:rowOff>193223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3559627" y="5838826"/>
          <a:ext cx="1096736" cy="317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A-33(1)'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13607</xdr:colOff>
      <xdr:row>20</xdr:row>
      <xdr:rowOff>136071</xdr:rowOff>
    </xdr:from>
    <xdr:to>
      <xdr:col>11</xdr:col>
      <xdr:colOff>27214</xdr:colOff>
      <xdr:row>20</xdr:row>
      <xdr:rowOff>136071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 bwMode="auto">
        <a:xfrm>
          <a:off x="1823357" y="5822496"/>
          <a:ext cx="4642757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 w="med" len="med"/>
          <a:tailEnd type="arrow"/>
        </a:ln>
        <a:effectLst/>
      </xdr:spPr>
    </xdr:cxnSp>
    <xdr:clientData/>
  </xdr:twoCellAnchor>
  <xdr:twoCellAnchor>
    <xdr:from>
      <xdr:col>2</xdr:col>
      <xdr:colOff>0</xdr:colOff>
      <xdr:row>25</xdr:row>
      <xdr:rowOff>149679</xdr:rowOff>
    </xdr:from>
    <xdr:to>
      <xdr:col>13</xdr:col>
      <xdr:colOff>503464</xdr:colOff>
      <xdr:row>25</xdr:row>
      <xdr:rowOff>149679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 bwMode="auto">
        <a:xfrm>
          <a:off x="1809750" y="7217229"/>
          <a:ext cx="6161314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 w="med" len="med"/>
          <a:tailEnd type="arrow"/>
        </a:ln>
        <a:effectLst/>
      </xdr:spPr>
    </xdr:cxnSp>
    <xdr:clientData/>
  </xdr:twoCellAnchor>
  <xdr:twoCellAnchor>
    <xdr:from>
      <xdr:col>6</xdr:col>
      <xdr:colOff>481691</xdr:colOff>
      <xdr:row>25</xdr:row>
      <xdr:rowOff>168731</xdr:rowOff>
    </xdr:from>
    <xdr:to>
      <xdr:col>9</xdr:col>
      <xdr:colOff>32656</xdr:colOff>
      <xdr:row>26</xdr:row>
      <xdr:rowOff>209553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348841" y="7236281"/>
          <a:ext cx="1094015" cy="317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A-34(1)'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13607</xdr:colOff>
      <xdr:row>35</xdr:row>
      <xdr:rowOff>122464</xdr:rowOff>
    </xdr:from>
    <xdr:to>
      <xdr:col>17</xdr:col>
      <xdr:colOff>0</xdr:colOff>
      <xdr:row>35</xdr:row>
      <xdr:rowOff>122464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 bwMode="auto">
        <a:xfrm>
          <a:off x="1823357" y="10057039"/>
          <a:ext cx="7701643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 w="med" len="med"/>
          <a:tailEnd type="arrow"/>
        </a:ln>
        <a:effectLst/>
      </xdr:spPr>
    </xdr:cxnSp>
    <xdr:clientData/>
  </xdr:twoCellAnchor>
  <xdr:twoCellAnchor>
    <xdr:from>
      <xdr:col>8</xdr:col>
      <xdr:colOff>198664</xdr:colOff>
      <xdr:row>35</xdr:row>
      <xdr:rowOff>130631</xdr:rowOff>
    </xdr:from>
    <xdr:to>
      <xdr:col>10</xdr:col>
      <xdr:colOff>266701</xdr:colOff>
      <xdr:row>36</xdr:row>
      <xdr:rowOff>171453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5094514" y="10065206"/>
          <a:ext cx="1096737" cy="317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A-35(1)'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40821</xdr:colOff>
      <xdr:row>40</xdr:row>
      <xdr:rowOff>136072</xdr:rowOff>
    </xdr:from>
    <xdr:to>
      <xdr:col>20</xdr:col>
      <xdr:colOff>0</xdr:colOff>
      <xdr:row>40</xdr:row>
      <xdr:rowOff>136072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 bwMode="auto">
        <a:xfrm>
          <a:off x="1850571" y="11451772"/>
          <a:ext cx="9217479" cy="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arrow" w="med" len="med"/>
          <a:tailEnd type="arrow"/>
        </a:ln>
        <a:effectLst/>
      </xdr:spPr>
    </xdr:cxnSp>
    <xdr:clientData/>
  </xdr:twoCellAnchor>
  <xdr:twoCellAnchor>
    <xdr:from>
      <xdr:col>9</xdr:col>
      <xdr:colOff>473529</xdr:colOff>
      <xdr:row>40</xdr:row>
      <xdr:rowOff>146963</xdr:rowOff>
    </xdr:from>
    <xdr:to>
      <xdr:col>12</xdr:col>
      <xdr:colOff>24494</xdr:colOff>
      <xdr:row>41</xdr:row>
      <xdr:rowOff>187785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5883729" y="11462663"/>
          <a:ext cx="1094015" cy="3170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A-36(1)'</a:t>
          </a:r>
          <a:endParaRPr kumimoji="1" lang="ja-JP" altLang="en-US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2:IE48"/>
  <sheetViews>
    <sheetView tabSelected="1" view="pageBreakPreview" zoomScale="80" zoomScaleNormal="80" zoomScaleSheetLayoutView="80" workbookViewId="0">
      <pane xSplit="19" ySplit="4" topLeftCell="T23" activePane="bottomRight" state="frozen"/>
      <selection pane="topRight" activeCell="W1" sqref="W1"/>
      <selection pane="bottomLeft" activeCell="A11" sqref="A11"/>
      <selection pane="bottomRight" activeCell="W13" sqref="W13"/>
    </sheetView>
  </sheetViews>
  <sheetFormatPr defaultColWidth="9" defaultRowHeight="11.5"/>
  <cols>
    <col min="1" max="2" width="6.6328125" style="224" hidden="1" customWidth="1"/>
    <col min="3" max="3" width="6.453125" style="224" hidden="1" customWidth="1"/>
    <col min="4" max="4" width="20.08984375" style="224" hidden="1" customWidth="1"/>
    <col min="5" max="5" width="6" style="224" hidden="1" customWidth="1"/>
    <col min="6" max="6" width="5.36328125" style="224" hidden="1" customWidth="1"/>
    <col min="7" max="7" width="3.08984375" style="224" hidden="1" customWidth="1"/>
    <col min="8" max="8" width="7.90625" style="224" hidden="1" customWidth="1"/>
    <col min="9" max="9" width="6.26953125" style="224" hidden="1" customWidth="1"/>
    <col min="10" max="10" width="7.90625" style="224" hidden="1" customWidth="1"/>
    <col min="11" max="11" width="3.7265625" style="224" hidden="1" customWidth="1"/>
    <col min="12" max="12" width="5.36328125" style="224" hidden="1" customWidth="1"/>
    <col min="13" max="13" width="6.453125" style="224" hidden="1" customWidth="1"/>
    <col min="14" max="14" width="9" style="224" hidden="1" customWidth="1"/>
    <col min="15" max="15" width="3.90625" style="224" hidden="1" customWidth="1"/>
    <col min="16" max="16" width="14.36328125" style="225" hidden="1" customWidth="1"/>
    <col min="17" max="17" width="25.6328125" style="226" customWidth="1"/>
    <col min="18" max="19" width="25.6328125" style="225" customWidth="1"/>
    <col min="20" max="20" width="25.6328125" style="227" customWidth="1"/>
    <col min="21" max="16384" width="9" style="224"/>
  </cols>
  <sheetData>
    <row r="2" spans="1:21" ht="16">
      <c r="Q2" s="248" t="s">
        <v>535</v>
      </c>
      <c r="R2" s="248"/>
      <c r="S2" s="248"/>
      <c r="T2" s="248"/>
    </row>
    <row r="4" spans="1:21" ht="24" customHeight="1">
      <c r="A4" s="228" t="s">
        <v>13</v>
      </c>
      <c r="B4" s="228" t="s">
        <v>12</v>
      </c>
      <c r="C4" s="228" t="s">
        <v>14</v>
      </c>
      <c r="D4" s="241"/>
      <c r="E4" s="242"/>
      <c r="F4" s="242"/>
      <c r="G4" s="242"/>
      <c r="H4" s="242"/>
      <c r="I4" s="243"/>
      <c r="J4" s="244"/>
      <c r="K4" s="229" t="s">
        <v>10</v>
      </c>
      <c r="L4" s="245"/>
      <c r="M4" s="245"/>
      <c r="N4" s="246"/>
      <c r="O4" s="230" t="s">
        <v>11</v>
      </c>
      <c r="P4" s="247"/>
      <c r="Q4" s="249" t="s">
        <v>3</v>
      </c>
      <c r="R4" s="233" t="s">
        <v>2</v>
      </c>
      <c r="S4" s="249" t="s">
        <v>18</v>
      </c>
      <c r="T4" s="249" t="s">
        <v>534</v>
      </c>
    </row>
    <row r="5" spans="1:21" s="225" customFormat="1" ht="24" customHeight="1">
      <c r="A5" s="231"/>
      <c r="B5" s="231"/>
      <c r="C5" s="231"/>
      <c r="D5" s="232" t="s">
        <v>268</v>
      </c>
      <c r="E5" s="233" t="s">
        <v>269</v>
      </c>
      <c r="F5" s="234" t="s">
        <v>126</v>
      </c>
      <c r="G5" s="235" t="s">
        <v>8</v>
      </c>
      <c r="H5" s="236" t="s">
        <v>270</v>
      </c>
      <c r="I5" s="237" t="s">
        <v>7</v>
      </c>
      <c r="J5" s="233" t="s">
        <v>271</v>
      </c>
      <c r="K5" s="233">
        <v>4</v>
      </c>
      <c r="L5" s="233">
        <v>17</v>
      </c>
      <c r="M5" s="233">
        <v>10</v>
      </c>
      <c r="N5" s="234">
        <v>41700100</v>
      </c>
      <c r="O5" s="233"/>
      <c r="P5" s="238" t="s">
        <v>272</v>
      </c>
      <c r="Q5" s="250" t="s">
        <v>274</v>
      </c>
      <c r="R5" s="233" t="s">
        <v>272</v>
      </c>
      <c r="S5" s="251" t="s">
        <v>275</v>
      </c>
      <c r="T5" s="252">
        <v>2608</v>
      </c>
    </row>
    <row r="6" spans="1:21" s="225" customFormat="1" ht="24" customHeight="1">
      <c r="A6" s="231"/>
      <c r="B6" s="231"/>
      <c r="C6" s="231"/>
      <c r="D6" s="232" t="s">
        <v>277</v>
      </c>
      <c r="E6" s="233" t="s">
        <v>269</v>
      </c>
      <c r="F6" s="234" t="s">
        <v>149</v>
      </c>
      <c r="G6" s="235" t="s">
        <v>8</v>
      </c>
      <c r="H6" s="236" t="s">
        <v>278</v>
      </c>
      <c r="I6" s="237" t="s">
        <v>7</v>
      </c>
      <c r="J6" s="233" t="s">
        <v>279</v>
      </c>
      <c r="K6" s="233">
        <v>4</v>
      </c>
      <c r="L6" s="233">
        <v>17</v>
      </c>
      <c r="M6" s="233">
        <v>12</v>
      </c>
      <c r="N6" s="234">
        <v>41700120</v>
      </c>
      <c r="O6" s="233"/>
      <c r="P6" s="238" t="s">
        <v>280</v>
      </c>
      <c r="Q6" s="250" t="s">
        <v>281</v>
      </c>
      <c r="R6" s="233" t="s">
        <v>282</v>
      </c>
      <c r="S6" s="251" t="s">
        <v>283</v>
      </c>
      <c r="T6" s="252">
        <v>2745</v>
      </c>
    </row>
    <row r="7" spans="1:21" s="225" customFormat="1" ht="24" customHeight="1">
      <c r="A7" s="231"/>
      <c r="B7" s="231"/>
      <c r="C7" s="231"/>
      <c r="D7" s="232" t="s">
        <v>277</v>
      </c>
      <c r="E7" s="233" t="s">
        <v>269</v>
      </c>
      <c r="F7" s="234" t="s">
        <v>127</v>
      </c>
      <c r="G7" s="235" t="s">
        <v>8</v>
      </c>
      <c r="H7" s="236" t="s">
        <v>284</v>
      </c>
      <c r="I7" s="237" t="s">
        <v>7</v>
      </c>
      <c r="J7" s="233" t="s">
        <v>285</v>
      </c>
      <c r="K7" s="233">
        <v>4</v>
      </c>
      <c r="L7" s="233">
        <v>17</v>
      </c>
      <c r="M7" s="233">
        <v>13</v>
      </c>
      <c r="N7" s="234">
        <v>41700130</v>
      </c>
      <c r="O7" s="233"/>
      <c r="P7" s="238" t="s">
        <v>286</v>
      </c>
      <c r="Q7" s="250" t="s">
        <v>281</v>
      </c>
      <c r="R7" s="233" t="s">
        <v>286</v>
      </c>
      <c r="S7" s="251" t="s">
        <v>287</v>
      </c>
      <c r="T7" s="252">
        <v>2681</v>
      </c>
    </row>
    <row r="8" spans="1:21" s="239" customFormat="1" ht="24" customHeight="1">
      <c r="A8" s="231"/>
      <c r="B8" s="231"/>
      <c r="C8" s="231"/>
      <c r="D8" s="232" t="s">
        <v>277</v>
      </c>
      <c r="E8" s="233" t="s">
        <v>269</v>
      </c>
      <c r="F8" s="234" t="s">
        <v>147</v>
      </c>
      <c r="G8" s="235" t="s">
        <v>8</v>
      </c>
      <c r="H8" s="236" t="s">
        <v>288</v>
      </c>
      <c r="I8" s="237" t="s">
        <v>7</v>
      </c>
      <c r="J8" s="233" t="s">
        <v>289</v>
      </c>
      <c r="K8" s="233">
        <v>4</v>
      </c>
      <c r="L8" s="233">
        <v>17</v>
      </c>
      <c r="M8" s="233">
        <v>14</v>
      </c>
      <c r="N8" s="234">
        <v>41700140</v>
      </c>
      <c r="O8" s="233"/>
      <c r="P8" s="238" t="s">
        <v>290</v>
      </c>
      <c r="Q8" s="250" t="s">
        <v>291</v>
      </c>
      <c r="R8" s="233" t="s">
        <v>290</v>
      </c>
      <c r="S8" s="251" t="s">
        <v>292</v>
      </c>
      <c r="T8" s="252">
        <v>10096</v>
      </c>
      <c r="U8" s="225"/>
    </row>
    <row r="9" spans="1:21" s="225" customFormat="1" ht="24" customHeight="1">
      <c r="A9" s="231"/>
      <c r="B9" s="231"/>
      <c r="C9" s="231"/>
      <c r="D9" s="232" t="s">
        <v>277</v>
      </c>
      <c r="E9" s="233" t="s">
        <v>269</v>
      </c>
      <c r="F9" s="234" t="s">
        <v>138</v>
      </c>
      <c r="G9" s="235" t="s">
        <v>8</v>
      </c>
      <c r="H9" s="236" t="s">
        <v>293</v>
      </c>
      <c r="I9" s="237" t="s">
        <v>7</v>
      </c>
      <c r="J9" s="233" t="s">
        <v>294</v>
      </c>
      <c r="K9" s="233">
        <v>4</v>
      </c>
      <c r="L9" s="233">
        <v>17</v>
      </c>
      <c r="M9" s="233">
        <v>15</v>
      </c>
      <c r="N9" s="234">
        <v>41700150</v>
      </c>
      <c r="O9" s="233"/>
      <c r="P9" s="238" t="s">
        <v>295</v>
      </c>
      <c r="Q9" s="250" t="s">
        <v>281</v>
      </c>
      <c r="R9" s="233" t="s">
        <v>295</v>
      </c>
      <c r="S9" s="251" t="s">
        <v>296</v>
      </c>
      <c r="T9" s="252">
        <v>1414.6</v>
      </c>
    </row>
    <row r="10" spans="1:21" s="225" customFormat="1" ht="24" customHeight="1">
      <c r="A10" s="231"/>
      <c r="B10" s="231"/>
      <c r="C10" s="231"/>
      <c r="D10" s="232" t="s">
        <v>277</v>
      </c>
      <c r="E10" s="233" t="s">
        <v>269</v>
      </c>
      <c r="F10" s="234" t="s">
        <v>139</v>
      </c>
      <c r="G10" s="235" t="s">
        <v>8</v>
      </c>
      <c r="H10" s="236" t="s">
        <v>297</v>
      </c>
      <c r="I10" s="237" t="s">
        <v>7</v>
      </c>
      <c r="J10" s="233" t="s">
        <v>298</v>
      </c>
      <c r="K10" s="233">
        <v>4</v>
      </c>
      <c r="L10" s="233">
        <v>17</v>
      </c>
      <c r="M10" s="233">
        <v>16</v>
      </c>
      <c r="N10" s="234">
        <v>41700160</v>
      </c>
      <c r="O10" s="233"/>
      <c r="P10" s="238" t="s">
        <v>299</v>
      </c>
      <c r="Q10" s="250" t="s">
        <v>300</v>
      </c>
      <c r="R10" s="233" t="s">
        <v>299</v>
      </c>
      <c r="S10" s="251" t="s">
        <v>301</v>
      </c>
      <c r="T10" s="252">
        <f>1016+832</f>
        <v>1848</v>
      </c>
    </row>
    <row r="11" spans="1:21" s="225" customFormat="1" ht="24" customHeight="1">
      <c r="A11" s="231"/>
      <c r="B11" s="231"/>
      <c r="C11" s="231"/>
      <c r="D11" s="232" t="s">
        <v>302</v>
      </c>
      <c r="E11" s="233" t="s">
        <v>269</v>
      </c>
      <c r="F11" s="234" t="s">
        <v>140</v>
      </c>
      <c r="G11" s="235" t="s">
        <v>8</v>
      </c>
      <c r="H11" s="236" t="s">
        <v>303</v>
      </c>
      <c r="I11" s="237" t="s">
        <v>7</v>
      </c>
      <c r="J11" s="233" t="s">
        <v>304</v>
      </c>
      <c r="K11" s="233">
        <v>4</v>
      </c>
      <c r="L11" s="233">
        <v>17</v>
      </c>
      <c r="M11" s="233">
        <v>22</v>
      </c>
      <c r="N11" s="234">
        <v>41700220</v>
      </c>
      <c r="O11" s="233"/>
      <c r="P11" s="238" t="s">
        <v>305</v>
      </c>
      <c r="Q11" s="250" t="s">
        <v>306</v>
      </c>
      <c r="R11" s="233" t="s">
        <v>307</v>
      </c>
      <c r="S11" s="251" t="s">
        <v>308</v>
      </c>
      <c r="T11" s="252">
        <v>3478</v>
      </c>
    </row>
    <row r="12" spans="1:21" s="225" customFormat="1" ht="24" customHeight="1">
      <c r="A12" s="231"/>
      <c r="B12" s="231"/>
      <c r="C12" s="231"/>
      <c r="D12" s="232" t="s">
        <v>302</v>
      </c>
      <c r="E12" s="233" t="s">
        <v>269</v>
      </c>
      <c r="F12" s="234" t="s">
        <v>155</v>
      </c>
      <c r="G12" s="235" t="s">
        <v>8</v>
      </c>
      <c r="H12" s="236" t="s">
        <v>309</v>
      </c>
      <c r="I12" s="237" t="s">
        <v>7</v>
      </c>
      <c r="J12" s="233" t="s">
        <v>310</v>
      </c>
      <c r="K12" s="233">
        <v>4</v>
      </c>
      <c r="L12" s="233">
        <v>17</v>
      </c>
      <c r="M12" s="233">
        <v>23</v>
      </c>
      <c r="N12" s="234">
        <v>41700230</v>
      </c>
      <c r="O12" s="233"/>
      <c r="P12" s="238" t="s">
        <v>311</v>
      </c>
      <c r="Q12" s="250" t="s">
        <v>306</v>
      </c>
      <c r="R12" s="233" t="s">
        <v>312</v>
      </c>
      <c r="S12" s="251" t="s">
        <v>313</v>
      </c>
      <c r="T12" s="252">
        <v>1644</v>
      </c>
    </row>
    <row r="13" spans="1:21" s="225" customFormat="1" ht="24" customHeight="1">
      <c r="A13" s="231"/>
      <c r="B13" s="231"/>
      <c r="C13" s="231"/>
      <c r="D13" s="232" t="s">
        <v>302</v>
      </c>
      <c r="E13" s="233" t="s">
        <v>269</v>
      </c>
      <c r="F13" s="234" t="s">
        <v>141</v>
      </c>
      <c r="G13" s="235" t="s">
        <v>8</v>
      </c>
      <c r="H13" s="236" t="s">
        <v>314</v>
      </c>
      <c r="I13" s="237" t="s">
        <v>7</v>
      </c>
      <c r="J13" s="233" t="s">
        <v>315</v>
      </c>
      <c r="K13" s="233">
        <v>4</v>
      </c>
      <c r="L13" s="233">
        <v>17</v>
      </c>
      <c r="M13" s="233">
        <v>24</v>
      </c>
      <c r="N13" s="234">
        <v>41700240</v>
      </c>
      <c r="O13" s="233"/>
      <c r="P13" s="238" t="s">
        <v>316</v>
      </c>
      <c r="Q13" s="250" t="s">
        <v>306</v>
      </c>
      <c r="R13" s="233" t="s">
        <v>317</v>
      </c>
      <c r="S13" s="251" t="s">
        <v>318</v>
      </c>
      <c r="T13" s="252">
        <v>3024</v>
      </c>
    </row>
    <row r="14" spans="1:21" s="225" customFormat="1" ht="24" customHeight="1">
      <c r="A14" s="231"/>
      <c r="B14" s="231"/>
      <c r="C14" s="231"/>
      <c r="D14" s="232" t="s">
        <v>302</v>
      </c>
      <c r="E14" s="233" t="s">
        <v>269</v>
      </c>
      <c r="F14" s="234" t="s">
        <v>129</v>
      </c>
      <c r="G14" s="235" t="s">
        <v>8</v>
      </c>
      <c r="H14" s="236" t="s">
        <v>319</v>
      </c>
      <c r="I14" s="237" t="s">
        <v>7</v>
      </c>
      <c r="J14" s="233" t="s">
        <v>320</v>
      </c>
      <c r="K14" s="233">
        <v>4</v>
      </c>
      <c r="L14" s="233">
        <v>17</v>
      </c>
      <c r="M14" s="233">
        <v>25</v>
      </c>
      <c r="N14" s="234">
        <v>41700250</v>
      </c>
      <c r="O14" s="233"/>
      <c r="P14" s="238" t="s">
        <v>145</v>
      </c>
      <c r="Q14" s="250" t="s">
        <v>321</v>
      </c>
      <c r="R14" s="233" t="s">
        <v>145</v>
      </c>
      <c r="S14" s="251" t="s">
        <v>146</v>
      </c>
      <c r="T14" s="252">
        <v>617</v>
      </c>
    </row>
    <row r="15" spans="1:21" s="225" customFormat="1" ht="24" customHeight="1">
      <c r="A15" s="231"/>
      <c r="B15" s="231"/>
      <c r="C15" s="231"/>
      <c r="D15" s="232" t="s">
        <v>302</v>
      </c>
      <c r="E15" s="233" t="s">
        <v>269</v>
      </c>
      <c r="F15" s="234" t="s">
        <v>128</v>
      </c>
      <c r="G15" s="235" t="s">
        <v>8</v>
      </c>
      <c r="H15" s="236" t="s">
        <v>322</v>
      </c>
      <c r="I15" s="237" t="s">
        <v>7</v>
      </c>
      <c r="J15" s="233" t="s">
        <v>323</v>
      </c>
      <c r="K15" s="233">
        <v>4</v>
      </c>
      <c r="L15" s="233">
        <v>17</v>
      </c>
      <c r="M15" s="233">
        <v>29</v>
      </c>
      <c r="N15" s="234">
        <v>41700290</v>
      </c>
      <c r="O15" s="233"/>
      <c r="P15" s="238" t="s">
        <v>324</v>
      </c>
      <c r="Q15" s="250" t="s">
        <v>321</v>
      </c>
      <c r="R15" s="233" t="s">
        <v>324</v>
      </c>
      <c r="S15" s="251" t="s">
        <v>325</v>
      </c>
      <c r="T15" s="252">
        <v>1635</v>
      </c>
    </row>
    <row r="16" spans="1:21" s="225" customFormat="1" ht="24" customHeight="1">
      <c r="A16" s="231"/>
      <c r="B16" s="231"/>
      <c r="C16" s="231"/>
      <c r="D16" s="232" t="s">
        <v>326</v>
      </c>
      <c r="E16" s="233" t="s">
        <v>269</v>
      </c>
      <c r="F16" s="234" t="s">
        <v>148</v>
      </c>
      <c r="G16" s="235" t="s">
        <v>8</v>
      </c>
      <c r="H16" s="236" t="s">
        <v>327</v>
      </c>
      <c r="I16" s="237" t="s">
        <v>7</v>
      </c>
      <c r="J16" s="233" t="s">
        <v>328</v>
      </c>
      <c r="K16" s="233">
        <v>4</v>
      </c>
      <c r="L16" s="233">
        <v>17</v>
      </c>
      <c r="M16" s="233">
        <v>45</v>
      </c>
      <c r="N16" s="234">
        <v>41700450</v>
      </c>
      <c r="O16" s="233"/>
      <c r="P16" s="238" t="s">
        <v>329</v>
      </c>
      <c r="Q16" s="250" t="s">
        <v>330</v>
      </c>
      <c r="R16" s="233" t="s">
        <v>329</v>
      </c>
      <c r="S16" s="251" t="s">
        <v>331</v>
      </c>
      <c r="T16" s="252">
        <v>646</v>
      </c>
    </row>
    <row r="17" spans="1:21" s="225" customFormat="1" ht="24" customHeight="1">
      <c r="A17" s="231"/>
      <c r="B17" s="231"/>
      <c r="C17" s="231"/>
      <c r="D17" s="232" t="s">
        <v>326</v>
      </c>
      <c r="E17" s="233" t="s">
        <v>269</v>
      </c>
      <c r="F17" s="234" t="s">
        <v>142</v>
      </c>
      <c r="G17" s="235" t="s">
        <v>8</v>
      </c>
      <c r="H17" s="236" t="s">
        <v>332</v>
      </c>
      <c r="I17" s="237" t="s">
        <v>7</v>
      </c>
      <c r="J17" s="233" t="s">
        <v>333</v>
      </c>
      <c r="K17" s="233">
        <v>4</v>
      </c>
      <c r="L17" s="233">
        <v>17</v>
      </c>
      <c r="M17" s="233">
        <v>48</v>
      </c>
      <c r="N17" s="234">
        <v>41700480</v>
      </c>
      <c r="O17" s="233"/>
      <c r="P17" s="238" t="s">
        <v>334</v>
      </c>
      <c r="Q17" s="250" t="s">
        <v>330</v>
      </c>
      <c r="R17" s="233" t="s">
        <v>334</v>
      </c>
      <c r="S17" s="251" t="s">
        <v>335</v>
      </c>
      <c r="T17" s="252">
        <v>680</v>
      </c>
    </row>
    <row r="18" spans="1:21" s="225" customFormat="1" ht="24" customHeight="1">
      <c r="A18" s="231"/>
      <c r="B18" s="231"/>
      <c r="C18" s="231"/>
      <c r="D18" s="232" t="s">
        <v>326</v>
      </c>
      <c r="E18" s="233" t="s">
        <v>269</v>
      </c>
      <c r="F18" s="234" t="s">
        <v>167</v>
      </c>
      <c r="G18" s="235" t="s">
        <v>8</v>
      </c>
      <c r="H18" s="236" t="s">
        <v>336</v>
      </c>
      <c r="I18" s="237" t="s">
        <v>7</v>
      </c>
      <c r="J18" s="233" t="s">
        <v>337</v>
      </c>
      <c r="K18" s="233">
        <v>4</v>
      </c>
      <c r="L18" s="233">
        <v>17</v>
      </c>
      <c r="M18" s="233">
        <v>54</v>
      </c>
      <c r="N18" s="234">
        <v>41700540</v>
      </c>
      <c r="O18" s="233"/>
      <c r="P18" s="238" t="s">
        <v>338</v>
      </c>
      <c r="Q18" s="250" t="s">
        <v>330</v>
      </c>
      <c r="R18" s="233" t="s">
        <v>338</v>
      </c>
      <c r="S18" s="251" t="s">
        <v>339</v>
      </c>
      <c r="T18" s="252">
        <v>1090</v>
      </c>
    </row>
    <row r="19" spans="1:21" s="225" customFormat="1" ht="24" customHeight="1">
      <c r="A19" s="231"/>
      <c r="B19" s="231"/>
      <c r="C19" s="231"/>
      <c r="D19" s="232" t="s">
        <v>326</v>
      </c>
      <c r="E19" s="233" t="s">
        <v>269</v>
      </c>
      <c r="F19" s="234" t="s">
        <v>156</v>
      </c>
      <c r="G19" s="235" t="s">
        <v>8</v>
      </c>
      <c r="H19" s="236" t="s">
        <v>340</v>
      </c>
      <c r="I19" s="237" t="s">
        <v>7</v>
      </c>
      <c r="J19" s="233" t="s">
        <v>341</v>
      </c>
      <c r="K19" s="233">
        <v>4</v>
      </c>
      <c r="L19" s="233">
        <v>17</v>
      </c>
      <c r="M19" s="233">
        <v>49</v>
      </c>
      <c r="N19" s="234">
        <v>41700490</v>
      </c>
      <c r="O19" s="233"/>
      <c r="P19" s="238" t="s">
        <v>342</v>
      </c>
      <c r="Q19" s="250" t="s">
        <v>330</v>
      </c>
      <c r="R19" s="233" t="s">
        <v>342</v>
      </c>
      <c r="S19" s="251" t="s">
        <v>343</v>
      </c>
      <c r="T19" s="252">
        <v>994</v>
      </c>
    </row>
    <row r="20" spans="1:21" s="225" customFormat="1" ht="24" customHeight="1">
      <c r="A20" s="231"/>
      <c r="B20" s="231"/>
      <c r="C20" s="231"/>
      <c r="D20" s="232" t="s">
        <v>326</v>
      </c>
      <c r="E20" s="233" t="s">
        <v>269</v>
      </c>
      <c r="F20" s="234" t="s">
        <v>143</v>
      </c>
      <c r="G20" s="235" t="s">
        <v>8</v>
      </c>
      <c r="H20" s="236" t="s">
        <v>344</v>
      </c>
      <c r="I20" s="237" t="s">
        <v>7</v>
      </c>
      <c r="J20" s="233" t="s">
        <v>345</v>
      </c>
      <c r="K20" s="233">
        <v>4</v>
      </c>
      <c r="L20" s="233">
        <v>17</v>
      </c>
      <c r="M20" s="233">
        <v>57</v>
      </c>
      <c r="N20" s="234">
        <v>41700570</v>
      </c>
      <c r="O20" s="233"/>
      <c r="P20" s="238" t="s">
        <v>346</v>
      </c>
      <c r="Q20" s="250" t="s">
        <v>330</v>
      </c>
      <c r="R20" s="233" t="s">
        <v>346</v>
      </c>
      <c r="S20" s="251" t="s">
        <v>347</v>
      </c>
      <c r="T20" s="252">
        <v>1180</v>
      </c>
    </row>
    <row r="21" spans="1:21" s="225" customFormat="1" ht="24" customHeight="1">
      <c r="A21" s="231"/>
      <c r="B21" s="231"/>
      <c r="C21" s="231"/>
      <c r="D21" s="232" t="s">
        <v>326</v>
      </c>
      <c r="E21" s="233" t="s">
        <v>269</v>
      </c>
      <c r="F21" s="234" t="s">
        <v>144</v>
      </c>
      <c r="G21" s="235" t="s">
        <v>8</v>
      </c>
      <c r="H21" s="236" t="s">
        <v>348</v>
      </c>
      <c r="I21" s="237" t="s">
        <v>7</v>
      </c>
      <c r="J21" s="233" t="s">
        <v>349</v>
      </c>
      <c r="K21" s="233">
        <v>4</v>
      </c>
      <c r="L21" s="233">
        <v>17</v>
      </c>
      <c r="M21" s="233">
        <v>60</v>
      </c>
      <c r="N21" s="234">
        <v>41700600</v>
      </c>
      <c r="O21" s="233"/>
      <c r="P21" s="238" t="s">
        <v>350</v>
      </c>
      <c r="Q21" s="250" t="s">
        <v>351</v>
      </c>
      <c r="R21" s="233" t="s">
        <v>350</v>
      </c>
      <c r="S21" s="251" t="s">
        <v>352</v>
      </c>
      <c r="T21" s="252">
        <v>7412</v>
      </c>
    </row>
    <row r="22" spans="1:21" s="239" customFormat="1" ht="24" customHeight="1">
      <c r="A22" s="231"/>
      <c r="B22" s="231"/>
      <c r="C22" s="231"/>
      <c r="D22" s="232" t="s">
        <v>326</v>
      </c>
      <c r="E22" s="233" t="s">
        <v>269</v>
      </c>
      <c r="F22" s="234" t="s">
        <v>159</v>
      </c>
      <c r="G22" s="235" t="s">
        <v>8</v>
      </c>
      <c r="H22" s="236" t="s">
        <v>353</v>
      </c>
      <c r="I22" s="237" t="s">
        <v>7</v>
      </c>
      <c r="J22" s="233" t="s">
        <v>354</v>
      </c>
      <c r="K22" s="233">
        <v>4</v>
      </c>
      <c r="L22" s="233">
        <v>17</v>
      </c>
      <c r="M22" s="233">
        <v>62</v>
      </c>
      <c r="N22" s="234">
        <v>41700620</v>
      </c>
      <c r="O22" s="233"/>
      <c r="P22" s="238" t="s">
        <v>355</v>
      </c>
      <c r="Q22" s="250" t="s">
        <v>356</v>
      </c>
      <c r="R22" s="233" t="s">
        <v>355</v>
      </c>
      <c r="S22" s="251" t="s">
        <v>357</v>
      </c>
      <c r="T22" s="252">
        <v>6001</v>
      </c>
      <c r="U22" s="225"/>
    </row>
    <row r="23" spans="1:21" s="239" customFormat="1" ht="24" customHeight="1">
      <c r="A23" s="231"/>
      <c r="B23" s="231"/>
      <c r="C23" s="231"/>
      <c r="D23" s="232" t="s">
        <v>326</v>
      </c>
      <c r="E23" s="233" t="s">
        <v>269</v>
      </c>
      <c r="F23" s="234" t="s">
        <v>157</v>
      </c>
      <c r="G23" s="235" t="s">
        <v>8</v>
      </c>
      <c r="H23" s="236" t="s">
        <v>358</v>
      </c>
      <c r="I23" s="237" t="s">
        <v>7</v>
      </c>
      <c r="J23" s="233" t="s">
        <v>359</v>
      </c>
      <c r="K23" s="233">
        <v>4</v>
      </c>
      <c r="L23" s="233">
        <v>17</v>
      </c>
      <c r="M23" s="233">
        <v>63</v>
      </c>
      <c r="N23" s="234">
        <v>41700630</v>
      </c>
      <c r="O23" s="233"/>
      <c r="P23" s="238" t="s">
        <v>360</v>
      </c>
      <c r="Q23" s="250" t="s">
        <v>356</v>
      </c>
      <c r="R23" s="233" t="s">
        <v>360</v>
      </c>
      <c r="S23" s="251" t="s">
        <v>361</v>
      </c>
      <c r="T23" s="252">
        <v>2657</v>
      </c>
      <c r="U23" s="225"/>
    </row>
    <row r="24" spans="1:21" s="239" customFormat="1" ht="24" customHeight="1">
      <c r="A24" s="231"/>
      <c r="B24" s="231"/>
      <c r="C24" s="231"/>
      <c r="D24" s="232" t="s">
        <v>326</v>
      </c>
      <c r="E24" s="233" t="s">
        <v>269</v>
      </c>
      <c r="F24" s="234" t="s">
        <v>130</v>
      </c>
      <c r="G24" s="235" t="s">
        <v>8</v>
      </c>
      <c r="H24" s="236" t="s">
        <v>362</v>
      </c>
      <c r="I24" s="237" t="s">
        <v>7</v>
      </c>
      <c r="J24" s="233" t="s">
        <v>363</v>
      </c>
      <c r="K24" s="233">
        <v>4</v>
      </c>
      <c r="L24" s="233">
        <v>17</v>
      </c>
      <c r="M24" s="233">
        <v>64</v>
      </c>
      <c r="N24" s="234">
        <v>41700640</v>
      </c>
      <c r="O24" s="233"/>
      <c r="P24" s="238" t="s">
        <v>364</v>
      </c>
      <c r="Q24" s="250" t="s">
        <v>356</v>
      </c>
      <c r="R24" s="233" t="s">
        <v>364</v>
      </c>
      <c r="S24" s="251" t="s">
        <v>365</v>
      </c>
      <c r="T24" s="252">
        <v>3081</v>
      </c>
      <c r="U24" s="225"/>
    </row>
    <row r="25" spans="1:21" s="225" customFormat="1" ht="24" customHeight="1">
      <c r="A25" s="231"/>
      <c r="B25" s="231"/>
      <c r="C25" s="231"/>
      <c r="D25" s="232" t="s">
        <v>366</v>
      </c>
      <c r="E25" s="233" t="s">
        <v>269</v>
      </c>
      <c r="F25" s="234" t="s">
        <v>150</v>
      </c>
      <c r="G25" s="235" t="s">
        <v>8</v>
      </c>
      <c r="H25" s="236" t="s">
        <v>367</v>
      </c>
      <c r="I25" s="237" t="s">
        <v>7</v>
      </c>
      <c r="J25" s="233" t="s">
        <v>368</v>
      </c>
      <c r="K25" s="233">
        <v>4</v>
      </c>
      <c r="L25" s="233">
        <v>17</v>
      </c>
      <c r="M25" s="233">
        <v>68</v>
      </c>
      <c r="N25" s="234">
        <v>41700680</v>
      </c>
      <c r="O25" s="233"/>
      <c r="P25" s="238" t="s">
        <v>369</v>
      </c>
      <c r="Q25" s="250" t="s">
        <v>356</v>
      </c>
      <c r="R25" s="233" t="s">
        <v>369</v>
      </c>
      <c r="S25" s="251" t="s">
        <v>370</v>
      </c>
      <c r="T25" s="252">
        <v>6089</v>
      </c>
    </row>
    <row r="26" spans="1:21" s="225" customFormat="1" ht="24" customHeight="1">
      <c r="A26" s="231"/>
      <c r="B26" s="231"/>
      <c r="C26" s="231"/>
      <c r="D26" s="232" t="s">
        <v>371</v>
      </c>
      <c r="E26" s="233" t="s">
        <v>269</v>
      </c>
      <c r="F26" s="234" t="s">
        <v>161</v>
      </c>
      <c r="G26" s="235" t="s">
        <v>8</v>
      </c>
      <c r="H26" s="236" t="s">
        <v>372</v>
      </c>
      <c r="I26" s="237" t="s">
        <v>7</v>
      </c>
      <c r="J26" s="233" t="s">
        <v>373</v>
      </c>
      <c r="K26" s="233">
        <v>4</v>
      </c>
      <c r="L26" s="233">
        <v>17</v>
      </c>
      <c r="M26" s="233">
        <v>96</v>
      </c>
      <c r="N26" s="234">
        <v>41700960</v>
      </c>
      <c r="O26" s="233"/>
      <c r="P26" s="238" t="s">
        <v>374</v>
      </c>
      <c r="Q26" s="250" t="s">
        <v>375</v>
      </c>
      <c r="R26" s="233" t="s">
        <v>374</v>
      </c>
      <c r="S26" s="251" t="s">
        <v>376</v>
      </c>
      <c r="T26" s="253">
        <v>433</v>
      </c>
    </row>
    <row r="27" spans="1:21" s="225" customFormat="1" ht="24" customHeight="1">
      <c r="A27" s="231"/>
      <c r="B27" s="231"/>
      <c r="C27" s="231"/>
      <c r="D27" s="232" t="s">
        <v>326</v>
      </c>
      <c r="E27" s="233" t="s">
        <v>269</v>
      </c>
      <c r="F27" s="234" t="s">
        <v>195</v>
      </c>
      <c r="G27" s="235" t="s">
        <v>8</v>
      </c>
      <c r="H27" s="236" t="s">
        <v>377</v>
      </c>
      <c r="I27" s="237" t="s">
        <v>7</v>
      </c>
      <c r="J27" s="233" t="s">
        <v>378</v>
      </c>
      <c r="K27" s="233">
        <v>4</v>
      </c>
      <c r="L27" s="233">
        <v>17</v>
      </c>
      <c r="M27" s="233">
        <v>58</v>
      </c>
      <c r="N27" s="234">
        <v>41700580</v>
      </c>
      <c r="O27" s="233"/>
      <c r="P27" s="238" t="s">
        <v>379</v>
      </c>
      <c r="Q27" s="250" t="s">
        <v>330</v>
      </c>
      <c r="R27" s="233" t="s">
        <v>380</v>
      </c>
      <c r="S27" s="251" t="s">
        <v>381</v>
      </c>
      <c r="T27" s="252">
        <v>348</v>
      </c>
    </row>
    <row r="28" spans="1:21" s="225" customFormat="1" ht="24" customHeight="1">
      <c r="A28" s="231"/>
      <c r="B28" s="231"/>
      <c r="C28" s="231"/>
      <c r="D28" s="232" t="s">
        <v>326</v>
      </c>
      <c r="E28" s="233" t="s">
        <v>269</v>
      </c>
      <c r="F28" s="234" t="s">
        <v>166</v>
      </c>
      <c r="G28" s="235" t="s">
        <v>8</v>
      </c>
      <c r="H28" s="236" t="s">
        <v>382</v>
      </c>
      <c r="I28" s="237" t="s">
        <v>7</v>
      </c>
      <c r="J28" s="233" t="s">
        <v>383</v>
      </c>
      <c r="K28" s="233">
        <v>4</v>
      </c>
      <c r="L28" s="233">
        <v>17</v>
      </c>
      <c r="M28" s="233">
        <v>59</v>
      </c>
      <c r="N28" s="234">
        <v>41700590</v>
      </c>
      <c r="O28" s="233"/>
      <c r="P28" s="238" t="s">
        <v>384</v>
      </c>
      <c r="Q28" s="250" t="s">
        <v>330</v>
      </c>
      <c r="R28" s="233" t="s">
        <v>384</v>
      </c>
      <c r="S28" s="251" t="s">
        <v>163</v>
      </c>
      <c r="T28" s="252">
        <v>195</v>
      </c>
    </row>
    <row r="29" spans="1:21" s="225" customFormat="1" ht="24" customHeight="1">
      <c r="A29" s="231"/>
      <c r="B29" s="231"/>
      <c r="C29" s="231"/>
      <c r="D29" s="232" t="s">
        <v>385</v>
      </c>
      <c r="E29" s="233" t="s">
        <v>269</v>
      </c>
      <c r="F29" s="234" t="s">
        <v>152</v>
      </c>
      <c r="G29" s="235" t="s">
        <v>8</v>
      </c>
      <c r="H29" s="236" t="s">
        <v>386</v>
      </c>
      <c r="I29" s="237" t="s">
        <v>7</v>
      </c>
      <c r="J29" s="233" t="s">
        <v>387</v>
      </c>
      <c r="K29" s="233">
        <v>4</v>
      </c>
      <c r="L29" s="233">
        <v>17</v>
      </c>
      <c r="M29" s="233">
        <v>105</v>
      </c>
      <c r="N29" s="234">
        <v>41701050</v>
      </c>
      <c r="O29" s="240">
        <v>1</v>
      </c>
      <c r="P29" s="238" t="s">
        <v>388</v>
      </c>
      <c r="Q29" s="250" t="s">
        <v>389</v>
      </c>
      <c r="R29" s="233" t="s">
        <v>388</v>
      </c>
      <c r="S29" s="251" t="s">
        <v>390</v>
      </c>
      <c r="T29" s="252">
        <v>418</v>
      </c>
    </row>
    <row r="30" spans="1:21" s="225" customFormat="1" ht="24" customHeight="1">
      <c r="A30" s="231"/>
      <c r="B30" s="231"/>
      <c r="C30" s="231"/>
      <c r="D30" s="232" t="s">
        <v>385</v>
      </c>
      <c r="E30" s="233" t="s">
        <v>269</v>
      </c>
      <c r="F30" s="234" t="s">
        <v>132</v>
      </c>
      <c r="G30" s="235" t="s">
        <v>8</v>
      </c>
      <c r="H30" s="236" t="s">
        <v>391</v>
      </c>
      <c r="I30" s="237" t="s">
        <v>7</v>
      </c>
      <c r="J30" s="233" t="s">
        <v>392</v>
      </c>
      <c r="K30" s="233">
        <v>4</v>
      </c>
      <c r="L30" s="233">
        <v>17</v>
      </c>
      <c r="M30" s="233">
        <v>120</v>
      </c>
      <c r="N30" s="234">
        <v>41701200</v>
      </c>
      <c r="O30" s="240">
        <v>1</v>
      </c>
      <c r="P30" s="238" t="s">
        <v>393</v>
      </c>
      <c r="Q30" s="250" t="s">
        <v>389</v>
      </c>
      <c r="R30" s="233" t="s">
        <v>393</v>
      </c>
      <c r="S30" s="251" t="s">
        <v>394</v>
      </c>
      <c r="T30" s="252">
        <v>1982</v>
      </c>
    </row>
    <row r="31" spans="1:21" s="225" customFormat="1" ht="24" customHeight="1">
      <c r="A31" s="231"/>
      <c r="B31" s="231"/>
      <c r="C31" s="231"/>
      <c r="D31" s="232" t="s">
        <v>385</v>
      </c>
      <c r="E31" s="233" t="s">
        <v>269</v>
      </c>
      <c r="F31" s="234" t="s">
        <v>131</v>
      </c>
      <c r="G31" s="235" t="s">
        <v>8</v>
      </c>
      <c r="H31" s="236" t="s">
        <v>395</v>
      </c>
      <c r="I31" s="237" t="s">
        <v>7</v>
      </c>
      <c r="J31" s="233" t="s">
        <v>396</v>
      </c>
      <c r="K31" s="233">
        <v>4</v>
      </c>
      <c r="L31" s="233">
        <v>17</v>
      </c>
      <c r="M31" s="233">
        <v>143</v>
      </c>
      <c r="N31" s="234">
        <v>41701430</v>
      </c>
      <c r="O31" s="240">
        <v>1</v>
      </c>
      <c r="P31" s="238" t="s">
        <v>397</v>
      </c>
      <c r="Q31" s="250" t="s">
        <v>389</v>
      </c>
      <c r="R31" s="233" t="s">
        <v>397</v>
      </c>
      <c r="S31" s="251" t="s">
        <v>398</v>
      </c>
      <c r="T31" s="252">
        <v>115</v>
      </c>
    </row>
    <row r="32" spans="1:21" s="225" customFormat="1" ht="24" customHeight="1">
      <c r="A32" s="231"/>
      <c r="B32" s="231"/>
      <c r="C32" s="231"/>
      <c r="D32" s="232" t="s">
        <v>399</v>
      </c>
      <c r="E32" s="233" t="s">
        <v>269</v>
      </c>
      <c r="F32" s="234" t="s">
        <v>168</v>
      </c>
      <c r="G32" s="235" t="s">
        <v>8</v>
      </c>
      <c r="H32" s="236" t="s">
        <v>400</v>
      </c>
      <c r="I32" s="237" t="s">
        <v>7</v>
      </c>
      <c r="J32" s="233" t="s">
        <v>401</v>
      </c>
      <c r="K32" s="233">
        <v>4</v>
      </c>
      <c r="L32" s="233">
        <v>17</v>
      </c>
      <c r="M32" s="233">
        <v>174</v>
      </c>
      <c r="N32" s="234">
        <v>41701740</v>
      </c>
      <c r="O32" s="240">
        <v>1</v>
      </c>
      <c r="P32" s="238" t="s">
        <v>402</v>
      </c>
      <c r="Q32" s="250" t="s">
        <v>403</v>
      </c>
      <c r="R32" s="233" t="s">
        <v>402</v>
      </c>
      <c r="S32" s="251" t="s">
        <v>404</v>
      </c>
      <c r="T32" s="252">
        <v>320</v>
      </c>
    </row>
    <row r="33" spans="1:20" s="225" customFormat="1" ht="24" customHeight="1">
      <c r="A33" s="231"/>
      <c r="B33" s="231"/>
      <c r="C33" s="231"/>
      <c r="D33" s="232" t="s">
        <v>405</v>
      </c>
      <c r="E33" s="233" t="s">
        <v>269</v>
      </c>
      <c r="F33" s="234" t="s">
        <v>165</v>
      </c>
      <c r="G33" s="235" t="s">
        <v>8</v>
      </c>
      <c r="H33" s="236" t="s">
        <v>406</v>
      </c>
      <c r="I33" s="237" t="s">
        <v>7</v>
      </c>
      <c r="J33" s="233" t="s">
        <v>407</v>
      </c>
      <c r="K33" s="233">
        <v>4</v>
      </c>
      <c r="L33" s="233">
        <v>17</v>
      </c>
      <c r="M33" s="233">
        <v>211</v>
      </c>
      <c r="N33" s="234">
        <v>41702110</v>
      </c>
      <c r="O33" s="240">
        <v>1</v>
      </c>
      <c r="P33" s="238" t="s">
        <v>408</v>
      </c>
      <c r="Q33" s="250" t="s">
        <v>403</v>
      </c>
      <c r="R33" s="233" t="s">
        <v>408</v>
      </c>
      <c r="S33" s="251" t="s">
        <v>409</v>
      </c>
      <c r="T33" s="252">
        <v>320</v>
      </c>
    </row>
    <row r="34" spans="1:20" s="225" customFormat="1" ht="24" customHeight="1">
      <c r="A34" s="231"/>
      <c r="B34" s="231"/>
      <c r="C34" s="231"/>
      <c r="D34" s="232" t="s">
        <v>405</v>
      </c>
      <c r="E34" s="233" t="s">
        <v>269</v>
      </c>
      <c r="F34" s="234" t="s">
        <v>262</v>
      </c>
      <c r="G34" s="235" t="s">
        <v>8</v>
      </c>
      <c r="H34" s="236" t="s">
        <v>410</v>
      </c>
      <c r="I34" s="237" t="s">
        <v>7</v>
      </c>
      <c r="J34" s="233" t="s">
        <v>411</v>
      </c>
      <c r="K34" s="233">
        <v>4</v>
      </c>
      <c r="L34" s="233">
        <v>17</v>
      </c>
      <c r="M34" s="233">
        <v>227</v>
      </c>
      <c r="N34" s="234">
        <v>41702270</v>
      </c>
      <c r="O34" s="240">
        <v>1</v>
      </c>
      <c r="P34" s="238" t="s">
        <v>412</v>
      </c>
      <c r="Q34" s="250" t="s">
        <v>403</v>
      </c>
      <c r="R34" s="233" t="s">
        <v>412</v>
      </c>
      <c r="S34" s="251" t="s">
        <v>413</v>
      </c>
      <c r="T34" s="252">
        <v>625</v>
      </c>
    </row>
    <row r="35" spans="1:20" s="225" customFormat="1" ht="24" customHeight="1">
      <c r="A35" s="231"/>
      <c r="B35" s="231"/>
      <c r="C35" s="231"/>
      <c r="D35" s="232" t="s">
        <v>414</v>
      </c>
      <c r="E35" s="233" t="s">
        <v>269</v>
      </c>
      <c r="F35" s="234" t="s">
        <v>134</v>
      </c>
      <c r="G35" s="235" t="s">
        <v>8</v>
      </c>
      <c r="H35" s="236" t="s">
        <v>415</v>
      </c>
      <c r="I35" s="237" t="s">
        <v>7</v>
      </c>
      <c r="J35" s="233" t="s">
        <v>416</v>
      </c>
      <c r="K35" s="233">
        <v>4</v>
      </c>
      <c r="L35" s="233">
        <v>17</v>
      </c>
      <c r="M35" s="233">
        <v>276</v>
      </c>
      <c r="N35" s="234">
        <v>41702760</v>
      </c>
      <c r="O35" s="240">
        <v>1</v>
      </c>
      <c r="P35" s="238" t="s">
        <v>417</v>
      </c>
      <c r="Q35" s="250" t="s">
        <v>403</v>
      </c>
      <c r="R35" s="233" t="s">
        <v>417</v>
      </c>
      <c r="S35" s="251" t="s">
        <v>418</v>
      </c>
      <c r="T35" s="252">
        <v>1261</v>
      </c>
    </row>
    <row r="36" spans="1:20" s="225" customFormat="1" ht="24" customHeight="1">
      <c r="A36" s="231"/>
      <c r="B36" s="231"/>
      <c r="C36" s="231"/>
      <c r="D36" s="232" t="s">
        <v>414</v>
      </c>
      <c r="E36" s="233" t="s">
        <v>269</v>
      </c>
      <c r="F36" s="234" t="s">
        <v>133</v>
      </c>
      <c r="G36" s="235" t="s">
        <v>8</v>
      </c>
      <c r="H36" s="236" t="s">
        <v>419</v>
      </c>
      <c r="I36" s="237" t="s">
        <v>7</v>
      </c>
      <c r="J36" s="233" t="s">
        <v>420</v>
      </c>
      <c r="K36" s="233">
        <v>4</v>
      </c>
      <c r="L36" s="233">
        <v>17</v>
      </c>
      <c r="M36" s="233">
        <v>277</v>
      </c>
      <c r="N36" s="234">
        <v>41702770</v>
      </c>
      <c r="O36" s="240">
        <v>1</v>
      </c>
      <c r="P36" s="238" t="s">
        <v>421</v>
      </c>
      <c r="Q36" s="250" t="s">
        <v>403</v>
      </c>
      <c r="R36" s="233" t="s">
        <v>421</v>
      </c>
      <c r="S36" s="251" t="s">
        <v>422</v>
      </c>
      <c r="T36" s="252">
        <v>658</v>
      </c>
    </row>
    <row r="37" spans="1:20" s="225" customFormat="1" ht="24" customHeight="1">
      <c r="A37" s="231"/>
      <c r="B37" s="231"/>
      <c r="C37" s="231"/>
      <c r="D37" s="232" t="s">
        <v>414</v>
      </c>
      <c r="E37" s="233" t="s">
        <v>269</v>
      </c>
      <c r="F37" s="234" t="s">
        <v>164</v>
      </c>
      <c r="G37" s="235" t="s">
        <v>8</v>
      </c>
      <c r="H37" s="236" t="s">
        <v>423</v>
      </c>
      <c r="I37" s="237" t="s">
        <v>7</v>
      </c>
      <c r="J37" s="233" t="s">
        <v>424</v>
      </c>
      <c r="K37" s="233">
        <v>4</v>
      </c>
      <c r="L37" s="233">
        <v>17</v>
      </c>
      <c r="M37" s="233">
        <v>278</v>
      </c>
      <c r="N37" s="234">
        <v>41702780</v>
      </c>
      <c r="O37" s="240">
        <v>1</v>
      </c>
      <c r="P37" s="238" t="s">
        <v>425</v>
      </c>
      <c r="Q37" s="250" t="s">
        <v>403</v>
      </c>
      <c r="R37" s="233" t="s">
        <v>425</v>
      </c>
      <c r="S37" s="251" t="s">
        <v>426</v>
      </c>
      <c r="T37" s="252">
        <v>1971</v>
      </c>
    </row>
    <row r="38" spans="1:20" s="225" customFormat="1" ht="24" customHeight="1">
      <c r="A38" s="231"/>
      <c r="B38" s="231"/>
      <c r="C38" s="231"/>
      <c r="D38" s="232" t="s">
        <v>427</v>
      </c>
      <c r="E38" s="233" t="s">
        <v>269</v>
      </c>
      <c r="F38" s="234" t="s">
        <v>137</v>
      </c>
      <c r="G38" s="235" t="s">
        <v>8</v>
      </c>
      <c r="H38" s="236" t="s">
        <v>428</v>
      </c>
      <c r="I38" s="237" t="s">
        <v>7</v>
      </c>
      <c r="J38" s="233" t="s">
        <v>429</v>
      </c>
      <c r="K38" s="233">
        <v>4</v>
      </c>
      <c r="L38" s="233">
        <v>17</v>
      </c>
      <c r="M38" s="233">
        <v>346</v>
      </c>
      <c r="N38" s="234">
        <v>41703460</v>
      </c>
      <c r="O38" s="240">
        <v>1</v>
      </c>
      <c r="P38" s="238" t="s">
        <v>430</v>
      </c>
      <c r="Q38" s="250" t="s">
        <v>389</v>
      </c>
      <c r="R38" s="233" t="s">
        <v>430</v>
      </c>
      <c r="S38" s="251" t="s">
        <v>431</v>
      </c>
      <c r="T38" s="252">
        <v>1296</v>
      </c>
    </row>
    <row r="39" spans="1:20" s="225" customFormat="1" ht="24" customHeight="1">
      <c r="A39" s="231"/>
      <c r="B39" s="231"/>
      <c r="C39" s="231"/>
      <c r="D39" s="232" t="s">
        <v>414</v>
      </c>
      <c r="E39" s="233" t="s">
        <v>269</v>
      </c>
      <c r="F39" s="234" t="s">
        <v>135</v>
      </c>
      <c r="G39" s="235" t="s">
        <v>8</v>
      </c>
      <c r="H39" s="236" t="s">
        <v>432</v>
      </c>
      <c r="I39" s="237" t="s">
        <v>7</v>
      </c>
      <c r="J39" s="233" t="s">
        <v>433</v>
      </c>
      <c r="K39" s="233">
        <v>4</v>
      </c>
      <c r="L39" s="233">
        <v>17</v>
      </c>
      <c r="M39" s="233">
        <v>279</v>
      </c>
      <c r="N39" s="234">
        <v>41702790</v>
      </c>
      <c r="O39" s="240">
        <v>1</v>
      </c>
      <c r="P39" s="238" t="s">
        <v>434</v>
      </c>
      <c r="Q39" s="250" t="s">
        <v>389</v>
      </c>
      <c r="R39" s="233" t="s">
        <v>434</v>
      </c>
      <c r="S39" s="251" t="s">
        <v>435</v>
      </c>
      <c r="T39" s="252">
        <v>150</v>
      </c>
    </row>
    <row r="40" spans="1:20" s="225" customFormat="1" ht="24" customHeight="1">
      <c r="A40" s="231"/>
      <c r="B40" s="231"/>
      <c r="C40" s="231"/>
      <c r="D40" s="232" t="s">
        <v>366</v>
      </c>
      <c r="E40" s="233" t="s">
        <v>269</v>
      </c>
      <c r="F40" s="234" t="s">
        <v>169</v>
      </c>
      <c r="G40" s="235" t="s">
        <v>8</v>
      </c>
      <c r="H40" s="236" t="s">
        <v>436</v>
      </c>
      <c r="I40" s="237" t="s">
        <v>7</v>
      </c>
      <c r="J40" s="233" t="s">
        <v>437</v>
      </c>
      <c r="K40" s="233">
        <v>4</v>
      </c>
      <c r="L40" s="233">
        <v>17</v>
      </c>
      <c r="M40" s="233">
        <v>72</v>
      </c>
      <c r="N40" s="234">
        <v>41700720</v>
      </c>
      <c r="O40" s="233"/>
      <c r="P40" s="238" t="s">
        <v>438</v>
      </c>
      <c r="Q40" s="250" t="s">
        <v>356</v>
      </c>
      <c r="R40" s="233" t="s">
        <v>438</v>
      </c>
      <c r="S40" s="251" t="s">
        <v>439</v>
      </c>
      <c r="T40" s="252">
        <v>1418</v>
      </c>
    </row>
    <row r="41" spans="1:20" s="225" customFormat="1" ht="24" customHeight="1">
      <c r="A41" s="231"/>
      <c r="B41" s="231"/>
      <c r="C41" s="231"/>
      <c r="D41" s="232" t="s">
        <v>405</v>
      </c>
      <c r="E41" s="233" t="s">
        <v>269</v>
      </c>
      <c r="F41" s="234" t="s">
        <v>254</v>
      </c>
      <c r="G41" s="235" t="s">
        <v>8</v>
      </c>
      <c r="H41" s="236" t="s">
        <v>440</v>
      </c>
      <c r="I41" s="237" t="s">
        <v>7</v>
      </c>
      <c r="J41" s="233" t="s">
        <v>441</v>
      </c>
      <c r="K41" s="233">
        <v>4</v>
      </c>
      <c r="L41" s="233">
        <v>17</v>
      </c>
      <c r="M41" s="233">
        <v>219</v>
      </c>
      <c r="N41" s="234">
        <v>41702190</v>
      </c>
      <c r="O41" s="240">
        <v>1</v>
      </c>
      <c r="P41" s="238" t="s">
        <v>442</v>
      </c>
      <c r="Q41" s="250" t="s">
        <v>403</v>
      </c>
      <c r="R41" s="233" t="s">
        <v>442</v>
      </c>
      <c r="S41" s="251" t="s">
        <v>443</v>
      </c>
      <c r="T41" s="252">
        <v>231</v>
      </c>
    </row>
    <row r="42" spans="1:20" s="225" customFormat="1" ht="24" customHeight="1">
      <c r="A42" s="231"/>
      <c r="B42" s="231"/>
      <c r="C42" s="231"/>
      <c r="D42" s="232" t="s">
        <v>399</v>
      </c>
      <c r="E42" s="233" t="s">
        <v>269</v>
      </c>
      <c r="F42" s="234" t="s">
        <v>160</v>
      </c>
      <c r="G42" s="235" t="s">
        <v>8</v>
      </c>
      <c r="H42" s="236" t="s">
        <v>444</v>
      </c>
      <c r="I42" s="237" t="s">
        <v>7</v>
      </c>
      <c r="J42" s="233" t="s">
        <v>445</v>
      </c>
      <c r="K42" s="233">
        <v>4</v>
      </c>
      <c r="L42" s="233">
        <v>17</v>
      </c>
      <c r="M42" s="233">
        <v>177</v>
      </c>
      <c r="N42" s="234">
        <v>41701770</v>
      </c>
      <c r="O42" s="240">
        <v>1</v>
      </c>
      <c r="P42" s="238" t="s">
        <v>446</v>
      </c>
      <c r="Q42" s="250" t="s">
        <v>403</v>
      </c>
      <c r="R42" s="233" t="s">
        <v>446</v>
      </c>
      <c r="S42" s="251" t="s">
        <v>447</v>
      </c>
      <c r="T42" s="252">
        <v>369</v>
      </c>
    </row>
    <row r="43" spans="1:20" s="225" customFormat="1" ht="24" customHeight="1">
      <c r="A43" s="231"/>
      <c r="B43" s="231"/>
      <c r="C43" s="231"/>
      <c r="D43" s="232" t="s">
        <v>399</v>
      </c>
      <c r="E43" s="233" t="s">
        <v>269</v>
      </c>
      <c r="F43" s="234" t="s">
        <v>154</v>
      </c>
      <c r="G43" s="235" t="s">
        <v>8</v>
      </c>
      <c r="H43" s="236" t="s">
        <v>448</v>
      </c>
      <c r="I43" s="237" t="s">
        <v>7</v>
      </c>
      <c r="J43" s="233" t="s">
        <v>449</v>
      </c>
      <c r="K43" s="233">
        <v>4</v>
      </c>
      <c r="L43" s="233">
        <v>17</v>
      </c>
      <c r="M43" s="233">
        <v>178</v>
      </c>
      <c r="N43" s="234">
        <v>41701780</v>
      </c>
      <c r="O43" s="240">
        <v>1</v>
      </c>
      <c r="P43" s="238" t="s">
        <v>450</v>
      </c>
      <c r="Q43" s="250" t="s">
        <v>403</v>
      </c>
      <c r="R43" s="233" t="s">
        <v>450</v>
      </c>
      <c r="S43" s="251" t="s">
        <v>451</v>
      </c>
      <c r="T43" s="252">
        <v>1429.2</v>
      </c>
    </row>
    <row r="44" spans="1:20" s="225" customFormat="1" ht="24" customHeight="1">
      <c r="A44" s="231"/>
      <c r="B44" s="231"/>
      <c r="C44" s="231"/>
      <c r="D44" s="232" t="s">
        <v>366</v>
      </c>
      <c r="E44" s="233" t="s">
        <v>269</v>
      </c>
      <c r="F44" s="234" t="s">
        <v>153</v>
      </c>
      <c r="G44" s="235" t="s">
        <v>8</v>
      </c>
      <c r="H44" s="236" t="s">
        <v>452</v>
      </c>
      <c r="I44" s="237" t="s">
        <v>7</v>
      </c>
      <c r="J44" s="233" t="s">
        <v>453</v>
      </c>
      <c r="K44" s="233">
        <v>4</v>
      </c>
      <c r="L44" s="233">
        <v>17</v>
      </c>
      <c r="M44" s="233">
        <v>70</v>
      </c>
      <c r="N44" s="234">
        <v>41700700</v>
      </c>
      <c r="O44" s="233"/>
      <c r="P44" s="238" t="s">
        <v>454</v>
      </c>
      <c r="Q44" s="250" t="s">
        <v>356</v>
      </c>
      <c r="R44" s="233" t="s">
        <v>454</v>
      </c>
      <c r="S44" s="251" t="s">
        <v>455</v>
      </c>
      <c r="T44" s="252">
        <v>2003</v>
      </c>
    </row>
    <row r="45" spans="1:20" s="225" customFormat="1" ht="24" customHeight="1">
      <c r="A45" s="231"/>
      <c r="B45" s="231"/>
      <c r="C45" s="231"/>
      <c r="D45" s="232" t="s">
        <v>456</v>
      </c>
      <c r="E45" s="233" t="s">
        <v>269</v>
      </c>
      <c r="F45" s="234" t="s">
        <v>457</v>
      </c>
      <c r="G45" s="235" t="s">
        <v>8</v>
      </c>
      <c r="H45" s="236" t="s">
        <v>458</v>
      </c>
      <c r="I45" s="237" t="s">
        <v>7</v>
      </c>
      <c r="J45" s="233" t="s">
        <v>459</v>
      </c>
      <c r="K45" s="233">
        <v>4</v>
      </c>
      <c r="L45" s="233">
        <v>17</v>
      </c>
      <c r="M45" s="233">
        <v>313</v>
      </c>
      <c r="N45" s="234">
        <v>41703130</v>
      </c>
      <c r="O45" s="240">
        <v>1</v>
      </c>
      <c r="P45" s="238" t="s">
        <v>460</v>
      </c>
      <c r="Q45" s="250" t="s">
        <v>403</v>
      </c>
      <c r="R45" s="233" t="s">
        <v>460</v>
      </c>
      <c r="S45" s="251" t="s">
        <v>461</v>
      </c>
      <c r="T45" s="252">
        <v>2412</v>
      </c>
    </row>
    <row r="46" spans="1:20" s="225" customFormat="1" ht="24" customHeight="1">
      <c r="A46" s="231"/>
      <c r="B46" s="231"/>
      <c r="C46" s="231"/>
      <c r="D46" s="232" t="s">
        <v>456</v>
      </c>
      <c r="E46" s="233" t="s">
        <v>269</v>
      </c>
      <c r="F46" s="234" t="s">
        <v>136</v>
      </c>
      <c r="G46" s="235" t="s">
        <v>8</v>
      </c>
      <c r="H46" s="236" t="s">
        <v>462</v>
      </c>
      <c r="I46" s="237" t="s">
        <v>7</v>
      </c>
      <c r="J46" s="233" t="s">
        <v>463</v>
      </c>
      <c r="K46" s="233">
        <v>4</v>
      </c>
      <c r="L46" s="233">
        <v>17</v>
      </c>
      <c r="M46" s="233">
        <v>304</v>
      </c>
      <c r="N46" s="234">
        <v>41703040</v>
      </c>
      <c r="O46" s="240">
        <v>1</v>
      </c>
      <c r="P46" s="238" t="s">
        <v>464</v>
      </c>
      <c r="Q46" s="250" t="s">
        <v>403</v>
      </c>
      <c r="R46" s="233" t="s">
        <v>464</v>
      </c>
      <c r="S46" s="251" t="s">
        <v>158</v>
      </c>
      <c r="T46" s="252">
        <v>1140</v>
      </c>
    </row>
    <row r="47" spans="1:20" s="225" customFormat="1" ht="24" customHeight="1">
      <c r="A47" s="231"/>
      <c r="B47" s="231"/>
      <c r="C47" s="231"/>
      <c r="D47" s="232" t="s">
        <v>456</v>
      </c>
      <c r="E47" s="233" t="s">
        <v>269</v>
      </c>
      <c r="F47" s="234" t="s">
        <v>9</v>
      </c>
      <c r="G47" s="235" t="s">
        <v>8</v>
      </c>
      <c r="H47" s="236" t="s">
        <v>465</v>
      </c>
      <c r="I47" s="237" t="s">
        <v>7</v>
      </c>
      <c r="J47" s="233" t="s">
        <v>466</v>
      </c>
      <c r="K47" s="233">
        <v>4</v>
      </c>
      <c r="L47" s="233">
        <v>17</v>
      </c>
      <c r="M47" s="233">
        <v>320</v>
      </c>
      <c r="N47" s="234">
        <v>41703200</v>
      </c>
      <c r="O47" s="240">
        <v>1</v>
      </c>
      <c r="P47" s="238" t="s">
        <v>467</v>
      </c>
      <c r="Q47" s="250" t="s">
        <v>403</v>
      </c>
      <c r="R47" s="233" t="s">
        <v>467</v>
      </c>
      <c r="S47" s="251" t="s">
        <v>162</v>
      </c>
      <c r="T47" s="252">
        <v>1255</v>
      </c>
    </row>
    <row r="48" spans="1:20" ht="24" customHeight="1">
      <c r="Q48" s="250" t="s">
        <v>469</v>
      </c>
      <c r="R48" s="233" t="s">
        <v>468</v>
      </c>
      <c r="S48" s="251" t="s">
        <v>470</v>
      </c>
      <c r="T48" s="253">
        <v>400</v>
      </c>
    </row>
  </sheetData>
  <mergeCells count="4">
    <mergeCell ref="Q2:T2"/>
    <mergeCell ref="K4:N4"/>
    <mergeCell ref="E4:H4"/>
    <mergeCell ref="I4:J4"/>
  </mergeCells>
  <phoneticPr fontId="3"/>
  <printOptions horizontalCentered="1"/>
  <pageMargins left="3.937007874015748E-2" right="3.937007874015748E-2" top="0.74803149606299213" bottom="0.74803149606299213" header="0.31496062992125984" footer="0.31496062992125984"/>
  <pageSetup paperSize="9" scale="70" fitToWidth="0" pageOrder="overThenDown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70C0"/>
  </sheetPr>
  <dimension ref="A1:BQ75"/>
  <sheetViews>
    <sheetView view="pageBreakPreview" zoomScale="80" zoomScaleNormal="80" zoomScaleSheetLayoutView="80" workbookViewId="0">
      <pane xSplit="7" ySplit="10" topLeftCell="H11" activePane="bottomRight" state="frozen"/>
      <selection pane="topRight" activeCell="W1" sqref="W1"/>
      <selection pane="bottomLeft" activeCell="A11" sqref="A11"/>
      <selection pane="bottomRight" activeCell="Y98" sqref="Y98"/>
    </sheetView>
  </sheetViews>
  <sheetFormatPr defaultColWidth="9" defaultRowHeight="12"/>
  <cols>
    <col min="1" max="2" width="6.6328125" style="6" customWidth="1"/>
    <col min="3" max="3" width="6.453125" style="6" customWidth="1"/>
    <col min="4" max="4" width="11.26953125" style="8" customWidth="1"/>
    <col min="5" max="5" width="12.08984375" style="9" customWidth="1"/>
    <col min="6" max="6" width="13.7265625" style="8" customWidth="1"/>
    <col min="7" max="7" width="14.36328125" style="8" customWidth="1"/>
    <col min="8" max="8" width="9.36328125" style="8" customWidth="1"/>
    <col min="9" max="10" width="9.36328125" style="24" customWidth="1"/>
    <col min="11" max="13" width="9" style="24" customWidth="1"/>
    <col min="14" max="14" width="10.6328125" style="24" customWidth="1"/>
    <col min="15" max="15" width="5.90625" style="3" bestFit="1" customWidth="1"/>
    <col min="16" max="16" width="9.6328125" style="3" customWidth="1"/>
    <col min="17" max="17" width="7.08984375" style="3" customWidth="1"/>
    <col min="18" max="16384" width="9" style="6"/>
  </cols>
  <sheetData>
    <row r="1" spans="1:69" s="2" customFormat="1" ht="19">
      <c r="A1" s="20"/>
      <c r="D1" s="20" t="s">
        <v>486</v>
      </c>
      <c r="E1" s="19"/>
      <c r="F1" s="22"/>
      <c r="G1" s="23"/>
      <c r="H1" s="23"/>
      <c r="I1" s="25"/>
      <c r="J1" s="25"/>
      <c r="K1" s="25"/>
      <c r="L1" s="25"/>
      <c r="M1" s="25"/>
      <c r="N1" s="25"/>
      <c r="O1" s="121"/>
      <c r="P1" s="121"/>
      <c r="Q1" s="121"/>
    </row>
    <row r="2" spans="1:69" s="1" customFormat="1" ht="14.25" customHeight="1">
      <c r="D2" s="164" t="s">
        <v>0</v>
      </c>
      <c r="E2" s="165"/>
      <c r="F2" s="165"/>
      <c r="G2" s="165"/>
      <c r="H2" s="165"/>
      <c r="I2" s="188" t="s">
        <v>485</v>
      </c>
      <c r="J2" s="189"/>
      <c r="K2" s="190" t="s">
        <v>486</v>
      </c>
      <c r="L2" s="172"/>
      <c r="M2" s="172"/>
      <c r="N2" s="172"/>
      <c r="O2" s="172"/>
      <c r="P2" s="172"/>
      <c r="Q2" s="172"/>
    </row>
    <row r="3" spans="1:69" s="8" customFormat="1" ht="13.5" customHeight="1">
      <c r="A3" s="37" t="s">
        <v>487</v>
      </c>
      <c r="B3" s="37" t="s">
        <v>488</v>
      </c>
      <c r="C3" s="37" t="s">
        <v>489</v>
      </c>
      <c r="D3" s="38" t="s">
        <v>1</v>
      </c>
      <c r="E3" s="39" t="s">
        <v>490</v>
      </c>
      <c r="F3" s="38" t="s">
        <v>491</v>
      </c>
      <c r="G3" s="38" t="s">
        <v>492</v>
      </c>
      <c r="H3" s="39" t="s">
        <v>493</v>
      </c>
      <c r="I3" s="31" t="s">
        <v>494</v>
      </c>
      <c r="J3" s="31" t="s">
        <v>495</v>
      </c>
      <c r="K3" s="31" t="s">
        <v>496</v>
      </c>
      <c r="L3" s="31" t="s">
        <v>497</v>
      </c>
      <c r="M3" s="31" t="s">
        <v>498</v>
      </c>
      <c r="N3" s="31" t="s">
        <v>499</v>
      </c>
      <c r="O3" s="144" t="s">
        <v>500</v>
      </c>
      <c r="P3" s="150" t="s">
        <v>15</v>
      </c>
      <c r="Q3" s="173" t="s">
        <v>16</v>
      </c>
      <c r="R3" s="44" t="s">
        <v>501</v>
      </c>
      <c r="S3" s="44" t="s">
        <v>502</v>
      </c>
      <c r="T3" s="44" t="s">
        <v>503</v>
      </c>
      <c r="U3" s="44" t="s">
        <v>504</v>
      </c>
      <c r="V3" s="153" t="s">
        <v>505</v>
      </c>
      <c r="W3" s="44" t="s">
        <v>501</v>
      </c>
      <c r="X3" s="44" t="s">
        <v>504</v>
      </c>
      <c r="Y3" s="44" t="s">
        <v>502</v>
      </c>
      <c r="Z3" s="44" t="s">
        <v>506</v>
      </c>
      <c r="AA3" s="44" t="s">
        <v>507</v>
      </c>
      <c r="AB3" s="44" t="s">
        <v>508</v>
      </c>
      <c r="AC3" s="44" t="s">
        <v>509</v>
      </c>
      <c r="AD3" s="44" t="s">
        <v>510</v>
      </c>
      <c r="AE3" s="156" t="s">
        <v>511</v>
      </c>
      <c r="AF3" s="44" t="s">
        <v>501</v>
      </c>
      <c r="AG3" s="44"/>
      <c r="AH3" s="44" t="s">
        <v>507</v>
      </c>
      <c r="AI3" s="44" t="s">
        <v>512</v>
      </c>
      <c r="AJ3" s="44" t="s">
        <v>513</v>
      </c>
      <c r="AK3" s="44" t="s">
        <v>514</v>
      </c>
      <c r="AL3" s="44" t="s">
        <v>515</v>
      </c>
      <c r="AM3" s="47"/>
      <c r="AN3" s="44" t="s">
        <v>501</v>
      </c>
      <c r="AO3" s="44"/>
      <c r="AP3" s="44"/>
      <c r="AQ3" s="44" t="s">
        <v>513</v>
      </c>
      <c r="AR3" s="44" t="s">
        <v>516</v>
      </c>
      <c r="AS3" s="44" t="s">
        <v>517</v>
      </c>
      <c r="AT3" s="44" t="s">
        <v>33</v>
      </c>
      <c r="AU3" s="44" t="s">
        <v>34</v>
      </c>
      <c r="AV3" s="44" t="s">
        <v>35</v>
      </c>
      <c r="AW3" s="153" t="s">
        <v>518</v>
      </c>
      <c r="AX3" s="44" t="s">
        <v>501</v>
      </c>
      <c r="AY3" s="44"/>
      <c r="AZ3" s="44"/>
      <c r="BA3" s="44" t="s">
        <v>517</v>
      </c>
      <c r="BB3" s="44" t="s">
        <v>519</v>
      </c>
      <c r="BC3" s="44" t="s">
        <v>520</v>
      </c>
      <c r="BD3" s="44" t="s">
        <v>36</v>
      </c>
      <c r="BE3" s="44" t="s">
        <v>37</v>
      </c>
      <c r="BF3" s="47"/>
      <c r="BG3" s="44" t="s">
        <v>501</v>
      </c>
      <c r="BH3" s="44"/>
      <c r="BI3" s="44"/>
      <c r="BJ3" s="44"/>
      <c r="BK3" s="44" t="s">
        <v>520</v>
      </c>
      <c r="BL3" s="44" t="s">
        <v>521</v>
      </c>
      <c r="BM3" s="44" t="s">
        <v>522</v>
      </c>
      <c r="BN3" s="44" t="s">
        <v>38</v>
      </c>
      <c r="BO3" s="44" t="s">
        <v>39</v>
      </c>
      <c r="BP3" s="44" t="s">
        <v>40</v>
      </c>
      <c r="BQ3" s="153" t="s">
        <v>523</v>
      </c>
    </row>
    <row r="4" spans="1:69" ht="21.75" customHeight="1">
      <c r="A4" s="169" t="s">
        <v>13</v>
      </c>
      <c r="B4" s="169" t="s">
        <v>12</v>
      </c>
      <c r="C4" s="169" t="s">
        <v>14</v>
      </c>
      <c r="D4" s="166" t="s">
        <v>524</v>
      </c>
      <c r="E4" s="122" t="s">
        <v>3</v>
      </c>
      <c r="F4" s="166" t="s">
        <v>2</v>
      </c>
      <c r="G4" s="166" t="s">
        <v>5</v>
      </c>
      <c r="H4" s="122" t="s">
        <v>6</v>
      </c>
      <c r="I4" s="138" t="s">
        <v>17</v>
      </c>
      <c r="J4" s="160"/>
      <c r="K4" s="138" t="s">
        <v>525</v>
      </c>
      <c r="L4" s="138" t="s">
        <v>526</v>
      </c>
      <c r="M4" s="138" t="s">
        <v>527</v>
      </c>
      <c r="N4" s="122" t="s">
        <v>528</v>
      </c>
      <c r="O4" s="123"/>
      <c r="P4" s="151"/>
      <c r="Q4" s="174"/>
      <c r="R4" s="195" t="s">
        <v>26</v>
      </c>
      <c r="S4" s="196"/>
      <c r="T4" s="196"/>
      <c r="U4" s="197"/>
      <c r="V4" s="154"/>
      <c r="W4" s="195" t="s">
        <v>27</v>
      </c>
      <c r="X4" s="196"/>
      <c r="Y4" s="196"/>
      <c r="Z4" s="196"/>
      <c r="AA4" s="196"/>
      <c r="AB4" s="196"/>
      <c r="AC4" s="196"/>
      <c r="AD4" s="197"/>
      <c r="AE4" s="154"/>
      <c r="AF4" s="195" t="s">
        <v>31</v>
      </c>
      <c r="AG4" s="196"/>
      <c r="AH4" s="196"/>
      <c r="AI4" s="196"/>
      <c r="AJ4" s="196"/>
      <c r="AK4" s="196"/>
      <c r="AL4" s="196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54"/>
      <c r="AX4" s="195" t="s">
        <v>30</v>
      </c>
      <c r="AY4" s="196"/>
      <c r="AZ4" s="196"/>
      <c r="BA4" s="196"/>
      <c r="BB4" s="196"/>
      <c r="BC4" s="196"/>
      <c r="BD4" s="196"/>
      <c r="BE4" s="196"/>
      <c r="BF4" s="196"/>
      <c r="BG4" s="196"/>
      <c r="BH4" s="196"/>
      <c r="BI4" s="196"/>
      <c r="BJ4" s="196"/>
      <c r="BK4" s="196"/>
      <c r="BL4" s="196"/>
      <c r="BM4" s="196"/>
      <c r="BN4" s="196"/>
      <c r="BO4" s="196"/>
      <c r="BP4" s="196"/>
      <c r="BQ4" s="154"/>
    </row>
    <row r="5" spans="1:69" ht="12" customHeight="1">
      <c r="A5" s="170"/>
      <c r="B5" s="170"/>
      <c r="C5" s="170"/>
      <c r="D5" s="167"/>
      <c r="E5" s="125"/>
      <c r="F5" s="167"/>
      <c r="G5" s="167"/>
      <c r="H5" s="125"/>
      <c r="I5" s="142"/>
      <c r="J5" s="161"/>
      <c r="K5" s="191"/>
      <c r="L5" s="191"/>
      <c r="M5" s="191"/>
      <c r="N5" s="193"/>
      <c r="O5" s="123"/>
      <c r="P5" s="151"/>
      <c r="Q5" s="174"/>
      <c r="R5" s="126" t="s">
        <v>41</v>
      </c>
      <c r="S5" s="181" t="s">
        <v>20</v>
      </c>
      <c r="T5" s="182" t="s">
        <v>19</v>
      </c>
      <c r="U5" s="183"/>
      <c r="V5" s="154"/>
      <c r="W5" s="126" t="s">
        <v>41</v>
      </c>
      <c r="X5" s="139" t="s">
        <v>123</v>
      </c>
      <c r="Y5" s="135" t="s">
        <v>42</v>
      </c>
      <c r="Z5" s="179" t="s">
        <v>21</v>
      </c>
      <c r="AA5" s="126" t="s">
        <v>43</v>
      </c>
      <c r="AB5" s="185" t="s">
        <v>28</v>
      </c>
      <c r="AC5" s="186"/>
      <c r="AD5" s="187"/>
      <c r="AE5" s="154"/>
      <c r="AF5" s="126" t="s">
        <v>41</v>
      </c>
      <c r="AG5" s="139" t="s">
        <v>123</v>
      </c>
      <c r="AH5" s="135" t="s">
        <v>44</v>
      </c>
      <c r="AI5" s="152" t="s">
        <v>22</v>
      </c>
      <c r="AJ5" s="126" t="s">
        <v>45</v>
      </c>
      <c r="AK5" s="145" t="s">
        <v>46</v>
      </c>
      <c r="AL5" s="146"/>
      <c r="AM5" s="147" t="s">
        <v>32</v>
      </c>
      <c r="AN5" s="126" t="s">
        <v>41</v>
      </c>
      <c r="AO5" s="139" t="s">
        <v>123</v>
      </c>
      <c r="AP5" s="139" t="s">
        <v>124</v>
      </c>
      <c r="AQ5" s="135" t="s">
        <v>47</v>
      </c>
      <c r="AR5" s="129" t="s">
        <v>529</v>
      </c>
      <c r="AS5" s="126" t="s">
        <v>48</v>
      </c>
      <c r="AT5" s="131" t="s">
        <v>530</v>
      </c>
      <c r="AU5" s="132"/>
      <c r="AV5" s="133"/>
      <c r="AW5" s="154"/>
      <c r="AX5" s="126" t="s">
        <v>49</v>
      </c>
      <c r="AY5" s="139" t="s">
        <v>123</v>
      </c>
      <c r="AZ5" s="139" t="s">
        <v>124</v>
      </c>
      <c r="BA5" s="135" t="s">
        <v>50</v>
      </c>
      <c r="BB5" s="152" t="s">
        <v>22</v>
      </c>
      <c r="BC5" s="126" t="s">
        <v>51</v>
      </c>
      <c r="BD5" s="145" t="s">
        <v>46</v>
      </c>
      <c r="BE5" s="146"/>
      <c r="BF5" s="147" t="s">
        <v>32</v>
      </c>
      <c r="BG5" s="126" t="s">
        <v>41</v>
      </c>
      <c r="BH5" s="139" t="s">
        <v>123</v>
      </c>
      <c r="BI5" s="139" t="s">
        <v>124</v>
      </c>
      <c r="BJ5" s="139" t="s">
        <v>125</v>
      </c>
      <c r="BK5" s="135" t="s">
        <v>52</v>
      </c>
      <c r="BL5" s="129" t="s">
        <v>531</v>
      </c>
      <c r="BM5" s="126" t="s">
        <v>53</v>
      </c>
      <c r="BN5" s="131" t="s">
        <v>532</v>
      </c>
      <c r="BO5" s="132"/>
      <c r="BP5" s="133"/>
      <c r="BQ5" s="154"/>
    </row>
    <row r="6" spans="1:69" ht="18.75" customHeight="1">
      <c r="A6" s="170"/>
      <c r="B6" s="170"/>
      <c r="C6" s="170"/>
      <c r="D6" s="167"/>
      <c r="E6" s="125"/>
      <c r="F6" s="167"/>
      <c r="G6" s="167"/>
      <c r="H6" s="125"/>
      <c r="I6" s="142"/>
      <c r="J6" s="162"/>
      <c r="K6" s="191"/>
      <c r="L6" s="191"/>
      <c r="M6" s="191"/>
      <c r="N6" s="193"/>
      <c r="O6" s="123"/>
      <c r="P6" s="151"/>
      <c r="Q6" s="174"/>
      <c r="R6" s="127"/>
      <c r="S6" s="181"/>
      <c r="T6" s="152" t="s">
        <v>23</v>
      </c>
      <c r="U6" s="152" t="s">
        <v>533</v>
      </c>
      <c r="V6" s="154"/>
      <c r="W6" s="127"/>
      <c r="X6" s="140"/>
      <c r="Y6" s="136"/>
      <c r="Z6" s="184"/>
      <c r="AA6" s="127"/>
      <c r="AB6" s="152" t="s">
        <v>54</v>
      </c>
      <c r="AC6" s="152" t="s">
        <v>29</v>
      </c>
      <c r="AD6" s="152" t="s">
        <v>55</v>
      </c>
      <c r="AE6" s="154"/>
      <c r="AF6" s="127"/>
      <c r="AG6" s="140"/>
      <c r="AH6" s="136"/>
      <c r="AI6" s="123"/>
      <c r="AJ6" s="127"/>
      <c r="AK6" s="152" t="s">
        <v>24</v>
      </c>
      <c r="AL6" s="179" t="s">
        <v>25</v>
      </c>
      <c r="AM6" s="148"/>
      <c r="AN6" s="127"/>
      <c r="AO6" s="140"/>
      <c r="AP6" s="157"/>
      <c r="AQ6" s="136"/>
      <c r="AR6" s="177"/>
      <c r="AS6" s="127"/>
      <c r="AT6" s="130" t="s">
        <v>56</v>
      </c>
      <c r="AU6" s="130" t="s">
        <v>57</v>
      </c>
      <c r="AV6" s="130" t="s">
        <v>58</v>
      </c>
      <c r="AW6" s="154"/>
      <c r="AX6" s="127"/>
      <c r="AY6" s="140"/>
      <c r="AZ6" s="157"/>
      <c r="BA6" s="136"/>
      <c r="BB6" s="123"/>
      <c r="BC6" s="127"/>
      <c r="BD6" s="152" t="s">
        <v>59</v>
      </c>
      <c r="BE6" s="179" t="s">
        <v>60</v>
      </c>
      <c r="BF6" s="148"/>
      <c r="BG6" s="127"/>
      <c r="BH6" s="140"/>
      <c r="BI6" s="157"/>
      <c r="BJ6" s="157"/>
      <c r="BK6" s="136"/>
      <c r="BL6" s="177"/>
      <c r="BM6" s="127"/>
      <c r="BN6" s="130" t="s">
        <v>56</v>
      </c>
      <c r="BO6" s="130" t="s">
        <v>57</v>
      </c>
      <c r="BP6" s="130" t="s">
        <v>58</v>
      </c>
      <c r="BQ6" s="154"/>
    </row>
    <row r="7" spans="1:69" ht="12.75" customHeight="1" thickBot="1">
      <c r="A7" s="171"/>
      <c r="B7" s="171"/>
      <c r="C7" s="171"/>
      <c r="D7" s="168"/>
      <c r="E7" s="163"/>
      <c r="F7" s="168"/>
      <c r="G7" s="168"/>
      <c r="H7" s="163"/>
      <c r="I7" s="143"/>
      <c r="J7" s="120" t="s">
        <v>4</v>
      </c>
      <c r="K7" s="192"/>
      <c r="L7" s="192"/>
      <c r="M7" s="192"/>
      <c r="N7" s="194"/>
      <c r="O7" s="124"/>
      <c r="P7" s="176"/>
      <c r="Q7" s="175"/>
      <c r="R7" s="128"/>
      <c r="S7" s="181"/>
      <c r="T7" s="159"/>
      <c r="U7" s="159"/>
      <c r="V7" s="155"/>
      <c r="W7" s="128"/>
      <c r="X7" s="141"/>
      <c r="Y7" s="137"/>
      <c r="Z7" s="180"/>
      <c r="AA7" s="128"/>
      <c r="AB7" s="159"/>
      <c r="AC7" s="159"/>
      <c r="AD7" s="159"/>
      <c r="AE7" s="155"/>
      <c r="AF7" s="128"/>
      <c r="AG7" s="141"/>
      <c r="AH7" s="137"/>
      <c r="AI7" s="124"/>
      <c r="AJ7" s="128"/>
      <c r="AK7" s="178"/>
      <c r="AL7" s="180"/>
      <c r="AM7" s="149"/>
      <c r="AN7" s="128"/>
      <c r="AO7" s="141"/>
      <c r="AP7" s="158"/>
      <c r="AQ7" s="137"/>
      <c r="AR7" s="134"/>
      <c r="AS7" s="128"/>
      <c r="AT7" s="134"/>
      <c r="AU7" s="134"/>
      <c r="AV7" s="134"/>
      <c r="AW7" s="155"/>
      <c r="AX7" s="128"/>
      <c r="AY7" s="141"/>
      <c r="AZ7" s="158"/>
      <c r="BA7" s="137"/>
      <c r="BB7" s="124"/>
      <c r="BC7" s="128"/>
      <c r="BD7" s="178"/>
      <c r="BE7" s="180"/>
      <c r="BF7" s="149"/>
      <c r="BG7" s="128"/>
      <c r="BH7" s="141"/>
      <c r="BI7" s="158"/>
      <c r="BJ7" s="158"/>
      <c r="BK7" s="137"/>
      <c r="BL7" s="134"/>
      <c r="BM7" s="128"/>
      <c r="BN7" s="134"/>
      <c r="BO7" s="134"/>
      <c r="BP7" s="134"/>
      <c r="BQ7" s="155"/>
    </row>
    <row r="8" spans="1:69" s="27" customFormat="1" ht="12.5" thickTop="1">
      <c r="A8" s="16">
        <f t="shared" ref="A8:H8" si="0">COUNTA(A11:A75)</f>
        <v>0</v>
      </c>
      <c r="B8" s="16">
        <f t="shared" si="0"/>
        <v>0</v>
      </c>
      <c r="C8" s="16">
        <f t="shared" si="0"/>
        <v>0</v>
      </c>
      <c r="D8" s="16">
        <f t="shared" si="0"/>
        <v>64</v>
      </c>
      <c r="E8" s="16">
        <f t="shared" si="0"/>
        <v>64</v>
      </c>
      <c r="F8" s="16">
        <f t="shared" si="0"/>
        <v>64</v>
      </c>
      <c r="G8" s="16">
        <f t="shared" si="0"/>
        <v>64</v>
      </c>
      <c r="H8" s="16">
        <f t="shared" si="0"/>
        <v>64</v>
      </c>
      <c r="I8" s="17">
        <f t="shared" ref="I8:N8" si="1">SUM(I11:I75)</f>
        <v>65133.5</v>
      </c>
      <c r="J8" s="17">
        <f t="shared" si="1"/>
        <v>35700.5</v>
      </c>
      <c r="K8" s="17">
        <f t="shared" si="1"/>
        <v>9983</v>
      </c>
      <c r="L8" s="17">
        <f t="shared" si="1"/>
        <v>9252</v>
      </c>
      <c r="M8" s="17">
        <f t="shared" si="1"/>
        <v>8023</v>
      </c>
      <c r="N8" s="17">
        <f t="shared" si="1"/>
        <v>8442.5</v>
      </c>
      <c r="O8" s="16">
        <f>COUNTA(O11:O75)</f>
        <v>64</v>
      </c>
      <c r="P8" s="16">
        <f>SUM(P11:P75)</f>
        <v>27258</v>
      </c>
      <c r="Q8" s="16">
        <f>COUNTA(Q11:Q75)</f>
        <v>64</v>
      </c>
      <c r="R8" s="16">
        <f>SUM(R11:R75)</f>
        <v>35700.5</v>
      </c>
      <c r="S8" s="16">
        <f>SUM(S11:S75)</f>
        <v>7723</v>
      </c>
      <c r="T8" s="16">
        <f>SUM(T11:T75)</f>
        <v>20007.5</v>
      </c>
      <c r="U8" s="16">
        <f>SUM(U11:U75)</f>
        <v>7970</v>
      </c>
      <c r="V8" s="16">
        <f>COUNTA(V11:V75)</f>
        <v>64</v>
      </c>
      <c r="W8" s="16">
        <f t="shared" ref="W8:AD8" si="2">SUM(W11:W75)</f>
        <v>35700.5</v>
      </c>
      <c r="X8" s="16">
        <f t="shared" si="2"/>
        <v>7970</v>
      </c>
      <c r="Y8" s="16">
        <f t="shared" si="2"/>
        <v>7723</v>
      </c>
      <c r="Z8" s="16">
        <f t="shared" si="2"/>
        <v>0</v>
      </c>
      <c r="AA8" s="16">
        <f t="shared" si="2"/>
        <v>7723</v>
      </c>
      <c r="AB8" s="16">
        <f t="shared" si="2"/>
        <v>6653</v>
      </c>
      <c r="AC8" s="16">
        <f t="shared" si="2"/>
        <v>9983</v>
      </c>
      <c r="AD8" s="16">
        <f t="shared" si="2"/>
        <v>3371.5</v>
      </c>
      <c r="AE8" s="16">
        <f>COUNTA(AE11:AE75)</f>
        <v>64</v>
      </c>
      <c r="AF8" s="16">
        <f t="shared" ref="AF8:AL8" si="3">SUM(AF11:AF75)</f>
        <v>35700.5</v>
      </c>
      <c r="AG8" s="16">
        <f t="shared" si="3"/>
        <v>7970</v>
      </c>
      <c r="AH8" s="16">
        <f t="shared" si="3"/>
        <v>7723</v>
      </c>
      <c r="AI8" s="16">
        <f t="shared" si="3"/>
        <v>20007.5</v>
      </c>
      <c r="AJ8" s="16">
        <f t="shared" si="3"/>
        <v>27730.5</v>
      </c>
      <c r="AK8" s="16">
        <f t="shared" si="3"/>
        <v>0</v>
      </c>
      <c r="AL8" s="16">
        <f t="shared" si="3"/>
        <v>0</v>
      </c>
      <c r="AM8" s="16">
        <f>COUNTA(AM11:AM75)</f>
        <v>64</v>
      </c>
      <c r="AN8" s="16">
        <f t="shared" ref="AN8:AV8" si="4">SUM(AN11:AN75)</f>
        <v>35700.5</v>
      </c>
      <c r="AO8" s="16">
        <f t="shared" si="4"/>
        <v>7970</v>
      </c>
      <c r="AP8" s="16">
        <f t="shared" si="4"/>
        <v>0</v>
      </c>
      <c r="AQ8" s="16">
        <f t="shared" si="4"/>
        <v>27730.5</v>
      </c>
      <c r="AR8" s="16">
        <f t="shared" si="4"/>
        <v>0</v>
      </c>
      <c r="AS8" s="16">
        <f t="shared" si="4"/>
        <v>27730.5</v>
      </c>
      <c r="AT8" s="16">
        <f t="shared" si="4"/>
        <v>0</v>
      </c>
      <c r="AU8" s="16">
        <f t="shared" si="4"/>
        <v>0</v>
      </c>
      <c r="AV8" s="16">
        <f t="shared" si="4"/>
        <v>0</v>
      </c>
      <c r="AW8" s="16">
        <f>COUNTA(AW11:AW75)</f>
        <v>64</v>
      </c>
      <c r="AX8" s="16">
        <f t="shared" ref="AX8:BE8" si="5">SUM(AX11:AX75)</f>
        <v>35700.5</v>
      </c>
      <c r="AY8" s="16">
        <f t="shared" si="5"/>
        <v>7970</v>
      </c>
      <c r="AZ8" s="16">
        <f t="shared" si="5"/>
        <v>0</v>
      </c>
      <c r="BA8" s="16">
        <f t="shared" si="5"/>
        <v>27730.5</v>
      </c>
      <c r="BB8" s="16">
        <f t="shared" si="5"/>
        <v>0</v>
      </c>
      <c r="BC8" s="16">
        <f t="shared" si="5"/>
        <v>27730.5</v>
      </c>
      <c r="BD8" s="16">
        <f t="shared" si="5"/>
        <v>0</v>
      </c>
      <c r="BE8" s="16">
        <f t="shared" si="5"/>
        <v>0</v>
      </c>
      <c r="BF8" s="16">
        <f>COUNTA(BF11:BF75)</f>
        <v>64</v>
      </c>
      <c r="BG8" s="16">
        <f t="shared" ref="BG8:BP8" si="6">SUM(BG11:BG75)</f>
        <v>35700.5</v>
      </c>
      <c r="BH8" s="16">
        <f t="shared" si="6"/>
        <v>7970</v>
      </c>
      <c r="BI8" s="16">
        <f t="shared" si="6"/>
        <v>0</v>
      </c>
      <c r="BJ8" s="16">
        <f t="shared" si="6"/>
        <v>0</v>
      </c>
      <c r="BK8" s="16">
        <f t="shared" si="6"/>
        <v>27730.5</v>
      </c>
      <c r="BL8" s="16">
        <f t="shared" si="6"/>
        <v>0</v>
      </c>
      <c r="BM8" s="16">
        <f t="shared" si="6"/>
        <v>27730.5</v>
      </c>
      <c r="BN8" s="16">
        <f t="shared" si="6"/>
        <v>0</v>
      </c>
      <c r="BO8" s="16">
        <f t="shared" si="6"/>
        <v>0</v>
      </c>
      <c r="BP8" s="16">
        <f t="shared" si="6"/>
        <v>0</v>
      </c>
      <c r="BQ8" s="16">
        <f>COUNTA(BQ11:BQ75)</f>
        <v>64</v>
      </c>
    </row>
    <row r="9" spans="1:69" s="27" customFormat="1">
      <c r="A9" s="7">
        <f t="shared" ref="A9:H9" si="7">SUBTOTAL(3,A11:A75)</f>
        <v>0</v>
      </c>
      <c r="B9" s="7">
        <f t="shared" si="7"/>
        <v>0</v>
      </c>
      <c r="C9" s="7">
        <f t="shared" si="7"/>
        <v>0</v>
      </c>
      <c r="D9" s="7">
        <f t="shared" si="7"/>
        <v>4</v>
      </c>
      <c r="E9" s="7">
        <f t="shared" si="7"/>
        <v>4</v>
      </c>
      <c r="F9" s="7">
        <f t="shared" si="7"/>
        <v>4</v>
      </c>
      <c r="G9" s="7">
        <f t="shared" si="7"/>
        <v>4</v>
      </c>
      <c r="H9" s="7">
        <f t="shared" si="7"/>
        <v>4</v>
      </c>
      <c r="I9" s="18">
        <f t="shared" ref="I9:N9" si="8">SUBTOTAL(9,I11:I75)</f>
        <v>11227</v>
      </c>
      <c r="J9" s="18">
        <f t="shared" si="8"/>
        <v>2989</v>
      </c>
      <c r="K9" s="18">
        <f t="shared" si="8"/>
        <v>0</v>
      </c>
      <c r="L9" s="18">
        <f t="shared" si="8"/>
        <v>2989</v>
      </c>
      <c r="M9" s="18">
        <f t="shared" si="8"/>
        <v>0</v>
      </c>
      <c r="N9" s="18">
        <f t="shared" si="8"/>
        <v>0</v>
      </c>
      <c r="O9" s="7">
        <f>SUBTOTAL(3,O11:O75)</f>
        <v>4</v>
      </c>
      <c r="P9" s="7">
        <f>SUBTOTAL(9,P11:P75)</f>
        <v>2989</v>
      </c>
      <c r="Q9" s="7">
        <f>SUBTOTAL(3,Q11:Q75)</f>
        <v>4</v>
      </c>
      <c r="R9" s="7">
        <f>SUBTOTAL(9,R11:R75)</f>
        <v>2989</v>
      </c>
      <c r="S9" s="7">
        <f>SUBTOTAL(9,S11:S75)</f>
        <v>0</v>
      </c>
      <c r="T9" s="7">
        <f>SUBTOTAL(9,T11:T75)</f>
        <v>2989</v>
      </c>
      <c r="U9" s="7">
        <f>SUBTOTAL(9,U11:U75)</f>
        <v>0</v>
      </c>
      <c r="V9" s="7">
        <f>SUBTOTAL(3,V11:V75)</f>
        <v>4</v>
      </c>
      <c r="W9" s="7">
        <f t="shared" ref="W9:AD9" si="9">SUBTOTAL(9,W11:W75)</f>
        <v>2989</v>
      </c>
      <c r="X9" s="7">
        <f t="shared" si="9"/>
        <v>0</v>
      </c>
      <c r="Y9" s="7">
        <f t="shared" si="9"/>
        <v>0</v>
      </c>
      <c r="Z9" s="7">
        <f t="shared" si="9"/>
        <v>0</v>
      </c>
      <c r="AA9" s="7">
        <f t="shared" si="9"/>
        <v>0</v>
      </c>
      <c r="AB9" s="7">
        <f t="shared" si="9"/>
        <v>2989</v>
      </c>
      <c r="AC9" s="7">
        <f t="shared" si="9"/>
        <v>0</v>
      </c>
      <c r="AD9" s="7">
        <f t="shared" si="9"/>
        <v>0</v>
      </c>
      <c r="AE9" s="7">
        <f>SUBTOTAL(3,AE11:AE75)</f>
        <v>4</v>
      </c>
      <c r="AF9" s="7">
        <f t="shared" ref="AF9:AL9" si="10">SUBTOTAL(9,AF11:AF75)</f>
        <v>2989</v>
      </c>
      <c r="AG9" s="7">
        <f t="shared" si="10"/>
        <v>0</v>
      </c>
      <c r="AH9" s="7">
        <f t="shared" si="10"/>
        <v>0</v>
      </c>
      <c r="AI9" s="7">
        <f t="shared" si="10"/>
        <v>2989</v>
      </c>
      <c r="AJ9" s="7">
        <f t="shared" si="10"/>
        <v>2989</v>
      </c>
      <c r="AK9" s="7">
        <f t="shared" si="10"/>
        <v>0</v>
      </c>
      <c r="AL9" s="7">
        <f t="shared" si="10"/>
        <v>0</v>
      </c>
      <c r="AM9" s="7">
        <f>SUBTOTAL(3,AM11:AM75)</f>
        <v>4</v>
      </c>
      <c r="AN9" s="7">
        <f t="shared" ref="AN9:AV9" si="11">SUBTOTAL(9,AN11:AN75)</f>
        <v>2989</v>
      </c>
      <c r="AO9" s="7">
        <f t="shared" si="11"/>
        <v>0</v>
      </c>
      <c r="AP9" s="7">
        <f t="shared" si="11"/>
        <v>0</v>
      </c>
      <c r="AQ9" s="7">
        <f t="shared" si="11"/>
        <v>2989</v>
      </c>
      <c r="AR9" s="7">
        <f t="shared" si="11"/>
        <v>0</v>
      </c>
      <c r="AS9" s="7">
        <f t="shared" si="11"/>
        <v>2989</v>
      </c>
      <c r="AT9" s="7">
        <f t="shared" si="11"/>
        <v>0</v>
      </c>
      <c r="AU9" s="7">
        <f t="shared" si="11"/>
        <v>0</v>
      </c>
      <c r="AV9" s="7">
        <f t="shared" si="11"/>
        <v>0</v>
      </c>
      <c r="AW9" s="7">
        <f>SUBTOTAL(3,AW11:AW75)</f>
        <v>4</v>
      </c>
      <c r="AX9" s="7">
        <f t="shared" ref="AX9:BE9" si="12">SUBTOTAL(9,AX11:AX75)</f>
        <v>2989</v>
      </c>
      <c r="AY9" s="7">
        <f t="shared" si="12"/>
        <v>0</v>
      </c>
      <c r="AZ9" s="7">
        <f t="shared" si="12"/>
        <v>0</v>
      </c>
      <c r="BA9" s="7">
        <f t="shared" si="12"/>
        <v>2989</v>
      </c>
      <c r="BB9" s="7">
        <f t="shared" si="12"/>
        <v>0</v>
      </c>
      <c r="BC9" s="7">
        <f t="shared" si="12"/>
        <v>2989</v>
      </c>
      <c r="BD9" s="7">
        <f t="shared" si="12"/>
        <v>0</v>
      </c>
      <c r="BE9" s="7">
        <f t="shared" si="12"/>
        <v>0</v>
      </c>
      <c r="BF9" s="7">
        <f>SUBTOTAL(3,BF11:BF75)</f>
        <v>4</v>
      </c>
      <c r="BG9" s="7">
        <f t="shared" ref="BG9:BP9" si="13">SUBTOTAL(9,BG11:BG75)</f>
        <v>2989</v>
      </c>
      <c r="BH9" s="7">
        <f t="shared" si="13"/>
        <v>0</v>
      </c>
      <c r="BI9" s="7">
        <f t="shared" si="13"/>
        <v>0</v>
      </c>
      <c r="BJ9" s="7">
        <f t="shared" si="13"/>
        <v>0</v>
      </c>
      <c r="BK9" s="7">
        <f t="shared" si="13"/>
        <v>2989</v>
      </c>
      <c r="BL9" s="7">
        <f t="shared" si="13"/>
        <v>0</v>
      </c>
      <c r="BM9" s="7">
        <f t="shared" si="13"/>
        <v>2989</v>
      </c>
      <c r="BN9" s="7">
        <f t="shared" si="13"/>
        <v>0</v>
      </c>
      <c r="BO9" s="7">
        <f t="shared" si="13"/>
        <v>0</v>
      </c>
      <c r="BP9" s="7">
        <f t="shared" si="13"/>
        <v>0</v>
      </c>
      <c r="BQ9" s="7">
        <f>SUBTOTAL(3,BQ11:BQ75)</f>
        <v>4</v>
      </c>
    </row>
    <row r="10" spans="1:69">
      <c r="A10" s="36"/>
      <c r="B10" s="36"/>
      <c r="C10" s="36"/>
      <c r="D10" s="21"/>
      <c r="E10" s="12"/>
      <c r="F10" s="21"/>
      <c r="G10" s="21"/>
      <c r="H10" s="21"/>
      <c r="I10" s="26"/>
      <c r="J10" s="26"/>
      <c r="K10" s="26"/>
      <c r="L10" s="26"/>
      <c r="M10" s="26"/>
      <c r="N10" s="26"/>
      <c r="O10" s="30"/>
      <c r="P10" s="28"/>
      <c r="Q10" s="30"/>
      <c r="R10" s="28"/>
      <c r="S10" s="4"/>
      <c r="T10" s="4"/>
      <c r="U10" s="4"/>
      <c r="V10" s="30"/>
      <c r="W10" s="28"/>
      <c r="X10" s="105"/>
      <c r="Y10" s="48"/>
      <c r="Z10" s="4"/>
      <c r="AA10" s="28"/>
      <c r="AB10" s="4"/>
      <c r="AC10" s="4"/>
      <c r="AD10" s="4"/>
      <c r="AE10" s="30"/>
      <c r="AF10" s="28"/>
      <c r="AG10" s="105"/>
      <c r="AH10" s="48"/>
      <c r="AI10" s="4"/>
      <c r="AJ10" s="28"/>
      <c r="AK10" s="4"/>
      <c r="AL10" s="4"/>
      <c r="AM10" s="30"/>
      <c r="AN10" s="28"/>
      <c r="AO10" s="105"/>
      <c r="AP10" s="105"/>
      <c r="AQ10" s="48"/>
      <c r="AR10" s="4"/>
      <c r="AS10" s="28"/>
      <c r="AT10" s="4"/>
      <c r="AU10" s="4"/>
      <c r="AV10" s="4"/>
      <c r="AW10" s="30"/>
      <c r="AX10" s="28"/>
      <c r="AY10" s="105"/>
      <c r="AZ10" s="105"/>
      <c r="BA10" s="48"/>
      <c r="BB10" s="4"/>
      <c r="BC10" s="28"/>
      <c r="BD10" s="4"/>
      <c r="BE10" s="4"/>
      <c r="BF10" s="30"/>
      <c r="BG10" s="28"/>
      <c r="BH10" s="105"/>
      <c r="BI10" s="105"/>
      <c r="BJ10" s="105"/>
      <c r="BK10" s="48"/>
      <c r="BL10" s="4"/>
      <c r="BM10" s="28"/>
      <c r="BN10" s="4"/>
      <c r="BO10" s="4"/>
      <c r="BP10" s="4"/>
      <c r="BQ10" s="30"/>
    </row>
    <row r="11" spans="1:69" s="107" customFormat="1" ht="15" hidden="1" customHeight="1">
      <c r="A11" s="35"/>
      <c r="B11" s="35"/>
      <c r="C11" s="35"/>
      <c r="D11" s="10" t="s">
        <v>171</v>
      </c>
      <c r="E11" s="10" t="s">
        <v>172</v>
      </c>
      <c r="F11" s="10" t="s">
        <v>170</v>
      </c>
      <c r="G11" s="13" t="s">
        <v>170</v>
      </c>
      <c r="H11" s="111" t="s">
        <v>173</v>
      </c>
      <c r="I11" s="113">
        <v>1340</v>
      </c>
      <c r="J11" s="14">
        <v>580</v>
      </c>
      <c r="K11" s="112">
        <v>202</v>
      </c>
      <c r="L11" s="112">
        <v>378</v>
      </c>
      <c r="M11" s="108"/>
      <c r="N11" s="108"/>
      <c r="O11" s="29" t="str">
        <f t="shared" ref="O11:O44" si="14">IF(J11-(K11+L11+M11+N11)=0,"OK","NG")</f>
        <v>OK</v>
      </c>
      <c r="P11" s="34">
        <f t="shared" ref="P11:P44" si="15">J11-N11</f>
        <v>580</v>
      </c>
      <c r="Q11" s="29" t="str">
        <f t="shared" ref="Q11:Q44" si="16">IF(P11=K11+L11+M11,"OK","NG")</f>
        <v>OK</v>
      </c>
      <c r="R11" s="43">
        <f t="shared" ref="R11:R44" si="17">J11</f>
        <v>580</v>
      </c>
      <c r="S11" s="41"/>
      <c r="T11" s="41">
        <v>580</v>
      </c>
      <c r="U11" s="41"/>
      <c r="V11" s="40" t="str">
        <f t="shared" ref="V11:V44" si="18">IF(R11=S11+T11+U11,"OK","NG")</f>
        <v>OK</v>
      </c>
      <c r="W11" s="42">
        <f t="shared" ref="W11:W44" si="19">J11</f>
        <v>580</v>
      </c>
      <c r="X11" s="106">
        <f t="shared" ref="X11:X44" si="20">U11</f>
        <v>0</v>
      </c>
      <c r="Y11" s="49">
        <f t="shared" ref="Y11:Y44" si="21">S11</f>
        <v>0</v>
      </c>
      <c r="Z11" s="41"/>
      <c r="AA11" s="42">
        <f t="shared" ref="AA11:AA43" si="22">Y11+Z11</f>
        <v>0</v>
      </c>
      <c r="AB11" s="41">
        <v>378</v>
      </c>
      <c r="AC11" s="41">
        <v>202</v>
      </c>
      <c r="AD11" s="41"/>
      <c r="AE11" s="32" t="str">
        <f t="shared" ref="AE11:AE44" si="23">IF(W11=X11+AA11+AB11+AC11+AD11,"OK","NG")</f>
        <v>OK</v>
      </c>
      <c r="AF11" s="42">
        <f t="shared" ref="AF11:AF44" si="24">J11</f>
        <v>580</v>
      </c>
      <c r="AG11" s="106">
        <f t="shared" ref="AG11:AG44" si="25">U11</f>
        <v>0</v>
      </c>
      <c r="AH11" s="49">
        <f t="shared" ref="AH11:AH44" si="26">AA11</f>
        <v>0</v>
      </c>
      <c r="AI11" s="46">
        <v>580</v>
      </c>
      <c r="AJ11" s="42">
        <f t="shared" ref="AJ11:AJ43" si="27">AH11+AI11</f>
        <v>580</v>
      </c>
      <c r="AK11" s="46"/>
      <c r="AL11" s="46"/>
      <c r="AM11" s="32" t="str">
        <f t="shared" ref="AM11:AM44" si="28">IF(AF11=AG11+AJ11+AK11+AL11,"OK","NG")</f>
        <v>OK</v>
      </c>
      <c r="AN11" s="42">
        <f t="shared" ref="AN11:AN44" si="29">J11</f>
        <v>580</v>
      </c>
      <c r="AO11" s="106">
        <f t="shared" ref="AO11:AO44" si="30">U11</f>
        <v>0</v>
      </c>
      <c r="AP11" s="106">
        <f t="shared" ref="AP11:AP44" si="31">AL11</f>
        <v>0</v>
      </c>
      <c r="AQ11" s="49">
        <f t="shared" ref="AQ11:AQ44" si="32">AJ11</f>
        <v>580</v>
      </c>
      <c r="AR11" s="46"/>
      <c r="AS11" s="42">
        <f t="shared" ref="AS11:AS43" si="33">AQ11+AR11</f>
        <v>580</v>
      </c>
      <c r="AT11" s="46"/>
      <c r="AU11" s="46"/>
      <c r="AV11" s="46"/>
      <c r="AW11" s="32" t="str">
        <f t="shared" ref="AW11:AW44" si="34">IF(AN11=AO11+AP11+AS11+AT11+AU11+AV11,"OK","NG")</f>
        <v>OK</v>
      </c>
      <c r="AX11" s="42">
        <f t="shared" ref="AX11:AX44" si="35">J11</f>
        <v>580</v>
      </c>
      <c r="AY11" s="106">
        <f t="shared" ref="AY11:AY44" si="36">U11</f>
        <v>0</v>
      </c>
      <c r="AZ11" s="106">
        <f t="shared" ref="AZ11:AZ44" si="37">AL11</f>
        <v>0</v>
      </c>
      <c r="BA11" s="49">
        <f t="shared" ref="BA11:BA44" si="38">AS11</f>
        <v>580</v>
      </c>
      <c r="BB11" s="46"/>
      <c r="BC11" s="42">
        <f t="shared" ref="BC11:BC43" si="39">BA11+BB11</f>
        <v>580</v>
      </c>
      <c r="BD11" s="46"/>
      <c r="BE11" s="46"/>
      <c r="BF11" s="32" t="str">
        <f t="shared" ref="BF11:BF44" si="40">IF(AX11=AY11+AZ11+BC11+BD11+BE11,"OK","NG")</f>
        <v>OK</v>
      </c>
      <c r="BG11" s="42">
        <f t="shared" ref="BG11:BG44" si="41">J11</f>
        <v>580</v>
      </c>
      <c r="BH11" s="106">
        <f t="shared" ref="BH11:BH44" si="42">U11</f>
        <v>0</v>
      </c>
      <c r="BI11" s="106">
        <f t="shared" ref="BI11:BI44" si="43">AL11</f>
        <v>0</v>
      </c>
      <c r="BJ11" s="106">
        <f t="shared" ref="BJ11:BJ44" si="44">BE11</f>
        <v>0</v>
      </c>
      <c r="BK11" s="49">
        <f t="shared" ref="BK11:BK44" si="45">BC11</f>
        <v>580</v>
      </c>
      <c r="BL11" s="46"/>
      <c r="BM11" s="42">
        <f t="shared" ref="BM11:BM43" si="46">BK11+BL11</f>
        <v>580</v>
      </c>
      <c r="BN11" s="46"/>
      <c r="BO11" s="46"/>
      <c r="BP11" s="46"/>
      <c r="BQ11" s="32" t="str">
        <f t="shared" ref="BQ11:BQ43" si="47">IF(BG11=BH11+BI11+BJ11+BM11+BN11+BO11+BP11,"OK","NG")</f>
        <v>OK</v>
      </c>
    </row>
    <row r="12" spans="1:69" s="107" customFormat="1" ht="15" hidden="1" customHeight="1">
      <c r="A12" s="35"/>
      <c r="B12" s="35"/>
      <c r="C12" s="35"/>
      <c r="D12" s="10" t="s">
        <v>171</v>
      </c>
      <c r="E12" s="10" t="s">
        <v>175</v>
      </c>
      <c r="F12" s="10" t="s">
        <v>176</v>
      </c>
      <c r="G12" s="10" t="s">
        <v>174</v>
      </c>
      <c r="H12" s="11" t="s">
        <v>173</v>
      </c>
      <c r="I12" s="113">
        <v>3372</v>
      </c>
      <c r="J12" s="14">
        <v>1930</v>
      </c>
      <c r="K12" s="5">
        <v>1930</v>
      </c>
      <c r="L12" s="108"/>
      <c r="M12" s="108"/>
      <c r="N12" s="108"/>
      <c r="O12" s="29" t="str">
        <f t="shared" si="14"/>
        <v>OK</v>
      </c>
      <c r="P12" s="34">
        <f t="shared" si="15"/>
        <v>1930</v>
      </c>
      <c r="Q12" s="29" t="str">
        <f t="shared" si="16"/>
        <v>OK</v>
      </c>
      <c r="R12" s="43">
        <f t="shared" si="17"/>
        <v>1930</v>
      </c>
      <c r="S12" s="41"/>
      <c r="T12" s="41">
        <v>1930</v>
      </c>
      <c r="U12" s="41"/>
      <c r="V12" s="40" t="str">
        <f t="shared" si="18"/>
        <v>OK</v>
      </c>
      <c r="W12" s="42">
        <f t="shared" si="19"/>
        <v>1930</v>
      </c>
      <c r="X12" s="106">
        <f t="shared" si="20"/>
        <v>0</v>
      </c>
      <c r="Y12" s="49">
        <f t="shared" si="21"/>
        <v>0</v>
      </c>
      <c r="Z12" s="41"/>
      <c r="AA12" s="42">
        <f t="shared" si="22"/>
        <v>0</v>
      </c>
      <c r="AB12" s="41"/>
      <c r="AC12" s="41">
        <v>1930</v>
      </c>
      <c r="AD12" s="41"/>
      <c r="AE12" s="32" t="str">
        <f t="shared" si="23"/>
        <v>OK</v>
      </c>
      <c r="AF12" s="42">
        <f t="shared" si="24"/>
        <v>1930</v>
      </c>
      <c r="AG12" s="106">
        <f t="shared" si="25"/>
        <v>0</v>
      </c>
      <c r="AH12" s="49">
        <f t="shared" si="26"/>
        <v>0</v>
      </c>
      <c r="AI12" s="46">
        <v>1930</v>
      </c>
      <c r="AJ12" s="42">
        <f t="shared" si="27"/>
        <v>1930</v>
      </c>
      <c r="AK12" s="46"/>
      <c r="AL12" s="46"/>
      <c r="AM12" s="32" t="str">
        <f t="shared" si="28"/>
        <v>OK</v>
      </c>
      <c r="AN12" s="42">
        <f t="shared" si="29"/>
        <v>1930</v>
      </c>
      <c r="AO12" s="106">
        <f t="shared" si="30"/>
        <v>0</v>
      </c>
      <c r="AP12" s="106">
        <f t="shared" si="31"/>
        <v>0</v>
      </c>
      <c r="AQ12" s="49">
        <f t="shared" si="32"/>
        <v>1930</v>
      </c>
      <c r="AR12" s="46"/>
      <c r="AS12" s="42">
        <f t="shared" si="33"/>
        <v>1930</v>
      </c>
      <c r="AT12" s="46"/>
      <c r="AU12" s="46"/>
      <c r="AV12" s="46"/>
      <c r="AW12" s="32" t="str">
        <f t="shared" si="34"/>
        <v>OK</v>
      </c>
      <c r="AX12" s="42">
        <f t="shared" si="35"/>
        <v>1930</v>
      </c>
      <c r="AY12" s="106">
        <f t="shared" si="36"/>
        <v>0</v>
      </c>
      <c r="AZ12" s="106">
        <f t="shared" si="37"/>
        <v>0</v>
      </c>
      <c r="BA12" s="49">
        <f t="shared" si="38"/>
        <v>1930</v>
      </c>
      <c r="BB12" s="46"/>
      <c r="BC12" s="42">
        <f t="shared" si="39"/>
        <v>1930</v>
      </c>
      <c r="BD12" s="46"/>
      <c r="BE12" s="46"/>
      <c r="BF12" s="32" t="str">
        <f t="shared" si="40"/>
        <v>OK</v>
      </c>
      <c r="BG12" s="42">
        <f t="shared" si="41"/>
        <v>1930</v>
      </c>
      <c r="BH12" s="106">
        <f t="shared" si="42"/>
        <v>0</v>
      </c>
      <c r="BI12" s="106">
        <f t="shared" si="43"/>
        <v>0</v>
      </c>
      <c r="BJ12" s="106">
        <f t="shared" si="44"/>
        <v>0</v>
      </c>
      <c r="BK12" s="49">
        <f t="shared" si="45"/>
        <v>1930</v>
      </c>
      <c r="BL12" s="46"/>
      <c r="BM12" s="42">
        <f t="shared" si="46"/>
        <v>1930</v>
      </c>
      <c r="BN12" s="46"/>
      <c r="BO12" s="46"/>
      <c r="BP12" s="46"/>
      <c r="BQ12" s="32" t="str">
        <f t="shared" si="47"/>
        <v>OK</v>
      </c>
    </row>
    <row r="13" spans="1:69" s="107" customFormat="1" ht="15" hidden="1" customHeight="1">
      <c r="A13" s="35"/>
      <c r="B13" s="35"/>
      <c r="C13" s="35"/>
      <c r="D13" s="10" t="s">
        <v>171</v>
      </c>
      <c r="E13" s="10" t="s">
        <v>177</v>
      </c>
      <c r="F13" s="10" t="s">
        <v>178</v>
      </c>
      <c r="G13" s="10" t="s">
        <v>178</v>
      </c>
      <c r="H13" s="11" t="s">
        <v>173</v>
      </c>
      <c r="I13" s="113">
        <v>3429</v>
      </c>
      <c r="J13" s="14">
        <v>3429</v>
      </c>
      <c r="K13" s="5">
        <v>3429</v>
      </c>
      <c r="L13" s="108"/>
      <c r="M13" s="108"/>
      <c r="N13" s="108"/>
      <c r="O13" s="29" t="str">
        <f t="shared" si="14"/>
        <v>OK</v>
      </c>
      <c r="P13" s="34">
        <f t="shared" si="15"/>
        <v>3429</v>
      </c>
      <c r="Q13" s="29" t="str">
        <f t="shared" si="16"/>
        <v>OK</v>
      </c>
      <c r="R13" s="43">
        <f t="shared" si="17"/>
        <v>3429</v>
      </c>
      <c r="S13" s="41"/>
      <c r="T13" s="41">
        <v>3429</v>
      </c>
      <c r="U13" s="41"/>
      <c r="V13" s="40" t="str">
        <f t="shared" si="18"/>
        <v>OK</v>
      </c>
      <c r="W13" s="42">
        <f t="shared" si="19"/>
        <v>3429</v>
      </c>
      <c r="X13" s="106">
        <f t="shared" si="20"/>
        <v>0</v>
      </c>
      <c r="Y13" s="49">
        <f t="shared" si="21"/>
        <v>0</v>
      </c>
      <c r="Z13" s="41"/>
      <c r="AA13" s="42">
        <f t="shared" si="22"/>
        <v>0</v>
      </c>
      <c r="AB13" s="41"/>
      <c r="AC13" s="41">
        <v>3429</v>
      </c>
      <c r="AD13" s="41"/>
      <c r="AE13" s="32" t="str">
        <f t="shared" si="23"/>
        <v>OK</v>
      </c>
      <c r="AF13" s="42">
        <f t="shared" si="24"/>
        <v>3429</v>
      </c>
      <c r="AG13" s="106">
        <f t="shared" si="25"/>
        <v>0</v>
      </c>
      <c r="AH13" s="49">
        <f t="shared" si="26"/>
        <v>0</v>
      </c>
      <c r="AI13" s="46">
        <v>3429</v>
      </c>
      <c r="AJ13" s="42">
        <f t="shared" si="27"/>
        <v>3429</v>
      </c>
      <c r="AK13" s="46"/>
      <c r="AL13" s="46"/>
      <c r="AM13" s="32" t="str">
        <f t="shared" si="28"/>
        <v>OK</v>
      </c>
      <c r="AN13" s="42">
        <f t="shared" si="29"/>
        <v>3429</v>
      </c>
      <c r="AO13" s="106">
        <f t="shared" si="30"/>
        <v>0</v>
      </c>
      <c r="AP13" s="106">
        <f t="shared" si="31"/>
        <v>0</v>
      </c>
      <c r="AQ13" s="49">
        <f t="shared" si="32"/>
        <v>3429</v>
      </c>
      <c r="AR13" s="46"/>
      <c r="AS13" s="42">
        <f t="shared" si="33"/>
        <v>3429</v>
      </c>
      <c r="AT13" s="46"/>
      <c r="AU13" s="46"/>
      <c r="AV13" s="46"/>
      <c r="AW13" s="32" t="str">
        <f t="shared" si="34"/>
        <v>OK</v>
      </c>
      <c r="AX13" s="42">
        <f t="shared" si="35"/>
        <v>3429</v>
      </c>
      <c r="AY13" s="106">
        <f t="shared" si="36"/>
        <v>0</v>
      </c>
      <c r="AZ13" s="106">
        <f t="shared" si="37"/>
        <v>0</v>
      </c>
      <c r="BA13" s="49">
        <f t="shared" si="38"/>
        <v>3429</v>
      </c>
      <c r="BB13" s="46"/>
      <c r="BC13" s="42">
        <f t="shared" si="39"/>
        <v>3429</v>
      </c>
      <c r="BD13" s="46"/>
      <c r="BE13" s="46"/>
      <c r="BF13" s="32" t="str">
        <f t="shared" si="40"/>
        <v>OK</v>
      </c>
      <c r="BG13" s="42">
        <f t="shared" si="41"/>
        <v>3429</v>
      </c>
      <c r="BH13" s="106">
        <f t="shared" si="42"/>
        <v>0</v>
      </c>
      <c r="BI13" s="106">
        <f t="shared" si="43"/>
        <v>0</v>
      </c>
      <c r="BJ13" s="106">
        <f t="shared" si="44"/>
        <v>0</v>
      </c>
      <c r="BK13" s="49">
        <f t="shared" si="45"/>
        <v>3429</v>
      </c>
      <c r="BL13" s="46"/>
      <c r="BM13" s="42">
        <f t="shared" si="46"/>
        <v>3429</v>
      </c>
      <c r="BN13" s="46"/>
      <c r="BO13" s="46"/>
      <c r="BP13" s="46"/>
      <c r="BQ13" s="32" t="str">
        <f t="shared" si="47"/>
        <v>OK</v>
      </c>
    </row>
    <row r="14" spans="1:69" s="107" customFormat="1" ht="15" hidden="1" customHeight="1">
      <c r="A14" s="35"/>
      <c r="B14" s="35"/>
      <c r="C14" s="35"/>
      <c r="D14" s="114" t="s">
        <v>179</v>
      </c>
      <c r="E14" s="10" t="s">
        <v>180</v>
      </c>
      <c r="F14" s="10" t="s">
        <v>181</v>
      </c>
      <c r="G14" s="10" t="s">
        <v>183</v>
      </c>
      <c r="H14" s="11" t="s">
        <v>182</v>
      </c>
      <c r="I14" s="113">
        <v>3544</v>
      </c>
      <c r="J14" s="14">
        <v>44</v>
      </c>
      <c r="K14" s="5"/>
      <c r="L14" s="5">
        <v>44</v>
      </c>
      <c r="M14" s="5"/>
      <c r="N14" s="5"/>
      <c r="O14" s="29" t="str">
        <f t="shared" si="14"/>
        <v>OK</v>
      </c>
      <c r="P14" s="34">
        <f t="shared" si="15"/>
        <v>44</v>
      </c>
      <c r="Q14" s="29" t="str">
        <f t="shared" si="16"/>
        <v>OK</v>
      </c>
      <c r="R14" s="43">
        <f t="shared" si="17"/>
        <v>44</v>
      </c>
      <c r="S14" s="41"/>
      <c r="T14" s="41">
        <v>44</v>
      </c>
      <c r="U14" s="41"/>
      <c r="V14" s="40" t="str">
        <f t="shared" si="18"/>
        <v>OK</v>
      </c>
      <c r="W14" s="42">
        <f t="shared" si="19"/>
        <v>44</v>
      </c>
      <c r="X14" s="106">
        <f t="shared" si="20"/>
        <v>0</v>
      </c>
      <c r="Y14" s="49">
        <f t="shared" si="21"/>
        <v>0</v>
      </c>
      <c r="Z14" s="41"/>
      <c r="AA14" s="42">
        <f t="shared" si="22"/>
        <v>0</v>
      </c>
      <c r="AB14" s="41">
        <v>44</v>
      </c>
      <c r="AC14" s="41"/>
      <c r="AD14" s="41"/>
      <c r="AE14" s="32" t="str">
        <f t="shared" si="23"/>
        <v>OK</v>
      </c>
      <c r="AF14" s="42">
        <f t="shared" si="24"/>
        <v>44</v>
      </c>
      <c r="AG14" s="106">
        <f t="shared" si="25"/>
        <v>0</v>
      </c>
      <c r="AH14" s="49">
        <f t="shared" si="26"/>
        <v>0</v>
      </c>
      <c r="AI14" s="46">
        <v>44</v>
      </c>
      <c r="AJ14" s="42">
        <f t="shared" si="27"/>
        <v>44</v>
      </c>
      <c r="AK14" s="46"/>
      <c r="AL14" s="46"/>
      <c r="AM14" s="32" t="str">
        <f t="shared" si="28"/>
        <v>OK</v>
      </c>
      <c r="AN14" s="42">
        <f t="shared" si="29"/>
        <v>44</v>
      </c>
      <c r="AO14" s="106">
        <f t="shared" si="30"/>
        <v>0</v>
      </c>
      <c r="AP14" s="106">
        <f t="shared" si="31"/>
        <v>0</v>
      </c>
      <c r="AQ14" s="49">
        <f t="shared" si="32"/>
        <v>44</v>
      </c>
      <c r="AR14" s="46"/>
      <c r="AS14" s="42">
        <f t="shared" si="33"/>
        <v>44</v>
      </c>
      <c r="AT14" s="46"/>
      <c r="AU14" s="46"/>
      <c r="AV14" s="46"/>
      <c r="AW14" s="32" t="str">
        <f t="shared" si="34"/>
        <v>OK</v>
      </c>
      <c r="AX14" s="42">
        <f t="shared" si="35"/>
        <v>44</v>
      </c>
      <c r="AY14" s="106">
        <f t="shared" si="36"/>
        <v>0</v>
      </c>
      <c r="AZ14" s="106">
        <f t="shared" si="37"/>
        <v>0</v>
      </c>
      <c r="BA14" s="49">
        <f t="shared" si="38"/>
        <v>44</v>
      </c>
      <c r="BB14" s="46"/>
      <c r="BC14" s="42">
        <f t="shared" si="39"/>
        <v>44</v>
      </c>
      <c r="BD14" s="46"/>
      <c r="BE14" s="46"/>
      <c r="BF14" s="32" t="str">
        <f t="shared" si="40"/>
        <v>OK</v>
      </c>
      <c r="BG14" s="42">
        <f t="shared" si="41"/>
        <v>44</v>
      </c>
      <c r="BH14" s="106">
        <f t="shared" si="42"/>
        <v>0</v>
      </c>
      <c r="BI14" s="106">
        <f t="shared" si="43"/>
        <v>0</v>
      </c>
      <c r="BJ14" s="106">
        <f t="shared" si="44"/>
        <v>0</v>
      </c>
      <c r="BK14" s="49">
        <f t="shared" si="45"/>
        <v>44</v>
      </c>
      <c r="BL14" s="46"/>
      <c r="BM14" s="42">
        <f t="shared" si="46"/>
        <v>44</v>
      </c>
      <c r="BN14" s="46"/>
      <c r="BO14" s="46"/>
      <c r="BP14" s="46"/>
      <c r="BQ14" s="32" t="str">
        <f t="shared" si="47"/>
        <v>OK</v>
      </c>
    </row>
    <row r="15" spans="1:69" s="107" customFormat="1" ht="15" hidden="1" customHeight="1">
      <c r="A15" s="35"/>
      <c r="B15" s="35"/>
      <c r="C15" s="35"/>
      <c r="D15" s="114" t="s">
        <v>179</v>
      </c>
      <c r="E15" s="10" t="s">
        <v>180</v>
      </c>
      <c r="F15" s="10" t="s">
        <v>181</v>
      </c>
      <c r="G15" s="10" t="s">
        <v>184</v>
      </c>
      <c r="H15" s="11" t="s">
        <v>182</v>
      </c>
      <c r="I15" s="113">
        <v>2942</v>
      </c>
      <c r="J15" s="14">
        <v>548</v>
      </c>
      <c r="K15" s="5"/>
      <c r="L15" s="5">
        <v>548</v>
      </c>
      <c r="M15" s="5"/>
      <c r="N15" s="5"/>
      <c r="O15" s="29" t="str">
        <f t="shared" si="14"/>
        <v>OK</v>
      </c>
      <c r="P15" s="34">
        <f t="shared" si="15"/>
        <v>548</v>
      </c>
      <c r="Q15" s="29" t="str">
        <f t="shared" si="16"/>
        <v>OK</v>
      </c>
      <c r="R15" s="43">
        <f t="shared" si="17"/>
        <v>548</v>
      </c>
      <c r="S15" s="41"/>
      <c r="T15" s="41">
        <v>548</v>
      </c>
      <c r="U15" s="41"/>
      <c r="V15" s="40" t="str">
        <f t="shared" si="18"/>
        <v>OK</v>
      </c>
      <c r="W15" s="42">
        <f t="shared" si="19"/>
        <v>548</v>
      </c>
      <c r="X15" s="106">
        <f t="shared" si="20"/>
        <v>0</v>
      </c>
      <c r="Y15" s="49">
        <f t="shared" si="21"/>
        <v>0</v>
      </c>
      <c r="Z15" s="41"/>
      <c r="AA15" s="42">
        <f t="shared" si="22"/>
        <v>0</v>
      </c>
      <c r="AB15" s="41">
        <v>548</v>
      </c>
      <c r="AC15" s="41"/>
      <c r="AD15" s="41"/>
      <c r="AE15" s="32" t="str">
        <f t="shared" si="23"/>
        <v>OK</v>
      </c>
      <c r="AF15" s="42">
        <f t="shared" si="24"/>
        <v>548</v>
      </c>
      <c r="AG15" s="106">
        <f t="shared" si="25"/>
        <v>0</v>
      </c>
      <c r="AH15" s="49">
        <f t="shared" si="26"/>
        <v>0</v>
      </c>
      <c r="AI15" s="46">
        <v>548</v>
      </c>
      <c r="AJ15" s="42">
        <f t="shared" si="27"/>
        <v>548</v>
      </c>
      <c r="AK15" s="46"/>
      <c r="AL15" s="46"/>
      <c r="AM15" s="32" t="str">
        <f t="shared" si="28"/>
        <v>OK</v>
      </c>
      <c r="AN15" s="42">
        <f t="shared" si="29"/>
        <v>548</v>
      </c>
      <c r="AO15" s="106">
        <f t="shared" si="30"/>
        <v>0</v>
      </c>
      <c r="AP15" s="106">
        <f t="shared" si="31"/>
        <v>0</v>
      </c>
      <c r="AQ15" s="49">
        <f t="shared" si="32"/>
        <v>548</v>
      </c>
      <c r="AR15" s="46"/>
      <c r="AS15" s="42">
        <f t="shared" si="33"/>
        <v>548</v>
      </c>
      <c r="AT15" s="46"/>
      <c r="AU15" s="46"/>
      <c r="AV15" s="46"/>
      <c r="AW15" s="32" t="str">
        <f t="shared" si="34"/>
        <v>OK</v>
      </c>
      <c r="AX15" s="42">
        <f t="shared" si="35"/>
        <v>548</v>
      </c>
      <c r="AY15" s="106">
        <f t="shared" si="36"/>
        <v>0</v>
      </c>
      <c r="AZ15" s="106">
        <f t="shared" si="37"/>
        <v>0</v>
      </c>
      <c r="BA15" s="49">
        <f t="shared" si="38"/>
        <v>548</v>
      </c>
      <c r="BB15" s="46"/>
      <c r="BC15" s="42">
        <f t="shared" si="39"/>
        <v>548</v>
      </c>
      <c r="BD15" s="46"/>
      <c r="BE15" s="46"/>
      <c r="BF15" s="32" t="str">
        <f t="shared" si="40"/>
        <v>OK</v>
      </c>
      <c r="BG15" s="42">
        <f t="shared" si="41"/>
        <v>548</v>
      </c>
      <c r="BH15" s="106">
        <f t="shared" si="42"/>
        <v>0</v>
      </c>
      <c r="BI15" s="106">
        <f t="shared" si="43"/>
        <v>0</v>
      </c>
      <c r="BJ15" s="106">
        <f t="shared" si="44"/>
        <v>0</v>
      </c>
      <c r="BK15" s="49">
        <f t="shared" si="45"/>
        <v>548</v>
      </c>
      <c r="BL15" s="46"/>
      <c r="BM15" s="42">
        <f t="shared" si="46"/>
        <v>548</v>
      </c>
      <c r="BN15" s="46"/>
      <c r="BO15" s="46"/>
      <c r="BP15" s="46"/>
      <c r="BQ15" s="32" t="str">
        <f t="shared" si="47"/>
        <v>OK</v>
      </c>
    </row>
    <row r="16" spans="1:69" s="107" customFormat="1" ht="15" hidden="1" customHeight="1">
      <c r="A16" s="35"/>
      <c r="B16" s="35"/>
      <c r="C16" s="35"/>
      <c r="D16" s="114" t="s">
        <v>179</v>
      </c>
      <c r="E16" s="10" t="s">
        <v>180</v>
      </c>
      <c r="F16" s="10" t="s">
        <v>186</v>
      </c>
      <c r="G16" s="10" t="s">
        <v>185</v>
      </c>
      <c r="H16" s="11" t="s">
        <v>182</v>
      </c>
      <c r="I16" s="113">
        <v>2841</v>
      </c>
      <c r="J16" s="14">
        <v>1426</v>
      </c>
      <c r="K16" s="5"/>
      <c r="L16" s="5">
        <v>1426</v>
      </c>
      <c r="M16" s="5"/>
      <c r="N16" s="5"/>
      <c r="O16" s="29" t="str">
        <f t="shared" si="14"/>
        <v>OK</v>
      </c>
      <c r="P16" s="34">
        <f t="shared" si="15"/>
        <v>1426</v>
      </c>
      <c r="Q16" s="29" t="str">
        <f t="shared" si="16"/>
        <v>OK</v>
      </c>
      <c r="R16" s="43">
        <f t="shared" si="17"/>
        <v>1426</v>
      </c>
      <c r="S16" s="41"/>
      <c r="T16" s="41">
        <v>1426</v>
      </c>
      <c r="U16" s="41"/>
      <c r="V16" s="40" t="str">
        <f t="shared" si="18"/>
        <v>OK</v>
      </c>
      <c r="W16" s="42">
        <f t="shared" si="19"/>
        <v>1426</v>
      </c>
      <c r="X16" s="106">
        <f t="shared" si="20"/>
        <v>0</v>
      </c>
      <c r="Y16" s="49">
        <f t="shared" si="21"/>
        <v>0</v>
      </c>
      <c r="Z16" s="41"/>
      <c r="AA16" s="42">
        <f t="shared" si="22"/>
        <v>0</v>
      </c>
      <c r="AB16" s="41">
        <v>1426</v>
      </c>
      <c r="AC16" s="41"/>
      <c r="AD16" s="41"/>
      <c r="AE16" s="32" t="str">
        <f t="shared" si="23"/>
        <v>OK</v>
      </c>
      <c r="AF16" s="42">
        <f t="shared" si="24"/>
        <v>1426</v>
      </c>
      <c r="AG16" s="106">
        <f t="shared" si="25"/>
        <v>0</v>
      </c>
      <c r="AH16" s="49">
        <f t="shared" si="26"/>
        <v>0</v>
      </c>
      <c r="AI16" s="46">
        <v>1426</v>
      </c>
      <c r="AJ16" s="42">
        <f t="shared" si="27"/>
        <v>1426</v>
      </c>
      <c r="AK16" s="46"/>
      <c r="AL16" s="46"/>
      <c r="AM16" s="32" t="str">
        <f t="shared" si="28"/>
        <v>OK</v>
      </c>
      <c r="AN16" s="42">
        <f t="shared" si="29"/>
        <v>1426</v>
      </c>
      <c r="AO16" s="106">
        <f t="shared" si="30"/>
        <v>0</v>
      </c>
      <c r="AP16" s="106">
        <f t="shared" si="31"/>
        <v>0</v>
      </c>
      <c r="AQ16" s="49">
        <f t="shared" si="32"/>
        <v>1426</v>
      </c>
      <c r="AR16" s="46"/>
      <c r="AS16" s="42">
        <f t="shared" si="33"/>
        <v>1426</v>
      </c>
      <c r="AT16" s="46"/>
      <c r="AU16" s="46"/>
      <c r="AV16" s="46"/>
      <c r="AW16" s="32" t="str">
        <f t="shared" si="34"/>
        <v>OK</v>
      </c>
      <c r="AX16" s="42">
        <f t="shared" si="35"/>
        <v>1426</v>
      </c>
      <c r="AY16" s="106">
        <f t="shared" si="36"/>
        <v>0</v>
      </c>
      <c r="AZ16" s="106">
        <f t="shared" si="37"/>
        <v>0</v>
      </c>
      <c r="BA16" s="49">
        <f t="shared" si="38"/>
        <v>1426</v>
      </c>
      <c r="BB16" s="46"/>
      <c r="BC16" s="42">
        <f t="shared" si="39"/>
        <v>1426</v>
      </c>
      <c r="BD16" s="46"/>
      <c r="BE16" s="46"/>
      <c r="BF16" s="32" t="str">
        <f t="shared" si="40"/>
        <v>OK</v>
      </c>
      <c r="BG16" s="42">
        <f t="shared" si="41"/>
        <v>1426</v>
      </c>
      <c r="BH16" s="106">
        <f t="shared" si="42"/>
        <v>0</v>
      </c>
      <c r="BI16" s="106">
        <f t="shared" si="43"/>
        <v>0</v>
      </c>
      <c r="BJ16" s="106">
        <f t="shared" si="44"/>
        <v>0</v>
      </c>
      <c r="BK16" s="49">
        <f t="shared" si="45"/>
        <v>1426</v>
      </c>
      <c r="BL16" s="46"/>
      <c r="BM16" s="42">
        <f t="shared" si="46"/>
        <v>1426</v>
      </c>
      <c r="BN16" s="46"/>
      <c r="BO16" s="46"/>
      <c r="BP16" s="46"/>
      <c r="BQ16" s="32" t="str">
        <f t="shared" si="47"/>
        <v>OK</v>
      </c>
    </row>
    <row r="17" spans="1:69" s="107" customFormat="1" ht="15" hidden="1" customHeight="1">
      <c r="A17" s="35"/>
      <c r="B17" s="35"/>
      <c r="C17" s="35"/>
      <c r="D17" s="114" t="s">
        <v>179</v>
      </c>
      <c r="E17" s="10" t="s">
        <v>188</v>
      </c>
      <c r="F17" s="10" t="s">
        <v>189</v>
      </c>
      <c r="G17" s="10" t="s">
        <v>187</v>
      </c>
      <c r="H17" s="11" t="s">
        <v>182</v>
      </c>
      <c r="I17" s="113">
        <v>6694</v>
      </c>
      <c r="J17" s="14">
        <v>3470</v>
      </c>
      <c r="K17" s="5">
        <v>3470</v>
      </c>
      <c r="L17" s="108"/>
      <c r="M17" s="5"/>
      <c r="N17" s="5"/>
      <c r="O17" s="29" t="str">
        <f t="shared" si="14"/>
        <v>OK</v>
      </c>
      <c r="P17" s="34">
        <f t="shared" si="15"/>
        <v>3470</v>
      </c>
      <c r="Q17" s="29" t="str">
        <f t="shared" si="16"/>
        <v>OK</v>
      </c>
      <c r="R17" s="43">
        <f t="shared" si="17"/>
        <v>3470</v>
      </c>
      <c r="S17" s="41"/>
      <c r="T17" s="41">
        <v>3470</v>
      </c>
      <c r="U17" s="41"/>
      <c r="V17" s="40" t="str">
        <f t="shared" si="18"/>
        <v>OK</v>
      </c>
      <c r="W17" s="42">
        <f t="shared" si="19"/>
        <v>3470</v>
      </c>
      <c r="X17" s="106">
        <f t="shared" si="20"/>
        <v>0</v>
      </c>
      <c r="Y17" s="49">
        <f t="shared" si="21"/>
        <v>0</v>
      </c>
      <c r="Z17" s="41"/>
      <c r="AA17" s="42">
        <f t="shared" si="22"/>
        <v>0</v>
      </c>
      <c r="AB17" s="41"/>
      <c r="AC17" s="41">
        <v>3470</v>
      </c>
      <c r="AD17" s="41"/>
      <c r="AE17" s="32" t="str">
        <f t="shared" si="23"/>
        <v>OK</v>
      </c>
      <c r="AF17" s="42">
        <f t="shared" si="24"/>
        <v>3470</v>
      </c>
      <c r="AG17" s="106">
        <f t="shared" si="25"/>
        <v>0</v>
      </c>
      <c r="AH17" s="49">
        <f t="shared" si="26"/>
        <v>0</v>
      </c>
      <c r="AI17" s="46">
        <v>3470</v>
      </c>
      <c r="AJ17" s="42">
        <f t="shared" si="27"/>
        <v>3470</v>
      </c>
      <c r="AK17" s="46"/>
      <c r="AL17" s="46"/>
      <c r="AM17" s="32" t="str">
        <f t="shared" si="28"/>
        <v>OK</v>
      </c>
      <c r="AN17" s="42">
        <f t="shared" si="29"/>
        <v>3470</v>
      </c>
      <c r="AO17" s="106">
        <f t="shared" si="30"/>
        <v>0</v>
      </c>
      <c r="AP17" s="106">
        <f t="shared" si="31"/>
        <v>0</v>
      </c>
      <c r="AQ17" s="49">
        <f t="shared" si="32"/>
        <v>3470</v>
      </c>
      <c r="AR17" s="46"/>
      <c r="AS17" s="42">
        <f t="shared" si="33"/>
        <v>3470</v>
      </c>
      <c r="AT17" s="46"/>
      <c r="AU17" s="46"/>
      <c r="AV17" s="46"/>
      <c r="AW17" s="32" t="str">
        <f t="shared" si="34"/>
        <v>OK</v>
      </c>
      <c r="AX17" s="42">
        <f t="shared" si="35"/>
        <v>3470</v>
      </c>
      <c r="AY17" s="106">
        <f t="shared" si="36"/>
        <v>0</v>
      </c>
      <c r="AZ17" s="106">
        <f t="shared" si="37"/>
        <v>0</v>
      </c>
      <c r="BA17" s="49">
        <f t="shared" si="38"/>
        <v>3470</v>
      </c>
      <c r="BB17" s="46"/>
      <c r="BC17" s="42">
        <f t="shared" si="39"/>
        <v>3470</v>
      </c>
      <c r="BD17" s="46"/>
      <c r="BE17" s="46"/>
      <c r="BF17" s="32" t="str">
        <f t="shared" si="40"/>
        <v>OK</v>
      </c>
      <c r="BG17" s="42">
        <f t="shared" si="41"/>
        <v>3470</v>
      </c>
      <c r="BH17" s="106">
        <f t="shared" si="42"/>
        <v>0</v>
      </c>
      <c r="BI17" s="106">
        <f t="shared" si="43"/>
        <v>0</v>
      </c>
      <c r="BJ17" s="106">
        <f t="shared" si="44"/>
        <v>0</v>
      </c>
      <c r="BK17" s="49">
        <f t="shared" si="45"/>
        <v>3470</v>
      </c>
      <c r="BL17" s="46"/>
      <c r="BM17" s="42">
        <f t="shared" si="46"/>
        <v>3470</v>
      </c>
      <c r="BN17" s="46"/>
      <c r="BO17" s="46"/>
      <c r="BP17" s="46"/>
      <c r="BQ17" s="32" t="str">
        <f t="shared" si="47"/>
        <v>OK</v>
      </c>
    </row>
    <row r="18" spans="1:69" s="107" customFormat="1" ht="15" hidden="1" customHeight="1">
      <c r="A18" s="35"/>
      <c r="B18" s="35"/>
      <c r="C18" s="35"/>
      <c r="D18" s="114" t="s">
        <v>179</v>
      </c>
      <c r="E18" s="10" t="s">
        <v>188</v>
      </c>
      <c r="F18" s="10" t="s">
        <v>190</v>
      </c>
      <c r="G18" s="10" t="s">
        <v>191</v>
      </c>
      <c r="H18" s="11" t="s">
        <v>182</v>
      </c>
      <c r="I18" s="113">
        <v>2487</v>
      </c>
      <c r="J18" s="14">
        <v>330</v>
      </c>
      <c r="K18" s="5"/>
      <c r="L18" s="5">
        <v>330</v>
      </c>
      <c r="M18" s="5"/>
      <c r="N18" s="5"/>
      <c r="O18" s="29" t="str">
        <f t="shared" si="14"/>
        <v>OK</v>
      </c>
      <c r="P18" s="34">
        <f t="shared" si="15"/>
        <v>330</v>
      </c>
      <c r="Q18" s="29" t="str">
        <f t="shared" si="16"/>
        <v>OK</v>
      </c>
      <c r="R18" s="43">
        <f t="shared" si="17"/>
        <v>330</v>
      </c>
      <c r="S18" s="41"/>
      <c r="T18" s="41">
        <v>330</v>
      </c>
      <c r="U18" s="41"/>
      <c r="V18" s="40" t="str">
        <f t="shared" si="18"/>
        <v>OK</v>
      </c>
      <c r="W18" s="42">
        <f t="shared" si="19"/>
        <v>330</v>
      </c>
      <c r="X18" s="106">
        <f t="shared" si="20"/>
        <v>0</v>
      </c>
      <c r="Y18" s="49">
        <f t="shared" si="21"/>
        <v>0</v>
      </c>
      <c r="Z18" s="41"/>
      <c r="AA18" s="42">
        <f t="shared" si="22"/>
        <v>0</v>
      </c>
      <c r="AB18" s="41">
        <v>330</v>
      </c>
      <c r="AC18" s="41"/>
      <c r="AD18" s="41"/>
      <c r="AE18" s="32" t="str">
        <f t="shared" si="23"/>
        <v>OK</v>
      </c>
      <c r="AF18" s="42">
        <f t="shared" si="24"/>
        <v>330</v>
      </c>
      <c r="AG18" s="106">
        <f t="shared" si="25"/>
        <v>0</v>
      </c>
      <c r="AH18" s="49">
        <f t="shared" si="26"/>
        <v>0</v>
      </c>
      <c r="AI18" s="46">
        <v>330</v>
      </c>
      <c r="AJ18" s="42">
        <f t="shared" si="27"/>
        <v>330</v>
      </c>
      <c r="AK18" s="46"/>
      <c r="AL18" s="46"/>
      <c r="AM18" s="32" t="str">
        <f t="shared" si="28"/>
        <v>OK</v>
      </c>
      <c r="AN18" s="42">
        <f t="shared" si="29"/>
        <v>330</v>
      </c>
      <c r="AO18" s="106">
        <f t="shared" si="30"/>
        <v>0</v>
      </c>
      <c r="AP18" s="106">
        <f t="shared" si="31"/>
        <v>0</v>
      </c>
      <c r="AQ18" s="49">
        <f t="shared" si="32"/>
        <v>330</v>
      </c>
      <c r="AR18" s="46"/>
      <c r="AS18" s="42">
        <f t="shared" si="33"/>
        <v>330</v>
      </c>
      <c r="AT18" s="46"/>
      <c r="AU18" s="46"/>
      <c r="AV18" s="46"/>
      <c r="AW18" s="32" t="str">
        <f t="shared" si="34"/>
        <v>OK</v>
      </c>
      <c r="AX18" s="42">
        <f t="shared" si="35"/>
        <v>330</v>
      </c>
      <c r="AY18" s="106">
        <f t="shared" si="36"/>
        <v>0</v>
      </c>
      <c r="AZ18" s="106">
        <f t="shared" si="37"/>
        <v>0</v>
      </c>
      <c r="BA18" s="49">
        <f t="shared" si="38"/>
        <v>330</v>
      </c>
      <c r="BB18" s="46"/>
      <c r="BC18" s="42">
        <f t="shared" si="39"/>
        <v>330</v>
      </c>
      <c r="BD18" s="46"/>
      <c r="BE18" s="46"/>
      <c r="BF18" s="32" t="str">
        <f t="shared" si="40"/>
        <v>OK</v>
      </c>
      <c r="BG18" s="42">
        <f t="shared" si="41"/>
        <v>330</v>
      </c>
      <c r="BH18" s="106">
        <f t="shared" si="42"/>
        <v>0</v>
      </c>
      <c r="BI18" s="106">
        <f t="shared" si="43"/>
        <v>0</v>
      </c>
      <c r="BJ18" s="106">
        <f t="shared" si="44"/>
        <v>0</v>
      </c>
      <c r="BK18" s="49">
        <f t="shared" si="45"/>
        <v>330</v>
      </c>
      <c r="BL18" s="46"/>
      <c r="BM18" s="42">
        <f t="shared" si="46"/>
        <v>330</v>
      </c>
      <c r="BN18" s="46"/>
      <c r="BO18" s="46"/>
      <c r="BP18" s="46"/>
      <c r="BQ18" s="32" t="str">
        <f t="shared" si="47"/>
        <v>OK</v>
      </c>
    </row>
    <row r="19" spans="1:69" s="107" customFormat="1" ht="15" hidden="1" customHeight="1">
      <c r="A19" s="35"/>
      <c r="B19" s="35"/>
      <c r="C19" s="35"/>
      <c r="D19" s="114" t="s">
        <v>179</v>
      </c>
      <c r="E19" s="10" t="s">
        <v>193</v>
      </c>
      <c r="F19" s="10" t="s">
        <v>151</v>
      </c>
      <c r="G19" s="10" t="s">
        <v>192</v>
      </c>
      <c r="H19" s="11" t="s">
        <v>182</v>
      </c>
      <c r="I19" s="113">
        <v>3037</v>
      </c>
      <c r="J19" s="14">
        <v>2605</v>
      </c>
      <c r="K19" s="5">
        <v>952</v>
      </c>
      <c r="L19" s="5"/>
      <c r="M19" s="5">
        <v>1653</v>
      </c>
      <c r="N19" s="5"/>
      <c r="O19" s="29" t="str">
        <f t="shared" si="14"/>
        <v>OK</v>
      </c>
      <c r="P19" s="34">
        <f t="shared" si="15"/>
        <v>2605</v>
      </c>
      <c r="Q19" s="29" t="str">
        <f t="shared" si="16"/>
        <v>OK</v>
      </c>
      <c r="R19" s="43">
        <f t="shared" si="17"/>
        <v>2605</v>
      </c>
      <c r="S19" s="41"/>
      <c r="T19" s="41">
        <v>952</v>
      </c>
      <c r="U19" s="41">
        <v>1653</v>
      </c>
      <c r="V19" s="40" t="str">
        <f t="shared" si="18"/>
        <v>OK</v>
      </c>
      <c r="W19" s="42">
        <f t="shared" si="19"/>
        <v>2605</v>
      </c>
      <c r="X19" s="106">
        <f t="shared" si="20"/>
        <v>1653</v>
      </c>
      <c r="Y19" s="49">
        <f t="shared" si="21"/>
        <v>0</v>
      </c>
      <c r="Z19" s="41"/>
      <c r="AA19" s="42">
        <f t="shared" si="22"/>
        <v>0</v>
      </c>
      <c r="AB19" s="41"/>
      <c r="AC19" s="41">
        <v>952</v>
      </c>
      <c r="AD19" s="41"/>
      <c r="AE19" s="32" t="str">
        <f t="shared" si="23"/>
        <v>OK</v>
      </c>
      <c r="AF19" s="42">
        <f t="shared" si="24"/>
        <v>2605</v>
      </c>
      <c r="AG19" s="106">
        <f t="shared" si="25"/>
        <v>1653</v>
      </c>
      <c r="AH19" s="49">
        <f t="shared" si="26"/>
        <v>0</v>
      </c>
      <c r="AI19" s="46">
        <v>952</v>
      </c>
      <c r="AJ19" s="42">
        <f t="shared" si="27"/>
        <v>952</v>
      </c>
      <c r="AK19" s="46"/>
      <c r="AL19" s="46"/>
      <c r="AM19" s="32" t="str">
        <f t="shared" si="28"/>
        <v>OK</v>
      </c>
      <c r="AN19" s="42">
        <f t="shared" si="29"/>
        <v>2605</v>
      </c>
      <c r="AO19" s="106">
        <f t="shared" si="30"/>
        <v>1653</v>
      </c>
      <c r="AP19" s="106">
        <f t="shared" si="31"/>
        <v>0</v>
      </c>
      <c r="AQ19" s="49">
        <f t="shared" si="32"/>
        <v>952</v>
      </c>
      <c r="AR19" s="46"/>
      <c r="AS19" s="42">
        <f t="shared" si="33"/>
        <v>952</v>
      </c>
      <c r="AT19" s="46"/>
      <c r="AU19" s="46"/>
      <c r="AV19" s="46"/>
      <c r="AW19" s="32" t="str">
        <f t="shared" si="34"/>
        <v>OK</v>
      </c>
      <c r="AX19" s="42">
        <f t="shared" si="35"/>
        <v>2605</v>
      </c>
      <c r="AY19" s="106">
        <f t="shared" si="36"/>
        <v>1653</v>
      </c>
      <c r="AZ19" s="106">
        <f t="shared" si="37"/>
        <v>0</v>
      </c>
      <c r="BA19" s="49">
        <f t="shared" si="38"/>
        <v>952</v>
      </c>
      <c r="BB19" s="46"/>
      <c r="BC19" s="42">
        <f t="shared" si="39"/>
        <v>952</v>
      </c>
      <c r="BD19" s="46"/>
      <c r="BE19" s="46"/>
      <c r="BF19" s="32" t="str">
        <f t="shared" si="40"/>
        <v>OK</v>
      </c>
      <c r="BG19" s="42">
        <f t="shared" si="41"/>
        <v>2605</v>
      </c>
      <c r="BH19" s="106">
        <f t="shared" si="42"/>
        <v>1653</v>
      </c>
      <c r="BI19" s="106">
        <f t="shared" si="43"/>
        <v>0</v>
      </c>
      <c r="BJ19" s="106">
        <f t="shared" si="44"/>
        <v>0</v>
      </c>
      <c r="BK19" s="49">
        <f t="shared" si="45"/>
        <v>952</v>
      </c>
      <c r="BL19" s="46"/>
      <c r="BM19" s="42">
        <f t="shared" si="46"/>
        <v>952</v>
      </c>
      <c r="BN19" s="46"/>
      <c r="BO19" s="46"/>
      <c r="BP19" s="46"/>
      <c r="BQ19" s="32" t="str">
        <f t="shared" si="47"/>
        <v>OK</v>
      </c>
    </row>
    <row r="20" spans="1:69" s="107" customFormat="1" ht="15" hidden="1" customHeight="1">
      <c r="A20" s="35"/>
      <c r="B20" s="35"/>
      <c r="C20" s="35"/>
      <c r="D20" s="114" t="s">
        <v>179</v>
      </c>
      <c r="E20" s="10" t="s">
        <v>193</v>
      </c>
      <c r="F20" s="10" t="s">
        <v>151</v>
      </c>
      <c r="G20" s="10" t="s">
        <v>194</v>
      </c>
      <c r="H20" s="11" t="s">
        <v>182</v>
      </c>
      <c r="I20" s="113">
        <v>3341</v>
      </c>
      <c r="J20" s="14">
        <v>938</v>
      </c>
      <c r="K20" s="5"/>
      <c r="L20" s="5">
        <v>938</v>
      </c>
      <c r="M20" s="5"/>
      <c r="N20" s="5"/>
      <c r="O20" s="29" t="str">
        <f t="shared" si="14"/>
        <v>OK</v>
      </c>
      <c r="P20" s="34">
        <f t="shared" si="15"/>
        <v>938</v>
      </c>
      <c r="Q20" s="29" t="str">
        <f t="shared" si="16"/>
        <v>OK</v>
      </c>
      <c r="R20" s="43">
        <f t="shared" si="17"/>
        <v>938</v>
      </c>
      <c r="S20" s="41"/>
      <c r="T20" s="41">
        <v>938</v>
      </c>
      <c r="U20" s="41"/>
      <c r="V20" s="40" t="str">
        <f t="shared" si="18"/>
        <v>OK</v>
      </c>
      <c r="W20" s="42">
        <f t="shared" si="19"/>
        <v>938</v>
      </c>
      <c r="X20" s="106">
        <f t="shared" si="20"/>
        <v>0</v>
      </c>
      <c r="Y20" s="49">
        <f t="shared" si="21"/>
        <v>0</v>
      </c>
      <c r="Z20" s="41"/>
      <c r="AA20" s="42">
        <f t="shared" si="22"/>
        <v>0</v>
      </c>
      <c r="AB20" s="41">
        <v>938</v>
      </c>
      <c r="AC20" s="41"/>
      <c r="AD20" s="41"/>
      <c r="AE20" s="32" t="str">
        <f t="shared" si="23"/>
        <v>OK</v>
      </c>
      <c r="AF20" s="42">
        <f t="shared" si="24"/>
        <v>938</v>
      </c>
      <c r="AG20" s="106">
        <f t="shared" si="25"/>
        <v>0</v>
      </c>
      <c r="AH20" s="49">
        <f t="shared" si="26"/>
        <v>0</v>
      </c>
      <c r="AI20" s="46">
        <v>938</v>
      </c>
      <c r="AJ20" s="42">
        <f t="shared" si="27"/>
        <v>938</v>
      </c>
      <c r="AK20" s="46"/>
      <c r="AL20" s="46"/>
      <c r="AM20" s="32" t="str">
        <f t="shared" si="28"/>
        <v>OK</v>
      </c>
      <c r="AN20" s="42">
        <f t="shared" si="29"/>
        <v>938</v>
      </c>
      <c r="AO20" s="106">
        <f t="shared" si="30"/>
        <v>0</v>
      </c>
      <c r="AP20" s="106">
        <f t="shared" si="31"/>
        <v>0</v>
      </c>
      <c r="AQ20" s="49">
        <f t="shared" si="32"/>
        <v>938</v>
      </c>
      <c r="AR20" s="46"/>
      <c r="AS20" s="42">
        <f t="shared" si="33"/>
        <v>938</v>
      </c>
      <c r="AT20" s="46"/>
      <c r="AU20" s="46"/>
      <c r="AV20" s="46"/>
      <c r="AW20" s="32" t="str">
        <f t="shared" si="34"/>
        <v>OK</v>
      </c>
      <c r="AX20" s="42">
        <f t="shared" si="35"/>
        <v>938</v>
      </c>
      <c r="AY20" s="106">
        <f t="shared" si="36"/>
        <v>0</v>
      </c>
      <c r="AZ20" s="106">
        <f t="shared" si="37"/>
        <v>0</v>
      </c>
      <c r="BA20" s="49">
        <f t="shared" si="38"/>
        <v>938</v>
      </c>
      <c r="BB20" s="46"/>
      <c r="BC20" s="42">
        <f t="shared" si="39"/>
        <v>938</v>
      </c>
      <c r="BD20" s="46"/>
      <c r="BE20" s="46"/>
      <c r="BF20" s="32" t="str">
        <f t="shared" si="40"/>
        <v>OK</v>
      </c>
      <c r="BG20" s="42">
        <f t="shared" si="41"/>
        <v>938</v>
      </c>
      <c r="BH20" s="106">
        <f t="shared" si="42"/>
        <v>0</v>
      </c>
      <c r="BI20" s="106">
        <f t="shared" si="43"/>
        <v>0</v>
      </c>
      <c r="BJ20" s="106">
        <f t="shared" si="44"/>
        <v>0</v>
      </c>
      <c r="BK20" s="49">
        <f t="shared" si="45"/>
        <v>938</v>
      </c>
      <c r="BL20" s="46"/>
      <c r="BM20" s="42">
        <f t="shared" si="46"/>
        <v>938</v>
      </c>
      <c r="BN20" s="46"/>
      <c r="BO20" s="46"/>
      <c r="BP20" s="46"/>
      <c r="BQ20" s="32" t="str">
        <f t="shared" si="47"/>
        <v>OK</v>
      </c>
    </row>
    <row r="21" spans="1:69" s="107" customFormat="1" ht="15" hidden="1" customHeight="1">
      <c r="A21" s="35"/>
      <c r="B21" s="35"/>
      <c r="C21" s="35"/>
      <c r="D21" s="10" t="s">
        <v>196</v>
      </c>
      <c r="E21" s="10" t="s">
        <v>199</v>
      </c>
      <c r="F21" s="10" t="s">
        <v>201</v>
      </c>
      <c r="G21" s="10" t="s">
        <v>200</v>
      </c>
      <c r="H21" s="11" t="s">
        <v>197</v>
      </c>
      <c r="I21" s="113">
        <v>611</v>
      </c>
      <c r="J21" s="14">
        <v>611</v>
      </c>
      <c r="K21" s="5"/>
      <c r="L21" s="108"/>
      <c r="M21" s="108"/>
      <c r="N21" s="45">
        <v>611</v>
      </c>
      <c r="O21" s="29" t="str">
        <f t="shared" si="14"/>
        <v>OK</v>
      </c>
      <c r="P21" s="34">
        <f t="shared" si="15"/>
        <v>0</v>
      </c>
      <c r="Q21" s="29" t="str">
        <f t="shared" si="16"/>
        <v>OK</v>
      </c>
      <c r="R21" s="43">
        <f t="shared" si="17"/>
        <v>611</v>
      </c>
      <c r="S21" s="41">
        <v>611</v>
      </c>
      <c r="T21" s="41"/>
      <c r="U21" s="41"/>
      <c r="V21" s="40" t="str">
        <f t="shared" si="18"/>
        <v>OK</v>
      </c>
      <c r="W21" s="42">
        <f t="shared" si="19"/>
        <v>611</v>
      </c>
      <c r="X21" s="106">
        <f t="shared" si="20"/>
        <v>0</v>
      </c>
      <c r="Y21" s="49">
        <f t="shared" si="21"/>
        <v>611</v>
      </c>
      <c r="Z21" s="41"/>
      <c r="AA21" s="42">
        <f t="shared" si="22"/>
        <v>611</v>
      </c>
      <c r="AB21" s="41"/>
      <c r="AC21" s="41"/>
      <c r="AD21" s="41"/>
      <c r="AE21" s="32" t="str">
        <f t="shared" si="23"/>
        <v>OK</v>
      </c>
      <c r="AF21" s="42">
        <f t="shared" si="24"/>
        <v>611</v>
      </c>
      <c r="AG21" s="106">
        <f t="shared" si="25"/>
        <v>0</v>
      </c>
      <c r="AH21" s="49">
        <f t="shared" si="26"/>
        <v>611</v>
      </c>
      <c r="AI21" s="46"/>
      <c r="AJ21" s="42">
        <f t="shared" si="27"/>
        <v>611</v>
      </c>
      <c r="AK21" s="46"/>
      <c r="AL21" s="46"/>
      <c r="AM21" s="32" t="str">
        <f t="shared" si="28"/>
        <v>OK</v>
      </c>
      <c r="AN21" s="42">
        <f t="shared" si="29"/>
        <v>611</v>
      </c>
      <c r="AO21" s="106">
        <f t="shared" si="30"/>
        <v>0</v>
      </c>
      <c r="AP21" s="106">
        <f t="shared" si="31"/>
        <v>0</v>
      </c>
      <c r="AQ21" s="49">
        <f t="shared" si="32"/>
        <v>611</v>
      </c>
      <c r="AR21" s="46"/>
      <c r="AS21" s="42">
        <f t="shared" si="33"/>
        <v>611</v>
      </c>
      <c r="AT21" s="46"/>
      <c r="AU21" s="46"/>
      <c r="AV21" s="46"/>
      <c r="AW21" s="32" t="str">
        <f t="shared" si="34"/>
        <v>OK</v>
      </c>
      <c r="AX21" s="42">
        <f t="shared" si="35"/>
        <v>611</v>
      </c>
      <c r="AY21" s="106">
        <f t="shared" si="36"/>
        <v>0</v>
      </c>
      <c r="AZ21" s="106">
        <f t="shared" si="37"/>
        <v>0</v>
      </c>
      <c r="BA21" s="49">
        <f t="shared" si="38"/>
        <v>611</v>
      </c>
      <c r="BB21" s="46"/>
      <c r="BC21" s="42">
        <f t="shared" si="39"/>
        <v>611</v>
      </c>
      <c r="BD21" s="46"/>
      <c r="BE21" s="46"/>
      <c r="BF21" s="32" t="str">
        <f t="shared" si="40"/>
        <v>OK</v>
      </c>
      <c r="BG21" s="42">
        <f t="shared" si="41"/>
        <v>611</v>
      </c>
      <c r="BH21" s="106">
        <f t="shared" si="42"/>
        <v>0</v>
      </c>
      <c r="BI21" s="106">
        <f t="shared" si="43"/>
        <v>0</v>
      </c>
      <c r="BJ21" s="106">
        <f t="shared" si="44"/>
        <v>0</v>
      </c>
      <c r="BK21" s="49">
        <f t="shared" si="45"/>
        <v>611</v>
      </c>
      <c r="BL21" s="46"/>
      <c r="BM21" s="42">
        <f t="shared" si="46"/>
        <v>611</v>
      </c>
      <c r="BN21" s="46"/>
      <c r="BO21" s="46"/>
      <c r="BP21" s="46"/>
      <c r="BQ21" s="32" t="str">
        <f t="shared" si="47"/>
        <v>OK</v>
      </c>
    </row>
    <row r="22" spans="1:69" s="107" customFormat="1" ht="15" hidden="1" customHeight="1">
      <c r="A22" s="35"/>
      <c r="B22" s="35"/>
      <c r="C22" s="35"/>
      <c r="D22" s="10" t="s">
        <v>196</v>
      </c>
      <c r="E22" s="10" t="s">
        <v>202</v>
      </c>
      <c r="F22" s="10" t="s">
        <v>203</v>
      </c>
      <c r="G22" s="10" t="s">
        <v>204</v>
      </c>
      <c r="H22" s="11" t="s">
        <v>197</v>
      </c>
      <c r="I22" s="113">
        <v>600</v>
      </c>
      <c r="J22" s="14">
        <v>600</v>
      </c>
      <c r="K22" s="5"/>
      <c r="L22" s="108"/>
      <c r="M22" s="5">
        <v>600</v>
      </c>
      <c r="N22" s="108"/>
      <c r="O22" s="29" t="str">
        <f t="shared" si="14"/>
        <v>OK</v>
      </c>
      <c r="P22" s="34">
        <f t="shared" si="15"/>
        <v>600</v>
      </c>
      <c r="Q22" s="29" t="str">
        <f t="shared" si="16"/>
        <v>OK</v>
      </c>
      <c r="R22" s="43">
        <f t="shared" si="17"/>
        <v>600</v>
      </c>
      <c r="S22" s="41"/>
      <c r="T22" s="41"/>
      <c r="U22" s="41">
        <v>600</v>
      </c>
      <c r="V22" s="40" t="str">
        <f t="shared" si="18"/>
        <v>OK</v>
      </c>
      <c r="W22" s="42">
        <f t="shared" si="19"/>
        <v>600</v>
      </c>
      <c r="X22" s="106">
        <f t="shared" si="20"/>
        <v>600</v>
      </c>
      <c r="Y22" s="49">
        <f t="shared" si="21"/>
        <v>0</v>
      </c>
      <c r="Z22" s="41"/>
      <c r="AA22" s="42">
        <f t="shared" si="22"/>
        <v>0</v>
      </c>
      <c r="AB22" s="41"/>
      <c r="AC22" s="41"/>
      <c r="AD22" s="41"/>
      <c r="AE22" s="32" t="str">
        <f t="shared" si="23"/>
        <v>OK</v>
      </c>
      <c r="AF22" s="42">
        <f t="shared" si="24"/>
        <v>600</v>
      </c>
      <c r="AG22" s="106">
        <f t="shared" si="25"/>
        <v>600</v>
      </c>
      <c r="AH22" s="49">
        <f t="shared" si="26"/>
        <v>0</v>
      </c>
      <c r="AI22" s="46"/>
      <c r="AJ22" s="42">
        <f t="shared" si="27"/>
        <v>0</v>
      </c>
      <c r="AK22" s="46"/>
      <c r="AL22" s="46"/>
      <c r="AM22" s="32" t="str">
        <f t="shared" si="28"/>
        <v>OK</v>
      </c>
      <c r="AN22" s="42">
        <f t="shared" si="29"/>
        <v>600</v>
      </c>
      <c r="AO22" s="106">
        <f t="shared" si="30"/>
        <v>600</v>
      </c>
      <c r="AP22" s="106">
        <f t="shared" si="31"/>
        <v>0</v>
      </c>
      <c r="AQ22" s="49">
        <f t="shared" si="32"/>
        <v>0</v>
      </c>
      <c r="AR22" s="46"/>
      <c r="AS22" s="42">
        <f t="shared" si="33"/>
        <v>0</v>
      </c>
      <c r="AT22" s="46"/>
      <c r="AU22" s="46"/>
      <c r="AV22" s="46"/>
      <c r="AW22" s="32" t="str">
        <f t="shared" si="34"/>
        <v>OK</v>
      </c>
      <c r="AX22" s="42">
        <f t="shared" si="35"/>
        <v>600</v>
      </c>
      <c r="AY22" s="106">
        <f t="shared" si="36"/>
        <v>600</v>
      </c>
      <c r="AZ22" s="106">
        <f t="shared" si="37"/>
        <v>0</v>
      </c>
      <c r="BA22" s="49">
        <f t="shared" si="38"/>
        <v>0</v>
      </c>
      <c r="BB22" s="46"/>
      <c r="BC22" s="42">
        <f t="shared" si="39"/>
        <v>0</v>
      </c>
      <c r="BD22" s="46"/>
      <c r="BE22" s="46"/>
      <c r="BF22" s="32" t="str">
        <f t="shared" si="40"/>
        <v>OK</v>
      </c>
      <c r="BG22" s="42">
        <f t="shared" si="41"/>
        <v>600</v>
      </c>
      <c r="BH22" s="106">
        <f t="shared" si="42"/>
        <v>600</v>
      </c>
      <c r="BI22" s="106">
        <f t="shared" si="43"/>
        <v>0</v>
      </c>
      <c r="BJ22" s="106">
        <f t="shared" si="44"/>
        <v>0</v>
      </c>
      <c r="BK22" s="49">
        <f t="shared" si="45"/>
        <v>0</v>
      </c>
      <c r="BL22" s="46"/>
      <c r="BM22" s="42">
        <f t="shared" si="46"/>
        <v>0</v>
      </c>
      <c r="BN22" s="46"/>
      <c r="BO22" s="46"/>
      <c r="BP22" s="46"/>
      <c r="BQ22" s="32" t="str">
        <f t="shared" si="47"/>
        <v>OK</v>
      </c>
    </row>
    <row r="23" spans="1:69" s="107" customFormat="1" ht="15" hidden="1" customHeight="1">
      <c r="A23" s="35"/>
      <c r="B23" s="35"/>
      <c r="C23" s="35"/>
      <c r="D23" s="10" t="s">
        <v>196</v>
      </c>
      <c r="E23" s="10" t="s">
        <v>202</v>
      </c>
      <c r="F23" s="10" t="s">
        <v>203</v>
      </c>
      <c r="G23" s="10" t="s">
        <v>205</v>
      </c>
      <c r="H23" s="11" t="s">
        <v>197</v>
      </c>
      <c r="I23" s="113">
        <v>241</v>
      </c>
      <c r="J23" s="14">
        <v>241</v>
      </c>
      <c r="K23" s="5"/>
      <c r="L23" s="108"/>
      <c r="M23" s="5">
        <v>241</v>
      </c>
      <c r="N23" s="108"/>
      <c r="O23" s="29" t="str">
        <f t="shared" si="14"/>
        <v>OK</v>
      </c>
      <c r="P23" s="34">
        <f t="shared" si="15"/>
        <v>241</v>
      </c>
      <c r="Q23" s="29" t="str">
        <f t="shared" si="16"/>
        <v>OK</v>
      </c>
      <c r="R23" s="43">
        <f t="shared" si="17"/>
        <v>241</v>
      </c>
      <c r="S23" s="41"/>
      <c r="T23" s="41"/>
      <c r="U23" s="41">
        <v>241</v>
      </c>
      <c r="V23" s="40" t="str">
        <f t="shared" si="18"/>
        <v>OK</v>
      </c>
      <c r="W23" s="42">
        <f t="shared" si="19"/>
        <v>241</v>
      </c>
      <c r="X23" s="106">
        <f t="shared" si="20"/>
        <v>241</v>
      </c>
      <c r="Y23" s="49">
        <f t="shared" si="21"/>
        <v>0</v>
      </c>
      <c r="Z23" s="41"/>
      <c r="AA23" s="42">
        <f t="shared" si="22"/>
        <v>0</v>
      </c>
      <c r="AB23" s="41"/>
      <c r="AC23" s="41"/>
      <c r="AD23" s="41"/>
      <c r="AE23" s="32" t="str">
        <f t="shared" si="23"/>
        <v>OK</v>
      </c>
      <c r="AF23" s="42">
        <f t="shared" si="24"/>
        <v>241</v>
      </c>
      <c r="AG23" s="106">
        <f t="shared" si="25"/>
        <v>241</v>
      </c>
      <c r="AH23" s="49">
        <f t="shared" si="26"/>
        <v>0</v>
      </c>
      <c r="AI23" s="46"/>
      <c r="AJ23" s="42">
        <f t="shared" si="27"/>
        <v>0</v>
      </c>
      <c r="AK23" s="46"/>
      <c r="AL23" s="46"/>
      <c r="AM23" s="32" t="str">
        <f t="shared" si="28"/>
        <v>OK</v>
      </c>
      <c r="AN23" s="42">
        <f t="shared" si="29"/>
        <v>241</v>
      </c>
      <c r="AO23" s="106">
        <f t="shared" si="30"/>
        <v>241</v>
      </c>
      <c r="AP23" s="106">
        <f t="shared" si="31"/>
        <v>0</v>
      </c>
      <c r="AQ23" s="49">
        <f t="shared" si="32"/>
        <v>0</v>
      </c>
      <c r="AR23" s="46"/>
      <c r="AS23" s="42">
        <f t="shared" si="33"/>
        <v>0</v>
      </c>
      <c r="AT23" s="46"/>
      <c r="AU23" s="46"/>
      <c r="AV23" s="46"/>
      <c r="AW23" s="32" t="str">
        <f t="shared" si="34"/>
        <v>OK</v>
      </c>
      <c r="AX23" s="42">
        <f t="shared" si="35"/>
        <v>241</v>
      </c>
      <c r="AY23" s="106">
        <f t="shared" si="36"/>
        <v>241</v>
      </c>
      <c r="AZ23" s="106">
        <f t="shared" si="37"/>
        <v>0</v>
      </c>
      <c r="BA23" s="49">
        <f t="shared" si="38"/>
        <v>0</v>
      </c>
      <c r="BB23" s="46"/>
      <c r="BC23" s="42">
        <f t="shared" si="39"/>
        <v>0</v>
      </c>
      <c r="BD23" s="46"/>
      <c r="BE23" s="46"/>
      <c r="BF23" s="32" t="str">
        <f t="shared" si="40"/>
        <v>OK</v>
      </c>
      <c r="BG23" s="42">
        <f t="shared" si="41"/>
        <v>241</v>
      </c>
      <c r="BH23" s="106">
        <f t="shared" si="42"/>
        <v>241</v>
      </c>
      <c r="BI23" s="106">
        <f t="shared" si="43"/>
        <v>0</v>
      </c>
      <c r="BJ23" s="106">
        <f t="shared" si="44"/>
        <v>0</v>
      </c>
      <c r="BK23" s="49">
        <f t="shared" si="45"/>
        <v>0</v>
      </c>
      <c r="BL23" s="46"/>
      <c r="BM23" s="42">
        <f t="shared" si="46"/>
        <v>0</v>
      </c>
      <c r="BN23" s="46"/>
      <c r="BO23" s="46"/>
      <c r="BP23" s="46"/>
      <c r="BQ23" s="32" t="str">
        <f t="shared" si="47"/>
        <v>OK</v>
      </c>
    </row>
    <row r="24" spans="1:69" s="107" customFormat="1" ht="15" hidden="1" customHeight="1">
      <c r="A24" s="35"/>
      <c r="B24" s="35"/>
      <c r="C24" s="35"/>
      <c r="D24" s="10" t="s">
        <v>196</v>
      </c>
      <c r="E24" s="10" t="s">
        <v>207</v>
      </c>
      <c r="F24" s="10" t="s">
        <v>208</v>
      </c>
      <c r="G24" s="10" t="s">
        <v>206</v>
      </c>
      <c r="H24" s="11" t="s">
        <v>197</v>
      </c>
      <c r="I24" s="113">
        <v>1251</v>
      </c>
      <c r="J24" s="14">
        <v>1251</v>
      </c>
      <c r="K24" s="5"/>
      <c r="L24" s="108"/>
      <c r="M24" s="5">
        <v>1251</v>
      </c>
      <c r="N24" s="108"/>
      <c r="O24" s="29" t="str">
        <f t="shared" si="14"/>
        <v>OK</v>
      </c>
      <c r="P24" s="34">
        <f t="shared" si="15"/>
        <v>1251</v>
      </c>
      <c r="Q24" s="29" t="str">
        <f t="shared" si="16"/>
        <v>OK</v>
      </c>
      <c r="R24" s="43">
        <f t="shared" si="17"/>
        <v>1251</v>
      </c>
      <c r="S24" s="41"/>
      <c r="T24" s="41"/>
      <c r="U24" s="41">
        <v>1251</v>
      </c>
      <c r="V24" s="40" t="str">
        <f t="shared" si="18"/>
        <v>OK</v>
      </c>
      <c r="W24" s="42">
        <f t="shared" si="19"/>
        <v>1251</v>
      </c>
      <c r="X24" s="106">
        <f t="shared" si="20"/>
        <v>1251</v>
      </c>
      <c r="Y24" s="49">
        <f t="shared" si="21"/>
        <v>0</v>
      </c>
      <c r="Z24" s="41"/>
      <c r="AA24" s="42">
        <f t="shared" si="22"/>
        <v>0</v>
      </c>
      <c r="AB24" s="41"/>
      <c r="AC24" s="41"/>
      <c r="AD24" s="41"/>
      <c r="AE24" s="32" t="str">
        <f t="shared" si="23"/>
        <v>OK</v>
      </c>
      <c r="AF24" s="42">
        <f t="shared" si="24"/>
        <v>1251</v>
      </c>
      <c r="AG24" s="106">
        <f t="shared" si="25"/>
        <v>1251</v>
      </c>
      <c r="AH24" s="49">
        <f t="shared" si="26"/>
        <v>0</v>
      </c>
      <c r="AI24" s="46"/>
      <c r="AJ24" s="42">
        <f t="shared" si="27"/>
        <v>0</v>
      </c>
      <c r="AK24" s="46"/>
      <c r="AL24" s="46"/>
      <c r="AM24" s="32" t="str">
        <f t="shared" si="28"/>
        <v>OK</v>
      </c>
      <c r="AN24" s="42">
        <f t="shared" si="29"/>
        <v>1251</v>
      </c>
      <c r="AO24" s="106">
        <f t="shared" si="30"/>
        <v>1251</v>
      </c>
      <c r="AP24" s="106">
        <f t="shared" si="31"/>
        <v>0</v>
      </c>
      <c r="AQ24" s="49">
        <f t="shared" si="32"/>
        <v>0</v>
      </c>
      <c r="AR24" s="46"/>
      <c r="AS24" s="42">
        <f t="shared" si="33"/>
        <v>0</v>
      </c>
      <c r="AT24" s="46"/>
      <c r="AU24" s="46"/>
      <c r="AV24" s="46"/>
      <c r="AW24" s="32" t="str">
        <f t="shared" si="34"/>
        <v>OK</v>
      </c>
      <c r="AX24" s="42">
        <f t="shared" si="35"/>
        <v>1251</v>
      </c>
      <c r="AY24" s="106">
        <f t="shared" si="36"/>
        <v>1251</v>
      </c>
      <c r="AZ24" s="106">
        <f t="shared" si="37"/>
        <v>0</v>
      </c>
      <c r="BA24" s="49">
        <f t="shared" si="38"/>
        <v>0</v>
      </c>
      <c r="BB24" s="46"/>
      <c r="BC24" s="42">
        <f t="shared" si="39"/>
        <v>0</v>
      </c>
      <c r="BD24" s="46"/>
      <c r="BE24" s="46"/>
      <c r="BF24" s="32" t="str">
        <f t="shared" si="40"/>
        <v>OK</v>
      </c>
      <c r="BG24" s="42">
        <f t="shared" si="41"/>
        <v>1251</v>
      </c>
      <c r="BH24" s="106">
        <f t="shared" si="42"/>
        <v>1251</v>
      </c>
      <c r="BI24" s="106">
        <f t="shared" si="43"/>
        <v>0</v>
      </c>
      <c r="BJ24" s="106">
        <f t="shared" si="44"/>
        <v>0</v>
      </c>
      <c r="BK24" s="49">
        <f t="shared" si="45"/>
        <v>0</v>
      </c>
      <c r="BL24" s="46"/>
      <c r="BM24" s="42">
        <f t="shared" si="46"/>
        <v>0</v>
      </c>
      <c r="BN24" s="46"/>
      <c r="BO24" s="46"/>
      <c r="BP24" s="46"/>
      <c r="BQ24" s="32" t="str">
        <f t="shared" si="47"/>
        <v>OK</v>
      </c>
    </row>
    <row r="25" spans="1:69" s="107" customFormat="1" ht="15" hidden="1" customHeight="1">
      <c r="A25" s="35"/>
      <c r="B25" s="35"/>
      <c r="C25" s="35"/>
      <c r="D25" s="10" t="s">
        <v>196</v>
      </c>
      <c r="E25" s="10" t="s">
        <v>211</v>
      </c>
      <c r="F25" s="10" t="s">
        <v>212</v>
      </c>
      <c r="G25" s="10" t="s">
        <v>210</v>
      </c>
      <c r="H25" s="11" t="s">
        <v>197</v>
      </c>
      <c r="I25" s="113">
        <v>779</v>
      </c>
      <c r="J25" s="14">
        <v>779</v>
      </c>
      <c r="K25" s="5"/>
      <c r="L25" s="108"/>
      <c r="M25" s="5">
        <v>779</v>
      </c>
      <c r="N25" s="108"/>
      <c r="O25" s="29" t="str">
        <f t="shared" si="14"/>
        <v>OK</v>
      </c>
      <c r="P25" s="34">
        <f t="shared" si="15"/>
        <v>779</v>
      </c>
      <c r="Q25" s="29" t="str">
        <f t="shared" si="16"/>
        <v>OK</v>
      </c>
      <c r="R25" s="43">
        <f t="shared" si="17"/>
        <v>779</v>
      </c>
      <c r="S25" s="41"/>
      <c r="T25" s="41"/>
      <c r="U25" s="41">
        <v>779</v>
      </c>
      <c r="V25" s="40" t="str">
        <f t="shared" si="18"/>
        <v>OK</v>
      </c>
      <c r="W25" s="42">
        <f t="shared" si="19"/>
        <v>779</v>
      </c>
      <c r="X25" s="106">
        <f t="shared" si="20"/>
        <v>779</v>
      </c>
      <c r="Y25" s="49">
        <f t="shared" si="21"/>
        <v>0</v>
      </c>
      <c r="Z25" s="41"/>
      <c r="AA25" s="42">
        <f t="shared" si="22"/>
        <v>0</v>
      </c>
      <c r="AB25" s="41"/>
      <c r="AC25" s="41"/>
      <c r="AD25" s="41"/>
      <c r="AE25" s="32" t="str">
        <f t="shared" si="23"/>
        <v>OK</v>
      </c>
      <c r="AF25" s="42">
        <f t="shared" si="24"/>
        <v>779</v>
      </c>
      <c r="AG25" s="106">
        <f t="shared" si="25"/>
        <v>779</v>
      </c>
      <c r="AH25" s="49">
        <f t="shared" si="26"/>
        <v>0</v>
      </c>
      <c r="AI25" s="46"/>
      <c r="AJ25" s="42">
        <f t="shared" si="27"/>
        <v>0</v>
      </c>
      <c r="AK25" s="46"/>
      <c r="AL25" s="46"/>
      <c r="AM25" s="32" t="str">
        <f t="shared" si="28"/>
        <v>OK</v>
      </c>
      <c r="AN25" s="42">
        <f t="shared" si="29"/>
        <v>779</v>
      </c>
      <c r="AO25" s="106">
        <f t="shared" si="30"/>
        <v>779</v>
      </c>
      <c r="AP25" s="106">
        <f t="shared" si="31"/>
        <v>0</v>
      </c>
      <c r="AQ25" s="49">
        <f t="shared" si="32"/>
        <v>0</v>
      </c>
      <c r="AR25" s="46"/>
      <c r="AS25" s="42">
        <f t="shared" si="33"/>
        <v>0</v>
      </c>
      <c r="AT25" s="46"/>
      <c r="AU25" s="46"/>
      <c r="AV25" s="46"/>
      <c r="AW25" s="32" t="str">
        <f t="shared" si="34"/>
        <v>OK</v>
      </c>
      <c r="AX25" s="42">
        <f t="shared" si="35"/>
        <v>779</v>
      </c>
      <c r="AY25" s="106">
        <f t="shared" si="36"/>
        <v>779</v>
      </c>
      <c r="AZ25" s="106">
        <f t="shared" si="37"/>
        <v>0</v>
      </c>
      <c r="BA25" s="49">
        <f t="shared" si="38"/>
        <v>0</v>
      </c>
      <c r="BB25" s="46"/>
      <c r="BC25" s="42">
        <f t="shared" si="39"/>
        <v>0</v>
      </c>
      <c r="BD25" s="46"/>
      <c r="BE25" s="46"/>
      <c r="BF25" s="32" t="str">
        <f t="shared" si="40"/>
        <v>OK</v>
      </c>
      <c r="BG25" s="42">
        <f t="shared" si="41"/>
        <v>779</v>
      </c>
      <c r="BH25" s="106">
        <f t="shared" si="42"/>
        <v>779</v>
      </c>
      <c r="BI25" s="106">
        <f t="shared" si="43"/>
        <v>0</v>
      </c>
      <c r="BJ25" s="106">
        <f t="shared" si="44"/>
        <v>0</v>
      </c>
      <c r="BK25" s="49">
        <f t="shared" si="45"/>
        <v>0</v>
      </c>
      <c r="BL25" s="46"/>
      <c r="BM25" s="42">
        <f t="shared" si="46"/>
        <v>0</v>
      </c>
      <c r="BN25" s="46"/>
      <c r="BO25" s="46"/>
      <c r="BP25" s="46"/>
      <c r="BQ25" s="32" t="str">
        <f t="shared" si="47"/>
        <v>OK</v>
      </c>
    </row>
    <row r="26" spans="1:69" s="107" customFormat="1" ht="15" hidden="1" customHeight="1">
      <c r="A26" s="35"/>
      <c r="B26" s="35"/>
      <c r="C26" s="35"/>
      <c r="D26" s="10" t="s">
        <v>196</v>
      </c>
      <c r="E26" s="10" t="s">
        <v>211</v>
      </c>
      <c r="F26" s="10" t="s">
        <v>212</v>
      </c>
      <c r="G26" s="10" t="s">
        <v>214</v>
      </c>
      <c r="H26" s="11" t="s">
        <v>197</v>
      </c>
      <c r="I26" s="113">
        <v>2885</v>
      </c>
      <c r="J26" s="14">
        <v>2885</v>
      </c>
      <c r="K26" s="5"/>
      <c r="L26" s="108"/>
      <c r="M26" s="108"/>
      <c r="N26" s="5">
        <v>2885</v>
      </c>
      <c r="O26" s="29" t="str">
        <f t="shared" si="14"/>
        <v>OK</v>
      </c>
      <c r="P26" s="34">
        <f t="shared" si="15"/>
        <v>0</v>
      </c>
      <c r="Q26" s="29" t="str">
        <f t="shared" si="16"/>
        <v>OK</v>
      </c>
      <c r="R26" s="43">
        <f t="shared" si="17"/>
        <v>2885</v>
      </c>
      <c r="S26" s="41">
        <v>2885</v>
      </c>
      <c r="T26" s="41"/>
      <c r="U26" s="41"/>
      <c r="V26" s="40" t="str">
        <f t="shared" si="18"/>
        <v>OK</v>
      </c>
      <c r="W26" s="42">
        <f t="shared" si="19"/>
        <v>2885</v>
      </c>
      <c r="X26" s="106">
        <f t="shared" si="20"/>
        <v>0</v>
      </c>
      <c r="Y26" s="49">
        <f t="shared" si="21"/>
        <v>2885</v>
      </c>
      <c r="Z26" s="41"/>
      <c r="AA26" s="42">
        <f t="shared" si="22"/>
        <v>2885</v>
      </c>
      <c r="AB26" s="41"/>
      <c r="AC26" s="41"/>
      <c r="AD26" s="41"/>
      <c r="AE26" s="32" t="str">
        <f t="shared" si="23"/>
        <v>OK</v>
      </c>
      <c r="AF26" s="42">
        <f t="shared" si="24"/>
        <v>2885</v>
      </c>
      <c r="AG26" s="106">
        <f t="shared" si="25"/>
        <v>0</v>
      </c>
      <c r="AH26" s="49">
        <f t="shared" si="26"/>
        <v>2885</v>
      </c>
      <c r="AI26" s="46"/>
      <c r="AJ26" s="42">
        <f t="shared" si="27"/>
        <v>2885</v>
      </c>
      <c r="AK26" s="46"/>
      <c r="AL26" s="46"/>
      <c r="AM26" s="32" t="str">
        <f t="shared" si="28"/>
        <v>OK</v>
      </c>
      <c r="AN26" s="42">
        <f t="shared" si="29"/>
        <v>2885</v>
      </c>
      <c r="AO26" s="106">
        <f t="shared" si="30"/>
        <v>0</v>
      </c>
      <c r="AP26" s="106">
        <f t="shared" si="31"/>
        <v>0</v>
      </c>
      <c r="AQ26" s="49">
        <f t="shared" si="32"/>
        <v>2885</v>
      </c>
      <c r="AR26" s="46"/>
      <c r="AS26" s="42">
        <f t="shared" si="33"/>
        <v>2885</v>
      </c>
      <c r="AT26" s="46"/>
      <c r="AU26" s="46"/>
      <c r="AV26" s="46"/>
      <c r="AW26" s="32" t="str">
        <f t="shared" si="34"/>
        <v>OK</v>
      </c>
      <c r="AX26" s="42">
        <f t="shared" si="35"/>
        <v>2885</v>
      </c>
      <c r="AY26" s="106">
        <f t="shared" si="36"/>
        <v>0</v>
      </c>
      <c r="AZ26" s="106">
        <f t="shared" si="37"/>
        <v>0</v>
      </c>
      <c r="BA26" s="49">
        <f t="shared" si="38"/>
        <v>2885</v>
      </c>
      <c r="BB26" s="46"/>
      <c r="BC26" s="42">
        <f t="shared" si="39"/>
        <v>2885</v>
      </c>
      <c r="BD26" s="46"/>
      <c r="BE26" s="46"/>
      <c r="BF26" s="32" t="str">
        <f t="shared" si="40"/>
        <v>OK</v>
      </c>
      <c r="BG26" s="42">
        <f t="shared" si="41"/>
        <v>2885</v>
      </c>
      <c r="BH26" s="106">
        <f t="shared" si="42"/>
        <v>0</v>
      </c>
      <c r="BI26" s="106">
        <f t="shared" si="43"/>
        <v>0</v>
      </c>
      <c r="BJ26" s="106">
        <f t="shared" si="44"/>
        <v>0</v>
      </c>
      <c r="BK26" s="49">
        <f t="shared" si="45"/>
        <v>2885</v>
      </c>
      <c r="BL26" s="46"/>
      <c r="BM26" s="42">
        <f t="shared" si="46"/>
        <v>2885</v>
      </c>
      <c r="BN26" s="46"/>
      <c r="BO26" s="46"/>
      <c r="BP26" s="46"/>
      <c r="BQ26" s="32" t="str">
        <f t="shared" si="47"/>
        <v>OK</v>
      </c>
    </row>
    <row r="27" spans="1:69" s="107" customFormat="1" ht="15" hidden="1" customHeight="1">
      <c r="A27" s="35"/>
      <c r="B27" s="35"/>
      <c r="C27" s="35"/>
      <c r="D27" s="10" t="s">
        <v>196</v>
      </c>
      <c r="E27" s="10" t="s">
        <v>211</v>
      </c>
      <c r="F27" s="10" t="s">
        <v>212</v>
      </c>
      <c r="G27" s="10" t="s">
        <v>215</v>
      </c>
      <c r="H27" s="11" t="s">
        <v>197</v>
      </c>
      <c r="I27" s="113">
        <v>456</v>
      </c>
      <c r="J27" s="14">
        <v>456</v>
      </c>
      <c r="K27" s="5"/>
      <c r="L27" s="108"/>
      <c r="M27" s="108"/>
      <c r="N27" s="5">
        <v>456</v>
      </c>
      <c r="O27" s="29" t="str">
        <f t="shared" si="14"/>
        <v>OK</v>
      </c>
      <c r="P27" s="34">
        <f t="shared" si="15"/>
        <v>0</v>
      </c>
      <c r="Q27" s="29" t="str">
        <f t="shared" si="16"/>
        <v>OK</v>
      </c>
      <c r="R27" s="43">
        <f t="shared" si="17"/>
        <v>456</v>
      </c>
      <c r="S27" s="41">
        <v>456</v>
      </c>
      <c r="T27" s="41"/>
      <c r="U27" s="41"/>
      <c r="V27" s="40" t="str">
        <f t="shared" si="18"/>
        <v>OK</v>
      </c>
      <c r="W27" s="42">
        <f t="shared" si="19"/>
        <v>456</v>
      </c>
      <c r="X27" s="106">
        <f t="shared" si="20"/>
        <v>0</v>
      </c>
      <c r="Y27" s="49">
        <f t="shared" si="21"/>
        <v>456</v>
      </c>
      <c r="Z27" s="41"/>
      <c r="AA27" s="42">
        <f t="shared" si="22"/>
        <v>456</v>
      </c>
      <c r="AB27" s="41"/>
      <c r="AC27" s="41"/>
      <c r="AD27" s="41"/>
      <c r="AE27" s="32" t="str">
        <f t="shared" si="23"/>
        <v>OK</v>
      </c>
      <c r="AF27" s="42">
        <f t="shared" si="24"/>
        <v>456</v>
      </c>
      <c r="AG27" s="106">
        <f t="shared" si="25"/>
        <v>0</v>
      </c>
      <c r="AH27" s="49">
        <f t="shared" si="26"/>
        <v>456</v>
      </c>
      <c r="AI27" s="46"/>
      <c r="AJ27" s="42">
        <f t="shared" si="27"/>
        <v>456</v>
      </c>
      <c r="AK27" s="46"/>
      <c r="AL27" s="46"/>
      <c r="AM27" s="32" t="str">
        <f t="shared" si="28"/>
        <v>OK</v>
      </c>
      <c r="AN27" s="42">
        <f t="shared" si="29"/>
        <v>456</v>
      </c>
      <c r="AO27" s="106">
        <f t="shared" si="30"/>
        <v>0</v>
      </c>
      <c r="AP27" s="106">
        <f t="shared" si="31"/>
        <v>0</v>
      </c>
      <c r="AQ27" s="49">
        <f t="shared" si="32"/>
        <v>456</v>
      </c>
      <c r="AR27" s="46"/>
      <c r="AS27" s="42">
        <f t="shared" si="33"/>
        <v>456</v>
      </c>
      <c r="AT27" s="46"/>
      <c r="AU27" s="46"/>
      <c r="AV27" s="46"/>
      <c r="AW27" s="32" t="str">
        <f t="shared" si="34"/>
        <v>OK</v>
      </c>
      <c r="AX27" s="42">
        <f t="shared" si="35"/>
        <v>456</v>
      </c>
      <c r="AY27" s="106">
        <f t="shared" si="36"/>
        <v>0</v>
      </c>
      <c r="AZ27" s="106">
        <f t="shared" si="37"/>
        <v>0</v>
      </c>
      <c r="BA27" s="49">
        <f t="shared" si="38"/>
        <v>456</v>
      </c>
      <c r="BB27" s="46"/>
      <c r="BC27" s="42">
        <f t="shared" si="39"/>
        <v>456</v>
      </c>
      <c r="BD27" s="46"/>
      <c r="BE27" s="46"/>
      <c r="BF27" s="32" t="str">
        <f t="shared" si="40"/>
        <v>OK</v>
      </c>
      <c r="BG27" s="42">
        <f t="shared" si="41"/>
        <v>456</v>
      </c>
      <c r="BH27" s="106">
        <f t="shared" si="42"/>
        <v>0</v>
      </c>
      <c r="BI27" s="106">
        <f t="shared" si="43"/>
        <v>0</v>
      </c>
      <c r="BJ27" s="106">
        <f t="shared" si="44"/>
        <v>0</v>
      </c>
      <c r="BK27" s="49">
        <f t="shared" si="45"/>
        <v>456</v>
      </c>
      <c r="BL27" s="46"/>
      <c r="BM27" s="42">
        <f t="shared" si="46"/>
        <v>456</v>
      </c>
      <c r="BN27" s="46"/>
      <c r="BO27" s="46"/>
      <c r="BP27" s="46"/>
      <c r="BQ27" s="32" t="str">
        <f t="shared" si="47"/>
        <v>OK</v>
      </c>
    </row>
    <row r="28" spans="1:69" s="107" customFormat="1" ht="15" hidden="1" customHeight="1">
      <c r="A28" s="35"/>
      <c r="B28" s="35"/>
      <c r="C28" s="35"/>
      <c r="D28" s="10" t="s">
        <v>196</v>
      </c>
      <c r="E28" s="10" t="s">
        <v>211</v>
      </c>
      <c r="F28" s="10" t="s">
        <v>216</v>
      </c>
      <c r="G28" s="10" t="s">
        <v>217</v>
      </c>
      <c r="H28" s="11" t="s">
        <v>197</v>
      </c>
      <c r="I28" s="113">
        <v>715</v>
      </c>
      <c r="J28" s="14">
        <v>715</v>
      </c>
      <c r="K28" s="5"/>
      <c r="L28" s="108"/>
      <c r="M28" s="108"/>
      <c r="N28" s="5">
        <v>715</v>
      </c>
      <c r="O28" s="29" t="str">
        <f t="shared" si="14"/>
        <v>OK</v>
      </c>
      <c r="P28" s="34">
        <f t="shared" si="15"/>
        <v>0</v>
      </c>
      <c r="Q28" s="29" t="str">
        <f t="shared" si="16"/>
        <v>OK</v>
      </c>
      <c r="R28" s="43">
        <f t="shared" si="17"/>
        <v>715</v>
      </c>
      <c r="S28" s="41">
        <v>715</v>
      </c>
      <c r="T28" s="41"/>
      <c r="U28" s="41"/>
      <c r="V28" s="40" t="str">
        <f t="shared" si="18"/>
        <v>OK</v>
      </c>
      <c r="W28" s="42">
        <f t="shared" si="19"/>
        <v>715</v>
      </c>
      <c r="X28" s="106">
        <f t="shared" si="20"/>
        <v>0</v>
      </c>
      <c r="Y28" s="49">
        <f t="shared" si="21"/>
        <v>715</v>
      </c>
      <c r="Z28" s="41"/>
      <c r="AA28" s="42">
        <f t="shared" si="22"/>
        <v>715</v>
      </c>
      <c r="AB28" s="41"/>
      <c r="AC28" s="41"/>
      <c r="AD28" s="41"/>
      <c r="AE28" s="32" t="str">
        <f t="shared" si="23"/>
        <v>OK</v>
      </c>
      <c r="AF28" s="42">
        <f t="shared" si="24"/>
        <v>715</v>
      </c>
      <c r="AG28" s="106">
        <f t="shared" si="25"/>
        <v>0</v>
      </c>
      <c r="AH28" s="49">
        <f t="shared" si="26"/>
        <v>715</v>
      </c>
      <c r="AI28" s="46"/>
      <c r="AJ28" s="42">
        <f t="shared" si="27"/>
        <v>715</v>
      </c>
      <c r="AK28" s="46"/>
      <c r="AL28" s="46"/>
      <c r="AM28" s="32" t="str">
        <f t="shared" si="28"/>
        <v>OK</v>
      </c>
      <c r="AN28" s="42">
        <f t="shared" si="29"/>
        <v>715</v>
      </c>
      <c r="AO28" s="106">
        <f t="shared" si="30"/>
        <v>0</v>
      </c>
      <c r="AP28" s="106">
        <f t="shared" si="31"/>
        <v>0</v>
      </c>
      <c r="AQ28" s="49">
        <f t="shared" si="32"/>
        <v>715</v>
      </c>
      <c r="AR28" s="46"/>
      <c r="AS28" s="42">
        <f t="shared" si="33"/>
        <v>715</v>
      </c>
      <c r="AT28" s="46"/>
      <c r="AU28" s="46"/>
      <c r="AV28" s="46"/>
      <c r="AW28" s="32" t="str">
        <f t="shared" si="34"/>
        <v>OK</v>
      </c>
      <c r="AX28" s="42">
        <f t="shared" si="35"/>
        <v>715</v>
      </c>
      <c r="AY28" s="106">
        <f t="shared" si="36"/>
        <v>0</v>
      </c>
      <c r="AZ28" s="106">
        <f t="shared" si="37"/>
        <v>0</v>
      </c>
      <c r="BA28" s="49">
        <f t="shared" si="38"/>
        <v>715</v>
      </c>
      <c r="BB28" s="46"/>
      <c r="BC28" s="42">
        <f t="shared" si="39"/>
        <v>715</v>
      </c>
      <c r="BD28" s="46"/>
      <c r="BE28" s="46"/>
      <c r="BF28" s="32" t="str">
        <f t="shared" si="40"/>
        <v>OK</v>
      </c>
      <c r="BG28" s="42">
        <f t="shared" si="41"/>
        <v>715</v>
      </c>
      <c r="BH28" s="106">
        <f t="shared" si="42"/>
        <v>0</v>
      </c>
      <c r="BI28" s="106">
        <f t="shared" si="43"/>
        <v>0</v>
      </c>
      <c r="BJ28" s="106">
        <f t="shared" si="44"/>
        <v>0</v>
      </c>
      <c r="BK28" s="49">
        <f t="shared" si="45"/>
        <v>715</v>
      </c>
      <c r="BL28" s="46"/>
      <c r="BM28" s="42">
        <f t="shared" si="46"/>
        <v>715</v>
      </c>
      <c r="BN28" s="46"/>
      <c r="BO28" s="46"/>
      <c r="BP28" s="46"/>
      <c r="BQ28" s="32" t="str">
        <f t="shared" si="47"/>
        <v>OK</v>
      </c>
    </row>
    <row r="29" spans="1:69" s="107" customFormat="1" ht="15" hidden="1" customHeight="1">
      <c r="A29" s="35"/>
      <c r="B29" s="35"/>
      <c r="C29" s="35"/>
      <c r="D29" s="10" t="s">
        <v>196</v>
      </c>
      <c r="E29" s="10" t="s">
        <v>209</v>
      </c>
      <c r="F29" s="10" t="s">
        <v>218</v>
      </c>
      <c r="G29" s="10" t="s">
        <v>213</v>
      </c>
      <c r="H29" s="11" t="s">
        <v>197</v>
      </c>
      <c r="I29" s="113">
        <v>1330</v>
      </c>
      <c r="J29" s="14">
        <v>143</v>
      </c>
      <c r="K29" s="5"/>
      <c r="L29" s="108"/>
      <c r="M29" s="108"/>
      <c r="N29" s="5">
        <v>143</v>
      </c>
      <c r="O29" s="29" t="str">
        <f t="shared" si="14"/>
        <v>OK</v>
      </c>
      <c r="P29" s="34">
        <f t="shared" si="15"/>
        <v>0</v>
      </c>
      <c r="Q29" s="29" t="str">
        <f t="shared" si="16"/>
        <v>OK</v>
      </c>
      <c r="R29" s="43">
        <f t="shared" si="17"/>
        <v>143</v>
      </c>
      <c r="S29" s="41">
        <v>143</v>
      </c>
      <c r="T29" s="41"/>
      <c r="U29" s="41"/>
      <c r="V29" s="40" t="str">
        <f t="shared" si="18"/>
        <v>OK</v>
      </c>
      <c r="W29" s="42">
        <f t="shared" si="19"/>
        <v>143</v>
      </c>
      <c r="X29" s="106">
        <f t="shared" si="20"/>
        <v>0</v>
      </c>
      <c r="Y29" s="49">
        <f t="shared" si="21"/>
        <v>143</v>
      </c>
      <c r="Z29" s="41"/>
      <c r="AA29" s="42">
        <f t="shared" si="22"/>
        <v>143</v>
      </c>
      <c r="AB29" s="41"/>
      <c r="AC29" s="41"/>
      <c r="AD29" s="41"/>
      <c r="AE29" s="32" t="str">
        <f t="shared" si="23"/>
        <v>OK</v>
      </c>
      <c r="AF29" s="42">
        <f t="shared" si="24"/>
        <v>143</v>
      </c>
      <c r="AG29" s="106">
        <f t="shared" si="25"/>
        <v>0</v>
      </c>
      <c r="AH29" s="49">
        <f t="shared" si="26"/>
        <v>143</v>
      </c>
      <c r="AI29" s="46"/>
      <c r="AJ29" s="42">
        <f t="shared" si="27"/>
        <v>143</v>
      </c>
      <c r="AK29" s="46"/>
      <c r="AL29" s="46"/>
      <c r="AM29" s="32" t="str">
        <f t="shared" si="28"/>
        <v>OK</v>
      </c>
      <c r="AN29" s="42">
        <f t="shared" si="29"/>
        <v>143</v>
      </c>
      <c r="AO29" s="106">
        <f t="shared" si="30"/>
        <v>0</v>
      </c>
      <c r="AP29" s="106">
        <f t="shared" si="31"/>
        <v>0</v>
      </c>
      <c r="AQ29" s="49">
        <f t="shared" si="32"/>
        <v>143</v>
      </c>
      <c r="AR29" s="46"/>
      <c r="AS29" s="42">
        <f t="shared" si="33"/>
        <v>143</v>
      </c>
      <c r="AT29" s="46"/>
      <c r="AU29" s="46"/>
      <c r="AV29" s="46"/>
      <c r="AW29" s="32" t="str">
        <f t="shared" si="34"/>
        <v>OK</v>
      </c>
      <c r="AX29" s="42">
        <f t="shared" si="35"/>
        <v>143</v>
      </c>
      <c r="AY29" s="106">
        <f t="shared" si="36"/>
        <v>0</v>
      </c>
      <c r="AZ29" s="106">
        <f t="shared" si="37"/>
        <v>0</v>
      </c>
      <c r="BA29" s="49">
        <f t="shared" si="38"/>
        <v>143</v>
      </c>
      <c r="BB29" s="46"/>
      <c r="BC29" s="42">
        <f t="shared" si="39"/>
        <v>143</v>
      </c>
      <c r="BD29" s="46"/>
      <c r="BE29" s="46"/>
      <c r="BF29" s="32" t="str">
        <f t="shared" si="40"/>
        <v>OK</v>
      </c>
      <c r="BG29" s="42">
        <f t="shared" si="41"/>
        <v>143</v>
      </c>
      <c r="BH29" s="106">
        <f t="shared" si="42"/>
        <v>0</v>
      </c>
      <c r="BI29" s="106">
        <f t="shared" si="43"/>
        <v>0</v>
      </c>
      <c r="BJ29" s="106">
        <f t="shared" si="44"/>
        <v>0</v>
      </c>
      <c r="BK29" s="49">
        <f t="shared" si="45"/>
        <v>143</v>
      </c>
      <c r="BL29" s="46"/>
      <c r="BM29" s="42">
        <f t="shared" si="46"/>
        <v>143</v>
      </c>
      <c r="BN29" s="46"/>
      <c r="BO29" s="46"/>
      <c r="BP29" s="46"/>
      <c r="BQ29" s="32" t="str">
        <f t="shared" si="47"/>
        <v>OK</v>
      </c>
    </row>
    <row r="30" spans="1:69" s="107" customFormat="1" ht="15" hidden="1" customHeight="1">
      <c r="A30" s="35"/>
      <c r="B30" s="35"/>
      <c r="C30" s="35"/>
      <c r="D30" s="10" t="s">
        <v>196</v>
      </c>
      <c r="E30" s="10" t="s">
        <v>209</v>
      </c>
      <c r="F30" s="10" t="s">
        <v>218</v>
      </c>
      <c r="G30" s="10" t="s">
        <v>219</v>
      </c>
      <c r="H30" s="11" t="s">
        <v>197</v>
      </c>
      <c r="I30" s="113">
        <v>297</v>
      </c>
      <c r="J30" s="14">
        <v>297</v>
      </c>
      <c r="K30" s="5"/>
      <c r="L30" s="108"/>
      <c r="M30" s="108"/>
      <c r="N30" s="5">
        <v>297</v>
      </c>
      <c r="O30" s="29" t="str">
        <f t="shared" si="14"/>
        <v>OK</v>
      </c>
      <c r="P30" s="34">
        <f t="shared" si="15"/>
        <v>0</v>
      </c>
      <c r="Q30" s="29" t="str">
        <f t="shared" si="16"/>
        <v>OK</v>
      </c>
      <c r="R30" s="43">
        <f t="shared" si="17"/>
        <v>297</v>
      </c>
      <c r="S30" s="41">
        <v>297</v>
      </c>
      <c r="T30" s="41"/>
      <c r="U30" s="41"/>
      <c r="V30" s="40" t="str">
        <f t="shared" si="18"/>
        <v>OK</v>
      </c>
      <c r="W30" s="42">
        <f t="shared" si="19"/>
        <v>297</v>
      </c>
      <c r="X30" s="106">
        <f t="shared" si="20"/>
        <v>0</v>
      </c>
      <c r="Y30" s="49">
        <f t="shared" si="21"/>
        <v>297</v>
      </c>
      <c r="Z30" s="41"/>
      <c r="AA30" s="42">
        <f t="shared" si="22"/>
        <v>297</v>
      </c>
      <c r="AB30" s="41"/>
      <c r="AC30" s="41"/>
      <c r="AD30" s="41"/>
      <c r="AE30" s="32" t="str">
        <f t="shared" si="23"/>
        <v>OK</v>
      </c>
      <c r="AF30" s="42">
        <f t="shared" si="24"/>
        <v>297</v>
      </c>
      <c r="AG30" s="106">
        <f t="shared" si="25"/>
        <v>0</v>
      </c>
      <c r="AH30" s="49">
        <f t="shared" si="26"/>
        <v>297</v>
      </c>
      <c r="AI30" s="46"/>
      <c r="AJ30" s="42">
        <f t="shared" si="27"/>
        <v>297</v>
      </c>
      <c r="AK30" s="46"/>
      <c r="AL30" s="46"/>
      <c r="AM30" s="32" t="str">
        <f t="shared" si="28"/>
        <v>OK</v>
      </c>
      <c r="AN30" s="42">
        <f t="shared" si="29"/>
        <v>297</v>
      </c>
      <c r="AO30" s="106">
        <f t="shared" si="30"/>
        <v>0</v>
      </c>
      <c r="AP30" s="106">
        <f t="shared" si="31"/>
        <v>0</v>
      </c>
      <c r="AQ30" s="49">
        <f t="shared" si="32"/>
        <v>297</v>
      </c>
      <c r="AR30" s="46"/>
      <c r="AS30" s="42">
        <f t="shared" si="33"/>
        <v>297</v>
      </c>
      <c r="AT30" s="46"/>
      <c r="AU30" s="46"/>
      <c r="AV30" s="46"/>
      <c r="AW30" s="32" t="str">
        <f t="shared" si="34"/>
        <v>OK</v>
      </c>
      <c r="AX30" s="42">
        <f t="shared" si="35"/>
        <v>297</v>
      </c>
      <c r="AY30" s="106">
        <f t="shared" si="36"/>
        <v>0</v>
      </c>
      <c r="AZ30" s="106">
        <f t="shared" si="37"/>
        <v>0</v>
      </c>
      <c r="BA30" s="49">
        <f t="shared" si="38"/>
        <v>297</v>
      </c>
      <c r="BB30" s="46"/>
      <c r="BC30" s="42">
        <f t="shared" si="39"/>
        <v>297</v>
      </c>
      <c r="BD30" s="46"/>
      <c r="BE30" s="46"/>
      <c r="BF30" s="32" t="str">
        <f t="shared" si="40"/>
        <v>OK</v>
      </c>
      <c r="BG30" s="42">
        <f t="shared" si="41"/>
        <v>297</v>
      </c>
      <c r="BH30" s="106">
        <f t="shared" si="42"/>
        <v>0</v>
      </c>
      <c r="BI30" s="106">
        <f t="shared" si="43"/>
        <v>0</v>
      </c>
      <c r="BJ30" s="106">
        <f t="shared" si="44"/>
        <v>0</v>
      </c>
      <c r="BK30" s="49">
        <f t="shared" si="45"/>
        <v>297</v>
      </c>
      <c r="BL30" s="46"/>
      <c r="BM30" s="42">
        <f t="shared" si="46"/>
        <v>297</v>
      </c>
      <c r="BN30" s="46"/>
      <c r="BO30" s="46"/>
      <c r="BP30" s="46"/>
      <c r="BQ30" s="32" t="str">
        <f t="shared" si="47"/>
        <v>OK</v>
      </c>
    </row>
    <row r="31" spans="1:69" s="107" customFormat="1" ht="15" hidden="1" customHeight="1">
      <c r="A31" s="35"/>
      <c r="B31" s="35"/>
      <c r="C31" s="35"/>
      <c r="D31" s="10" t="s">
        <v>196</v>
      </c>
      <c r="E31" s="10" t="s">
        <v>209</v>
      </c>
      <c r="F31" s="10" t="s">
        <v>218</v>
      </c>
      <c r="G31" s="10" t="s">
        <v>220</v>
      </c>
      <c r="H31" s="11" t="s">
        <v>197</v>
      </c>
      <c r="I31" s="113">
        <v>275</v>
      </c>
      <c r="J31" s="14">
        <v>275</v>
      </c>
      <c r="K31" s="5"/>
      <c r="L31" s="108"/>
      <c r="M31" s="5">
        <v>275</v>
      </c>
      <c r="N31" s="108"/>
      <c r="O31" s="29" t="str">
        <f t="shared" si="14"/>
        <v>OK</v>
      </c>
      <c r="P31" s="34">
        <f t="shared" si="15"/>
        <v>275</v>
      </c>
      <c r="Q31" s="29" t="str">
        <f t="shared" si="16"/>
        <v>OK</v>
      </c>
      <c r="R31" s="43">
        <f t="shared" si="17"/>
        <v>275</v>
      </c>
      <c r="S31" s="41"/>
      <c r="T31" s="41"/>
      <c r="U31" s="41">
        <v>275</v>
      </c>
      <c r="V31" s="40" t="str">
        <f t="shared" si="18"/>
        <v>OK</v>
      </c>
      <c r="W31" s="42">
        <f t="shared" si="19"/>
        <v>275</v>
      </c>
      <c r="X31" s="106">
        <f t="shared" si="20"/>
        <v>275</v>
      </c>
      <c r="Y31" s="49">
        <f t="shared" si="21"/>
        <v>0</v>
      </c>
      <c r="Z31" s="41"/>
      <c r="AA31" s="42">
        <f t="shared" si="22"/>
        <v>0</v>
      </c>
      <c r="AB31" s="41"/>
      <c r="AC31" s="41"/>
      <c r="AD31" s="41"/>
      <c r="AE31" s="32" t="str">
        <f t="shared" si="23"/>
        <v>OK</v>
      </c>
      <c r="AF31" s="42">
        <f t="shared" si="24"/>
        <v>275</v>
      </c>
      <c r="AG31" s="106">
        <f t="shared" si="25"/>
        <v>275</v>
      </c>
      <c r="AH31" s="49">
        <f t="shared" si="26"/>
        <v>0</v>
      </c>
      <c r="AI31" s="46"/>
      <c r="AJ31" s="42">
        <f t="shared" si="27"/>
        <v>0</v>
      </c>
      <c r="AK31" s="46"/>
      <c r="AL31" s="46"/>
      <c r="AM31" s="32" t="str">
        <f t="shared" si="28"/>
        <v>OK</v>
      </c>
      <c r="AN31" s="42">
        <f t="shared" si="29"/>
        <v>275</v>
      </c>
      <c r="AO31" s="106">
        <f t="shared" si="30"/>
        <v>275</v>
      </c>
      <c r="AP31" s="106">
        <f t="shared" si="31"/>
        <v>0</v>
      </c>
      <c r="AQ31" s="49">
        <f t="shared" si="32"/>
        <v>0</v>
      </c>
      <c r="AR31" s="46"/>
      <c r="AS31" s="42">
        <f t="shared" si="33"/>
        <v>0</v>
      </c>
      <c r="AT31" s="46"/>
      <c r="AU31" s="46"/>
      <c r="AV31" s="46"/>
      <c r="AW31" s="32" t="str">
        <f t="shared" si="34"/>
        <v>OK</v>
      </c>
      <c r="AX31" s="42">
        <f t="shared" si="35"/>
        <v>275</v>
      </c>
      <c r="AY31" s="106">
        <f t="shared" si="36"/>
        <v>275</v>
      </c>
      <c r="AZ31" s="106">
        <f t="shared" si="37"/>
        <v>0</v>
      </c>
      <c r="BA31" s="49">
        <f t="shared" si="38"/>
        <v>0</v>
      </c>
      <c r="BB31" s="46"/>
      <c r="BC31" s="42">
        <f t="shared" si="39"/>
        <v>0</v>
      </c>
      <c r="BD31" s="46"/>
      <c r="BE31" s="46"/>
      <c r="BF31" s="32" t="str">
        <f t="shared" si="40"/>
        <v>OK</v>
      </c>
      <c r="BG31" s="42">
        <f t="shared" si="41"/>
        <v>275</v>
      </c>
      <c r="BH31" s="106">
        <f t="shared" si="42"/>
        <v>275</v>
      </c>
      <c r="BI31" s="106">
        <f t="shared" si="43"/>
        <v>0</v>
      </c>
      <c r="BJ31" s="106">
        <f t="shared" si="44"/>
        <v>0</v>
      </c>
      <c r="BK31" s="49">
        <f t="shared" si="45"/>
        <v>0</v>
      </c>
      <c r="BL31" s="46"/>
      <c r="BM31" s="42">
        <f t="shared" si="46"/>
        <v>0</v>
      </c>
      <c r="BN31" s="46"/>
      <c r="BO31" s="46"/>
      <c r="BP31" s="46"/>
      <c r="BQ31" s="32" t="str">
        <f t="shared" si="47"/>
        <v>OK</v>
      </c>
    </row>
    <row r="32" spans="1:69" s="107" customFormat="1" ht="15" hidden="1" customHeight="1">
      <c r="A32" s="35"/>
      <c r="B32" s="35"/>
      <c r="C32" s="35"/>
      <c r="D32" s="10" t="s">
        <v>196</v>
      </c>
      <c r="E32" s="10" t="s">
        <v>209</v>
      </c>
      <c r="F32" s="10" t="s">
        <v>218</v>
      </c>
      <c r="G32" s="10" t="s">
        <v>221</v>
      </c>
      <c r="H32" s="11" t="s">
        <v>197</v>
      </c>
      <c r="I32" s="113">
        <v>97</v>
      </c>
      <c r="J32" s="14">
        <v>97</v>
      </c>
      <c r="K32" s="5"/>
      <c r="L32" s="108"/>
      <c r="M32" s="5">
        <v>97</v>
      </c>
      <c r="N32" s="108"/>
      <c r="O32" s="29" t="str">
        <f t="shared" si="14"/>
        <v>OK</v>
      </c>
      <c r="P32" s="34">
        <f t="shared" si="15"/>
        <v>97</v>
      </c>
      <c r="Q32" s="29" t="str">
        <f t="shared" si="16"/>
        <v>OK</v>
      </c>
      <c r="R32" s="43">
        <f t="shared" si="17"/>
        <v>97</v>
      </c>
      <c r="S32" s="41"/>
      <c r="T32" s="41"/>
      <c r="U32" s="41">
        <v>97</v>
      </c>
      <c r="V32" s="40" t="str">
        <f t="shared" si="18"/>
        <v>OK</v>
      </c>
      <c r="W32" s="42">
        <f t="shared" si="19"/>
        <v>97</v>
      </c>
      <c r="X32" s="106">
        <f t="shared" si="20"/>
        <v>97</v>
      </c>
      <c r="Y32" s="49">
        <f t="shared" si="21"/>
        <v>0</v>
      </c>
      <c r="Z32" s="41"/>
      <c r="AA32" s="42">
        <f t="shared" si="22"/>
        <v>0</v>
      </c>
      <c r="AB32" s="41"/>
      <c r="AC32" s="41"/>
      <c r="AD32" s="41"/>
      <c r="AE32" s="32" t="str">
        <f t="shared" si="23"/>
        <v>OK</v>
      </c>
      <c r="AF32" s="42">
        <f t="shared" si="24"/>
        <v>97</v>
      </c>
      <c r="AG32" s="106">
        <f t="shared" si="25"/>
        <v>97</v>
      </c>
      <c r="AH32" s="49">
        <f t="shared" si="26"/>
        <v>0</v>
      </c>
      <c r="AI32" s="46"/>
      <c r="AJ32" s="42">
        <f t="shared" si="27"/>
        <v>0</v>
      </c>
      <c r="AK32" s="46"/>
      <c r="AL32" s="46"/>
      <c r="AM32" s="32" t="str">
        <f t="shared" si="28"/>
        <v>OK</v>
      </c>
      <c r="AN32" s="42">
        <f t="shared" si="29"/>
        <v>97</v>
      </c>
      <c r="AO32" s="106">
        <f t="shared" si="30"/>
        <v>97</v>
      </c>
      <c r="AP32" s="106">
        <f t="shared" si="31"/>
        <v>0</v>
      </c>
      <c r="AQ32" s="49">
        <f t="shared" si="32"/>
        <v>0</v>
      </c>
      <c r="AR32" s="46"/>
      <c r="AS32" s="42">
        <f t="shared" si="33"/>
        <v>0</v>
      </c>
      <c r="AT32" s="46"/>
      <c r="AU32" s="46"/>
      <c r="AV32" s="46"/>
      <c r="AW32" s="32" t="str">
        <f t="shared" si="34"/>
        <v>OK</v>
      </c>
      <c r="AX32" s="42">
        <f t="shared" si="35"/>
        <v>97</v>
      </c>
      <c r="AY32" s="106">
        <f t="shared" si="36"/>
        <v>97</v>
      </c>
      <c r="AZ32" s="106">
        <f t="shared" si="37"/>
        <v>0</v>
      </c>
      <c r="BA32" s="49">
        <f t="shared" si="38"/>
        <v>0</v>
      </c>
      <c r="BB32" s="46"/>
      <c r="BC32" s="42">
        <f t="shared" si="39"/>
        <v>0</v>
      </c>
      <c r="BD32" s="46"/>
      <c r="BE32" s="46"/>
      <c r="BF32" s="32" t="str">
        <f t="shared" si="40"/>
        <v>OK</v>
      </c>
      <c r="BG32" s="42">
        <f t="shared" si="41"/>
        <v>97</v>
      </c>
      <c r="BH32" s="106">
        <f t="shared" si="42"/>
        <v>97</v>
      </c>
      <c r="BI32" s="106">
        <f t="shared" si="43"/>
        <v>0</v>
      </c>
      <c r="BJ32" s="106">
        <f t="shared" si="44"/>
        <v>0</v>
      </c>
      <c r="BK32" s="49">
        <f t="shared" si="45"/>
        <v>0</v>
      </c>
      <c r="BL32" s="46"/>
      <c r="BM32" s="42">
        <f t="shared" si="46"/>
        <v>0</v>
      </c>
      <c r="BN32" s="46"/>
      <c r="BO32" s="46"/>
      <c r="BP32" s="46"/>
      <c r="BQ32" s="32" t="str">
        <f t="shared" si="47"/>
        <v>OK</v>
      </c>
    </row>
    <row r="33" spans="1:69" s="107" customFormat="1" ht="15" hidden="1" customHeight="1">
      <c r="A33" s="35"/>
      <c r="B33" s="35"/>
      <c r="C33" s="35"/>
      <c r="D33" s="10" t="s">
        <v>196</v>
      </c>
      <c r="E33" s="10" t="s">
        <v>209</v>
      </c>
      <c r="F33" s="10" t="s">
        <v>218</v>
      </c>
      <c r="G33" s="10" t="s">
        <v>222</v>
      </c>
      <c r="H33" s="11" t="s">
        <v>197</v>
      </c>
      <c r="I33" s="113">
        <v>210</v>
      </c>
      <c r="J33" s="14">
        <v>210</v>
      </c>
      <c r="K33" s="5"/>
      <c r="L33" s="108"/>
      <c r="M33" s="5">
        <v>210</v>
      </c>
      <c r="N33" s="108"/>
      <c r="O33" s="29" t="str">
        <f t="shared" si="14"/>
        <v>OK</v>
      </c>
      <c r="P33" s="34">
        <f t="shared" si="15"/>
        <v>210</v>
      </c>
      <c r="Q33" s="29" t="str">
        <f t="shared" si="16"/>
        <v>OK</v>
      </c>
      <c r="R33" s="43">
        <f t="shared" si="17"/>
        <v>210</v>
      </c>
      <c r="S33" s="41"/>
      <c r="T33" s="41"/>
      <c r="U33" s="41">
        <v>210</v>
      </c>
      <c r="V33" s="40" t="str">
        <f t="shared" si="18"/>
        <v>OK</v>
      </c>
      <c r="W33" s="42">
        <f t="shared" si="19"/>
        <v>210</v>
      </c>
      <c r="X33" s="106">
        <f t="shared" si="20"/>
        <v>210</v>
      </c>
      <c r="Y33" s="49">
        <f t="shared" si="21"/>
        <v>0</v>
      </c>
      <c r="Z33" s="41"/>
      <c r="AA33" s="42">
        <f t="shared" si="22"/>
        <v>0</v>
      </c>
      <c r="AB33" s="41"/>
      <c r="AC33" s="41"/>
      <c r="AD33" s="41"/>
      <c r="AE33" s="32" t="str">
        <f t="shared" si="23"/>
        <v>OK</v>
      </c>
      <c r="AF33" s="42">
        <f t="shared" si="24"/>
        <v>210</v>
      </c>
      <c r="AG33" s="106">
        <f t="shared" si="25"/>
        <v>210</v>
      </c>
      <c r="AH33" s="49">
        <f t="shared" si="26"/>
        <v>0</v>
      </c>
      <c r="AI33" s="46"/>
      <c r="AJ33" s="42">
        <f t="shared" si="27"/>
        <v>0</v>
      </c>
      <c r="AK33" s="46"/>
      <c r="AL33" s="46"/>
      <c r="AM33" s="32" t="str">
        <f t="shared" si="28"/>
        <v>OK</v>
      </c>
      <c r="AN33" s="42">
        <f t="shared" si="29"/>
        <v>210</v>
      </c>
      <c r="AO33" s="106">
        <f t="shared" si="30"/>
        <v>210</v>
      </c>
      <c r="AP33" s="106">
        <f t="shared" si="31"/>
        <v>0</v>
      </c>
      <c r="AQ33" s="49">
        <f t="shared" si="32"/>
        <v>0</v>
      </c>
      <c r="AR33" s="46"/>
      <c r="AS33" s="42">
        <f t="shared" si="33"/>
        <v>0</v>
      </c>
      <c r="AT33" s="46"/>
      <c r="AU33" s="46"/>
      <c r="AV33" s="46"/>
      <c r="AW33" s="32" t="str">
        <f t="shared" si="34"/>
        <v>OK</v>
      </c>
      <c r="AX33" s="42">
        <f t="shared" si="35"/>
        <v>210</v>
      </c>
      <c r="AY33" s="106">
        <f t="shared" si="36"/>
        <v>210</v>
      </c>
      <c r="AZ33" s="106">
        <f t="shared" si="37"/>
        <v>0</v>
      </c>
      <c r="BA33" s="49">
        <f t="shared" si="38"/>
        <v>0</v>
      </c>
      <c r="BB33" s="46"/>
      <c r="BC33" s="42">
        <f t="shared" si="39"/>
        <v>0</v>
      </c>
      <c r="BD33" s="46"/>
      <c r="BE33" s="46"/>
      <c r="BF33" s="32" t="str">
        <f t="shared" si="40"/>
        <v>OK</v>
      </c>
      <c r="BG33" s="42">
        <f t="shared" si="41"/>
        <v>210</v>
      </c>
      <c r="BH33" s="106">
        <f t="shared" si="42"/>
        <v>210</v>
      </c>
      <c r="BI33" s="106">
        <f t="shared" si="43"/>
        <v>0</v>
      </c>
      <c r="BJ33" s="106">
        <f t="shared" si="44"/>
        <v>0</v>
      </c>
      <c r="BK33" s="49">
        <f t="shared" si="45"/>
        <v>0</v>
      </c>
      <c r="BL33" s="46"/>
      <c r="BM33" s="42">
        <f t="shared" si="46"/>
        <v>0</v>
      </c>
      <c r="BN33" s="46"/>
      <c r="BO33" s="46"/>
      <c r="BP33" s="46"/>
      <c r="BQ33" s="32" t="str">
        <f t="shared" si="47"/>
        <v>OK</v>
      </c>
    </row>
    <row r="34" spans="1:69" s="107" customFormat="1" ht="15" hidden="1" customHeight="1">
      <c r="A34" s="35"/>
      <c r="B34" s="35"/>
      <c r="C34" s="35"/>
      <c r="D34" s="10" t="s">
        <v>196</v>
      </c>
      <c r="E34" s="10" t="s">
        <v>209</v>
      </c>
      <c r="F34" s="10" t="s">
        <v>218</v>
      </c>
      <c r="G34" s="10" t="s">
        <v>223</v>
      </c>
      <c r="H34" s="11" t="s">
        <v>197</v>
      </c>
      <c r="I34" s="113">
        <v>70</v>
      </c>
      <c r="J34" s="14">
        <v>70</v>
      </c>
      <c r="K34" s="5"/>
      <c r="L34" s="108"/>
      <c r="M34" s="5">
        <v>70</v>
      </c>
      <c r="N34" s="108"/>
      <c r="O34" s="29" t="str">
        <f t="shared" si="14"/>
        <v>OK</v>
      </c>
      <c r="P34" s="34">
        <f t="shared" si="15"/>
        <v>70</v>
      </c>
      <c r="Q34" s="29" t="str">
        <f t="shared" si="16"/>
        <v>OK</v>
      </c>
      <c r="R34" s="43">
        <f t="shared" si="17"/>
        <v>70</v>
      </c>
      <c r="S34" s="41"/>
      <c r="T34" s="41"/>
      <c r="U34" s="41">
        <v>70</v>
      </c>
      <c r="V34" s="40" t="str">
        <f t="shared" si="18"/>
        <v>OK</v>
      </c>
      <c r="W34" s="42">
        <f t="shared" si="19"/>
        <v>70</v>
      </c>
      <c r="X34" s="106">
        <f t="shared" si="20"/>
        <v>70</v>
      </c>
      <c r="Y34" s="49">
        <f t="shared" si="21"/>
        <v>0</v>
      </c>
      <c r="Z34" s="41"/>
      <c r="AA34" s="42">
        <f t="shared" si="22"/>
        <v>0</v>
      </c>
      <c r="AB34" s="41"/>
      <c r="AC34" s="41"/>
      <c r="AD34" s="41"/>
      <c r="AE34" s="32" t="str">
        <f t="shared" si="23"/>
        <v>OK</v>
      </c>
      <c r="AF34" s="42">
        <f t="shared" si="24"/>
        <v>70</v>
      </c>
      <c r="AG34" s="106">
        <f t="shared" si="25"/>
        <v>70</v>
      </c>
      <c r="AH34" s="49">
        <f t="shared" si="26"/>
        <v>0</v>
      </c>
      <c r="AI34" s="46"/>
      <c r="AJ34" s="42">
        <f t="shared" si="27"/>
        <v>0</v>
      </c>
      <c r="AK34" s="46"/>
      <c r="AL34" s="46"/>
      <c r="AM34" s="32" t="str">
        <f t="shared" si="28"/>
        <v>OK</v>
      </c>
      <c r="AN34" s="42">
        <f t="shared" si="29"/>
        <v>70</v>
      </c>
      <c r="AO34" s="106">
        <f t="shared" si="30"/>
        <v>70</v>
      </c>
      <c r="AP34" s="106">
        <f t="shared" si="31"/>
        <v>0</v>
      </c>
      <c r="AQ34" s="49">
        <f t="shared" si="32"/>
        <v>0</v>
      </c>
      <c r="AR34" s="46"/>
      <c r="AS34" s="42">
        <f t="shared" si="33"/>
        <v>0</v>
      </c>
      <c r="AT34" s="46"/>
      <c r="AU34" s="46"/>
      <c r="AV34" s="46"/>
      <c r="AW34" s="32" t="str">
        <f t="shared" si="34"/>
        <v>OK</v>
      </c>
      <c r="AX34" s="42">
        <f t="shared" si="35"/>
        <v>70</v>
      </c>
      <c r="AY34" s="106">
        <f t="shared" si="36"/>
        <v>70</v>
      </c>
      <c r="AZ34" s="106">
        <f t="shared" si="37"/>
        <v>0</v>
      </c>
      <c r="BA34" s="49">
        <f t="shared" si="38"/>
        <v>0</v>
      </c>
      <c r="BB34" s="46"/>
      <c r="BC34" s="42">
        <f t="shared" si="39"/>
        <v>0</v>
      </c>
      <c r="BD34" s="46"/>
      <c r="BE34" s="46"/>
      <c r="BF34" s="32" t="str">
        <f t="shared" si="40"/>
        <v>OK</v>
      </c>
      <c r="BG34" s="42">
        <f t="shared" si="41"/>
        <v>70</v>
      </c>
      <c r="BH34" s="106">
        <f t="shared" si="42"/>
        <v>70</v>
      </c>
      <c r="BI34" s="106">
        <f t="shared" si="43"/>
        <v>0</v>
      </c>
      <c r="BJ34" s="106">
        <f t="shared" si="44"/>
        <v>0</v>
      </c>
      <c r="BK34" s="49">
        <f t="shared" si="45"/>
        <v>0</v>
      </c>
      <c r="BL34" s="46"/>
      <c r="BM34" s="42">
        <f t="shared" si="46"/>
        <v>0</v>
      </c>
      <c r="BN34" s="46"/>
      <c r="BO34" s="46"/>
      <c r="BP34" s="46"/>
      <c r="BQ34" s="32" t="str">
        <f t="shared" si="47"/>
        <v>OK</v>
      </c>
    </row>
    <row r="35" spans="1:69" s="107" customFormat="1" ht="15" hidden="1" customHeight="1">
      <c r="A35" s="35"/>
      <c r="B35" s="35"/>
      <c r="C35" s="35"/>
      <c r="D35" s="10" t="s">
        <v>196</v>
      </c>
      <c r="E35" s="10" t="s">
        <v>209</v>
      </c>
      <c r="F35" s="10" t="s">
        <v>218</v>
      </c>
      <c r="G35" s="10" t="s">
        <v>224</v>
      </c>
      <c r="H35" s="11" t="s">
        <v>197</v>
      </c>
      <c r="I35" s="113">
        <v>500</v>
      </c>
      <c r="J35" s="14">
        <v>500</v>
      </c>
      <c r="K35" s="5"/>
      <c r="L35" s="108"/>
      <c r="M35" s="108"/>
      <c r="N35" s="5">
        <v>500</v>
      </c>
      <c r="O35" s="29" t="str">
        <f t="shared" si="14"/>
        <v>OK</v>
      </c>
      <c r="P35" s="34">
        <f t="shared" si="15"/>
        <v>0</v>
      </c>
      <c r="Q35" s="29" t="str">
        <f t="shared" si="16"/>
        <v>OK</v>
      </c>
      <c r="R35" s="43">
        <f t="shared" si="17"/>
        <v>500</v>
      </c>
      <c r="S35" s="41">
        <v>500</v>
      </c>
      <c r="T35" s="41"/>
      <c r="U35" s="41"/>
      <c r="V35" s="40" t="str">
        <f t="shared" si="18"/>
        <v>OK</v>
      </c>
      <c r="W35" s="42">
        <f t="shared" si="19"/>
        <v>500</v>
      </c>
      <c r="X35" s="106">
        <f t="shared" si="20"/>
        <v>0</v>
      </c>
      <c r="Y35" s="49">
        <f t="shared" si="21"/>
        <v>500</v>
      </c>
      <c r="Z35" s="41"/>
      <c r="AA35" s="42">
        <f t="shared" si="22"/>
        <v>500</v>
      </c>
      <c r="AB35" s="41"/>
      <c r="AC35" s="41"/>
      <c r="AD35" s="41"/>
      <c r="AE35" s="32" t="str">
        <f t="shared" si="23"/>
        <v>OK</v>
      </c>
      <c r="AF35" s="42">
        <f t="shared" si="24"/>
        <v>500</v>
      </c>
      <c r="AG35" s="106">
        <f t="shared" si="25"/>
        <v>0</v>
      </c>
      <c r="AH35" s="49">
        <f t="shared" si="26"/>
        <v>500</v>
      </c>
      <c r="AI35" s="46"/>
      <c r="AJ35" s="42">
        <f t="shared" si="27"/>
        <v>500</v>
      </c>
      <c r="AK35" s="46"/>
      <c r="AL35" s="46"/>
      <c r="AM35" s="32" t="str">
        <f t="shared" si="28"/>
        <v>OK</v>
      </c>
      <c r="AN35" s="42">
        <f t="shared" si="29"/>
        <v>500</v>
      </c>
      <c r="AO35" s="106">
        <f t="shared" si="30"/>
        <v>0</v>
      </c>
      <c r="AP35" s="106">
        <f t="shared" si="31"/>
        <v>0</v>
      </c>
      <c r="AQ35" s="49">
        <f t="shared" si="32"/>
        <v>500</v>
      </c>
      <c r="AR35" s="46"/>
      <c r="AS35" s="42">
        <f t="shared" si="33"/>
        <v>500</v>
      </c>
      <c r="AT35" s="46"/>
      <c r="AU35" s="46"/>
      <c r="AV35" s="46"/>
      <c r="AW35" s="32" t="str">
        <f t="shared" si="34"/>
        <v>OK</v>
      </c>
      <c r="AX35" s="42">
        <f t="shared" si="35"/>
        <v>500</v>
      </c>
      <c r="AY35" s="106">
        <f t="shared" si="36"/>
        <v>0</v>
      </c>
      <c r="AZ35" s="106">
        <f t="shared" si="37"/>
        <v>0</v>
      </c>
      <c r="BA35" s="49">
        <f t="shared" si="38"/>
        <v>500</v>
      </c>
      <c r="BB35" s="46"/>
      <c r="BC35" s="42">
        <f t="shared" si="39"/>
        <v>500</v>
      </c>
      <c r="BD35" s="46"/>
      <c r="BE35" s="46"/>
      <c r="BF35" s="32" t="str">
        <f t="shared" si="40"/>
        <v>OK</v>
      </c>
      <c r="BG35" s="42">
        <f t="shared" si="41"/>
        <v>500</v>
      </c>
      <c r="BH35" s="106">
        <f t="shared" si="42"/>
        <v>0</v>
      </c>
      <c r="BI35" s="106">
        <f t="shared" si="43"/>
        <v>0</v>
      </c>
      <c r="BJ35" s="106">
        <f t="shared" si="44"/>
        <v>0</v>
      </c>
      <c r="BK35" s="49">
        <f t="shared" si="45"/>
        <v>500</v>
      </c>
      <c r="BL35" s="46"/>
      <c r="BM35" s="42">
        <f t="shared" si="46"/>
        <v>500</v>
      </c>
      <c r="BN35" s="46"/>
      <c r="BO35" s="46"/>
      <c r="BP35" s="46"/>
      <c r="BQ35" s="32" t="str">
        <f t="shared" si="47"/>
        <v>OK</v>
      </c>
    </row>
    <row r="36" spans="1:69" s="107" customFormat="1" ht="15" hidden="1" customHeight="1">
      <c r="A36" s="35"/>
      <c r="B36" s="35"/>
      <c r="C36" s="35"/>
      <c r="D36" s="10" t="s">
        <v>196</v>
      </c>
      <c r="E36" s="10" t="s">
        <v>209</v>
      </c>
      <c r="F36" s="10" t="s">
        <v>218</v>
      </c>
      <c r="G36" s="10" t="s">
        <v>225</v>
      </c>
      <c r="H36" s="11" t="s">
        <v>197</v>
      </c>
      <c r="I36" s="113">
        <v>65</v>
      </c>
      <c r="J36" s="14">
        <v>65</v>
      </c>
      <c r="K36" s="5"/>
      <c r="L36" s="108"/>
      <c r="M36" s="108"/>
      <c r="N36" s="5">
        <v>65</v>
      </c>
      <c r="O36" s="29" t="str">
        <f t="shared" si="14"/>
        <v>OK</v>
      </c>
      <c r="P36" s="34">
        <f t="shared" si="15"/>
        <v>0</v>
      </c>
      <c r="Q36" s="29" t="str">
        <f t="shared" si="16"/>
        <v>OK</v>
      </c>
      <c r="R36" s="43">
        <f t="shared" si="17"/>
        <v>65</v>
      </c>
      <c r="S36" s="41">
        <v>65</v>
      </c>
      <c r="T36" s="41"/>
      <c r="U36" s="41"/>
      <c r="V36" s="40" t="str">
        <f t="shared" si="18"/>
        <v>OK</v>
      </c>
      <c r="W36" s="42">
        <f t="shared" si="19"/>
        <v>65</v>
      </c>
      <c r="X36" s="106">
        <f t="shared" si="20"/>
        <v>0</v>
      </c>
      <c r="Y36" s="49">
        <f t="shared" si="21"/>
        <v>65</v>
      </c>
      <c r="Z36" s="41"/>
      <c r="AA36" s="42">
        <f t="shared" si="22"/>
        <v>65</v>
      </c>
      <c r="AB36" s="41"/>
      <c r="AC36" s="41"/>
      <c r="AD36" s="41"/>
      <c r="AE36" s="32" t="str">
        <f t="shared" si="23"/>
        <v>OK</v>
      </c>
      <c r="AF36" s="42">
        <f t="shared" si="24"/>
        <v>65</v>
      </c>
      <c r="AG36" s="106">
        <f t="shared" si="25"/>
        <v>0</v>
      </c>
      <c r="AH36" s="49">
        <f t="shared" si="26"/>
        <v>65</v>
      </c>
      <c r="AI36" s="46"/>
      <c r="AJ36" s="42">
        <f t="shared" si="27"/>
        <v>65</v>
      </c>
      <c r="AK36" s="46"/>
      <c r="AL36" s="46"/>
      <c r="AM36" s="32" t="str">
        <f t="shared" si="28"/>
        <v>OK</v>
      </c>
      <c r="AN36" s="42">
        <f t="shared" si="29"/>
        <v>65</v>
      </c>
      <c r="AO36" s="106">
        <f t="shared" si="30"/>
        <v>0</v>
      </c>
      <c r="AP36" s="106">
        <f t="shared" si="31"/>
        <v>0</v>
      </c>
      <c r="AQ36" s="49">
        <f t="shared" si="32"/>
        <v>65</v>
      </c>
      <c r="AR36" s="46"/>
      <c r="AS36" s="42">
        <f t="shared" si="33"/>
        <v>65</v>
      </c>
      <c r="AT36" s="46"/>
      <c r="AU36" s="46"/>
      <c r="AV36" s="46"/>
      <c r="AW36" s="32" t="str">
        <f t="shared" si="34"/>
        <v>OK</v>
      </c>
      <c r="AX36" s="42">
        <f t="shared" si="35"/>
        <v>65</v>
      </c>
      <c r="AY36" s="106">
        <f t="shared" si="36"/>
        <v>0</v>
      </c>
      <c r="AZ36" s="106">
        <f t="shared" si="37"/>
        <v>0</v>
      </c>
      <c r="BA36" s="49">
        <f t="shared" si="38"/>
        <v>65</v>
      </c>
      <c r="BB36" s="46"/>
      <c r="BC36" s="42">
        <f t="shared" si="39"/>
        <v>65</v>
      </c>
      <c r="BD36" s="46"/>
      <c r="BE36" s="46"/>
      <c r="BF36" s="32" t="str">
        <f t="shared" si="40"/>
        <v>OK</v>
      </c>
      <c r="BG36" s="42">
        <f t="shared" si="41"/>
        <v>65</v>
      </c>
      <c r="BH36" s="106">
        <f t="shared" si="42"/>
        <v>0</v>
      </c>
      <c r="BI36" s="106">
        <f t="shared" si="43"/>
        <v>0</v>
      </c>
      <c r="BJ36" s="106">
        <f t="shared" si="44"/>
        <v>0</v>
      </c>
      <c r="BK36" s="49">
        <f t="shared" si="45"/>
        <v>65</v>
      </c>
      <c r="BL36" s="46"/>
      <c r="BM36" s="42">
        <f t="shared" si="46"/>
        <v>65</v>
      </c>
      <c r="BN36" s="46"/>
      <c r="BO36" s="46"/>
      <c r="BP36" s="46"/>
      <c r="BQ36" s="32" t="str">
        <f t="shared" si="47"/>
        <v>OK</v>
      </c>
    </row>
    <row r="37" spans="1:69" s="107" customFormat="1" ht="15" hidden="1" customHeight="1">
      <c r="A37" s="35"/>
      <c r="B37" s="35"/>
      <c r="C37" s="35"/>
      <c r="D37" s="10" t="s">
        <v>196</v>
      </c>
      <c r="E37" s="10" t="s">
        <v>209</v>
      </c>
      <c r="F37" s="10" t="s">
        <v>218</v>
      </c>
      <c r="G37" s="10" t="s">
        <v>226</v>
      </c>
      <c r="H37" s="11" t="s">
        <v>197</v>
      </c>
      <c r="I37" s="113">
        <v>105</v>
      </c>
      <c r="J37" s="14">
        <v>105</v>
      </c>
      <c r="K37" s="5"/>
      <c r="L37" s="108"/>
      <c r="M37" s="108"/>
      <c r="N37" s="5">
        <v>105</v>
      </c>
      <c r="O37" s="29" t="str">
        <f t="shared" si="14"/>
        <v>OK</v>
      </c>
      <c r="P37" s="34">
        <f t="shared" si="15"/>
        <v>0</v>
      </c>
      <c r="Q37" s="29" t="str">
        <f t="shared" si="16"/>
        <v>OK</v>
      </c>
      <c r="R37" s="43">
        <f t="shared" si="17"/>
        <v>105</v>
      </c>
      <c r="S37" s="41">
        <v>105</v>
      </c>
      <c r="T37" s="41"/>
      <c r="U37" s="41"/>
      <c r="V37" s="40" t="str">
        <f t="shared" si="18"/>
        <v>OK</v>
      </c>
      <c r="W37" s="42">
        <f t="shared" si="19"/>
        <v>105</v>
      </c>
      <c r="X37" s="106">
        <f t="shared" si="20"/>
        <v>0</v>
      </c>
      <c r="Y37" s="49">
        <f t="shared" si="21"/>
        <v>105</v>
      </c>
      <c r="Z37" s="41"/>
      <c r="AA37" s="42">
        <f t="shared" si="22"/>
        <v>105</v>
      </c>
      <c r="AB37" s="41"/>
      <c r="AC37" s="41"/>
      <c r="AD37" s="41"/>
      <c r="AE37" s="32" t="str">
        <f t="shared" si="23"/>
        <v>OK</v>
      </c>
      <c r="AF37" s="42">
        <f t="shared" si="24"/>
        <v>105</v>
      </c>
      <c r="AG37" s="106">
        <f t="shared" si="25"/>
        <v>0</v>
      </c>
      <c r="AH37" s="49">
        <f t="shared" si="26"/>
        <v>105</v>
      </c>
      <c r="AI37" s="46"/>
      <c r="AJ37" s="42">
        <f t="shared" si="27"/>
        <v>105</v>
      </c>
      <c r="AK37" s="46"/>
      <c r="AL37" s="46"/>
      <c r="AM37" s="32" t="str">
        <f t="shared" si="28"/>
        <v>OK</v>
      </c>
      <c r="AN37" s="42">
        <f t="shared" si="29"/>
        <v>105</v>
      </c>
      <c r="AO37" s="106">
        <f t="shared" si="30"/>
        <v>0</v>
      </c>
      <c r="AP37" s="106">
        <f t="shared" si="31"/>
        <v>0</v>
      </c>
      <c r="AQ37" s="49">
        <f t="shared" si="32"/>
        <v>105</v>
      </c>
      <c r="AR37" s="46"/>
      <c r="AS37" s="42">
        <f t="shared" si="33"/>
        <v>105</v>
      </c>
      <c r="AT37" s="46"/>
      <c r="AU37" s="46"/>
      <c r="AV37" s="46"/>
      <c r="AW37" s="32" t="str">
        <f t="shared" si="34"/>
        <v>OK</v>
      </c>
      <c r="AX37" s="42">
        <f t="shared" si="35"/>
        <v>105</v>
      </c>
      <c r="AY37" s="106">
        <f t="shared" si="36"/>
        <v>0</v>
      </c>
      <c r="AZ37" s="106">
        <f t="shared" si="37"/>
        <v>0</v>
      </c>
      <c r="BA37" s="49">
        <f t="shared" si="38"/>
        <v>105</v>
      </c>
      <c r="BB37" s="46"/>
      <c r="BC37" s="42">
        <f t="shared" si="39"/>
        <v>105</v>
      </c>
      <c r="BD37" s="46"/>
      <c r="BE37" s="46"/>
      <c r="BF37" s="32" t="str">
        <f t="shared" si="40"/>
        <v>OK</v>
      </c>
      <c r="BG37" s="42">
        <f t="shared" si="41"/>
        <v>105</v>
      </c>
      <c r="BH37" s="106">
        <f t="shared" si="42"/>
        <v>0</v>
      </c>
      <c r="BI37" s="106">
        <f t="shared" si="43"/>
        <v>0</v>
      </c>
      <c r="BJ37" s="106">
        <f t="shared" si="44"/>
        <v>0</v>
      </c>
      <c r="BK37" s="49">
        <f t="shared" si="45"/>
        <v>105</v>
      </c>
      <c r="BL37" s="46"/>
      <c r="BM37" s="42">
        <f t="shared" si="46"/>
        <v>105</v>
      </c>
      <c r="BN37" s="46"/>
      <c r="BO37" s="46"/>
      <c r="BP37" s="46"/>
      <c r="BQ37" s="32" t="str">
        <f t="shared" si="47"/>
        <v>OK</v>
      </c>
    </row>
    <row r="38" spans="1:69" s="107" customFormat="1" ht="15" hidden="1" customHeight="1">
      <c r="A38" s="35"/>
      <c r="B38" s="35"/>
      <c r="C38" s="35"/>
      <c r="D38" s="10" t="s">
        <v>196</v>
      </c>
      <c r="E38" s="10" t="s">
        <v>211</v>
      </c>
      <c r="F38" s="10" t="s">
        <v>198</v>
      </c>
      <c r="G38" s="10" t="s">
        <v>227</v>
      </c>
      <c r="H38" s="11" t="s">
        <v>197</v>
      </c>
      <c r="I38" s="113">
        <v>375</v>
      </c>
      <c r="J38" s="14">
        <v>375</v>
      </c>
      <c r="K38" s="5"/>
      <c r="L38" s="108"/>
      <c r="M38" s="5">
        <v>375</v>
      </c>
      <c r="N38" s="108"/>
      <c r="O38" s="29" t="str">
        <f t="shared" si="14"/>
        <v>OK</v>
      </c>
      <c r="P38" s="34">
        <f t="shared" si="15"/>
        <v>375</v>
      </c>
      <c r="Q38" s="29" t="str">
        <f t="shared" si="16"/>
        <v>OK</v>
      </c>
      <c r="R38" s="43">
        <f t="shared" si="17"/>
        <v>375</v>
      </c>
      <c r="S38" s="41"/>
      <c r="T38" s="41"/>
      <c r="U38" s="41">
        <v>375</v>
      </c>
      <c r="V38" s="40" t="str">
        <f t="shared" si="18"/>
        <v>OK</v>
      </c>
      <c r="W38" s="42">
        <f t="shared" si="19"/>
        <v>375</v>
      </c>
      <c r="X38" s="106">
        <f t="shared" si="20"/>
        <v>375</v>
      </c>
      <c r="Y38" s="49">
        <f t="shared" si="21"/>
        <v>0</v>
      </c>
      <c r="Z38" s="41"/>
      <c r="AA38" s="42">
        <f t="shared" si="22"/>
        <v>0</v>
      </c>
      <c r="AB38" s="41"/>
      <c r="AC38" s="41"/>
      <c r="AD38" s="41"/>
      <c r="AE38" s="32" t="str">
        <f t="shared" si="23"/>
        <v>OK</v>
      </c>
      <c r="AF38" s="42">
        <f t="shared" si="24"/>
        <v>375</v>
      </c>
      <c r="AG38" s="106">
        <f t="shared" si="25"/>
        <v>375</v>
      </c>
      <c r="AH38" s="49">
        <f t="shared" si="26"/>
        <v>0</v>
      </c>
      <c r="AI38" s="46"/>
      <c r="AJ38" s="42">
        <f t="shared" si="27"/>
        <v>0</v>
      </c>
      <c r="AK38" s="46"/>
      <c r="AL38" s="46"/>
      <c r="AM38" s="32" t="str">
        <f t="shared" si="28"/>
        <v>OK</v>
      </c>
      <c r="AN38" s="42">
        <f t="shared" si="29"/>
        <v>375</v>
      </c>
      <c r="AO38" s="106">
        <f t="shared" si="30"/>
        <v>375</v>
      </c>
      <c r="AP38" s="106">
        <f t="shared" si="31"/>
        <v>0</v>
      </c>
      <c r="AQ38" s="49">
        <f t="shared" si="32"/>
        <v>0</v>
      </c>
      <c r="AR38" s="46"/>
      <c r="AS38" s="42">
        <f t="shared" si="33"/>
        <v>0</v>
      </c>
      <c r="AT38" s="46"/>
      <c r="AU38" s="46"/>
      <c r="AV38" s="46"/>
      <c r="AW38" s="32" t="str">
        <f t="shared" si="34"/>
        <v>OK</v>
      </c>
      <c r="AX38" s="42">
        <f t="shared" si="35"/>
        <v>375</v>
      </c>
      <c r="AY38" s="106">
        <f t="shared" si="36"/>
        <v>375</v>
      </c>
      <c r="AZ38" s="106">
        <f t="shared" si="37"/>
        <v>0</v>
      </c>
      <c r="BA38" s="49">
        <f t="shared" si="38"/>
        <v>0</v>
      </c>
      <c r="BB38" s="46"/>
      <c r="BC38" s="42">
        <f t="shared" si="39"/>
        <v>0</v>
      </c>
      <c r="BD38" s="46"/>
      <c r="BE38" s="46"/>
      <c r="BF38" s="32" t="str">
        <f t="shared" si="40"/>
        <v>OK</v>
      </c>
      <c r="BG38" s="42">
        <f t="shared" si="41"/>
        <v>375</v>
      </c>
      <c r="BH38" s="106">
        <f t="shared" si="42"/>
        <v>375</v>
      </c>
      <c r="BI38" s="106">
        <f t="shared" si="43"/>
        <v>0</v>
      </c>
      <c r="BJ38" s="106">
        <f t="shared" si="44"/>
        <v>0</v>
      </c>
      <c r="BK38" s="49">
        <f t="shared" si="45"/>
        <v>0</v>
      </c>
      <c r="BL38" s="46"/>
      <c r="BM38" s="42">
        <f t="shared" si="46"/>
        <v>0</v>
      </c>
      <c r="BN38" s="46"/>
      <c r="BO38" s="46"/>
      <c r="BP38" s="46"/>
      <c r="BQ38" s="32" t="str">
        <f t="shared" si="47"/>
        <v>OK</v>
      </c>
    </row>
    <row r="39" spans="1:69" s="107" customFormat="1" ht="15" hidden="1" customHeight="1">
      <c r="A39" s="35"/>
      <c r="B39" s="35"/>
      <c r="C39" s="35"/>
      <c r="D39" s="10" t="s">
        <v>196</v>
      </c>
      <c r="E39" s="10" t="s">
        <v>211</v>
      </c>
      <c r="F39" s="10" t="s">
        <v>198</v>
      </c>
      <c r="G39" s="10" t="s">
        <v>228</v>
      </c>
      <c r="H39" s="11" t="s">
        <v>197</v>
      </c>
      <c r="I39" s="113">
        <v>160</v>
      </c>
      <c r="J39" s="14">
        <v>160</v>
      </c>
      <c r="K39" s="5"/>
      <c r="L39" s="108"/>
      <c r="M39" s="5">
        <v>160</v>
      </c>
      <c r="N39" s="108"/>
      <c r="O39" s="29" t="str">
        <f t="shared" si="14"/>
        <v>OK</v>
      </c>
      <c r="P39" s="34">
        <f t="shared" si="15"/>
        <v>160</v>
      </c>
      <c r="Q39" s="29" t="str">
        <f t="shared" si="16"/>
        <v>OK</v>
      </c>
      <c r="R39" s="43">
        <f t="shared" si="17"/>
        <v>160</v>
      </c>
      <c r="S39" s="41"/>
      <c r="T39" s="41"/>
      <c r="U39" s="41">
        <v>160</v>
      </c>
      <c r="V39" s="40" t="str">
        <f t="shared" si="18"/>
        <v>OK</v>
      </c>
      <c r="W39" s="42">
        <f t="shared" si="19"/>
        <v>160</v>
      </c>
      <c r="X39" s="106">
        <f t="shared" si="20"/>
        <v>160</v>
      </c>
      <c r="Y39" s="49">
        <f t="shared" si="21"/>
        <v>0</v>
      </c>
      <c r="Z39" s="41"/>
      <c r="AA39" s="42">
        <f t="shared" si="22"/>
        <v>0</v>
      </c>
      <c r="AB39" s="41"/>
      <c r="AC39" s="41"/>
      <c r="AD39" s="41"/>
      <c r="AE39" s="32" t="str">
        <f t="shared" si="23"/>
        <v>OK</v>
      </c>
      <c r="AF39" s="42">
        <f t="shared" si="24"/>
        <v>160</v>
      </c>
      <c r="AG39" s="106">
        <f t="shared" si="25"/>
        <v>160</v>
      </c>
      <c r="AH39" s="49">
        <f t="shared" si="26"/>
        <v>0</v>
      </c>
      <c r="AI39" s="46"/>
      <c r="AJ39" s="42">
        <f t="shared" si="27"/>
        <v>0</v>
      </c>
      <c r="AK39" s="46"/>
      <c r="AL39" s="46"/>
      <c r="AM39" s="32" t="str">
        <f t="shared" si="28"/>
        <v>OK</v>
      </c>
      <c r="AN39" s="42">
        <f t="shared" si="29"/>
        <v>160</v>
      </c>
      <c r="AO39" s="106">
        <f t="shared" si="30"/>
        <v>160</v>
      </c>
      <c r="AP39" s="106">
        <f t="shared" si="31"/>
        <v>0</v>
      </c>
      <c r="AQ39" s="49">
        <f t="shared" si="32"/>
        <v>0</v>
      </c>
      <c r="AR39" s="46"/>
      <c r="AS39" s="42">
        <f t="shared" si="33"/>
        <v>0</v>
      </c>
      <c r="AT39" s="46"/>
      <c r="AU39" s="46"/>
      <c r="AV39" s="46"/>
      <c r="AW39" s="32" t="str">
        <f t="shared" si="34"/>
        <v>OK</v>
      </c>
      <c r="AX39" s="42">
        <f t="shared" si="35"/>
        <v>160</v>
      </c>
      <c r="AY39" s="106">
        <f t="shared" si="36"/>
        <v>160</v>
      </c>
      <c r="AZ39" s="106">
        <f t="shared" si="37"/>
        <v>0</v>
      </c>
      <c r="BA39" s="49">
        <f t="shared" si="38"/>
        <v>0</v>
      </c>
      <c r="BB39" s="46"/>
      <c r="BC39" s="42">
        <f t="shared" si="39"/>
        <v>0</v>
      </c>
      <c r="BD39" s="46"/>
      <c r="BE39" s="46"/>
      <c r="BF39" s="32" t="str">
        <f t="shared" si="40"/>
        <v>OK</v>
      </c>
      <c r="BG39" s="42">
        <f t="shared" si="41"/>
        <v>160</v>
      </c>
      <c r="BH39" s="106">
        <f t="shared" si="42"/>
        <v>160</v>
      </c>
      <c r="BI39" s="106">
        <f t="shared" si="43"/>
        <v>0</v>
      </c>
      <c r="BJ39" s="106">
        <f t="shared" si="44"/>
        <v>0</v>
      </c>
      <c r="BK39" s="49">
        <f t="shared" si="45"/>
        <v>0</v>
      </c>
      <c r="BL39" s="46"/>
      <c r="BM39" s="42">
        <f t="shared" si="46"/>
        <v>0</v>
      </c>
      <c r="BN39" s="46"/>
      <c r="BO39" s="46"/>
      <c r="BP39" s="46"/>
      <c r="BQ39" s="32" t="str">
        <f t="shared" si="47"/>
        <v>OK</v>
      </c>
    </row>
    <row r="40" spans="1:69" s="107" customFormat="1" ht="15" hidden="1" customHeight="1">
      <c r="A40" s="35"/>
      <c r="B40" s="35"/>
      <c r="C40" s="35"/>
      <c r="D40" s="10" t="s">
        <v>196</v>
      </c>
      <c r="E40" s="10" t="s">
        <v>202</v>
      </c>
      <c r="F40" s="10" t="s">
        <v>230</v>
      </c>
      <c r="G40" s="10" t="s">
        <v>229</v>
      </c>
      <c r="H40" s="11" t="s">
        <v>197</v>
      </c>
      <c r="I40" s="113">
        <v>123</v>
      </c>
      <c r="J40" s="14">
        <v>123</v>
      </c>
      <c r="K40" s="5"/>
      <c r="L40" s="108"/>
      <c r="M40" s="5">
        <v>123</v>
      </c>
      <c r="N40" s="108"/>
      <c r="O40" s="29" t="str">
        <f t="shared" si="14"/>
        <v>OK</v>
      </c>
      <c r="P40" s="34">
        <f t="shared" si="15"/>
        <v>123</v>
      </c>
      <c r="Q40" s="29" t="str">
        <f t="shared" si="16"/>
        <v>OK</v>
      </c>
      <c r="R40" s="43">
        <f t="shared" si="17"/>
        <v>123</v>
      </c>
      <c r="S40" s="41"/>
      <c r="T40" s="41"/>
      <c r="U40" s="41">
        <v>123</v>
      </c>
      <c r="V40" s="40" t="str">
        <f t="shared" si="18"/>
        <v>OK</v>
      </c>
      <c r="W40" s="42">
        <f t="shared" si="19"/>
        <v>123</v>
      </c>
      <c r="X40" s="106">
        <f t="shared" si="20"/>
        <v>123</v>
      </c>
      <c r="Y40" s="49">
        <f t="shared" si="21"/>
        <v>0</v>
      </c>
      <c r="Z40" s="41"/>
      <c r="AA40" s="42">
        <f t="shared" si="22"/>
        <v>0</v>
      </c>
      <c r="AB40" s="41"/>
      <c r="AC40" s="41"/>
      <c r="AD40" s="41"/>
      <c r="AE40" s="32" t="str">
        <f t="shared" si="23"/>
        <v>OK</v>
      </c>
      <c r="AF40" s="42">
        <f t="shared" si="24"/>
        <v>123</v>
      </c>
      <c r="AG40" s="106">
        <f t="shared" si="25"/>
        <v>123</v>
      </c>
      <c r="AH40" s="49">
        <f t="shared" si="26"/>
        <v>0</v>
      </c>
      <c r="AI40" s="46"/>
      <c r="AJ40" s="42">
        <f t="shared" si="27"/>
        <v>0</v>
      </c>
      <c r="AK40" s="46"/>
      <c r="AL40" s="46"/>
      <c r="AM40" s="32" t="str">
        <f t="shared" si="28"/>
        <v>OK</v>
      </c>
      <c r="AN40" s="42">
        <f t="shared" si="29"/>
        <v>123</v>
      </c>
      <c r="AO40" s="106">
        <f t="shared" si="30"/>
        <v>123</v>
      </c>
      <c r="AP40" s="106">
        <f t="shared" si="31"/>
        <v>0</v>
      </c>
      <c r="AQ40" s="49">
        <f t="shared" si="32"/>
        <v>0</v>
      </c>
      <c r="AR40" s="46"/>
      <c r="AS40" s="42">
        <f t="shared" si="33"/>
        <v>0</v>
      </c>
      <c r="AT40" s="46"/>
      <c r="AU40" s="46"/>
      <c r="AV40" s="46"/>
      <c r="AW40" s="32" t="str">
        <f t="shared" si="34"/>
        <v>OK</v>
      </c>
      <c r="AX40" s="42">
        <f t="shared" si="35"/>
        <v>123</v>
      </c>
      <c r="AY40" s="106">
        <f t="shared" si="36"/>
        <v>123</v>
      </c>
      <c r="AZ40" s="106">
        <f t="shared" si="37"/>
        <v>0</v>
      </c>
      <c r="BA40" s="49">
        <f t="shared" si="38"/>
        <v>0</v>
      </c>
      <c r="BB40" s="46"/>
      <c r="BC40" s="42">
        <f t="shared" si="39"/>
        <v>0</v>
      </c>
      <c r="BD40" s="46"/>
      <c r="BE40" s="46"/>
      <c r="BF40" s="32" t="str">
        <f t="shared" si="40"/>
        <v>OK</v>
      </c>
      <c r="BG40" s="42">
        <f t="shared" si="41"/>
        <v>123</v>
      </c>
      <c r="BH40" s="106">
        <f t="shared" si="42"/>
        <v>123</v>
      </c>
      <c r="BI40" s="106">
        <f t="shared" si="43"/>
        <v>0</v>
      </c>
      <c r="BJ40" s="106">
        <f t="shared" si="44"/>
        <v>0</v>
      </c>
      <c r="BK40" s="49">
        <f t="shared" si="45"/>
        <v>0</v>
      </c>
      <c r="BL40" s="46"/>
      <c r="BM40" s="42">
        <f t="shared" si="46"/>
        <v>0</v>
      </c>
      <c r="BN40" s="46"/>
      <c r="BO40" s="46"/>
      <c r="BP40" s="46"/>
      <c r="BQ40" s="32" t="str">
        <f t="shared" si="47"/>
        <v>OK</v>
      </c>
    </row>
    <row r="41" spans="1:69" s="107" customFormat="1" ht="15" hidden="1" customHeight="1">
      <c r="A41" s="35"/>
      <c r="B41" s="35"/>
      <c r="C41" s="35"/>
      <c r="D41" s="10" t="s">
        <v>196</v>
      </c>
      <c r="E41" s="10" t="s">
        <v>202</v>
      </c>
      <c r="F41" s="10" t="s">
        <v>230</v>
      </c>
      <c r="G41" s="10" t="s">
        <v>231</v>
      </c>
      <c r="H41" s="11" t="s">
        <v>197</v>
      </c>
      <c r="I41" s="113">
        <v>560</v>
      </c>
      <c r="J41" s="14">
        <v>560</v>
      </c>
      <c r="K41" s="5"/>
      <c r="L41" s="108"/>
      <c r="M41" s="5">
        <v>560</v>
      </c>
      <c r="N41" s="108"/>
      <c r="O41" s="29" t="str">
        <f t="shared" si="14"/>
        <v>OK</v>
      </c>
      <c r="P41" s="34">
        <f t="shared" si="15"/>
        <v>560</v>
      </c>
      <c r="Q41" s="29" t="str">
        <f t="shared" si="16"/>
        <v>OK</v>
      </c>
      <c r="R41" s="43">
        <f t="shared" si="17"/>
        <v>560</v>
      </c>
      <c r="S41" s="41"/>
      <c r="T41" s="41"/>
      <c r="U41" s="41">
        <v>560</v>
      </c>
      <c r="V41" s="40" t="str">
        <f t="shared" si="18"/>
        <v>OK</v>
      </c>
      <c r="W41" s="42">
        <f t="shared" si="19"/>
        <v>560</v>
      </c>
      <c r="X41" s="106">
        <f t="shared" si="20"/>
        <v>560</v>
      </c>
      <c r="Y41" s="49">
        <f t="shared" si="21"/>
        <v>0</v>
      </c>
      <c r="Z41" s="41"/>
      <c r="AA41" s="42">
        <f t="shared" si="22"/>
        <v>0</v>
      </c>
      <c r="AB41" s="41"/>
      <c r="AC41" s="41"/>
      <c r="AD41" s="41"/>
      <c r="AE41" s="32" t="str">
        <f t="shared" si="23"/>
        <v>OK</v>
      </c>
      <c r="AF41" s="42">
        <f t="shared" si="24"/>
        <v>560</v>
      </c>
      <c r="AG41" s="106">
        <f t="shared" si="25"/>
        <v>560</v>
      </c>
      <c r="AH41" s="49">
        <f t="shared" si="26"/>
        <v>0</v>
      </c>
      <c r="AI41" s="46"/>
      <c r="AJ41" s="42">
        <f t="shared" si="27"/>
        <v>0</v>
      </c>
      <c r="AK41" s="46"/>
      <c r="AL41" s="46"/>
      <c r="AM41" s="32" t="str">
        <f t="shared" si="28"/>
        <v>OK</v>
      </c>
      <c r="AN41" s="42">
        <f t="shared" si="29"/>
        <v>560</v>
      </c>
      <c r="AO41" s="106">
        <f t="shared" si="30"/>
        <v>560</v>
      </c>
      <c r="AP41" s="106">
        <f t="shared" si="31"/>
        <v>0</v>
      </c>
      <c r="AQ41" s="49">
        <f t="shared" si="32"/>
        <v>0</v>
      </c>
      <c r="AR41" s="46"/>
      <c r="AS41" s="42">
        <f t="shared" si="33"/>
        <v>0</v>
      </c>
      <c r="AT41" s="46"/>
      <c r="AU41" s="46"/>
      <c r="AV41" s="46"/>
      <c r="AW41" s="32" t="str">
        <f t="shared" si="34"/>
        <v>OK</v>
      </c>
      <c r="AX41" s="42">
        <f t="shared" si="35"/>
        <v>560</v>
      </c>
      <c r="AY41" s="106">
        <f t="shared" si="36"/>
        <v>560</v>
      </c>
      <c r="AZ41" s="106">
        <f t="shared" si="37"/>
        <v>0</v>
      </c>
      <c r="BA41" s="49">
        <f t="shared" si="38"/>
        <v>0</v>
      </c>
      <c r="BB41" s="46"/>
      <c r="BC41" s="42">
        <f t="shared" si="39"/>
        <v>0</v>
      </c>
      <c r="BD41" s="46"/>
      <c r="BE41" s="46"/>
      <c r="BF41" s="32" t="str">
        <f t="shared" si="40"/>
        <v>OK</v>
      </c>
      <c r="BG41" s="42">
        <f t="shared" si="41"/>
        <v>560</v>
      </c>
      <c r="BH41" s="106">
        <f t="shared" si="42"/>
        <v>560</v>
      </c>
      <c r="BI41" s="106">
        <f t="shared" si="43"/>
        <v>0</v>
      </c>
      <c r="BJ41" s="106">
        <f t="shared" si="44"/>
        <v>0</v>
      </c>
      <c r="BK41" s="49">
        <f t="shared" si="45"/>
        <v>0</v>
      </c>
      <c r="BL41" s="46"/>
      <c r="BM41" s="42">
        <f t="shared" si="46"/>
        <v>0</v>
      </c>
      <c r="BN41" s="46"/>
      <c r="BO41" s="46"/>
      <c r="BP41" s="46"/>
      <c r="BQ41" s="32" t="str">
        <f t="shared" si="47"/>
        <v>OK</v>
      </c>
    </row>
    <row r="42" spans="1:69" s="107" customFormat="1" ht="15" hidden="1" customHeight="1">
      <c r="A42" s="35"/>
      <c r="B42" s="35"/>
      <c r="C42" s="35"/>
      <c r="D42" s="10" t="s">
        <v>196</v>
      </c>
      <c r="E42" s="10" t="s">
        <v>202</v>
      </c>
      <c r="F42" s="10" t="s">
        <v>230</v>
      </c>
      <c r="G42" s="10" t="s">
        <v>232</v>
      </c>
      <c r="H42" s="11" t="s">
        <v>197</v>
      </c>
      <c r="I42" s="113">
        <v>78</v>
      </c>
      <c r="J42" s="14">
        <v>78</v>
      </c>
      <c r="K42" s="5"/>
      <c r="L42" s="108"/>
      <c r="M42" s="5">
        <v>78</v>
      </c>
      <c r="N42" s="108"/>
      <c r="O42" s="29" t="str">
        <f t="shared" si="14"/>
        <v>OK</v>
      </c>
      <c r="P42" s="34">
        <f t="shared" si="15"/>
        <v>78</v>
      </c>
      <c r="Q42" s="29" t="str">
        <f t="shared" si="16"/>
        <v>OK</v>
      </c>
      <c r="R42" s="43">
        <f t="shared" si="17"/>
        <v>78</v>
      </c>
      <c r="S42" s="41"/>
      <c r="T42" s="41"/>
      <c r="U42" s="41">
        <v>78</v>
      </c>
      <c r="V42" s="40" t="str">
        <f t="shared" si="18"/>
        <v>OK</v>
      </c>
      <c r="W42" s="42">
        <f t="shared" si="19"/>
        <v>78</v>
      </c>
      <c r="X42" s="106">
        <f t="shared" si="20"/>
        <v>78</v>
      </c>
      <c r="Y42" s="49">
        <f t="shared" si="21"/>
        <v>0</v>
      </c>
      <c r="Z42" s="41"/>
      <c r="AA42" s="42">
        <f t="shared" si="22"/>
        <v>0</v>
      </c>
      <c r="AB42" s="41"/>
      <c r="AC42" s="41"/>
      <c r="AD42" s="41"/>
      <c r="AE42" s="32" t="str">
        <f t="shared" si="23"/>
        <v>OK</v>
      </c>
      <c r="AF42" s="42">
        <f t="shared" si="24"/>
        <v>78</v>
      </c>
      <c r="AG42" s="106">
        <f t="shared" si="25"/>
        <v>78</v>
      </c>
      <c r="AH42" s="49">
        <f t="shared" si="26"/>
        <v>0</v>
      </c>
      <c r="AI42" s="46"/>
      <c r="AJ42" s="42">
        <f t="shared" si="27"/>
        <v>0</v>
      </c>
      <c r="AK42" s="46"/>
      <c r="AL42" s="46"/>
      <c r="AM42" s="32" t="str">
        <f t="shared" si="28"/>
        <v>OK</v>
      </c>
      <c r="AN42" s="42">
        <f t="shared" si="29"/>
        <v>78</v>
      </c>
      <c r="AO42" s="106">
        <f t="shared" si="30"/>
        <v>78</v>
      </c>
      <c r="AP42" s="106">
        <f t="shared" si="31"/>
        <v>0</v>
      </c>
      <c r="AQ42" s="49">
        <f t="shared" si="32"/>
        <v>0</v>
      </c>
      <c r="AR42" s="46"/>
      <c r="AS42" s="42">
        <f t="shared" si="33"/>
        <v>0</v>
      </c>
      <c r="AT42" s="46"/>
      <c r="AU42" s="46"/>
      <c r="AV42" s="46"/>
      <c r="AW42" s="32" t="str">
        <f t="shared" si="34"/>
        <v>OK</v>
      </c>
      <c r="AX42" s="42">
        <f t="shared" si="35"/>
        <v>78</v>
      </c>
      <c r="AY42" s="106">
        <f t="shared" si="36"/>
        <v>78</v>
      </c>
      <c r="AZ42" s="106">
        <f t="shared" si="37"/>
        <v>0</v>
      </c>
      <c r="BA42" s="49">
        <f t="shared" si="38"/>
        <v>0</v>
      </c>
      <c r="BB42" s="46"/>
      <c r="BC42" s="42">
        <f t="shared" si="39"/>
        <v>0</v>
      </c>
      <c r="BD42" s="46"/>
      <c r="BE42" s="46"/>
      <c r="BF42" s="32" t="str">
        <f t="shared" si="40"/>
        <v>OK</v>
      </c>
      <c r="BG42" s="42">
        <f t="shared" si="41"/>
        <v>78</v>
      </c>
      <c r="BH42" s="106">
        <f t="shared" si="42"/>
        <v>78</v>
      </c>
      <c r="BI42" s="106">
        <f t="shared" si="43"/>
        <v>0</v>
      </c>
      <c r="BJ42" s="106">
        <f t="shared" si="44"/>
        <v>0</v>
      </c>
      <c r="BK42" s="49">
        <f t="shared" si="45"/>
        <v>0</v>
      </c>
      <c r="BL42" s="46"/>
      <c r="BM42" s="42">
        <f t="shared" si="46"/>
        <v>0</v>
      </c>
      <c r="BN42" s="46"/>
      <c r="BO42" s="46"/>
      <c r="BP42" s="46"/>
      <c r="BQ42" s="32" t="str">
        <f t="shared" si="47"/>
        <v>OK</v>
      </c>
    </row>
    <row r="43" spans="1:69" s="107" customFormat="1" ht="15" hidden="1" customHeight="1">
      <c r="A43" s="35"/>
      <c r="B43" s="35"/>
      <c r="C43" s="35"/>
      <c r="D43" s="10" t="s">
        <v>196</v>
      </c>
      <c r="E43" s="10" t="s">
        <v>233</v>
      </c>
      <c r="F43" s="10" t="s">
        <v>234</v>
      </c>
      <c r="G43" s="10" t="s">
        <v>235</v>
      </c>
      <c r="H43" s="11" t="s">
        <v>197</v>
      </c>
      <c r="I43" s="113">
        <v>60</v>
      </c>
      <c r="J43" s="14">
        <v>60</v>
      </c>
      <c r="K43" s="5"/>
      <c r="L43" s="108"/>
      <c r="M43" s="5">
        <v>60</v>
      </c>
      <c r="N43" s="108"/>
      <c r="O43" s="29" t="str">
        <f t="shared" si="14"/>
        <v>OK</v>
      </c>
      <c r="P43" s="34">
        <f t="shared" si="15"/>
        <v>60</v>
      </c>
      <c r="Q43" s="29" t="str">
        <f t="shared" si="16"/>
        <v>OK</v>
      </c>
      <c r="R43" s="43">
        <f t="shared" si="17"/>
        <v>60</v>
      </c>
      <c r="S43" s="41"/>
      <c r="T43" s="41"/>
      <c r="U43" s="41">
        <v>60</v>
      </c>
      <c r="V43" s="40" t="str">
        <f t="shared" si="18"/>
        <v>OK</v>
      </c>
      <c r="W43" s="42">
        <f t="shared" si="19"/>
        <v>60</v>
      </c>
      <c r="X43" s="106">
        <f t="shared" si="20"/>
        <v>60</v>
      </c>
      <c r="Y43" s="49">
        <f t="shared" si="21"/>
        <v>0</v>
      </c>
      <c r="Z43" s="41"/>
      <c r="AA43" s="42">
        <f t="shared" si="22"/>
        <v>0</v>
      </c>
      <c r="AB43" s="41"/>
      <c r="AC43" s="41"/>
      <c r="AD43" s="41"/>
      <c r="AE43" s="32" t="str">
        <f t="shared" si="23"/>
        <v>OK</v>
      </c>
      <c r="AF43" s="42">
        <f t="shared" si="24"/>
        <v>60</v>
      </c>
      <c r="AG43" s="106">
        <f t="shared" si="25"/>
        <v>60</v>
      </c>
      <c r="AH43" s="49">
        <f t="shared" si="26"/>
        <v>0</v>
      </c>
      <c r="AI43" s="46"/>
      <c r="AJ43" s="42">
        <f t="shared" si="27"/>
        <v>0</v>
      </c>
      <c r="AK43" s="46"/>
      <c r="AL43" s="46"/>
      <c r="AM43" s="32" t="str">
        <f t="shared" si="28"/>
        <v>OK</v>
      </c>
      <c r="AN43" s="42">
        <f t="shared" si="29"/>
        <v>60</v>
      </c>
      <c r="AO43" s="106">
        <f t="shared" si="30"/>
        <v>60</v>
      </c>
      <c r="AP43" s="106">
        <f t="shared" si="31"/>
        <v>0</v>
      </c>
      <c r="AQ43" s="49">
        <f t="shared" si="32"/>
        <v>0</v>
      </c>
      <c r="AR43" s="46"/>
      <c r="AS43" s="42">
        <f t="shared" si="33"/>
        <v>0</v>
      </c>
      <c r="AT43" s="46"/>
      <c r="AU43" s="46"/>
      <c r="AV43" s="46"/>
      <c r="AW43" s="32" t="str">
        <f t="shared" si="34"/>
        <v>OK</v>
      </c>
      <c r="AX43" s="42">
        <f t="shared" si="35"/>
        <v>60</v>
      </c>
      <c r="AY43" s="106">
        <f t="shared" si="36"/>
        <v>60</v>
      </c>
      <c r="AZ43" s="106">
        <f t="shared" si="37"/>
        <v>0</v>
      </c>
      <c r="BA43" s="49">
        <f t="shared" si="38"/>
        <v>0</v>
      </c>
      <c r="BB43" s="46"/>
      <c r="BC43" s="42">
        <f t="shared" si="39"/>
        <v>0</v>
      </c>
      <c r="BD43" s="46"/>
      <c r="BE43" s="46"/>
      <c r="BF43" s="32" t="str">
        <f t="shared" si="40"/>
        <v>OK</v>
      </c>
      <c r="BG43" s="42">
        <f t="shared" si="41"/>
        <v>60</v>
      </c>
      <c r="BH43" s="106">
        <f t="shared" si="42"/>
        <v>60</v>
      </c>
      <c r="BI43" s="106">
        <f t="shared" si="43"/>
        <v>0</v>
      </c>
      <c r="BJ43" s="106">
        <f t="shared" si="44"/>
        <v>0</v>
      </c>
      <c r="BK43" s="49">
        <f t="shared" si="45"/>
        <v>0</v>
      </c>
      <c r="BL43" s="46"/>
      <c r="BM43" s="42">
        <f t="shared" si="46"/>
        <v>0</v>
      </c>
      <c r="BN43" s="46"/>
      <c r="BO43" s="46"/>
      <c r="BP43" s="46"/>
      <c r="BQ43" s="32" t="str">
        <f t="shared" si="47"/>
        <v>OK</v>
      </c>
    </row>
    <row r="44" spans="1:69" s="107" customFormat="1" ht="15" hidden="1" customHeight="1">
      <c r="A44" s="35"/>
      <c r="B44" s="35"/>
      <c r="C44" s="35"/>
      <c r="D44" s="10" t="s">
        <v>196</v>
      </c>
      <c r="E44" s="10" t="s">
        <v>236</v>
      </c>
      <c r="F44" s="109" t="s">
        <v>238</v>
      </c>
      <c r="G44" s="109" t="s">
        <v>237</v>
      </c>
      <c r="H44" s="11" t="s">
        <v>197</v>
      </c>
      <c r="I44" s="113">
        <v>1940</v>
      </c>
      <c r="J44" s="14">
        <v>880</v>
      </c>
      <c r="K44" s="5"/>
      <c r="L44" s="108"/>
      <c r="M44" s="108"/>
      <c r="N44" s="5">
        <v>880</v>
      </c>
      <c r="O44" s="29" t="str">
        <f t="shared" si="14"/>
        <v>OK</v>
      </c>
      <c r="P44" s="34">
        <f t="shared" si="15"/>
        <v>0</v>
      </c>
      <c r="Q44" s="29" t="str">
        <f t="shared" si="16"/>
        <v>OK</v>
      </c>
      <c r="R44" s="43">
        <f t="shared" si="17"/>
        <v>880</v>
      </c>
      <c r="S44" s="41">
        <v>880</v>
      </c>
      <c r="T44" s="41"/>
      <c r="U44" s="41"/>
      <c r="V44" s="40" t="str">
        <f t="shared" si="18"/>
        <v>OK</v>
      </c>
      <c r="W44" s="42">
        <f t="shared" si="19"/>
        <v>880</v>
      </c>
      <c r="X44" s="106">
        <f t="shared" si="20"/>
        <v>0</v>
      </c>
      <c r="Y44" s="49">
        <f t="shared" si="21"/>
        <v>880</v>
      </c>
      <c r="Z44" s="41"/>
      <c r="AA44" s="42">
        <f t="shared" ref="AA44:AA74" si="48">Y44+Z44</f>
        <v>880</v>
      </c>
      <c r="AB44" s="41"/>
      <c r="AC44" s="41"/>
      <c r="AD44" s="41"/>
      <c r="AE44" s="32" t="str">
        <f t="shared" si="23"/>
        <v>OK</v>
      </c>
      <c r="AF44" s="42">
        <f t="shared" si="24"/>
        <v>880</v>
      </c>
      <c r="AG44" s="106">
        <f t="shared" si="25"/>
        <v>0</v>
      </c>
      <c r="AH44" s="49">
        <f t="shared" si="26"/>
        <v>880</v>
      </c>
      <c r="AI44" s="46"/>
      <c r="AJ44" s="42">
        <f t="shared" ref="AJ44:AJ74" si="49">AH44+AI44</f>
        <v>880</v>
      </c>
      <c r="AK44" s="46"/>
      <c r="AL44" s="46"/>
      <c r="AM44" s="32" t="str">
        <f t="shared" si="28"/>
        <v>OK</v>
      </c>
      <c r="AN44" s="42">
        <f t="shared" si="29"/>
        <v>880</v>
      </c>
      <c r="AO44" s="106">
        <f t="shared" si="30"/>
        <v>0</v>
      </c>
      <c r="AP44" s="106">
        <f t="shared" si="31"/>
        <v>0</v>
      </c>
      <c r="AQ44" s="49">
        <f t="shared" si="32"/>
        <v>880</v>
      </c>
      <c r="AR44" s="46"/>
      <c r="AS44" s="42">
        <f t="shared" ref="AS44:AS74" si="50">AQ44+AR44</f>
        <v>880</v>
      </c>
      <c r="AT44" s="46"/>
      <c r="AU44" s="46"/>
      <c r="AV44" s="46"/>
      <c r="AW44" s="32" t="str">
        <f t="shared" si="34"/>
        <v>OK</v>
      </c>
      <c r="AX44" s="42">
        <f t="shared" si="35"/>
        <v>880</v>
      </c>
      <c r="AY44" s="106">
        <f t="shared" si="36"/>
        <v>0</v>
      </c>
      <c r="AZ44" s="106">
        <f t="shared" si="37"/>
        <v>0</v>
      </c>
      <c r="BA44" s="49">
        <f t="shared" si="38"/>
        <v>880</v>
      </c>
      <c r="BB44" s="46"/>
      <c r="BC44" s="42">
        <f t="shared" ref="BC44:BC74" si="51">BA44+BB44</f>
        <v>880</v>
      </c>
      <c r="BD44" s="46"/>
      <c r="BE44" s="46"/>
      <c r="BF44" s="32" t="str">
        <f t="shared" si="40"/>
        <v>OK</v>
      </c>
      <c r="BG44" s="42">
        <f t="shared" si="41"/>
        <v>880</v>
      </c>
      <c r="BH44" s="106">
        <f t="shared" si="42"/>
        <v>0</v>
      </c>
      <c r="BI44" s="106">
        <f t="shared" si="43"/>
        <v>0</v>
      </c>
      <c r="BJ44" s="106">
        <f t="shared" si="44"/>
        <v>0</v>
      </c>
      <c r="BK44" s="49">
        <f t="shared" si="45"/>
        <v>880</v>
      </c>
      <c r="BL44" s="46"/>
      <c r="BM44" s="42">
        <f t="shared" ref="BM44:BM74" si="52">BK44+BL44</f>
        <v>880</v>
      </c>
      <c r="BN44" s="46"/>
      <c r="BO44" s="46"/>
      <c r="BP44" s="46"/>
      <c r="BQ44" s="32" t="str">
        <f t="shared" ref="BQ44:BQ74" si="53">IF(BG44=BH44+BI44+BJ44+BM44+BN44+BO44+BP44,"OK","NG")</f>
        <v>OK</v>
      </c>
    </row>
    <row r="45" spans="1:69" s="107" customFormat="1" ht="15" hidden="1" customHeight="1">
      <c r="A45" s="35"/>
      <c r="B45" s="35"/>
      <c r="C45" s="35"/>
      <c r="D45" s="10" t="s">
        <v>196</v>
      </c>
      <c r="E45" s="10" t="s">
        <v>239</v>
      </c>
      <c r="F45" s="13" t="s">
        <v>240</v>
      </c>
      <c r="G45" s="13" t="s">
        <v>241</v>
      </c>
      <c r="H45" s="11" t="s">
        <v>197</v>
      </c>
      <c r="I45" s="113">
        <v>400</v>
      </c>
      <c r="J45" s="14">
        <v>400</v>
      </c>
      <c r="K45" s="5"/>
      <c r="L45" s="108"/>
      <c r="M45" s="45">
        <v>400</v>
      </c>
      <c r="N45" s="108"/>
      <c r="O45" s="29" t="str">
        <f t="shared" ref="O45:O74" si="54">IF(J45-(K45+L45+M45+N45)=0,"OK","NG")</f>
        <v>OK</v>
      </c>
      <c r="P45" s="34">
        <f t="shared" ref="P45:P74" si="55">J45-N45</f>
        <v>400</v>
      </c>
      <c r="Q45" s="29" t="str">
        <f t="shared" ref="Q45:Q74" si="56">IF(P45=K45+L45+M45,"OK","NG")</f>
        <v>OK</v>
      </c>
      <c r="R45" s="43">
        <f t="shared" ref="R45:R74" si="57">J45</f>
        <v>400</v>
      </c>
      <c r="S45" s="41"/>
      <c r="T45" s="41"/>
      <c r="U45" s="41">
        <v>400</v>
      </c>
      <c r="V45" s="40" t="str">
        <f t="shared" ref="V45:V74" si="58">IF(R45=S45+T45+U45,"OK","NG")</f>
        <v>OK</v>
      </c>
      <c r="W45" s="42">
        <f t="shared" ref="W45:W74" si="59">J45</f>
        <v>400</v>
      </c>
      <c r="X45" s="106">
        <f t="shared" ref="X45:X74" si="60">U45</f>
        <v>400</v>
      </c>
      <c r="Y45" s="49">
        <f t="shared" ref="Y45:Y74" si="61">S45</f>
        <v>0</v>
      </c>
      <c r="Z45" s="41"/>
      <c r="AA45" s="42">
        <f t="shared" si="48"/>
        <v>0</v>
      </c>
      <c r="AB45" s="41"/>
      <c r="AC45" s="41"/>
      <c r="AD45" s="41"/>
      <c r="AE45" s="32" t="str">
        <f t="shared" ref="AE45:AE74" si="62">IF(W45=X45+AA45+AB45+AC45+AD45,"OK","NG")</f>
        <v>OK</v>
      </c>
      <c r="AF45" s="42">
        <f t="shared" ref="AF45:AF74" si="63">J45</f>
        <v>400</v>
      </c>
      <c r="AG45" s="106">
        <f t="shared" ref="AG45:AG74" si="64">U45</f>
        <v>400</v>
      </c>
      <c r="AH45" s="49">
        <f t="shared" ref="AH45:AH74" si="65">AA45</f>
        <v>0</v>
      </c>
      <c r="AI45" s="46"/>
      <c r="AJ45" s="42">
        <f t="shared" si="49"/>
        <v>0</v>
      </c>
      <c r="AK45" s="46"/>
      <c r="AL45" s="46"/>
      <c r="AM45" s="32" t="str">
        <f t="shared" ref="AM45:AM74" si="66">IF(AF45=AG45+AJ45+AK45+AL45,"OK","NG")</f>
        <v>OK</v>
      </c>
      <c r="AN45" s="42">
        <f t="shared" ref="AN45:AN74" si="67">J45</f>
        <v>400</v>
      </c>
      <c r="AO45" s="106">
        <f t="shared" ref="AO45:AO74" si="68">U45</f>
        <v>400</v>
      </c>
      <c r="AP45" s="106">
        <f t="shared" ref="AP45:AP74" si="69">AL45</f>
        <v>0</v>
      </c>
      <c r="AQ45" s="49">
        <f t="shared" ref="AQ45:AQ74" si="70">AJ45</f>
        <v>0</v>
      </c>
      <c r="AR45" s="46"/>
      <c r="AS45" s="42">
        <f t="shared" si="50"/>
        <v>0</v>
      </c>
      <c r="AT45" s="46"/>
      <c r="AU45" s="46"/>
      <c r="AV45" s="46"/>
      <c r="AW45" s="32" t="str">
        <f t="shared" ref="AW45:AW74" si="71">IF(AN45=AO45+AP45+AS45+AT45+AU45+AV45,"OK","NG")</f>
        <v>OK</v>
      </c>
      <c r="AX45" s="42">
        <f t="shared" ref="AX45:AX74" si="72">J45</f>
        <v>400</v>
      </c>
      <c r="AY45" s="106">
        <f t="shared" ref="AY45:AY74" si="73">U45</f>
        <v>400</v>
      </c>
      <c r="AZ45" s="106">
        <f t="shared" ref="AZ45:AZ74" si="74">AL45</f>
        <v>0</v>
      </c>
      <c r="BA45" s="49">
        <f t="shared" ref="BA45:BA74" si="75">AS45</f>
        <v>0</v>
      </c>
      <c r="BB45" s="46"/>
      <c r="BC45" s="42">
        <f t="shared" si="51"/>
        <v>0</v>
      </c>
      <c r="BD45" s="46"/>
      <c r="BE45" s="46"/>
      <c r="BF45" s="32" t="str">
        <f t="shared" ref="BF45:BF74" si="76">IF(AX45=AY45+AZ45+BC45+BD45+BE45,"OK","NG")</f>
        <v>OK</v>
      </c>
      <c r="BG45" s="42">
        <f t="shared" ref="BG45:BG74" si="77">J45</f>
        <v>400</v>
      </c>
      <c r="BH45" s="106">
        <f t="shared" ref="BH45:BH74" si="78">U45</f>
        <v>400</v>
      </c>
      <c r="BI45" s="106">
        <f t="shared" ref="BI45:BI74" si="79">AL45</f>
        <v>0</v>
      </c>
      <c r="BJ45" s="106">
        <f t="shared" ref="BJ45:BJ74" si="80">BE45</f>
        <v>0</v>
      </c>
      <c r="BK45" s="49">
        <f t="shared" ref="BK45:BK74" si="81">BC45</f>
        <v>0</v>
      </c>
      <c r="BL45" s="46"/>
      <c r="BM45" s="42">
        <f t="shared" si="52"/>
        <v>0</v>
      </c>
      <c r="BN45" s="46"/>
      <c r="BO45" s="46"/>
      <c r="BP45" s="46"/>
      <c r="BQ45" s="32" t="str">
        <f t="shared" si="53"/>
        <v>OK</v>
      </c>
    </row>
    <row r="46" spans="1:69" s="107" customFormat="1" ht="15" hidden="1" customHeight="1">
      <c r="A46" s="35"/>
      <c r="B46" s="35"/>
      <c r="C46" s="35"/>
      <c r="D46" s="10" t="s">
        <v>196</v>
      </c>
      <c r="E46" s="10" t="s">
        <v>239</v>
      </c>
      <c r="F46" s="13" t="s">
        <v>240</v>
      </c>
      <c r="G46" s="13" t="s">
        <v>242</v>
      </c>
      <c r="H46" s="11" t="s">
        <v>197</v>
      </c>
      <c r="I46" s="113">
        <v>90</v>
      </c>
      <c r="J46" s="14">
        <v>90</v>
      </c>
      <c r="K46" s="5"/>
      <c r="L46" s="108"/>
      <c r="M46" s="45">
        <v>90</v>
      </c>
      <c r="N46" s="108"/>
      <c r="O46" s="29" t="str">
        <f t="shared" si="54"/>
        <v>OK</v>
      </c>
      <c r="P46" s="34">
        <f t="shared" si="55"/>
        <v>90</v>
      </c>
      <c r="Q46" s="29" t="str">
        <f t="shared" si="56"/>
        <v>OK</v>
      </c>
      <c r="R46" s="43">
        <f t="shared" si="57"/>
        <v>90</v>
      </c>
      <c r="S46" s="41"/>
      <c r="T46" s="41"/>
      <c r="U46" s="41">
        <v>90</v>
      </c>
      <c r="V46" s="40" t="str">
        <f t="shared" si="58"/>
        <v>OK</v>
      </c>
      <c r="W46" s="42">
        <f t="shared" si="59"/>
        <v>90</v>
      </c>
      <c r="X46" s="106">
        <f t="shared" si="60"/>
        <v>90</v>
      </c>
      <c r="Y46" s="49">
        <f t="shared" si="61"/>
        <v>0</v>
      </c>
      <c r="Z46" s="41"/>
      <c r="AA46" s="42">
        <f t="shared" si="48"/>
        <v>0</v>
      </c>
      <c r="AB46" s="41"/>
      <c r="AC46" s="41"/>
      <c r="AD46" s="41"/>
      <c r="AE46" s="32" t="str">
        <f t="shared" si="62"/>
        <v>OK</v>
      </c>
      <c r="AF46" s="42">
        <f t="shared" si="63"/>
        <v>90</v>
      </c>
      <c r="AG46" s="106">
        <f t="shared" si="64"/>
        <v>90</v>
      </c>
      <c r="AH46" s="49">
        <f t="shared" si="65"/>
        <v>0</v>
      </c>
      <c r="AI46" s="46"/>
      <c r="AJ46" s="42">
        <f t="shared" si="49"/>
        <v>0</v>
      </c>
      <c r="AK46" s="46"/>
      <c r="AL46" s="46"/>
      <c r="AM46" s="32" t="str">
        <f t="shared" si="66"/>
        <v>OK</v>
      </c>
      <c r="AN46" s="42">
        <f t="shared" si="67"/>
        <v>90</v>
      </c>
      <c r="AO46" s="106">
        <f t="shared" si="68"/>
        <v>90</v>
      </c>
      <c r="AP46" s="106">
        <f t="shared" si="69"/>
        <v>0</v>
      </c>
      <c r="AQ46" s="49">
        <f t="shared" si="70"/>
        <v>0</v>
      </c>
      <c r="AR46" s="46"/>
      <c r="AS46" s="42">
        <f t="shared" si="50"/>
        <v>0</v>
      </c>
      <c r="AT46" s="46"/>
      <c r="AU46" s="46"/>
      <c r="AV46" s="46"/>
      <c r="AW46" s="32" t="str">
        <f t="shared" si="71"/>
        <v>OK</v>
      </c>
      <c r="AX46" s="42">
        <f t="shared" si="72"/>
        <v>90</v>
      </c>
      <c r="AY46" s="106">
        <f t="shared" si="73"/>
        <v>90</v>
      </c>
      <c r="AZ46" s="106">
        <f t="shared" si="74"/>
        <v>0</v>
      </c>
      <c r="BA46" s="49">
        <f t="shared" si="75"/>
        <v>0</v>
      </c>
      <c r="BB46" s="46"/>
      <c r="BC46" s="42">
        <f t="shared" si="51"/>
        <v>0</v>
      </c>
      <c r="BD46" s="46"/>
      <c r="BE46" s="46"/>
      <c r="BF46" s="32" t="str">
        <f t="shared" si="76"/>
        <v>OK</v>
      </c>
      <c r="BG46" s="42">
        <f t="shared" si="77"/>
        <v>90</v>
      </c>
      <c r="BH46" s="106">
        <f t="shared" si="78"/>
        <v>90</v>
      </c>
      <c r="BI46" s="106">
        <f t="shared" si="79"/>
        <v>0</v>
      </c>
      <c r="BJ46" s="106">
        <f t="shared" si="80"/>
        <v>0</v>
      </c>
      <c r="BK46" s="49">
        <f t="shared" si="81"/>
        <v>0</v>
      </c>
      <c r="BL46" s="46"/>
      <c r="BM46" s="42">
        <f t="shared" si="52"/>
        <v>0</v>
      </c>
      <c r="BN46" s="46"/>
      <c r="BO46" s="46"/>
      <c r="BP46" s="46"/>
      <c r="BQ46" s="32" t="str">
        <f t="shared" si="53"/>
        <v>OK</v>
      </c>
    </row>
    <row r="47" spans="1:69" s="107" customFormat="1" ht="15" hidden="1" customHeight="1">
      <c r="A47" s="35"/>
      <c r="B47" s="35"/>
      <c r="C47" s="35"/>
      <c r="D47" s="10" t="s">
        <v>196</v>
      </c>
      <c r="E47" s="10" t="s">
        <v>239</v>
      </c>
      <c r="F47" s="13" t="s">
        <v>240</v>
      </c>
      <c r="G47" s="13" t="s">
        <v>243</v>
      </c>
      <c r="H47" s="11" t="s">
        <v>197</v>
      </c>
      <c r="I47" s="113">
        <v>70</v>
      </c>
      <c r="J47" s="14">
        <v>70</v>
      </c>
      <c r="K47" s="5"/>
      <c r="L47" s="108"/>
      <c r="M47" s="45">
        <v>70</v>
      </c>
      <c r="N47" s="108"/>
      <c r="O47" s="29" t="str">
        <f t="shared" si="54"/>
        <v>OK</v>
      </c>
      <c r="P47" s="34">
        <f t="shared" si="55"/>
        <v>70</v>
      </c>
      <c r="Q47" s="29" t="str">
        <f t="shared" si="56"/>
        <v>OK</v>
      </c>
      <c r="R47" s="43">
        <f t="shared" si="57"/>
        <v>70</v>
      </c>
      <c r="S47" s="41"/>
      <c r="T47" s="41"/>
      <c r="U47" s="41">
        <v>70</v>
      </c>
      <c r="V47" s="40" t="str">
        <f t="shared" si="58"/>
        <v>OK</v>
      </c>
      <c r="W47" s="42">
        <f t="shared" si="59"/>
        <v>70</v>
      </c>
      <c r="X47" s="106">
        <f t="shared" si="60"/>
        <v>70</v>
      </c>
      <c r="Y47" s="49">
        <f t="shared" si="61"/>
        <v>0</v>
      </c>
      <c r="Z47" s="41"/>
      <c r="AA47" s="42">
        <f t="shared" si="48"/>
        <v>0</v>
      </c>
      <c r="AB47" s="41"/>
      <c r="AC47" s="41"/>
      <c r="AD47" s="41"/>
      <c r="AE47" s="32" t="str">
        <f t="shared" si="62"/>
        <v>OK</v>
      </c>
      <c r="AF47" s="42">
        <f t="shared" si="63"/>
        <v>70</v>
      </c>
      <c r="AG47" s="106">
        <f t="shared" si="64"/>
        <v>70</v>
      </c>
      <c r="AH47" s="49">
        <f t="shared" si="65"/>
        <v>0</v>
      </c>
      <c r="AI47" s="46"/>
      <c r="AJ47" s="42">
        <f t="shared" si="49"/>
        <v>0</v>
      </c>
      <c r="AK47" s="46"/>
      <c r="AL47" s="46"/>
      <c r="AM47" s="32" t="str">
        <f t="shared" si="66"/>
        <v>OK</v>
      </c>
      <c r="AN47" s="42">
        <f t="shared" si="67"/>
        <v>70</v>
      </c>
      <c r="AO47" s="106">
        <f t="shared" si="68"/>
        <v>70</v>
      </c>
      <c r="AP47" s="106">
        <f t="shared" si="69"/>
        <v>0</v>
      </c>
      <c r="AQ47" s="49">
        <f t="shared" si="70"/>
        <v>0</v>
      </c>
      <c r="AR47" s="46"/>
      <c r="AS47" s="42">
        <f t="shared" si="50"/>
        <v>0</v>
      </c>
      <c r="AT47" s="46"/>
      <c r="AU47" s="46"/>
      <c r="AV47" s="46"/>
      <c r="AW47" s="32" t="str">
        <f t="shared" si="71"/>
        <v>OK</v>
      </c>
      <c r="AX47" s="42">
        <f t="shared" si="72"/>
        <v>70</v>
      </c>
      <c r="AY47" s="106">
        <f t="shared" si="73"/>
        <v>70</v>
      </c>
      <c r="AZ47" s="106">
        <f t="shared" si="74"/>
        <v>0</v>
      </c>
      <c r="BA47" s="49">
        <f t="shared" si="75"/>
        <v>0</v>
      </c>
      <c r="BB47" s="46"/>
      <c r="BC47" s="42">
        <f t="shared" si="51"/>
        <v>0</v>
      </c>
      <c r="BD47" s="46"/>
      <c r="BE47" s="46"/>
      <c r="BF47" s="32" t="str">
        <f t="shared" si="76"/>
        <v>OK</v>
      </c>
      <c r="BG47" s="42">
        <f t="shared" si="77"/>
        <v>70</v>
      </c>
      <c r="BH47" s="106">
        <f t="shared" si="78"/>
        <v>70</v>
      </c>
      <c r="BI47" s="106">
        <f t="shared" si="79"/>
        <v>0</v>
      </c>
      <c r="BJ47" s="106">
        <f t="shared" si="80"/>
        <v>0</v>
      </c>
      <c r="BK47" s="49">
        <f t="shared" si="81"/>
        <v>0</v>
      </c>
      <c r="BL47" s="46"/>
      <c r="BM47" s="42">
        <f t="shared" si="52"/>
        <v>0</v>
      </c>
      <c r="BN47" s="46"/>
      <c r="BO47" s="46"/>
      <c r="BP47" s="46"/>
      <c r="BQ47" s="32" t="str">
        <f t="shared" si="53"/>
        <v>OK</v>
      </c>
    </row>
    <row r="48" spans="1:69" s="107" customFormat="1" ht="15" hidden="1" customHeight="1">
      <c r="A48" s="35"/>
      <c r="B48" s="35"/>
      <c r="C48" s="35"/>
      <c r="D48" s="10" t="s">
        <v>196</v>
      </c>
      <c r="E48" s="10" t="s">
        <v>239</v>
      </c>
      <c r="F48" s="13" t="s">
        <v>240</v>
      </c>
      <c r="G48" s="13" t="s">
        <v>244</v>
      </c>
      <c r="H48" s="11" t="s">
        <v>197</v>
      </c>
      <c r="I48" s="113">
        <v>80</v>
      </c>
      <c r="J48" s="14">
        <v>80</v>
      </c>
      <c r="K48" s="5"/>
      <c r="L48" s="108"/>
      <c r="M48" s="45">
        <v>80</v>
      </c>
      <c r="N48" s="108"/>
      <c r="O48" s="29" t="str">
        <f t="shared" si="54"/>
        <v>OK</v>
      </c>
      <c r="P48" s="34">
        <f t="shared" si="55"/>
        <v>80</v>
      </c>
      <c r="Q48" s="29" t="str">
        <f t="shared" si="56"/>
        <v>OK</v>
      </c>
      <c r="R48" s="43">
        <f t="shared" si="57"/>
        <v>80</v>
      </c>
      <c r="S48" s="41"/>
      <c r="T48" s="41"/>
      <c r="U48" s="41">
        <v>80</v>
      </c>
      <c r="V48" s="40" t="str">
        <f t="shared" si="58"/>
        <v>OK</v>
      </c>
      <c r="W48" s="42">
        <f t="shared" si="59"/>
        <v>80</v>
      </c>
      <c r="X48" s="106">
        <f t="shared" si="60"/>
        <v>80</v>
      </c>
      <c r="Y48" s="49">
        <f t="shared" si="61"/>
        <v>0</v>
      </c>
      <c r="Z48" s="41"/>
      <c r="AA48" s="42">
        <f t="shared" si="48"/>
        <v>0</v>
      </c>
      <c r="AB48" s="41"/>
      <c r="AC48" s="41"/>
      <c r="AD48" s="41"/>
      <c r="AE48" s="32" t="str">
        <f t="shared" si="62"/>
        <v>OK</v>
      </c>
      <c r="AF48" s="42">
        <f t="shared" si="63"/>
        <v>80</v>
      </c>
      <c r="AG48" s="106">
        <f t="shared" si="64"/>
        <v>80</v>
      </c>
      <c r="AH48" s="49">
        <f t="shared" si="65"/>
        <v>0</v>
      </c>
      <c r="AI48" s="46"/>
      <c r="AJ48" s="42">
        <f t="shared" si="49"/>
        <v>0</v>
      </c>
      <c r="AK48" s="46"/>
      <c r="AL48" s="46"/>
      <c r="AM48" s="32" t="str">
        <f t="shared" si="66"/>
        <v>OK</v>
      </c>
      <c r="AN48" s="42">
        <f t="shared" si="67"/>
        <v>80</v>
      </c>
      <c r="AO48" s="106">
        <f t="shared" si="68"/>
        <v>80</v>
      </c>
      <c r="AP48" s="106">
        <f t="shared" si="69"/>
        <v>0</v>
      </c>
      <c r="AQ48" s="49">
        <f t="shared" si="70"/>
        <v>0</v>
      </c>
      <c r="AR48" s="46"/>
      <c r="AS48" s="42">
        <f t="shared" si="50"/>
        <v>0</v>
      </c>
      <c r="AT48" s="46"/>
      <c r="AU48" s="46"/>
      <c r="AV48" s="46"/>
      <c r="AW48" s="32" t="str">
        <f t="shared" si="71"/>
        <v>OK</v>
      </c>
      <c r="AX48" s="42">
        <f t="shared" si="72"/>
        <v>80</v>
      </c>
      <c r="AY48" s="106">
        <f t="shared" si="73"/>
        <v>80</v>
      </c>
      <c r="AZ48" s="106">
        <f t="shared" si="74"/>
        <v>0</v>
      </c>
      <c r="BA48" s="49">
        <f t="shared" si="75"/>
        <v>0</v>
      </c>
      <c r="BB48" s="46"/>
      <c r="BC48" s="42">
        <f t="shared" si="51"/>
        <v>0</v>
      </c>
      <c r="BD48" s="46"/>
      <c r="BE48" s="46"/>
      <c r="BF48" s="32" t="str">
        <f t="shared" si="76"/>
        <v>OK</v>
      </c>
      <c r="BG48" s="42">
        <f t="shared" si="77"/>
        <v>80</v>
      </c>
      <c r="BH48" s="106">
        <f t="shared" si="78"/>
        <v>80</v>
      </c>
      <c r="BI48" s="106">
        <f t="shared" si="79"/>
        <v>0</v>
      </c>
      <c r="BJ48" s="106">
        <f t="shared" si="80"/>
        <v>0</v>
      </c>
      <c r="BK48" s="49">
        <f t="shared" si="81"/>
        <v>0</v>
      </c>
      <c r="BL48" s="46"/>
      <c r="BM48" s="42">
        <f t="shared" si="52"/>
        <v>0</v>
      </c>
      <c r="BN48" s="46"/>
      <c r="BO48" s="46"/>
      <c r="BP48" s="46"/>
      <c r="BQ48" s="32" t="str">
        <f t="shared" si="53"/>
        <v>OK</v>
      </c>
    </row>
    <row r="49" spans="1:69" s="107" customFormat="1" ht="15" hidden="1" customHeight="1">
      <c r="A49" s="35"/>
      <c r="B49" s="35"/>
      <c r="C49" s="35"/>
      <c r="D49" s="10" t="s">
        <v>196</v>
      </c>
      <c r="E49" s="10" t="s">
        <v>239</v>
      </c>
      <c r="F49" s="13" t="s">
        <v>240</v>
      </c>
      <c r="G49" s="13" t="s">
        <v>245</v>
      </c>
      <c r="H49" s="11" t="s">
        <v>197</v>
      </c>
      <c r="I49" s="113">
        <v>40</v>
      </c>
      <c r="J49" s="14">
        <v>40</v>
      </c>
      <c r="K49" s="5"/>
      <c r="L49" s="108"/>
      <c r="M49" s="45">
        <v>40</v>
      </c>
      <c r="N49" s="108"/>
      <c r="O49" s="29" t="str">
        <f t="shared" si="54"/>
        <v>OK</v>
      </c>
      <c r="P49" s="34">
        <f t="shared" si="55"/>
        <v>40</v>
      </c>
      <c r="Q49" s="29" t="str">
        <f t="shared" si="56"/>
        <v>OK</v>
      </c>
      <c r="R49" s="43">
        <f t="shared" si="57"/>
        <v>40</v>
      </c>
      <c r="S49" s="41"/>
      <c r="T49" s="41"/>
      <c r="U49" s="41">
        <v>40</v>
      </c>
      <c r="V49" s="40" t="str">
        <f t="shared" si="58"/>
        <v>OK</v>
      </c>
      <c r="W49" s="42">
        <f t="shared" si="59"/>
        <v>40</v>
      </c>
      <c r="X49" s="106">
        <f t="shared" si="60"/>
        <v>40</v>
      </c>
      <c r="Y49" s="49">
        <f t="shared" si="61"/>
        <v>0</v>
      </c>
      <c r="Z49" s="41"/>
      <c r="AA49" s="42">
        <f t="shared" si="48"/>
        <v>0</v>
      </c>
      <c r="AB49" s="41"/>
      <c r="AC49" s="41"/>
      <c r="AD49" s="41"/>
      <c r="AE49" s="32" t="str">
        <f t="shared" si="62"/>
        <v>OK</v>
      </c>
      <c r="AF49" s="42">
        <f t="shared" si="63"/>
        <v>40</v>
      </c>
      <c r="AG49" s="106">
        <f t="shared" si="64"/>
        <v>40</v>
      </c>
      <c r="AH49" s="49">
        <f t="shared" si="65"/>
        <v>0</v>
      </c>
      <c r="AI49" s="46"/>
      <c r="AJ49" s="42">
        <f t="shared" si="49"/>
        <v>0</v>
      </c>
      <c r="AK49" s="46"/>
      <c r="AL49" s="46"/>
      <c r="AM49" s="32" t="str">
        <f t="shared" si="66"/>
        <v>OK</v>
      </c>
      <c r="AN49" s="42">
        <f t="shared" si="67"/>
        <v>40</v>
      </c>
      <c r="AO49" s="106">
        <f t="shared" si="68"/>
        <v>40</v>
      </c>
      <c r="AP49" s="106">
        <f t="shared" si="69"/>
        <v>0</v>
      </c>
      <c r="AQ49" s="49">
        <f t="shared" si="70"/>
        <v>0</v>
      </c>
      <c r="AR49" s="46"/>
      <c r="AS49" s="42">
        <f t="shared" si="50"/>
        <v>0</v>
      </c>
      <c r="AT49" s="46"/>
      <c r="AU49" s="46"/>
      <c r="AV49" s="46"/>
      <c r="AW49" s="32" t="str">
        <f t="shared" si="71"/>
        <v>OK</v>
      </c>
      <c r="AX49" s="42">
        <f t="shared" si="72"/>
        <v>40</v>
      </c>
      <c r="AY49" s="106">
        <f t="shared" si="73"/>
        <v>40</v>
      </c>
      <c r="AZ49" s="106">
        <f t="shared" si="74"/>
        <v>0</v>
      </c>
      <c r="BA49" s="49">
        <f t="shared" si="75"/>
        <v>0</v>
      </c>
      <c r="BB49" s="46"/>
      <c r="BC49" s="42">
        <f t="shared" si="51"/>
        <v>0</v>
      </c>
      <c r="BD49" s="46"/>
      <c r="BE49" s="46"/>
      <c r="BF49" s="32" t="str">
        <f t="shared" si="76"/>
        <v>OK</v>
      </c>
      <c r="BG49" s="42">
        <f t="shared" si="77"/>
        <v>40</v>
      </c>
      <c r="BH49" s="106">
        <f t="shared" si="78"/>
        <v>40</v>
      </c>
      <c r="BI49" s="106">
        <f t="shared" si="79"/>
        <v>0</v>
      </c>
      <c r="BJ49" s="106">
        <f t="shared" si="80"/>
        <v>0</v>
      </c>
      <c r="BK49" s="49">
        <f t="shared" si="81"/>
        <v>0</v>
      </c>
      <c r="BL49" s="46"/>
      <c r="BM49" s="42">
        <f t="shared" si="52"/>
        <v>0</v>
      </c>
      <c r="BN49" s="46"/>
      <c r="BO49" s="46"/>
      <c r="BP49" s="46"/>
      <c r="BQ49" s="32" t="str">
        <f t="shared" si="53"/>
        <v>OK</v>
      </c>
    </row>
    <row r="50" spans="1:69" s="107" customFormat="1" ht="15" hidden="1" customHeight="1">
      <c r="A50" s="35"/>
      <c r="B50" s="35"/>
      <c r="C50" s="35"/>
      <c r="D50" s="10" t="s">
        <v>196</v>
      </c>
      <c r="E50" s="10" t="s">
        <v>239</v>
      </c>
      <c r="F50" s="13" t="s">
        <v>240</v>
      </c>
      <c r="G50" s="13" t="s">
        <v>246</v>
      </c>
      <c r="H50" s="11" t="s">
        <v>197</v>
      </c>
      <c r="I50" s="113">
        <v>40</v>
      </c>
      <c r="J50" s="14">
        <v>40</v>
      </c>
      <c r="K50" s="5"/>
      <c r="L50" s="108"/>
      <c r="M50" s="45">
        <v>40</v>
      </c>
      <c r="N50" s="108"/>
      <c r="O50" s="29" t="str">
        <f t="shared" si="54"/>
        <v>OK</v>
      </c>
      <c r="P50" s="34">
        <f t="shared" si="55"/>
        <v>40</v>
      </c>
      <c r="Q50" s="29" t="str">
        <f t="shared" si="56"/>
        <v>OK</v>
      </c>
      <c r="R50" s="43">
        <f t="shared" si="57"/>
        <v>40</v>
      </c>
      <c r="S50" s="41"/>
      <c r="T50" s="41"/>
      <c r="U50" s="41">
        <v>40</v>
      </c>
      <c r="V50" s="40" t="str">
        <f t="shared" si="58"/>
        <v>OK</v>
      </c>
      <c r="W50" s="42">
        <f t="shared" si="59"/>
        <v>40</v>
      </c>
      <c r="X50" s="106">
        <f t="shared" si="60"/>
        <v>40</v>
      </c>
      <c r="Y50" s="49">
        <f t="shared" si="61"/>
        <v>0</v>
      </c>
      <c r="Z50" s="41"/>
      <c r="AA50" s="42">
        <f t="shared" si="48"/>
        <v>0</v>
      </c>
      <c r="AB50" s="41"/>
      <c r="AC50" s="41"/>
      <c r="AD50" s="41"/>
      <c r="AE50" s="32" t="str">
        <f t="shared" si="62"/>
        <v>OK</v>
      </c>
      <c r="AF50" s="42">
        <f t="shared" si="63"/>
        <v>40</v>
      </c>
      <c r="AG50" s="106">
        <f t="shared" si="64"/>
        <v>40</v>
      </c>
      <c r="AH50" s="49">
        <f t="shared" si="65"/>
        <v>0</v>
      </c>
      <c r="AI50" s="46"/>
      <c r="AJ50" s="42">
        <f t="shared" si="49"/>
        <v>0</v>
      </c>
      <c r="AK50" s="46"/>
      <c r="AL50" s="46"/>
      <c r="AM50" s="32" t="str">
        <f t="shared" si="66"/>
        <v>OK</v>
      </c>
      <c r="AN50" s="42">
        <f t="shared" si="67"/>
        <v>40</v>
      </c>
      <c r="AO50" s="106">
        <f t="shared" si="68"/>
        <v>40</v>
      </c>
      <c r="AP50" s="106">
        <f t="shared" si="69"/>
        <v>0</v>
      </c>
      <c r="AQ50" s="49">
        <f t="shared" si="70"/>
        <v>0</v>
      </c>
      <c r="AR50" s="46"/>
      <c r="AS50" s="42">
        <f t="shared" si="50"/>
        <v>0</v>
      </c>
      <c r="AT50" s="46"/>
      <c r="AU50" s="46"/>
      <c r="AV50" s="46"/>
      <c r="AW50" s="32" t="str">
        <f t="shared" si="71"/>
        <v>OK</v>
      </c>
      <c r="AX50" s="42">
        <f t="shared" si="72"/>
        <v>40</v>
      </c>
      <c r="AY50" s="106">
        <f t="shared" si="73"/>
        <v>40</v>
      </c>
      <c r="AZ50" s="106">
        <f t="shared" si="74"/>
        <v>0</v>
      </c>
      <c r="BA50" s="49">
        <f t="shared" si="75"/>
        <v>0</v>
      </c>
      <c r="BB50" s="46"/>
      <c r="BC50" s="42">
        <f t="shared" si="51"/>
        <v>0</v>
      </c>
      <c r="BD50" s="46"/>
      <c r="BE50" s="46"/>
      <c r="BF50" s="32" t="str">
        <f t="shared" si="76"/>
        <v>OK</v>
      </c>
      <c r="BG50" s="42">
        <f t="shared" si="77"/>
        <v>40</v>
      </c>
      <c r="BH50" s="106">
        <f t="shared" si="78"/>
        <v>40</v>
      </c>
      <c r="BI50" s="106">
        <f t="shared" si="79"/>
        <v>0</v>
      </c>
      <c r="BJ50" s="106">
        <f t="shared" si="80"/>
        <v>0</v>
      </c>
      <c r="BK50" s="49">
        <f t="shared" si="81"/>
        <v>0</v>
      </c>
      <c r="BL50" s="46"/>
      <c r="BM50" s="42">
        <f t="shared" si="52"/>
        <v>0</v>
      </c>
      <c r="BN50" s="46"/>
      <c r="BO50" s="46"/>
      <c r="BP50" s="46"/>
      <c r="BQ50" s="32" t="str">
        <f t="shared" si="53"/>
        <v>OK</v>
      </c>
    </row>
    <row r="51" spans="1:69" s="107" customFormat="1" ht="15" hidden="1" customHeight="1">
      <c r="A51" s="35"/>
      <c r="B51" s="35"/>
      <c r="C51" s="35"/>
      <c r="D51" s="10" t="s">
        <v>196</v>
      </c>
      <c r="E51" s="10" t="s">
        <v>239</v>
      </c>
      <c r="F51" s="13" t="s">
        <v>240</v>
      </c>
      <c r="G51" s="13" t="s">
        <v>247</v>
      </c>
      <c r="H51" s="11" t="s">
        <v>197</v>
      </c>
      <c r="I51" s="113">
        <v>30</v>
      </c>
      <c r="J51" s="14">
        <v>30</v>
      </c>
      <c r="K51" s="5"/>
      <c r="L51" s="108"/>
      <c r="M51" s="45">
        <v>30</v>
      </c>
      <c r="N51" s="108"/>
      <c r="O51" s="29" t="str">
        <f t="shared" si="54"/>
        <v>OK</v>
      </c>
      <c r="P51" s="34">
        <f t="shared" si="55"/>
        <v>30</v>
      </c>
      <c r="Q51" s="29" t="str">
        <f t="shared" si="56"/>
        <v>OK</v>
      </c>
      <c r="R51" s="43">
        <f t="shared" si="57"/>
        <v>30</v>
      </c>
      <c r="S51" s="41"/>
      <c r="T51" s="41"/>
      <c r="U51" s="41">
        <v>30</v>
      </c>
      <c r="V51" s="40" t="str">
        <f t="shared" si="58"/>
        <v>OK</v>
      </c>
      <c r="W51" s="42">
        <f t="shared" si="59"/>
        <v>30</v>
      </c>
      <c r="X51" s="106">
        <f t="shared" si="60"/>
        <v>30</v>
      </c>
      <c r="Y51" s="49">
        <f t="shared" si="61"/>
        <v>0</v>
      </c>
      <c r="Z51" s="41"/>
      <c r="AA51" s="42">
        <f t="shared" si="48"/>
        <v>0</v>
      </c>
      <c r="AB51" s="41"/>
      <c r="AC51" s="41"/>
      <c r="AD51" s="41"/>
      <c r="AE51" s="32" t="str">
        <f t="shared" si="62"/>
        <v>OK</v>
      </c>
      <c r="AF51" s="42">
        <f t="shared" si="63"/>
        <v>30</v>
      </c>
      <c r="AG51" s="106">
        <f t="shared" si="64"/>
        <v>30</v>
      </c>
      <c r="AH51" s="49">
        <f t="shared" si="65"/>
        <v>0</v>
      </c>
      <c r="AI51" s="46"/>
      <c r="AJ51" s="42">
        <f t="shared" si="49"/>
        <v>0</v>
      </c>
      <c r="AK51" s="46"/>
      <c r="AL51" s="46"/>
      <c r="AM51" s="32" t="str">
        <f t="shared" si="66"/>
        <v>OK</v>
      </c>
      <c r="AN51" s="42">
        <f t="shared" si="67"/>
        <v>30</v>
      </c>
      <c r="AO51" s="106">
        <f t="shared" si="68"/>
        <v>30</v>
      </c>
      <c r="AP51" s="106">
        <f t="shared" si="69"/>
        <v>0</v>
      </c>
      <c r="AQ51" s="49">
        <f t="shared" si="70"/>
        <v>0</v>
      </c>
      <c r="AR51" s="46"/>
      <c r="AS51" s="42">
        <f t="shared" si="50"/>
        <v>0</v>
      </c>
      <c r="AT51" s="46"/>
      <c r="AU51" s="46"/>
      <c r="AV51" s="46"/>
      <c r="AW51" s="32" t="str">
        <f t="shared" si="71"/>
        <v>OK</v>
      </c>
      <c r="AX51" s="42">
        <f t="shared" si="72"/>
        <v>30</v>
      </c>
      <c r="AY51" s="106">
        <f t="shared" si="73"/>
        <v>30</v>
      </c>
      <c r="AZ51" s="106">
        <f t="shared" si="74"/>
        <v>0</v>
      </c>
      <c r="BA51" s="49">
        <f t="shared" si="75"/>
        <v>0</v>
      </c>
      <c r="BB51" s="46"/>
      <c r="BC51" s="42">
        <f t="shared" si="51"/>
        <v>0</v>
      </c>
      <c r="BD51" s="46"/>
      <c r="BE51" s="46"/>
      <c r="BF51" s="32" t="str">
        <f t="shared" si="76"/>
        <v>OK</v>
      </c>
      <c r="BG51" s="42">
        <f t="shared" si="77"/>
        <v>30</v>
      </c>
      <c r="BH51" s="106">
        <f t="shared" si="78"/>
        <v>30</v>
      </c>
      <c r="BI51" s="106">
        <f t="shared" si="79"/>
        <v>0</v>
      </c>
      <c r="BJ51" s="106">
        <f t="shared" si="80"/>
        <v>0</v>
      </c>
      <c r="BK51" s="49">
        <f t="shared" si="81"/>
        <v>0</v>
      </c>
      <c r="BL51" s="46"/>
      <c r="BM51" s="42">
        <f t="shared" si="52"/>
        <v>0</v>
      </c>
      <c r="BN51" s="46"/>
      <c r="BO51" s="46"/>
      <c r="BP51" s="46"/>
      <c r="BQ51" s="32" t="str">
        <f t="shared" si="53"/>
        <v>OK</v>
      </c>
    </row>
    <row r="52" spans="1:69" s="107" customFormat="1" ht="15" hidden="1" customHeight="1">
      <c r="A52" s="35"/>
      <c r="B52" s="35"/>
      <c r="C52" s="35"/>
      <c r="D52" s="10" t="s">
        <v>196</v>
      </c>
      <c r="E52" s="10" t="s">
        <v>239</v>
      </c>
      <c r="F52" s="13" t="s">
        <v>240</v>
      </c>
      <c r="G52" s="13" t="s">
        <v>248</v>
      </c>
      <c r="H52" s="11" t="s">
        <v>197</v>
      </c>
      <c r="I52" s="113">
        <v>150</v>
      </c>
      <c r="J52" s="14">
        <v>150</v>
      </c>
      <c r="K52" s="5"/>
      <c r="L52" s="108"/>
      <c r="M52" s="45">
        <v>150</v>
      </c>
      <c r="N52" s="108"/>
      <c r="O52" s="29" t="str">
        <f t="shared" si="54"/>
        <v>OK</v>
      </c>
      <c r="P52" s="34">
        <f t="shared" si="55"/>
        <v>150</v>
      </c>
      <c r="Q52" s="29" t="str">
        <f t="shared" si="56"/>
        <v>OK</v>
      </c>
      <c r="R52" s="43">
        <f t="shared" si="57"/>
        <v>150</v>
      </c>
      <c r="S52" s="41"/>
      <c r="T52" s="41"/>
      <c r="U52" s="41">
        <v>150</v>
      </c>
      <c r="V52" s="40" t="str">
        <f t="shared" si="58"/>
        <v>OK</v>
      </c>
      <c r="W52" s="42">
        <f t="shared" si="59"/>
        <v>150</v>
      </c>
      <c r="X52" s="106">
        <f t="shared" si="60"/>
        <v>150</v>
      </c>
      <c r="Y52" s="49">
        <f t="shared" si="61"/>
        <v>0</v>
      </c>
      <c r="Z52" s="41"/>
      <c r="AA52" s="42">
        <f t="shared" si="48"/>
        <v>0</v>
      </c>
      <c r="AB52" s="41"/>
      <c r="AC52" s="41"/>
      <c r="AD52" s="41"/>
      <c r="AE52" s="32" t="str">
        <f t="shared" si="62"/>
        <v>OK</v>
      </c>
      <c r="AF52" s="42">
        <f t="shared" si="63"/>
        <v>150</v>
      </c>
      <c r="AG52" s="106">
        <f t="shared" si="64"/>
        <v>150</v>
      </c>
      <c r="AH52" s="49">
        <f t="shared" si="65"/>
        <v>0</v>
      </c>
      <c r="AI52" s="46"/>
      <c r="AJ52" s="42">
        <f t="shared" si="49"/>
        <v>0</v>
      </c>
      <c r="AK52" s="46"/>
      <c r="AL52" s="46"/>
      <c r="AM52" s="32" t="str">
        <f t="shared" si="66"/>
        <v>OK</v>
      </c>
      <c r="AN52" s="42">
        <f t="shared" si="67"/>
        <v>150</v>
      </c>
      <c r="AO52" s="106">
        <f t="shared" si="68"/>
        <v>150</v>
      </c>
      <c r="AP52" s="106">
        <f t="shared" si="69"/>
        <v>0</v>
      </c>
      <c r="AQ52" s="49">
        <f t="shared" si="70"/>
        <v>0</v>
      </c>
      <c r="AR52" s="46"/>
      <c r="AS52" s="42">
        <f t="shared" si="50"/>
        <v>0</v>
      </c>
      <c r="AT52" s="46"/>
      <c r="AU52" s="46"/>
      <c r="AV52" s="46"/>
      <c r="AW52" s="32" t="str">
        <f t="shared" si="71"/>
        <v>OK</v>
      </c>
      <c r="AX52" s="42">
        <f t="shared" si="72"/>
        <v>150</v>
      </c>
      <c r="AY52" s="106">
        <f t="shared" si="73"/>
        <v>150</v>
      </c>
      <c r="AZ52" s="106">
        <f t="shared" si="74"/>
        <v>0</v>
      </c>
      <c r="BA52" s="49">
        <f t="shared" si="75"/>
        <v>0</v>
      </c>
      <c r="BB52" s="46"/>
      <c r="BC52" s="42">
        <f t="shared" si="51"/>
        <v>0</v>
      </c>
      <c r="BD52" s="46"/>
      <c r="BE52" s="46"/>
      <c r="BF52" s="32" t="str">
        <f t="shared" si="76"/>
        <v>OK</v>
      </c>
      <c r="BG52" s="42">
        <f t="shared" si="77"/>
        <v>150</v>
      </c>
      <c r="BH52" s="106">
        <f t="shared" si="78"/>
        <v>150</v>
      </c>
      <c r="BI52" s="106">
        <f t="shared" si="79"/>
        <v>0</v>
      </c>
      <c r="BJ52" s="106">
        <f t="shared" si="80"/>
        <v>0</v>
      </c>
      <c r="BK52" s="49">
        <f t="shared" si="81"/>
        <v>0</v>
      </c>
      <c r="BL52" s="46"/>
      <c r="BM52" s="42">
        <f t="shared" si="52"/>
        <v>0</v>
      </c>
      <c r="BN52" s="46"/>
      <c r="BO52" s="46"/>
      <c r="BP52" s="46"/>
      <c r="BQ52" s="32" t="str">
        <f t="shared" si="53"/>
        <v>OK</v>
      </c>
    </row>
    <row r="53" spans="1:69" s="107" customFormat="1" ht="15" hidden="1" customHeight="1">
      <c r="A53" s="35"/>
      <c r="B53" s="35"/>
      <c r="C53" s="35"/>
      <c r="D53" s="10" t="s">
        <v>196</v>
      </c>
      <c r="E53" s="10" t="s">
        <v>239</v>
      </c>
      <c r="F53" s="13" t="s">
        <v>240</v>
      </c>
      <c r="G53" s="13" t="s">
        <v>249</v>
      </c>
      <c r="H53" s="11" t="s">
        <v>197</v>
      </c>
      <c r="I53" s="113">
        <v>20</v>
      </c>
      <c r="J53" s="14">
        <v>20</v>
      </c>
      <c r="K53" s="5"/>
      <c r="L53" s="108"/>
      <c r="M53" s="45">
        <v>20</v>
      </c>
      <c r="N53" s="108"/>
      <c r="O53" s="29" t="str">
        <f t="shared" si="54"/>
        <v>OK</v>
      </c>
      <c r="P53" s="34">
        <f t="shared" si="55"/>
        <v>20</v>
      </c>
      <c r="Q53" s="29" t="str">
        <f t="shared" si="56"/>
        <v>OK</v>
      </c>
      <c r="R53" s="43">
        <f t="shared" si="57"/>
        <v>20</v>
      </c>
      <c r="S53" s="41"/>
      <c r="T53" s="41"/>
      <c r="U53" s="41">
        <v>20</v>
      </c>
      <c r="V53" s="40" t="str">
        <f t="shared" si="58"/>
        <v>OK</v>
      </c>
      <c r="W53" s="42">
        <f t="shared" si="59"/>
        <v>20</v>
      </c>
      <c r="X53" s="106">
        <f t="shared" si="60"/>
        <v>20</v>
      </c>
      <c r="Y53" s="49">
        <f t="shared" si="61"/>
        <v>0</v>
      </c>
      <c r="Z53" s="41"/>
      <c r="AA53" s="42">
        <f t="shared" si="48"/>
        <v>0</v>
      </c>
      <c r="AB53" s="41"/>
      <c r="AC53" s="41"/>
      <c r="AD53" s="41"/>
      <c r="AE53" s="32" t="str">
        <f t="shared" si="62"/>
        <v>OK</v>
      </c>
      <c r="AF53" s="42">
        <f t="shared" si="63"/>
        <v>20</v>
      </c>
      <c r="AG53" s="106">
        <f t="shared" si="64"/>
        <v>20</v>
      </c>
      <c r="AH53" s="49">
        <f t="shared" si="65"/>
        <v>0</v>
      </c>
      <c r="AI53" s="46"/>
      <c r="AJ53" s="42">
        <f t="shared" si="49"/>
        <v>0</v>
      </c>
      <c r="AK53" s="46"/>
      <c r="AL53" s="46"/>
      <c r="AM53" s="32" t="str">
        <f t="shared" si="66"/>
        <v>OK</v>
      </c>
      <c r="AN53" s="42">
        <f t="shared" si="67"/>
        <v>20</v>
      </c>
      <c r="AO53" s="106">
        <f t="shared" si="68"/>
        <v>20</v>
      </c>
      <c r="AP53" s="106">
        <f t="shared" si="69"/>
        <v>0</v>
      </c>
      <c r="AQ53" s="49">
        <f t="shared" si="70"/>
        <v>0</v>
      </c>
      <c r="AR53" s="46"/>
      <c r="AS53" s="42">
        <f t="shared" si="50"/>
        <v>0</v>
      </c>
      <c r="AT53" s="46"/>
      <c r="AU53" s="46"/>
      <c r="AV53" s="46"/>
      <c r="AW53" s="32" t="str">
        <f t="shared" si="71"/>
        <v>OK</v>
      </c>
      <c r="AX53" s="42">
        <f t="shared" si="72"/>
        <v>20</v>
      </c>
      <c r="AY53" s="106">
        <f t="shared" si="73"/>
        <v>20</v>
      </c>
      <c r="AZ53" s="106">
        <f t="shared" si="74"/>
        <v>0</v>
      </c>
      <c r="BA53" s="49">
        <f t="shared" si="75"/>
        <v>0</v>
      </c>
      <c r="BB53" s="46"/>
      <c r="BC53" s="42">
        <f t="shared" si="51"/>
        <v>0</v>
      </c>
      <c r="BD53" s="46"/>
      <c r="BE53" s="46"/>
      <c r="BF53" s="32" t="str">
        <f t="shared" si="76"/>
        <v>OK</v>
      </c>
      <c r="BG53" s="42">
        <f t="shared" si="77"/>
        <v>20</v>
      </c>
      <c r="BH53" s="106">
        <f t="shared" si="78"/>
        <v>20</v>
      </c>
      <c r="BI53" s="106">
        <f t="shared" si="79"/>
        <v>0</v>
      </c>
      <c r="BJ53" s="106">
        <f t="shared" si="80"/>
        <v>0</v>
      </c>
      <c r="BK53" s="49">
        <f t="shared" si="81"/>
        <v>0</v>
      </c>
      <c r="BL53" s="46"/>
      <c r="BM53" s="42">
        <f t="shared" si="52"/>
        <v>0</v>
      </c>
      <c r="BN53" s="46"/>
      <c r="BO53" s="46"/>
      <c r="BP53" s="46"/>
      <c r="BQ53" s="32" t="str">
        <f t="shared" si="53"/>
        <v>OK</v>
      </c>
    </row>
    <row r="54" spans="1:69" s="107" customFormat="1" ht="15" hidden="1" customHeight="1">
      <c r="A54" s="35"/>
      <c r="B54" s="35"/>
      <c r="C54" s="35"/>
      <c r="D54" s="10" t="s">
        <v>196</v>
      </c>
      <c r="E54" s="10" t="s">
        <v>239</v>
      </c>
      <c r="F54" s="13" t="s">
        <v>240</v>
      </c>
      <c r="G54" s="13" t="s">
        <v>250</v>
      </c>
      <c r="H54" s="11" t="s">
        <v>197</v>
      </c>
      <c r="I54" s="113">
        <v>20</v>
      </c>
      <c r="J54" s="14">
        <v>20</v>
      </c>
      <c r="K54" s="5"/>
      <c r="L54" s="108"/>
      <c r="M54" s="45">
        <v>20</v>
      </c>
      <c r="N54" s="108"/>
      <c r="O54" s="29" t="str">
        <f t="shared" si="54"/>
        <v>OK</v>
      </c>
      <c r="P54" s="34">
        <f t="shared" si="55"/>
        <v>20</v>
      </c>
      <c r="Q54" s="29" t="str">
        <f t="shared" si="56"/>
        <v>OK</v>
      </c>
      <c r="R54" s="43">
        <f t="shared" si="57"/>
        <v>20</v>
      </c>
      <c r="S54" s="41"/>
      <c r="T54" s="41"/>
      <c r="U54" s="41">
        <v>20</v>
      </c>
      <c r="V54" s="40" t="str">
        <f t="shared" si="58"/>
        <v>OK</v>
      </c>
      <c r="W54" s="42">
        <f t="shared" si="59"/>
        <v>20</v>
      </c>
      <c r="X54" s="106">
        <f t="shared" si="60"/>
        <v>20</v>
      </c>
      <c r="Y54" s="49">
        <f t="shared" si="61"/>
        <v>0</v>
      </c>
      <c r="Z54" s="41"/>
      <c r="AA54" s="42">
        <f t="shared" si="48"/>
        <v>0</v>
      </c>
      <c r="AB54" s="41"/>
      <c r="AC54" s="41"/>
      <c r="AD54" s="41"/>
      <c r="AE54" s="32" t="str">
        <f t="shared" si="62"/>
        <v>OK</v>
      </c>
      <c r="AF54" s="42">
        <f t="shared" si="63"/>
        <v>20</v>
      </c>
      <c r="AG54" s="106">
        <f t="shared" si="64"/>
        <v>20</v>
      </c>
      <c r="AH54" s="49">
        <f t="shared" si="65"/>
        <v>0</v>
      </c>
      <c r="AI54" s="46"/>
      <c r="AJ54" s="42">
        <f t="shared" si="49"/>
        <v>0</v>
      </c>
      <c r="AK54" s="46"/>
      <c r="AL54" s="46"/>
      <c r="AM54" s="32" t="str">
        <f t="shared" si="66"/>
        <v>OK</v>
      </c>
      <c r="AN54" s="42">
        <f t="shared" si="67"/>
        <v>20</v>
      </c>
      <c r="AO54" s="106">
        <f t="shared" si="68"/>
        <v>20</v>
      </c>
      <c r="AP54" s="106">
        <f t="shared" si="69"/>
        <v>0</v>
      </c>
      <c r="AQ54" s="49">
        <f t="shared" si="70"/>
        <v>0</v>
      </c>
      <c r="AR54" s="46"/>
      <c r="AS54" s="42">
        <f t="shared" si="50"/>
        <v>0</v>
      </c>
      <c r="AT54" s="46"/>
      <c r="AU54" s="46"/>
      <c r="AV54" s="46"/>
      <c r="AW54" s="32" t="str">
        <f t="shared" si="71"/>
        <v>OK</v>
      </c>
      <c r="AX54" s="42">
        <f t="shared" si="72"/>
        <v>20</v>
      </c>
      <c r="AY54" s="106">
        <f t="shared" si="73"/>
        <v>20</v>
      </c>
      <c r="AZ54" s="106">
        <f t="shared" si="74"/>
        <v>0</v>
      </c>
      <c r="BA54" s="49">
        <f t="shared" si="75"/>
        <v>0</v>
      </c>
      <c r="BB54" s="46"/>
      <c r="BC54" s="42">
        <f t="shared" si="51"/>
        <v>0</v>
      </c>
      <c r="BD54" s="46"/>
      <c r="BE54" s="46"/>
      <c r="BF54" s="32" t="str">
        <f t="shared" si="76"/>
        <v>OK</v>
      </c>
      <c r="BG54" s="42">
        <f t="shared" si="77"/>
        <v>20</v>
      </c>
      <c r="BH54" s="106">
        <f t="shared" si="78"/>
        <v>20</v>
      </c>
      <c r="BI54" s="106">
        <f t="shared" si="79"/>
        <v>0</v>
      </c>
      <c r="BJ54" s="106">
        <f t="shared" si="80"/>
        <v>0</v>
      </c>
      <c r="BK54" s="49">
        <f t="shared" si="81"/>
        <v>0</v>
      </c>
      <c r="BL54" s="46"/>
      <c r="BM54" s="42">
        <f t="shared" si="52"/>
        <v>0</v>
      </c>
      <c r="BN54" s="46"/>
      <c r="BO54" s="46"/>
      <c r="BP54" s="46"/>
      <c r="BQ54" s="32" t="str">
        <f t="shared" si="53"/>
        <v>OK</v>
      </c>
    </row>
    <row r="55" spans="1:69" s="107" customFormat="1" ht="15" hidden="1" customHeight="1">
      <c r="A55" s="35"/>
      <c r="B55" s="35"/>
      <c r="C55" s="35"/>
      <c r="D55" s="10" t="s">
        <v>196</v>
      </c>
      <c r="E55" s="10" t="s">
        <v>239</v>
      </c>
      <c r="F55" s="13" t="s">
        <v>240</v>
      </c>
      <c r="G55" s="13" t="s">
        <v>251</v>
      </c>
      <c r="H55" s="11" t="s">
        <v>197</v>
      </c>
      <c r="I55" s="113">
        <v>30</v>
      </c>
      <c r="J55" s="14">
        <v>30</v>
      </c>
      <c r="K55" s="5"/>
      <c r="L55" s="108"/>
      <c r="M55" s="45">
        <v>30</v>
      </c>
      <c r="N55" s="108"/>
      <c r="O55" s="29" t="str">
        <f t="shared" si="54"/>
        <v>OK</v>
      </c>
      <c r="P55" s="34">
        <f t="shared" si="55"/>
        <v>30</v>
      </c>
      <c r="Q55" s="29" t="str">
        <f t="shared" si="56"/>
        <v>OK</v>
      </c>
      <c r="R55" s="43">
        <f t="shared" si="57"/>
        <v>30</v>
      </c>
      <c r="S55" s="41"/>
      <c r="T55" s="41"/>
      <c r="U55" s="41">
        <v>30</v>
      </c>
      <c r="V55" s="40" t="str">
        <f t="shared" si="58"/>
        <v>OK</v>
      </c>
      <c r="W55" s="42">
        <f t="shared" si="59"/>
        <v>30</v>
      </c>
      <c r="X55" s="106">
        <f t="shared" si="60"/>
        <v>30</v>
      </c>
      <c r="Y55" s="49">
        <f t="shared" si="61"/>
        <v>0</v>
      </c>
      <c r="Z55" s="41"/>
      <c r="AA55" s="42">
        <f t="shared" si="48"/>
        <v>0</v>
      </c>
      <c r="AB55" s="41"/>
      <c r="AC55" s="41"/>
      <c r="AD55" s="41"/>
      <c r="AE55" s="32" t="str">
        <f t="shared" si="62"/>
        <v>OK</v>
      </c>
      <c r="AF55" s="42">
        <f t="shared" si="63"/>
        <v>30</v>
      </c>
      <c r="AG55" s="106">
        <f t="shared" si="64"/>
        <v>30</v>
      </c>
      <c r="AH55" s="49">
        <f t="shared" si="65"/>
        <v>0</v>
      </c>
      <c r="AI55" s="46"/>
      <c r="AJ55" s="42">
        <f t="shared" si="49"/>
        <v>0</v>
      </c>
      <c r="AK55" s="46"/>
      <c r="AL55" s="46"/>
      <c r="AM55" s="32" t="str">
        <f t="shared" si="66"/>
        <v>OK</v>
      </c>
      <c r="AN55" s="42">
        <f t="shared" si="67"/>
        <v>30</v>
      </c>
      <c r="AO55" s="106">
        <f t="shared" si="68"/>
        <v>30</v>
      </c>
      <c r="AP55" s="106">
        <f t="shared" si="69"/>
        <v>0</v>
      </c>
      <c r="AQ55" s="49">
        <f t="shared" si="70"/>
        <v>0</v>
      </c>
      <c r="AR55" s="46"/>
      <c r="AS55" s="42">
        <f t="shared" si="50"/>
        <v>0</v>
      </c>
      <c r="AT55" s="46"/>
      <c r="AU55" s="46"/>
      <c r="AV55" s="46"/>
      <c r="AW55" s="32" t="str">
        <f t="shared" si="71"/>
        <v>OK</v>
      </c>
      <c r="AX55" s="42">
        <f t="shared" si="72"/>
        <v>30</v>
      </c>
      <c r="AY55" s="106">
        <f t="shared" si="73"/>
        <v>30</v>
      </c>
      <c r="AZ55" s="106">
        <f t="shared" si="74"/>
        <v>0</v>
      </c>
      <c r="BA55" s="49">
        <f t="shared" si="75"/>
        <v>0</v>
      </c>
      <c r="BB55" s="46"/>
      <c r="BC55" s="42">
        <f t="shared" si="51"/>
        <v>0</v>
      </c>
      <c r="BD55" s="46"/>
      <c r="BE55" s="46"/>
      <c r="BF55" s="32" t="str">
        <f t="shared" si="76"/>
        <v>OK</v>
      </c>
      <c r="BG55" s="42">
        <f t="shared" si="77"/>
        <v>30</v>
      </c>
      <c r="BH55" s="106">
        <f t="shared" si="78"/>
        <v>30</v>
      </c>
      <c r="BI55" s="106">
        <f t="shared" si="79"/>
        <v>0</v>
      </c>
      <c r="BJ55" s="106">
        <f t="shared" si="80"/>
        <v>0</v>
      </c>
      <c r="BK55" s="49">
        <f t="shared" si="81"/>
        <v>0</v>
      </c>
      <c r="BL55" s="46"/>
      <c r="BM55" s="42">
        <f t="shared" si="52"/>
        <v>0</v>
      </c>
      <c r="BN55" s="46"/>
      <c r="BO55" s="46"/>
      <c r="BP55" s="46"/>
      <c r="BQ55" s="32" t="str">
        <f t="shared" si="53"/>
        <v>OK</v>
      </c>
    </row>
    <row r="56" spans="1:69" s="107" customFormat="1" ht="15" hidden="1" customHeight="1">
      <c r="A56" s="35"/>
      <c r="B56" s="35"/>
      <c r="C56" s="35"/>
      <c r="D56" s="10" t="s">
        <v>196</v>
      </c>
      <c r="E56" s="10" t="s">
        <v>239</v>
      </c>
      <c r="F56" s="13" t="s">
        <v>240</v>
      </c>
      <c r="G56" s="13" t="s">
        <v>252</v>
      </c>
      <c r="H56" s="11" t="s">
        <v>197</v>
      </c>
      <c r="I56" s="113">
        <v>30</v>
      </c>
      <c r="J56" s="14">
        <v>30</v>
      </c>
      <c r="K56" s="5"/>
      <c r="L56" s="108"/>
      <c r="M56" s="45">
        <v>30</v>
      </c>
      <c r="N56" s="108"/>
      <c r="O56" s="29" t="str">
        <f t="shared" si="54"/>
        <v>OK</v>
      </c>
      <c r="P56" s="34">
        <f t="shared" si="55"/>
        <v>30</v>
      </c>
      <c r="Q56" s="29" t="str">
        <f t="shared" si="56"/>
        <v>OK</v>
      </c>
      <c r="R56" s="43">
        <f t="shared" si="57"/>
        <v>30</v>
      </c>
      <c r="S56" s="41"/>
      <c r="T56" s="41"/>
      <c r="U56" s="41">
        <v>30</v>
      </c>
      <c r="V56" s="40" t="str">
        <f t="shared" si="58"/>
        <v>OK</v>
      </c>
      <c r="W56" s="42">
        <f t="shared" si="59"/>
        <v>30</v>
      </c>
      <c r="X56" s="106">
        <f t="shared" si="60"/>
        <v>30</v>
      </c>
      <c r="Y56" s="49">
        <f t="shared" si="61"/>
        <v>0</v>
      </c>
      <c r="Z56" s="41"/>
      <c r="AA56" s="42">
        <f t="shared" si="48"/>
        <v>0</v>
      </c>
      <c r="AB56" s="41"/>
      <c r="AC56" s="41"/>
      <c r="AD56" s="41"/>
      <c r="AE56" s="32" t="str">
        <f t="shared" si="62"/>
        <v>OK</v>
      </c>
      <c r="AF56" s="42">
        <f t="shared" si="63"/>
        <v>30</v>
      </c>
      <c r="AG56" s="106">
        <f t="shared" si="64"/>
        <v>30</v>
      </c>
      <c r="AH56" s="49">
        <f t="shared" si="65"/>
        <v>0</v>
      </c>
      <c r="AI56" s="46"/>
      <c r="AJ56" s="42">
        <f t="shared" si="49"/>
        <v>0</v>
      </c>
      <c r="AK56" s="46"/>
      <c r="AL56" s="46"/>
      <c r="AM56" s="32" t="str">
        <f t="shared" si="66"/>
        <v>OK</v>
      </c>
      <c r="AN56" s="42">
        <f t="shared" si="67"/>
        <v>30</v>
      </c>
      <c r="AO56" s="106">
        <f t="shared" si="68"/>
        <v>30</v>
      </c>
      <c r="AP56" s="106">
        <f t="shared" si="69"/>
        <v>0</v>
      </c>
      <c r="AQ56" s="49">
        <f t="shared" si="70"/>
        <v>0</v>
      </c>
      <c r="AR56" s="46"/>
      <c r="AS56" s="42">
        <f t="shared" si="50"/>
        <v>0</v>
      </c>
      <c r="AT56" s="46"/>
      <c r="AU56" s="46"/>
      <c r="AV56" s="46"/>
      <c r="AW56" s="32" t="str">
        <f t="shared" si="71"/>
        <v>OK</v>
      </c>
      <c r="AX56" s="42">
        <f t="shared" si="72"/>
        <v>30</v>
      </c>
      <c r="AY56" s="106">
        <f t="shared" si="73"/>
        <v>30</v>
      </c>
      <c r="AZ56" s="106">
        <f t="shared" si="74"/>
        <v>0</v>
      </c>
      <c r="BA56" s="49">
        <f t="shared" si="75"/>
        <v>0</v>
      </c>
      <c r="BB56" s="46"/>
      <c r="BC56" s="42">
        <f t="shared" si="51"/>
        <v>0</v>
      </c>
      <c r="BD56" s="46"/>
      <c r="BE56" s="46"/>
      <c r="BF56" s="32" t="str">
        <f t="shared" si="76"/>
        <v>OK</v>
      </c>
      <c r="BG56" s="42">
        <f t="shared" si="77"/>
        <v>30</v>
      </c>
      <c r="BH56" s="106">
        <f t="shared" si="78"/>
        <v>30</v>
      </c>
      <c r="BI56" s="106">
        <f t="shared" si="79"/>
        <v>0</v>
      </c>
      <c r="BJ56" s="106">
        <f t="shared" si="80"/>
        <v>0</v>
      </c>
      <c r="BK56" s="49">
        <f t="shared" si="81"/>
        <v>0</v>
      </c>
      <c r="BL56" s="46"/>
      <c r="BM56" s="42">
        <f t="shared" si="52"/>
        <v>0</v>
      </c>
      <c r="BN56" s="46"/>
      <c r="BO56" s="46"/>
      <c r="BP56" s="46"/>
      <c r="BQ56" s="32" t="str">
        <f t="shared" si="53"/>
        <v>OK</v>
      </c>
    </row>
    <row r="57" spans="1:69" s="107" customFormat="1" ht="15" hidden="1" customHeight="1">
      <c r="A57" s="35"/>
      <c r="B57" s="35"/>
      <c r="C57" s="35"/>
      <c r="D57" s="10" t="s">
        <v>196</v>
      </c>
      <c r="E57" s="10" t="s">
        <v>239</v>
      </c>
      <c r="F57" s="13" t="s">
        <v>240</v>
      </c>
      <c r="G57" s="13" t="s">
        <v>253</v>
      </c>
      <c r="H57" s="11" t="s">
        <v>197</v>
      </c>
      <c r="I57" s="113">
        <v>110</v>
      </c>
      <c r="J57" s="14">
        <v>110</v>
      </c>
      <c r="K57" s="5"/>
      <c r="L57" s="108"/>
      <c r="M57" s="108"/>
      <c r="N57" s="45">
        <v>110</v>
      </c>
      <c r="O57" s="29" t="str">
        <f t="shared" si="54"/>
        <v>OK</v>
      </c>
      <c r="P57" s="34">
        <f t="shared" si="55"/>
        <v>0</v>
      </c>
      <c r="Q57" s="29" t="str">
        <f t="shared" si="56"/>
        <v>OK</v>
      </c>
      <c r="R57" s="43">
        <f t="shared" si="57"/>
        <v>110</v>
      </c>
      <c r="S57" s="41">
        <v>110</v>
      </c>
      <c r="T57" s="41"/>
      <c r="U57" s="41"/>
      <c r="V57" s="40" t="str">
        <f t="shared" si="58"/>
        <v>OK</v>
      </c>
      <c r="W57" s="42">
        <f t="shared" si="59"/>
        <v>110</v>
      </c>
      <c r="X57" s="106">
        <f t="shared" si="60"/>
        <v>0</v>
      </c>
      <c r="Y57" s="49">
        <f t="shared" si="61"/>
        <v>110</v>
      </c>
      <c r="Z57" s="41"/>
      <c r="AA57" s="42">
        <f t="shared" si="48"/>
        <v>110</v>
      </c>
      <c r="AB57" s="41"/>
      <c r="AC57" s="41"/>
      <c r="AD57" s="41"/>
      <c r="AE57" s="32" t="str">
        <f t="shared" si="62"/>
        <v>OK</v>
      </c>
      <c r="AF57" s="42">
        <f t="shared" si="63"/>
        <v>110</v>
      </c>
      <c r="AG57" s="106">
        <f t="shared" si="64"/>
        <v>0</v>
      </c>
      <c r="AH57" s="49">
        <f t="shared" si="65"/>
        <v>110</v>
      </c>
      <c r="AI57" s="46"/>
      <c r="AJ57" s="42">
        <f t="shared" si="49"/>
        <v>110</v>
      </c>
      <c r="AK57" s="46"/>
      <c r="AL57" s="46"/>
      <c r="AM57" s="32" t="str">
        <f t="shared" si="66"/>
        <v>OK</v>
      </c>
      <c r="AN57" s="42">
        <f t="shared" si="67"/>
        <v>110</v>
      </c>
      <c r="AO57" s="106">
        <f t="shared" si="68"/>
        <v>0</v>
      </c>
      <c r="AP57" s="106">
        <f t="shared" si="69"/>
        <v>0</v>
      </c>
      <c r="AQ57" s="49">
        <f t="shared" si="70"/>
        <v>110</v>
      </c>
      <c r="AR57" s="46"/>
      <c r="AS57" s="42">
        <f t="shared" si="50"/>
        <v>110</v>
      </c>
      <c r="AT57" s="46"/>
      <c r="AU57" s="46"/>
      <c r="AV57" s="46"/>
      <c r="AW57" s="32" t="str">
        <f t="shared" si="71"/>
        <v>OK</v>
      </c>
      <c r="AX57" s="42">
        <f t="shared" si="72"/>
        <v>110</v>
      </c>
      <c r="AY57" s="106">
        <f t="shared" si="73"/>
        <v>0</v>
      </c>
      <c r="AZ57" s="106">
        <f t="shared" si="74"/>
        <v>0</v>
      </c>
      <c r="BA57" s="49">
        <f t="shared" si="75"/>
        <v>110</v>
      </c>
      <c r="BB57" s="46"/>
      <c r="BC57" s="42">
        <f t="shared" si="51"/>
        <v>110</v>
      </c>
      <c r="BD57" s="46"/>
      <c r="BE57" s="46"/>
      <c r="BF57" s="32" t="str">
        <f t="shared" si="76"/>
        <v>OK</v>
      </c>
      <c r="BG57" s="42">
        <f t="shared" si="77"/>
        <v>110</v>
      </c>
      <c r="BH57" s="106">
        <f t="shared" si="78"/>
        <v>0</v>
      </c>
      <c r="BI57" s="106">
        <f t="shared" si="79"/>
        <v>0</v>
      </c>
      <c r="BJ57" s="106">
        <f t="shared" si="80"/>
        <v>0</v>
      </c>
      <c r="BK57" s="49">
        <f t="shared" si="81"/>
        <v>110</v>
      </c>
      <c r="BL57" s="46"/>
      <c r="BM57" s="42">
        <f t="shared" si="52"/>
        <v>110</v>
      </c>
      <c r="BN57" s="46"/>
      <c r="BO57" s="46"/>
      <c r="BP57" s="46"/>
      <c r="BQ57" s="32" t="str">
        <f t="shared" si="53"/>
        <v>OK</v>
      </c>
    </row>
    <row r="58" spans="1:69" s="107" customFormat="1" ht="15" hidden="1" customHeight="1">
      <c r="A58" s="35"/>
      <c r="B58" s="35"/>
      <c r="C58" s="35"/>
      <c r="D58" s="10" t="s">
        <v>196</v>
      </c>
      <c r="E58" s="10" t="s">
        <v>239</v>
      </c>
      <c r="F58" s="13" t="s">
        <v>240</v>
      </c>
      <c r="G58" s="13" t="s">
        <v>255</v>
      </c>
      <c r="H58" s="11" t="s">
        <v>197</v>
      </c>
      <c r="I58" s="113">
        <v>88</v>
      </c>
      <c r="J58" s="14">
        <v>88</v>
      </c>
      <c r="K58" s="5"/>
      <c r="L58" s="108"/>
      <c r="M58" s="45">
        <v>88</v>
      </c>
      <c r="N58" s="108"/>
      <c r="O58" s="29" t="str">
        <f t="shared" si="54"/>
        <v>OK</v>
      </c>
      <c r="P58" s="34">
        <f t="shared" si="55"/>
        <v>88</v>
      </c>
      <c r="Q58" s="29" t="str">
        <f t="shared" si="56"/>
        <v>OK</v>
      </c>
      <c r="R58" s="43">
        <f t="shared" si="57"/>
        <v>88</v>
      </c>
      <c r="S58" s="41"/>
      <c r="T58" s="41"/>
      <c r="U58" s="41">
        <v>88</v>
      </c>
      <c r="V58" s="40" t="str">
        <f t="shared" si="58"/>
        <v>OK</v>
      </c>
      <c r="W58" s="42">
        <f t="shared" si="59"/>
        <v>88</v>
      </c>
      <c r="X58" s="106">
        <f t="shared" si="60"/>
        <v>88</v>
      </c>
      <c r="Y58" s="49">
        <f t="shared" si="61"/>
        <v>0</v>
      </c>
      <c r="Z58" s="41"/>
      <c r="AA58" s="42">
        <f t="shared" si="48"/>
        <v>0</v>
      </c>
      <c r="AB58" s="41"/>
      <c r="AC58" s="41"/>
      <c r="AD58" s="41"/>
      <c r="AE58" s="32" t="str">
        <f t="shared" si="62"/>
        <v>OK</v>
      </c>
      <c r="AF58" s="42">
        <f t="shared" si="63"/>
        <v>88</v>
      </c>
      <c r="AG58" s="106">
        <f t="shared" si="64"/>
        <v>88</v>
      </c>
      <c r="AH58" s="49">
        <f t="shared" si="65"/>
        <v>0</v>
      </c>
      <c r="AI58" s="46"/>
      <c r="AJ58" s="42">
        <f t="shared" si="49"/>
        <v>0</v>
      </c>
      <c r="AK58" s="46"/>
      <c r="AL58" s="46"/>
      <c r="AM58" s="32" t="str">
        <f t="shared" si="66"/>
        <v>OK</v>
      </c>
      <c r="AN58" s="42">
        <f t="shared" si="67"/>
        <v>88</v>
      </c>
      <c r="AO58" s="106">
        <f t="shared" si="68"/>
        <v>88</v>
      </c>
      <c r="AP58" s="106">
        <f t="shared" si="69"/>
        <v>0</v>
      </c>
      <c r="AQ58" s="49">
        <f t="shared" si="70"/>
        <v>0</v>
      </c>
      <c r="AR58" s="46"/>
      <c r="AS58" s="42">
        <f t="shared" si="50"/>
        <v>0</v>
      </c>
      <c r="AT58" s="46"/>
      <c r="AU58" s="46"/>
      <c r="AV58" s="46"/>
      <c r="AW58" s="32" t="str">
        <f t="shared" si="71"/>
        <v>OK</v>
      </c>
      <c r="AX58" s="42">
        <f t="shared" si="72"/>
        <v>88</v>
      </c>
      <c r="AY58" s="106">
        <f t="shared" si="73"/>
        <v>88</v>
      </c>
      <c r="AZ58" s="106">
        <f t="shared" si="74"/>
        <v>0</v>
      </c>
      <c r="BA58" s="49">
        <f t="shared" si="75"/>
        <v>0</v>
      </c>
      <c r="BB58" s="46"/>
      <c r="BC58" s="42">
        <f t="shared" si="51"/>
        <v>0</v>
      </c>
      <c r="BD58" s="46"/>
      <c r="BE58" s="46"/>
      <c r="BF58" s="32" t="str">
        <f t="shared" si="76"/>
        <v>OK</v>
      </c>
      <c r="BG58" s="42">
        <f t="shared" si="77"/>
        <v>88</v>
      </c>
      <c r="BH58" s="106">
        <f t="shared" si="78"/>
        <v>88</v>
      </c>
      <c r="BI58" s="106">
        <f t="shared" si="79"/>
        <v>0</v>
      </c>
      <c r="BJ58" s="106">
        <f t="shared" si="80"/>
        <v>0</v>
      </c>
      <c r="BK58" s="49">
        <f t="shared" si="81"/>
        <v>0</v>
      </c>
      <c r="BL58" s="46"/>
      <c r="BM58" s="42">
        <f t="shared" si="52"/>
        <v>0</v>
      </c>
      <c r="BN58" s="46"/>
      <c r="BO58" s="46"/>
      <c r="BP58" s="46"/>
      <c r="BQ58" s="32" t="str">
        <f t="shared" si="53"/>
        <v>OK</v>
      </c>
    </row>
    <row r="59" spans="1:69" s="107" customFormat="1" ht="15" hidden="1" customHeight="1">
      <c r="A59" s="35"/>
      <c r="B59" s="35"/>
      <c r="C59" s="35"/>
      <c r="D59" s="10" t="s">
        <v>196</v>
      </c>
      <c r="E59" s="10" t="s">
        <v>239</v>
      </c>
      <c r="F59" s="13" t="s">
        <v>240</v>
      </c>
      <c r="G59" s="13" t="s">
        <v>256</v>
      </c>
      <c r="H59" s="11" t="s">
        <v>197</v>
      </c>
      <c r="I59" s="113">
        <v>25</v>
      </c>
      <c r="J59" s="14">
        <v>25</v>
      </c>
      <c r="K59" s="5"/>
      <c r="L59" s="108"/>
      <c r="M59" s="45">
        <v>25</v>
      </c>
      <c r="N59" s="108"/>
      <c r="O59" s="29" t="str">
        <f t="shared" si="54"/>
        <v>OK</v>
      </c>
      <c r="P59" s="34">
        <f t="shared" si="55"/>
        <v>25</v>
      </c>
      <c r="Q59" s="29" t="str">
        <f t="shared" si="56"/>
        <v>OK</v>
      </c>
      <c r="R59" s="43">
        <f t="shared" si="57"/>
        <v>25</v>
      </c>
      <c r="S59" s="41"/>
      <c r="T59" s="41"/>
      <c r="U59" s="41">
        <v>25</v>
      </c>
      <c r="V59" s="40" t="str">
        <f t="shared" si="58"/>
        <v>OK</v>
      </c>
      <c r="W59" s="42">
        <f t="shared" si="59"/>
        <v>25</v>
      </c>
      <c r="X59" s="106">
        <f t="shared" si="60"/>
        <v>25</v>
      </c>
      <c r="Y59" s="49">
        <f t="shared" si="61"/>
        <v>0</v>
      </c>
      <c r="Z59" s="41"/>
      <c r="AA59" s="42">
        <f t="shared" si="48"/>
        <v>0</v>
      </c>
      <c r="AB59" s="41"/>
      <c r="AC59" s="41"/>
      <c r="AD59" s="41"/>
      <c r="AE59" s="32" t="str">
        <f t="shared" si="62"/>
        <v>OK</v>
      </c>
      <c r="AF59" s="42">
        <f t="shared" si="63"/>
        <v>25</v>
      </c>
      <c r="AG59" s="106">
        <f t="shared" si="64"/>
        <v>25</v>
      </c>
      <c r="AH59" s="49">
        <f t="shared" si="65"/>
        <v>0</v>
      </c>
      <c r="AI59" s="46"/>
      <c r="AJ59" s="42">
        <f t="shared" si="49"/>
        <v>0</v>
      </c>
      <c r="AK59" s="46"/>
      <c r="AL59" s="46"/>
      <c r="AM59" s="32" t="str">
        <f t="shared" si="66"/>
        <v>OK</v>
      </c>
      <c r="AN59" s="42">
        <f t="shared" si="67"/>
        <v>25</v>
      </c>
      <c r="AO59" s="106">
        <f t="shared" si="68"/>
        <v>25</v>
      </c>
      <c r="AP59" s="106">
        <f t="shared" si="69"/>
        <v>0</v>
      </c>
      <c r="AQ59" s="49">
        <f t="shared" si="70"/>
        <v>0</v>
      </c>
      <c r="AR59" s="46"/>
      <c r="AS59" s="42">
        <f t="shared" si="50"/>
        <v>0</v>
      </c>
      <c r="AT59" s="46"/>
      <c r="AU59" s="46"/>
      <c r="AV59" s="46"/>
      <c r="AW59" s="32" t="str">
        <f t="shared" si="71"/>
        <v>OK</v>
      </c>
      <c r="AX59" s="42">
        <f t="shared" si="72"/>
        <v>25</v>
      </c>
      <c r="AY59" s="106">
        <f t="shared" si="73"/>
        <v>25</v>
      </c>
      <c r="AZ59" s="106">
        <f t="shared" si="74"/>
        <v>0</v>
      </c>
      <c r="BA59" s="49">
        <f t="shared" si="75"/>
        <v>0</v>
      </c>
      <c r="BB59" s="46"/>
      <c r="BC59" s="42">
        <f t="shared" si="51"/>
        <v>0</v>
      </c>
      <c r="BD59" s="46"/>
      <c r="BE59" s="46"/>
      <c r="BF59" s="32" t="str">
        <f t="shared" si="76"/>
        <v>OK</v>
      </c>
      <c r="BG59" s="42">
        <f t="shared" si="77"/>
        <v>25</v>
      </c>
      <c r="BH59" s="106">
        <f t="shared" si="78"/>
        <v>25</v>
      </c>
      <c r="BI59" s="106">
        <f t="shared" si="79"/>
        <v>0</v>
      </c>
      <c r="BJ59" s="106">
        <f t="shared" si="80"/>
        <v>0</v>
      </c>
      <c r="BK59" s="49">
        <f t="shared" si="81"/>
        <v>0</v>
      </c>
      <c r="BL59" s="46"/>
      <c r="BM59" s="42">
        <f t="shared" si="52"/>
        <v>0</v>
      </c>
      <c r="BN59" s="46"/>
      <c r="BO59" s="46"/>
      <c r="BP59" s="46"/>
      <c r="BQ59" s="32" t="str">
        <f t="shared" si="53"/>
        <v>OK</v>
      </c>
    </row>
    <row r="60" spans="1:69" s="107" customFormat="1" ht="15" hidden="1" customHeight="1">
      <c r="A60" s="35"/>
      <c r="B60" s="35"/>
      <c r="C60" s="35"/>
      <c r="D60" s="10" t="s">
        <v>196</v>
      </c>
      <c r="E60" s="10" t="s">
        <v>239</v>
      </c>
      <c r="F60" s="13" t="s">
        <v>240</v>
      </c>
      <c r="G60" s="13" t="s">
        <v>257</v>
      </c>
      <c r="H60" s="11" t="s">
        <v>197</v>
      </c>
      <c r="I60" s="113">
        <v>121</v>
      </c>
      <c r="J60" s="14">
        <v>121</v>
      </c>
      <c r="K60" s="5"/>
      <c r="L60" s="108"/>
      <c r="M60" s="45">
        <v>121</v>
      </c>
      <c r="N60" s="108"/>
      <c r="O60" s="29" t="str">
        <f t="shared" si="54"/>
        <v>OK</v>
      </c>
      <c r="P60" s="34">
        <f t="shared" si="55"/>
        <v>121</v>
      </c>
      <c r="Q60" s="29" t="str">
        <f t="shared" si="56"/>
        <v>OK</v>
      </c>
      <c r="R60" s="43">
        <f t="shared" si="57"/>
        <v>121</v>
      </c>
      <c r="S60" s="41"/>
      <c r="T60" s="41"/>
      <c r="U60" s="41">
        <v>121</v>
      </c>
      <c r="V60" s="40" t="str">
        <f t="shared" si="58"/>
        <v>OK</v>
      </c>
      <c r="W60" s="42">
        <f t="shared" si="59"/>
        <v>121</v>
      </c>
      <c r="X60" s="106">
        <f t="shared" si="60"/>
        <v>121</v>
      </c>
      <c r="Y60" s="49">
        <f t="shared" si="61"/>
        <v>0</v>
      </c>
      <c r="Z60" s="41"/>
      <c r="AA60" s="42">
        <f t="shared" si="48"/>
        <v>0</v>
      </c>
      <c r="AB60" s="41"/>
      <c r="AC60" s="41"/>
      <c r="AD60" s="41"/>
      <c r="AE60" s="32" t="str">
        <f t="shared" si="62"/>
        <v>OK</v>
      </c>
      <c r="AF60" s="42">
        <f t="shared" si="63"/>
        <v>121</v>
      </c>
      <c r="AG60" s="106">
        <f t="shared" si="64"/>
        <v>121</v>
      </c>
      <c r="AH60" s="49">
        <f t="shared" si="65"/>
        <v>0</v>
      </c>
      <c r="AI60" s="46"/>
      <c r="AJ60" s="42">
        <f t="shared" si="49"/>
        <v>0</v>
      </c>
      <c r="AK60" s="46"/>
      <c r="AL60" s="46"/>
      <c r="AM60" s="32" t="str">
        <f t="shared" si="66"/>
        <v>OK</v>
      </c>
      <c r="AN60" s="42">
        <f t="shared" si="67"/>
        <v>121</v>
      </c>
      <c r="AO60" s="106">
        <f t="shared" si="68"/>
        <v>121</v>
      </c>
      <c r="AP60" s="106">
        <f t="shared" si="69"/>
        <v>0</v>
      </c>
      <c r="AQ60" s="49">
        <f t="shared" si="70"/>
        <v>0</v>
      </c>
      <c r="AR60" s="46"/>
      <c r="AS60" s="42">
        <f t="shared" si="50"/>
        <v>0</v>
      </c>
      <c r="AT60" s="46"/>
      <c r="AU60" s="46"/>
      <c r="AV60" s="46"/>
      <c r="AW60" s="32" t="str">
        <f t="shared" si="71"/>
        <v>OK</v>
      </c>
      <c r="AX60" s="42">
        <f t="shared" si="72"/>
        <v>121</v>
      </c>
      <c r="AY60" s="106">
        <f t="shared" si="73"/>
        <v>121</v>
      </c>
      <c r="AZ60" s="106">
        <f t="shared" si="74"/>
        <v>0</v>
      </c>
      <c r="BA60" s="49">
        <f t="shared" si="75"/>
        <v>0</v>
      </c>
      <c r="BB60" s="46"/>
      <c r="BC60" s="42">
        <f t="shared" si="51"/>
        <v>0</v>
      </c>
      <c r="BD60" s="46"/>
      <c r="BE60" s="46"/>
      <c r="BF60" s="32" t="str">
        <f t="shared" si="76"/>
        <v>OK</v>
      </c>
      <c r="BG60" s="42">
        <f t="shared" si="77"/>
        <v>121</v>
      </c>
      <c r="BH60" s="106">
        <f t="shared" si="78"/>
        <v>121</v>
      </c>
      <c r="BI60" s="106">
        <f t="shared" si="79"/>
        <v>0</v>
      </c>
      <c r="BJ60" s="106">
        <f t="shared" si="80"/>
        <v>0</v>
      </c>
      <c r="BK60" s="49">
        <f t="shared" si="81"/>
        <v>0</v>
      </c>
      <c r="BL60" s="46"/>
      <c r="BM60" s="42">
        <f t="shared" si="52"/>
        <v>0</v>
      </c>
      <c r="BN60" s="46"/>
      <c r="BO60" s="46"/>
      <c r="BP60" s="46"/>
      <c r="BQ60" s="32" t="str">
        <f t="shared" si="53"/>
        <v>OK</v>
      </c>
    </row>
    <row r="61" spans="1:69" s="107" customFormat="1" ht="15" hidden="1" customHeight="1">
      <c r="A61" s="35"/>
      <c r="B61" s="35"/>
      <c r="C61" s="35"/>
      <c r="D61" s="10" t="s">
        <v>196</v>
      </c>
      <c r="E61" s="10" t="s">
        <v>239</v>
      </c>
      <c r="F61" s="13" t="s">
        <v>240</v>
      </c>
      <c r="G61" s="13" t="s">
        <v>258</v>
      </c>
      <c r="H61" s="11" t="s">
        <v>197</v>
      </c>
      <c r="I61" s="113">
        <v>31</v>
      </c>
      <c r="J61" s="14">
        <v>31</v>
      </c>
      <c r="K61" s="5"/>
      <c r="L61" s="108"/>
      <c r="M61" s="45">
        <v>31</v>
      </c>
      <c r="N61" s="108"/>
      <c r="O61" s="29" t="str">
        <f t="shared" si="54"/>
        <v>OK</v>
      </c>
      <c r="P61" s="34">
        <f t="shared" si="55"/>
        <v>31</v>
      </c>
      <c r="Q61" s="29" t="str">
        <f t="shared" si="56"/>
        <v>OK</v>
      </c>
      <c r="R61" s="43">
        <f t="shared" si="57"/>
        <v>31</v>
      </c>
      <c r="S61" s="41"/>
      <c r="T61" s="41"/>
      <c r="U61" s="41">
        <v>31</v>
      </c>
      <c r="V61" s="40" t="str">
        <f t="shared" si="58"/>
        <v>OK</v>
      </c>
      <c r="W61" s="42">
        <f t="shared" si="59"/>
        <v>31</v>
      </c>
      <c r="X61" s="106">
        <f t="shared" si="60"/>
        <v>31</v>
      </c>
      <c r="Y61" s="49">
        <f t="shared" si="61"/>
        <v>0</v>
      </c>
      <c r="Z61" s="41"/>
      <c r="AA61" s="42">
        <f t="shared" si="48"/>
        <v>0</v>
      </c>
      <c r="AB61" s="41"/>
      <c r="AC61" s="41"/>
      <c r="AD61" s="41"/>
      <c r="AE61" s="32" t="str">
        <f t="shared" si="62"/>
        <v>OK</v>
      </c>
      <c r="AF61" s="42">
        <f t="shared" si="63"/>
        <v>31</v>
      </c>
      <c r="AG61" s="106">
        <f t="shared" si="64"/>
        <v>31</v>
      </c>
      <c r="AH61" s="49">
        <f t="shared" si="65"/>
        <v>0</v>
      </c>
      <c r="AI61" s="46"/>
      <c r="AJ61" s="42">
        <f t="shared" si="49"/>
        <v>0</v>
      </c>
      <c r="AK61" s="46"/>
      <c r="AL61" s="46"/>
      <c r="AM61" s="32" t="str">
        <f t="shared" si="66"/>
        <v>OK</v>
      </c>
      <c r="AN61" s="42">
        <f t="shared" si="67"/>
        <v>31</v>
      </c>
      <c r="AO61" s="106">
        <f t="shared" si="68"/>
        <v>31</v>
      </c>
      <c r="AP61" s="106">
        <f t="shared" si="69"/>
        <v>0</v>
      </c>
      <c r="AQ61" s="49">
        <f t="shared" si="70"/>
        <v>0</v>
      </c>
      <c r="AR61" s="46"/>
      <c r="AS61" s="42">
        <f t="shared" si="50"/>
        <v>0</v>
      </c>
      <c r="AT61" s="46"/>
      <c r="AU61" s="46"/>
      <c r="AV61" s="46"/>
      <c r="AW61" s="32" t="str">
        <f t="shared" si="71"/>
        <v>OK</v>
      </c>
      <c r="AX61" s="42">
        <f t="shared" si="72"/>
        <v>31</v>
      </c>
      <c r="AY61" s="106">
        <f t="shared" si="73"/>
        <v>31</v>
      </c>
      <c r="AZ61" s="106">
        <f t="shared" si="74"/>
        <v>0</v>
      </c>
      <c r="BA61" s="49">
        <f t="shared" si="75"/>
        <v>0</v>
      </c>
      <c r="BB61" s="46"/>
      <c r="BC61" s="42">
        <f t="shared" si="51"/>
        <v>0</v>
      </c>
      <c r="BD61" s="46"/>
      <c r="BE61" s="46"/>
      <c r="BF61" s="32" t="str">
        <f t="shared" si="76"/>
        <v>OK</v>
      </c>
      <c r="BG61" s="42">
        <f t="shared" si="77"/>
        <v>31</v>
      </c>
      <c r="BH61" s="106">
        <f t="shared" si="78"/>
        <v>31</v>
      </c>
      <c r="BI61" s="106">
        <f t="shared" si="79"/>
        <v>0</v>
      </c>
      <c r="BJ61" s="106">
        <f t="shared" si="80"/>
        <v>0</v>
      </c>
      <c r="BK61" s="49">
        <f t="shared" si="81"/>
        <v>0</v>
      </c>
      <c r="BL61" s="46"/>
      <c r="BM61" s="42">
        <f t="shared" si="52"/>
        <v>0</v>
      </c>
      <c r="BN61" s="46"/>
      <c r="BO61" s="46"/>
      <c r="BP61" s="46"/>
      <c r="BQ61" s="32" t="str">
        <f t="shared" si="53"/>
        <v>OK</v>
      </c>
    </row>
    <row r="62" spans="1:69" s="107" customFormat="1" ht="15" hidden="1" customHeight="1">
      <c r="A62" s="35"/>
      <c r="B62" s="35"/>
      <c r="C62" s="35"/>
      <c r="D62" s="10" t="s">
        <v>196</v>
      </c>
      <c r="E62" s="10" t="s">
        <v>239</v>
      </c>
      <c r="F62" s="13" t="s">
        <v>240</v>
      </c>
      <c r="G62" s="13" t="s">
        <v>259</v>
      </c>
      <c r="H62" s="11" t="s">
        <v>197</v>
      </c>
      <c r="I62" s="113">
        <v>30</v>
      </c>
      <c r="J62" s="14">
        <v>30</v>
      </c>
      <c r="K62" s="5"/>
      <c r="L62" s="108"/>
      <c r="M62" s="45">
        <v>30</v>
      </c>
      <c r="N62" s="108"/>
      <c r="O62" s="29" t="str">
        <f t="shared" si="54"/>
        <v>OK</v>
      </c>
      <c r="P62" s="34">
        <f t="shared" si="55"/>
        <v>30</v>
      </c>
      <c r="Q62" s="29" t="str">
        <f t="shared" si="56"/>
        <v>OK</v>
      </c>
      <c r="R62" s="43">
        <f t="shared" si="57"/>
        <v>30</v>
      </c>
      <c r="S62" s="41"/>
      <c r="T62" s="41"/>
      <c r="U62" s="41">
        <v>30</v>
      </c>
      <c r="V62" s="40" t="str">
        <f t="shared" si="58"/>
        <v>OK</v>
      </c>
      <c r="W62" s="42">
        <f t="shared" si="59"/>
        <v>30</v>
      </c>
      <c r="X62" s="106">
        <f t="shared" si="60"/>
        <v>30</v>
      </c>
      <c r="Y62" s="49">
        <f t="shared" si="61"/>
        <v>0</v>
      </c>
      <c r="Z62" s="41"/>
      <c r="AA62" s="42">
        <f t="shared" si="48"/>
        <v>0</v>
      </c>
      <c r="AB62" s="41"/>
      <c r="AC62" s="41"/>
      <c r="AD62" s="41"/>
      <c r="AE62" s="32" t="str">
        <f t="shared" si="62"/>
        <v>OK</v>
      </c>
      <c r="AF62" s="42">
        <f t="shared" si="63"/>
        <v>30</v>
      </c>
      <c r="AG62" s="106">
        <f t="shared" si="64"/>
        <v>30</v>
      </c>
      <c r="AH62" s="49">
        <f t="shared" si="65"/>
        <v>0</v>
      </c>
      <c r="AI62" s="46"/>
      <c r="AJ62" s="42">
        <f t="shared" si="49"/>
        <v>0</v>
      </c>
      <c r="AK62" s="46"/>
      <c r="AL62" s="46"/>
      <c r="AM62" s="32" t="str">
        <f t="shared" si="66"/>
        <v>OK</v>
      </c>
      <c r="AN62" s="42">
        <f t="shared" si="67"/>
        <v>30</v>
      </c>
      <c r="AO62" s="106">
        <f t="shared" si="68"/>
        <v>30</v>
      </c>
      <c r="AP62" s="106">
        <f t="shared" si="69"/>
        <v>0</v>
      </c>
      <c r="AQ62" s="49">
        <f t="shared" si="70"/>
        <v>0</v>
      </c>
      <c r="AR62" s="46"/>
      <c r="AS62" s="42">
        <f t="shared" si="50"/>
        <v>0</v>
      </c>
      <c r="AT62" s="46"/>
      <c r="AU62" s="46"/>
      <c r="AV62" s="46"/>
      <c r="AW62" s="32" t="str">
        <f t="shared" si="71"/>
        <v>OK</v>
      </c>
      <c r="AX62" s="42">
        <f t="shared" si="72"/>
        <v>30</v>
      </c>
      <c r="AY62" s="106">
        <f t="shared" si="73"/>
        <v>30</v>
      </c>
      <c r="AZ62" s="106">
        <f t="shared" si="74"/>
        <v>0</v>
      </c>
      <c r="BA62" s="49">
        <f t="shared" si="75"/>
        <v>0</v>
      </c>
      <c r="BB62" s="46"/>
      <c r="BC62" s="42">
        <f t="shared" si="51"/>
        <v>0</v>
      </c>
      <c r="BD62" s="46"/>
      <c r="BE62" s="46"/>
      <c r="BF62" s="32" t="str">
        <f t="shared" si="76"/>
        <v>OK</v>
      </c>
      <c r="BG62" s="42">
        <f t="shared" si="77"/>
        <v>30</v>
      </c>
      <c r="BH62" s="106">
        <f t="shared" si="78"/>
        <v>30</v>
      </c>
      <c r="BI62" s="106">
        <f t="shared" si="79"/>
        <v>0</v>
      </c>
      <c r="BJ62" s="106">
        <f t="shared" si="80"/>
        <v>0</v>
      </c>
      <c r="BK62" s="49">
        <f t="shared" si="81"/>
        <v>0</v>
      </c>
      <c r="BL62" s="46"/>
      <c r="BM62" s="42">
        <f t="shared" si="52"/>
        <v>0</v>
      </c>
      <c r="BN62" s="46"/>
      <c r="BO62" s="46"/>
      <c r="BP62" s="46"/>
      <c r="BQ62" s="32" t="str">
        <f t="shared" si="53"/>
        <v>OK</v>
      </c>
    </row>
    <row r="63" spans="1:69" s="107" customFormat="1" ht="15" hidden="1" customHeight="1">
      <c r="A63" s="35"/>
      <c r="B63" s="35"/>
      <c r="C63" s="35"/>
      <c r="D63" s="10" t="s">
        <v>196</v>
      </c>
      <c r="E63" s="10" t="s">
        <v>239</v>
      </c>
      <c r="F63" s="13" t="s">
        <v>240</v>
      </c>
      <c r="G63" s="13" t="s">
        <v>260</v>
      </c>
      <c r="H63" s="11" t="s">
        <v>197</v>
      </c>
      <c r="I63" s="113">
        <v>62</v>
      </c>
      <c r="J63" s="14">
        <v>62</v>
      </c>
      <c r="K63" s="5"/>
      <c r="L63" s="108"/>
      <c r="M63" s="45">
        <v>62</v>
      </c>
      <c r="N63" s="108"/>
      <c r="O63" s="29" t="str">
        <f t="shared" si="54"/>
        <v>OK</v>
      </c>
      <c r="P63" s="34">
        <f t="shared" si="55"/>
        <v>62</v>
      </c>
      <c r="Q63" s="29" t="str">
        <f t="shared" si="56"/>
        <v>OK</v>
      </c>
      <c r="R63" s="43">
        <f t="shared" si="57"/>
        <v>62</v>
      </c>
      <c r="S63" s="41"/>
      <c r="T63" s="41"/>
      <c r="U63" s="41">
        <v>62</v>
      </c>
      <c r="V63" s="40" t="str">
        <f t="shared" si="58"/>
        <v>OK</v>
      </c>
      <c r="W63" s="42">
        <f t="shared" si="59"/>
        <v>62</v>
      </c>
      <c r="X63" s="106">
        <f t="shared" si="60"/>
        <v>62</v>
      </c>
      <c r="Y63" s="49">
        <f t="shared" si="61"/>
        <v>0</v>
      </c>
      <c r="Z63" s="41"/>
      <c r="AA63" s="42">
        <f t="shared" si="48"/>
        <v>0</v>
      </c>
      <c r="AB63" s="41"/>
      <c r="AC63" s="41"/>
      <c r="AD63" s="41"/>
      <c r="AE63" s="32" t="str">
        <f t="shared" si="62"/>
        <v>OK</v>
      </c>
      <c r="AF63" s="42">
        <f t="shared" si="63"/>
        <v>62</v>
      </c>
      <c r="AG63" s="106">
        <f t="shared" si="64"/>
        <v>62</v>
      </c>
      <c r="AH63" s="49">
        <f t="shared" si="65"/>
        <v>0</v>
      </c>
      <c r="AI63" s="46"/>
      <c r="AJ63" s="42">
        <f t="shared" si="49"/>
        <v>0</v>
      </c>
      <c r="AK63" s="46"/>
      <c r="AL63" s="46"/>
      <c r="AM63" s="32" t="str">
        <f t="shared" si="66"/>
        <v>OK</v>
      </c>
      <c r="AN63" s="42">
        <f t="shared" si="67"/>
        <v>62</v>
      </c>
      <c r="AO63" s="106">
        <f t="shared" si="68"/>
        <v>62</v>
      </c>
      <c r="AP63" s="106">
        <f t="shared" si="69"/>
        <v>0</v>
      </c>
      <c r="AQ63" s="49">
        <f t="shared" si="70"/>
        <v>0</v>
      </c>
      <c r="AR63" s="46"/>
      <c r="AS63" s="42">
        <f t="shared" si="50"/>
        <v>0</v>
      </c>
      <c r="AT63" s="46"/>
      <c r="AU63" s="46"/>
      <c r="AV63" s="46"/>
      <c r="AW63" s="32" t="str">
        <f t="shared" si="71"/>
        <v>OK</v>
      </c>
      <c r="AX63" s="42">
        <f t="shared" si="72"/>
        <v>62</v>
      </c>
      <c r="AY63" s="106">
        <f t="shared" si="73"/>
        <v>62</v>
      </c>
      <c r="AZ63" s="106">
        <f t="shared" si="74"/>
        <v>0</v>
      </c>
      <c r="BA63" s="49">
        <f t="shared" si="75"/>
        <v>0</v>
      </c>
      <c r="BB63" s="46"/>
      <c r="BC63" s="42">
        <f t="shared" si="51"/>
        <v>0</v>
      </c>
      <c r="BD63" s="46"/>
      <c r="BE63" s="46"/>
      <c r="BF63" s="32" t="str">
        <f t="shared" si="76"/>
        <v>OK</v>
      </c>
      <c r="BG63" s="42">
        <f t="shared" si="77"/>
        <v>62</v>
      </c>
      <c r="BH63" s="106">
        <f t="shared" si="78"/>
        <v>62</v>
      </c>
      <c r="BI63" s="106">
        <f t="shared" si="79"/>
        <v>0</v>
      </c>
      <c r="BJ63" s="106">
        <f t="shared" si="80"/>
        <v>0</v>
      </c>
      <c r="BK63" s="49">
        <f t="shared" si="81"/>
        <v>0</v>
      </c>
      <c r="BL63" s="46"/>
      <c r="BM63" s="42">
        <f t="shared" si="52"/>
        <v>0</v>
      </c>
      <c r="BN63" s="46"/>
      <c r="BO63" s="46"/>
      <c r="BP63" s="46"/>
      <c r="BQ63" s="32" t="str">
        <f t="shared" si="53"/>
        <v>OK</v>
      </c>
    </row>
    <row r="64" spans="1:69" s="107" customFormat="1" ht="15" hidden="1" customHeight="1">
      <c r="A64" s="35"/>
      <c r="B64" s="35"/>
      <c r="C64" s="35"/>
      <c r="D64" s="10" t="s">
        <v>196</v>
      </c>
      <c r="E64" s="10" t="s">
        <v>239</v>
      </c>
      <c r="F64" s="13" t="s">
        <v>261</v>
      </c>
      <c r="G64" s="13" t="s">
        <v>263</v>
      </c>
      <c r="H64" s="11" t="s">
        <v>197</v>
      </c>
      <c r="I64" s="113">
        <v>184</v>
      </c>
      <c r="J64" s="14">
        <v>184</v>
      </c>
      <c r="K64" s="5"/>
      <c r="L64" s="108"/>
      <c r="M64" s="108"/>
      <c r="N64" s="45">
        <v>184</v>
      </c>
      <c r="O64" s="29" t="str">
        <f t="shared" si="54"/>
        <v>OK</v>
      </c>
      <c r="P64" s="34">
        <f t="shared" si="55"/>
        <v>0</v>
      </c>
      <c r="Q64" s="29" t="str">
        <f t="shared" si="56"/>
        <v>OK</v>
      </c>
      <c r="R64" s="43">
        <f t="shared" si="57"/>
        <v>184</v>
      </c>
      <c r="S64" s="41">
        <v>184</v>
      </c>
      <c r="T64" s="41"/>
      <c r="U64" s="41"/>
      <c r="V64" s="40" t="str">
        <f t="shared" si="58"/>
        <v>OK</v>
      </c>
      <c r="W64" s="42">
        <f t="shared" si="59"/>
        <v>184</v>
      </c>
      <c r="X64" s="106">
        <f t="shared" si="60"/>
        <v>0</v>
      </c>
      <c r="Y64" s="49">
        <f t="shared" si="61"/>
        <v>184</v>
      </c>
      <c r="Z64" s="41"/>
      <c r="AA64" s="42">
        <f t="shared" si="48"/>
        <v>184</v>
      </c>
      <c r="AB64" s="41"/>
      <c r="AC64" s="41"/>
      <c r="AD64" s="41"/>
      <c r="AE64" s="32" t="str">
        <f t="shared" si="62"/>
        <v>OK</v>
      </c>
      <c r="AF64" s="42">
        <f t="shared" si="63"/>
        <v>184</v>
      </c>
      <c r="AG64" s="106">
        <f t="shared" si="64"/>
        <v>0</v>
      </c>
      <c r="AH64" s="49">
        <f t="shared" si="65"/>
        <v>184</v>
      </c>
      <c r="AI64" s="46"/>
      <c r="AJ64" s="42">
        <f t="shared" si="49"/>
        <v>184</v>
      </c>
      <c r="AK64" s="46"/>
      <c r="AL64" s="46"/>
      <c r="AM64" s="32" t="str">
        <f t="shared" si="66"/>
        <v>OK</v>
      </c>
      <c r="AN64" s="42">
        <f t="shared" si="67"/>
        <v>184</v>
      </c>
      <c r="AO64" s="106">
        <f t="shared" si="68"/>
        <v>0</v>
      </c>
      <c r="AP64" s="106">
        <f t="shared" si="69"/>
        <v>0</v>
      </c>
      <c r="AQ64" s="49">
        <f t="shared" si="70"/>
        <v>184</v>
      </c>
      <c r="AR64" s="46"/>
      <c r="AS64" s="42">
        <f t="shared" si="50"/>
        <v>184</v>
      </c>
      <c r="AT64" s="46"/>
      <c r="AU64" s="46"/>
      <c r="AV64" s="46"/>
      <c r="AW64" s="32" t="str">
        <f t="shared" si="71"/>
        <v>OK</v>
      </c>
      <c r="AX64" s="42">
        <f t="shared" si="72"/>
        <v>184</v>
      </c>
      <c r="AY64" s="106">
        <f t="shared" si="73"/>
        <v>0</v>
      </c>
      <c r="AZ64" s="106">
        <f t="shared" si="74"/>
        <v>0</v>
      </c>
      <c r="BA64" s="49">
        <f t="shared" si="75"/>
        <v>184</v>
      </c>
      <c r="BB64" s="46"/>
      <c r="BC64" s="42">
        <f t="shared" si="51"/>
        <v>184</v>
      </c>
      <c r="BD64" s="46"/>
      <c r="BE64" s="46"/>
      <c r="BF64" s="32" t="str">
        <f t="shared" si="76"/>
        <v>OK</v>
      </c>
      <c r="BG64" s="42">
        <f t="shared" si="77"/>
        <v>184</v>
      </c>
      <c r="BH64" s="106">
        <f t="shared" si="78"/>
        <v>0</v>
      </c>
      <c r="BI64" s="106">
        <f t="shared" si="79"/>
        <v>0</v>
      </c>
      <c r="BJ64" s="106">
        <f t="shared" si="80"/>
        <v>0</v>
      </c>
      <c r="BK64" s="49">
        <f t="shared" si="81"/>
        <v>184</v>
      </c>
      <c r="BL64" s="46"/>
      <c r="BM64" s="42">
        <f t="shared" si="52"/>
        <v>184</v>
      </c>
      <c r="BN64" s="46"/>
      <c r="BO64" s="46"/>
      <c r="BP64" s="46"/>
      <c r="BQ64" s="32" t="str">
        <f t="shared" si="53"/>
        <v>OK</v>
      </c>
    </row>
    <row r="65" spans="1:69" s="107" customFormat="1" ht="15" hidden="1" customHeight="1">
      <c r="A65" s="35"/>
      <c r="B65" s="35"/>
      <c r="C65" s="35"/>
      <c r="D65" s="10" t="s">
        <v>196</v>
      </c>
      <c r="E65" s="10" t="s">
        <v>239</v>
      </c>
      <c r="F65" s="13" t="s">
        <v>264</v>
      </c>
      <c r="G65" s="13" t="s">
        <v>265</v>
      </c>
      <c r="H65" s="11" t="s">
        <v>197</v>
      </c>
      <c r="I65" s="113">
        <v>46</v>
      </c>
      <c r="J65" s="14">
        <v>46</v>
      </c>
      <c r="K65" s="5"/>
      <c r="L65" s="108"/>
      <c r="M65" s="45">
        <v>46</v>
      </c>
      <c r="N65" s="108"/>
      <c r="O65" s="29" t="str">
        <f t="shared" si="54"/>
        <v>OK</v>
      </c>
      <c r="P65" s="34">
        <f t="shared" si="55"/>
        <v>46</v>
      </c>
      <c r="Q65" s="29" t="str">
        <f t="shared" si="56"/>
        <v>OK</v>
      </c>
      <c r="R65" s="43">
        <f t="shared" si="57"/>
        <v>46</v>
      </c>
      <c r="S65" s="41"/>
      <c r="T65" s="41"/>
      <c r="U65" s="41">
        <v>46</v>
      </c>
      <c r="V65" s="40" t="str">
        <f t="shared" si="58"/>
        <v>OK</v>
      </c>
      <c r="W65" s="42">
        <f t="shared" si="59"/>
        <v>46</v>
      </c>
      <c r="X65" s="106">
        <f t="shared" si="60"/>
        <v>46</v>
      </c>
      <c r="Y65" s="49">
        <f t="shared" si="61"/>
        <v>0</v>
      </c>
      <c r="Z65" s="41"/>
      <c r="AA65" s="42">
        <f t="shared" si="48"/>
        <v>0</v>
      </c>
      <c r="AB65" s="41"/>
      <c r="AC65" s="41"/>
      <c r="AD65" s="41"/>
      <c r="AE65" s="32" t="str">
        <f t="shared" si="62"/>
        <v>OK</v>
      </c>
      <c r="AF65" s="42">
        <f t="shared" si="63"/>
        <v>46</v>
      </c>
      <c r="AG65" s="106">
        <f t="shared" si="64"/>
        <v>46</v>
      </c>
      <c r="AH65" s="49">
        <f t="shared" si="65"/>
        <v>0</v>
      </c>
      <c r="AI65" s="46"/>
      <c r="AJ65" s="42">
        <f t="shared" si="49"/>
        <v>0</v>
      </c>
      <c r="AK65" s="46"/>
      <c r="AL65" s="46"/>
      <c r="AM65" s="32" t="str">
        <f t="shared" si="66"/>
        <v>OK</v>
      </c>
      <c r="AN65" s="42">
        <f t="shared" si="67"/>
        <v>46</v>
      </c>
      <c r="AO65" s="106">
        <f t="shared" si="68"/>
        <v>46</v>
      </c>
      <c r="AP65" s="106">
        <f t="shared" si="69"/>
        <v>0</v>
      </c>
      <c r="AQ65" s="49">
        <f t="shared" si="70"/>
        <v>0</v>
      </c>
      <c r="AR65" s="46"/>
      <c r="AS65" s="42">
        <f t="shared" si="50"/>
        <v>0</v>
      </c>
      <c r="AT65" s="46"/>
      <c r="AU65" s="46"/>
      <c r="AV65" s="46"/>
      <c r="AW65" s="32" t="str">
        <f t="shared" si="71"/>
        <v>OK</v>
      </c>
      <c r="AX65" s="42">
        <f t="shared" si="72"/>
        <v>46</v>
      </c>
      <c r="AY65" s="106">
        <f t="shared" si="73"/>
        <v>46</v>
      </c>
      <c r="AZ65" s="106">
        <f t="shared" si="74"/>
        <v>0</v>
      </c>
      <c r="BA65" s="49">
        <f t="shared" si="75"/>
        <v>0</v>
      </c>
      <c r="BB65" s="46"/>
      <c r="BC65" s="42">
        <f t="shared" si="51"/>
        <v>0</v>
      </c>
      <c r="BD65" s="46"/>
      <c r="BE65" s="46"/>
      <c r="BF65" s="32" t="str">
        <f t="shared" si="76"/>
        <v>OK</v>
      </c>
      <c r="BG65" s="42">
        <f t="shared" si="77"/>
        <v>46</v>
      </c>
      <c r="BH65" s="106">
        <f t="shared" si="78"/>
        <v>46</v>
      </c>
      <c r="BI65" s="106">
        <f t="shared" si="79"/>
        <v>0</v>
      </c>
      <c r="BJ65" s="106">
        <f t="shared" si="80"/>
        <v>0</v>
      </c>
      <c r="BK65" s="49">
        <f t="shared" si="81"/>
        <v>0</v>
      </c>
      <c r="BL65" s="46"/>
      <c r="BM65" s="42">
        <f t="shared" si="52"/>
        <v>0</v>
      </c>
      <c r="BN65" s="46"/>
      <c r="BO65" s="46"/>
      <c r="BP65" s="46"/>
      <c r="BQ65" s="32" t="str">
        <f t="shared" si="53"/>
        <v>OK</v>
      </c>
    </row>
    <row r="66" spans="1:69" s="107" customFormat="1" ht="15" hidden="1" customHeight="1">
      <c r="A66" s="35"/>
      <c r="B66" s="35"/>
      <c r="C66" s="35"/>
      <c r="D66" s="10" t="s">
        <v>196</v>
      </c>
      <c r="E66" s="10" t="s">
        <v>239</v>
      </c>
      <c r="F66" s="13" t="s">
        <v>266</v>
      </c>
      <c r="G66" s="13" t="s">
        <v>267</v>
      </c>
      <c r="H66" s="11" t="s">
        <v>197</v>
      </c>
      <c r="I66" s="113">
        <v>35</v>
      </c>
      <c r="J66" s="14">
        <v>35</v>
      </c>
      <c r="K66" s="5"/>
      <c r="L66" s="108"/>
      <c r="M66" s="45">
        <v>35</v>
      </c>
      <c r="N66" s="108"/>
      <c r="O66" s="29" t="str">
        <f t="shared" si="54"/>
        <v>OK</v>
      </c>
      <c r="P66" s="34">
        <f t="shared" si="55"/>
        <v>35</v>
      </c>
      <c r="Q66" s="29" t="str">
        <f t="shared" si="56"/>
        <v>OK</v>
      </c>
      <c r="R66" s="43">
        <f t="shared" si="57"/>
        <v>35</v>
      </c>
      <c r="S66" s="41"/>
      <c r="T66" s="41"/>
      <c r="U66" s="41">
        <v>35</v>
      </c>
      <c r="V66" s="40" t="str">
        <f t="shared" si="58"/>
        <v>OK</v>
      </c>
      <c r="W66" s="42">
        <f t="shared" si="59"/>
        <v>35</v>
      </c>
      <c r="X66" s="106">
        <f t="shared" si="60"/>
        <v>35</v>
      </c>
      <c r="Y66" s="49">
        <f t="shared" si="61"/>
        <v>0</v>
      </c>
      <c r="Z66" s="41"/>
      <c r="AA66" s="42">
        <f t="shared" si="48"/>
        <v>0</v>
      </c>
      <c r="AB66" s="41"/>
      <c r="AC66" s="41"/>
      <c r="AD66" s="41"/>
      <c r="AE66" s="32" t="str">
        <f t="shared" si="62"/>
        <v>OK</v>
      </c>
      <c r="AF66" s="42">
        <f t="shared" si="63"/>
        <v>35</v>
      </c>
      <c r="AG66" s="106">
        <f t="shared" si="64"/>
        <v>35</v>
      </c>
      <c r="AH66" s="49">
        <f t="shared" si="65"/>
        <v>0</v>
      </c>
      <c r="AI66" s="46"/>
      <c r="AJ66" s="42">
        <f t="shared" si="49"/>
        <v>0</v>
      </c>
      <c r="AK66" s="46"/>
      <c r="AL66" s="46"/>
      <c r="AM66" s="32" t="str">
        <f t="shared" si="66"/>
        <v>OK</v>
      </c>
      <c r="AN66" s="42">
        <f t="shared" si="67"/>
        <v>35</v>
      </c>
      <c r="AO66" s="106">
        <f t="shared" si="68"/>
        <v>35</v>
      </c>
      <c r="AP66" s="106">
        <f t="shared" si="69"/>
        <v>0</v>
      </c>
      <c r="AQ66" s="49">
        <f t="shared" si="70"/>
        <v>0</v>
      </c>
      <c r="AR66" s="46"/>
      <c r="AS66" s="42">
        <f t="shared" si="50"/>
        <v>0</v>
      </c>
      <c r="AT66" s="46"/>
      <c r="AU66" s="46"/>
      <c r="AV66" s="46"/>
      <c r="AW66" s="32" t="str">
        <f t="shared" si="71"/>
        <v>OK</v>
      </c>
      <c r="AX66" s="42">
        <f t="shared" si="72"/>
        <v>35</v>
      </c>
      <c r="AY66" s="106">
        <f t="shared" si="73"/>
        <v>35</v>
      </c>
      <c r="AZ66" s="106">
        <f t="shared" si="74"/>
        <v>0</v>
      </c>
      <c r="BA66" s="49">
        <f t="shared" si="75"/>
        <v>0</v>
      </c>
      <c r="BB66" s="46"/>
      <c r="BC66" s="42">
        <f t="shared" si="51"/>
        <v>0</v>
      </c>
      <c r="BD66" s="46"/>
      <c r="BE66" s="46"/>
      <c r="BF66" s="32" t="str">
        <f t="shared" si="76"/>
        <v>OK</v>
      </c>
      <c r="BG66" s="42">
        <f t="shared" si="77"/>
        <v>35</v>
      </c>
      <c r="BH66" s="106">
        <f t="shared" si="78"/>
        <v>35</v>
      </c>
      <c r="BI66" s="106">
        <f t="shared" si="79"/>
        <v>0</v>
      </c>
      <c r="BJ66" s="106">
        <f t="shared" si="80"/>
        <v>0</v>
      </c>
      <c r="BK66" s="49">
        <f t="shared" si="81"/>
        <v>0</v>
      </c>
      <c r="BL66" s="46"/>
      <c r="BM66" s="42">
        <f t="shared" si="52"/>
        <v>0</v>
      </c>
      <c r="BN66" s="46"/>
      <c r="BO66" s="46"/>
      <c r="BP66" s="46"/>
      <c r="BQ66" s="32" t="str">
        <f t="shared" si="53"/>
        <v>OK</v>
      </c>
    </row>
    <row r="67" spans="1:69" s="15" customFormat="1" ht="15" customHeight="1">
      <c r="A67" s="35"/>
      <c r="B67" s="35"/>
      <c r="C67" s="35"/>
      <c r="D67" s="13" t="s">
        <v>273</v>
      </c>
      <c r="E67" s="115" t="s">
        <v>306</v>
      </c>
      <c r="F67" s="13" t="s">
        <v>307</v>
      </c>
      <c r="G67" s="13" t="s">
        <v>305</v>
      </c>
      <c r="H67" s="116" t="s">
        <v>276</v>
      </c>
      <c r="I67" s="113">
        <v>3478</v>
      </c>
      <c r="J67" s="14">
        <v>409</v>
      </c>
      <c r="K67" s="5"/>
      <c r="L67" s="5">
        <v>409</v>
      </c>
      <c r="M67" s="5"/>
      <c r="N67" s="5"/>
      <c r="O67" s="29" t="str">
        <f t="shared" si="54"/>
        <v>OK</v>
      </c>
      <c r="P67" s="34">
        <f t="shared" si="55"/>
        <v>409</v>
      </c>
      <c r="Q67" s="29" t="str">
        <f t="shared" si="56"/>
        <v>OK</v>
      </c>
      <c r="R67" s="43">
        <f t="shared" si="57"/>
        <v>409</v>
      </c>
      <c r="S67" s="41"/>
      <c r="T67" s="41">
        <v>409</v>
      </c>
      <c r="U67" s="41"/>
      <c r="V67" s="40" t="str">
        <f t="shared" si="58"/>
        <v>OK</v>
      </c>
      <c r="W67" s="42">
        <f t="shared" si="59"/>
        <v>409</v>
      </c>
      <c r="X67" s="106">
        <f t="shared" si="60"/>
        <v>0</v>
      </c>
      <c r="Y67" s="49">
        <f t="shared" si="61"/>
        <v>0</v>
      </c>
      <c r="Z67" s="41"/>
      <c r="AA67" s="42">
        <f t="shared" si="48"/>
        <v>0</v>
      </c>
      <c r="AB67" s="41">
        <v>409</v>
      </c>
      <c r="AC67" s="41"/>
      <c r="AD67" s="41"/>
      <c r="AE67" s="32" t="str">
        <f t="shared" si="62"/>
        <v>OK</v>
      </c>
      <c r="AF67" s="42">
        <f t="shared" si="63"/>
        <v>409</v>
      </c>
      <c r="AG67" s="106">
        <f t="shared" si="64"/>
        <v>0</v>
      </c>
      <c r="AH67" s="49">
        <f t="shared" si="65"/>
        <v>0</v>
      </c>
      <c r="AI67" s="46">
        <v>409</v>
      </c>
      <c r="AJ67" s="42">
        <f t="shared" si="49"/>
        <v>409</v>
      </c>
      <c r="AK67" s="46"/>
      <c r="AL67" s="46"/>
      <c r="AM67" s="32" t="str">
        <f t="shared" si="66"/>
        <v>OK</v>
      </c>
      <c r="AN67" s="42">
        <f t="shared" si="67"/>
        <v>409</v>
      </c>
      <c r="AO67" s="106">
        <f t="shared" si="68"/>
        <v>0</v>
      </c>
      <c r="AP67" s="106">
        <f t="shared" si="69"/>
        <v>0</v>
      </c>
      <c r="AQ67" s="49">
        <f t="shared" si="70"/>
        <v>409</v>
      </c>
      <c r="AR67" s="46"/>
      <c r="AS67" s="42">
        <f t="shared" si="50"/>
        <v>409</v>
      </c>
      <c r="AT67" s="46"/>
      <c r="AU67" s="46"/>
      <c r="AV67" s="46"/>
      <c r="AW67" s="32" t="str">
        <f t="shared" si="71"/>
        <v>OK</v>
      </c>
      <c r="AX67" s="42">
        <f t="shared" si="72"/>
        <v>409</v>
      </c>
      <c r="AY67" s="106">
        <f t="shared" si="73"/>
        <v>0</v>
      </c>
      <c r="AZ67" s="106">
        <f t="shared" si="74"/>
        <v>0</v>
      </c>
      <c r="BA67" s="49">
        <f t="shared" si="75"/>
        <v>409</v>
      </c>
      <c r="BB67" s="46"/>
      <c r="BC67" s="42">
        <f t="shared" si="51"/>
        <v>409</v>
      </c>
      <c r="BD67" s="46"/>
      <c r="BE67" s="46"/>
      <c r="BF67" s="32" t="str">
        <f t="shared" si="76"/>
        <v>OK</v>
      </c>
      <c r="BG67" s="42">
        <f t="shared" si="77"/>
        <v>409</v>
      </c>
      <c r="BH67" s="106">
        <f t="shared" si="78"/>
        <v>0</v>
      </c>
      <c r="BI67" s="106">
        <f t="shared" si="79"/>
        <v>0</v>
      </c>
      <c r="BJ67" s="106">
        <f t="shared" si="80"/>
        <v>0</v>
      </c>
      <c r="BK67" s="49">
        <f t="shared" si="81"/>
        <v>409</v>
      </c>
      <c r="BL67" s="46"/>
      <c r="BM67" s="42">
        <f t="shared" si="52"/>
        <v>409</v>
      </c>
      <c r="BN67" s="46"/>
      <c r="BO67" s="46"/>
      <c r="BP67" s="46"/>
      <c r="BQ67" s="32" t="str">
        <f t="shared" si="53"/>
        <v>OK</v>
      </c>
    </row>
    <row r="68" spans="1:69" s="15" customFormat="1" ht="15" customHeight="1">
      <c r="A68" s="35"/>
      <c r="B68" s="35"/>
      <c r="C68" s="35"/>
      <c r="D68" s="13" t="s">
        <v>273</v>
      </c>
      <c r="E68" s="115" t="s">
        <v>306</v>
      </c>
      <c r="F68" s="13" t="s">
        <v>312</v>
      </c>
      <c r="G68" s="13" t="s">
        <v>311</v>
      </c>
      <c r="H68" s="116" t="s">
        <v>276</v>
      </c>
      <c r="I68" s="113">
        <v>1644</v>
      </c>
      <c r="J68" s="14">
        <v>1507</v>
      </c>
      <c r="K68" s="5"/>
      <c r="L68" s="45">
        <v>1507</v>
      </c>
      <c r="M68" s="5"/>
      <c r="N68" s="5"/>
      <c r="O68" s="29" t="str">
        <f t="shared" si="54"/>
        <v>OK</v>
      </c>
      <c r="P68" s="34">
        <f t="shared" si="55"/>
        <v>1507</v>
      </c>
      <c r="Q68" s="29" t="str">
        <f t="shared" si="56"/>
        <v>OK</v>
      </c>
      <c r="R68" s="43">
        <f t="shared" si="57"/>
        <v>1507</v>
      </c>
      <c r="S68" s="41"/>
      <c r="T68" s="41">
        <v>1507</v>
      </c>
      <c r="U68" s="41"/>
      <c r="V68" s="40" t="str">
        <f t="shared" si="58"/>
        <v>OK</v>
      </c>
      <c r="W68" s="42">
        <f t="shared" si="59"/>
        <v>1507</v>
      </c>
      <c r="X68" s="106">
        <f t="shared" si="60"/>
        <v>0</v>
      </c>
      <c r="Y68" s="49">
        <f t="shared" si="61"/>
        <v>0</v>
      </c>
      <c r="Z68" s="41"/>
      <c r="AA68" s="42">
        <f t="shared" si="48"/>
        <v>0</v>
      </c>
      <c r="AB68" s="41">
        <v>1507</v>
      </c>
      <c r="AC68" s="41"/>
      <c r="AD68" s="41"/>
      <c r="AE68" s="32" t="str">
        <f t="shared" si="62"/>
        <v>OK</v>
      </c>
      <c r="AF68" s="42">
        <f t="shared" si="63"/>
        <v>1507</v>
      </c>
      <c r="AG68" s="106">
        <f t="shared" si="64"/>
        <v>0</v>
      </c>
      <c r="AH68" s="49">
        <f t="shared" si="65"/>
        <v>0</v>
      </c>
      <c r="AI68" s="46">
        <v>1507</v>
      </c>
      <c r="AJ68" s="42">
        <f t="shared" si="49"/>
        <v>1507</v>
      </c>
      <c r="AK68" s="46"/>
      <c r="AL68" s="46"/>
      <c r="AM68" s="32" t="str">
        <f t="shared" si="66"/>
        <v>OK</v>
      </c>
      <c r="AN68" s="42">
        <f t="shared" si="67"/>
        <v>1507</v>
      </c>
      <c r="AO68" s="106">
        <f t="shared" si="68"/>
        <v>0</v>
      </c>
      <c r="AP68" s="106">
        <f t="shared" si="69"/>
        <v>0</v>
      </c>
      <c r="AQ68" s="49">
        <f t="shared" si="70"/>
        <v>1507</v>
      </c>
      <c r="AR68" s="46"/>
      <c r="AS68" s="42">
        <f t="shared" si="50"/>
        <v>1507</v>
      </c>
      <c r="AT68" s="46"/>
      <c r="AU68" s="46"/>
      <c r="AV68" s="46"/>
      <c r="AW68" s="32" t="str">
        <f t="shared" si="71"/>
        <v>OK</v>
      </c>
      <c r="AX68" s="42">
        <f t="shared" si="72"/>
        <v>1507</v>
      </c>
      <c r="AY68" s="106">
        <f t="shared" si="73"/>
        <v>0</v>
      </c>
      <c r="AZ68" s="106">
        <f t="shared" si="74"/>
        <v>0</v>
      </c>
      <c r="BA68" s="49">
        <f t="shared" si="75"/>
        <v>1507</v>
      </c>
      <c r="BB68" s="46"/>
      <c r="BC68" s="42">
        <f t="shared" si="51"/>
        <v>1507</v>
      </c>
      <c r="BD68" s="46"/>
      <c r="BE68" s="46"/>
      <c r="BF68" s="32" t="str">
        <f t="shared" si="76"/>
        <v>OK</v>
      </c>
      <c r="BG68" s="42">
        <f t="shared" si="77"/>
        <v>1507</v>
      </c>
      <c r="BH68" s="106">
        <f t="shared" si="78"/>
        <v>0</v>
      </c>
      <c r="BI68" s="106">
        <f t="shared" si="79"/>
        <v>0</v>
      </c>
      <c r="BJ68" s="106">
        <f t="shared" si="80"/>
        <v>0</v>
      </c>
      <c r="BK68" s="49">
        <f t="shared" si="81"/>
        <v>1507</v>
      </c>
      <c r="BL68" s="46"/>
      <c r="BM68" s="42">
        <f t="shared" si="52"/>
        <v>1507</v>
      </c>
      <c r="BN68" s="46"/>
      <c r="BO68" s="46"/>
      <c r="BP68" s="46"/>
      <c r="BQ68" s="32" t="str">
        <f t="shared" si="53"/>
        <v>OK</v>
      </c>
    </row>
    <row r="69" spans="1:69" s="15" customFormat="1" ht="15" customHeight="1">
      <c r="A69" s="35"/>
      <c r="B69" s="35"/>
      <c r="C69" s="35"/>
      <c r="D69" s="13" t="s">
        <v>273</v>
      </c>
      <c r="E69" s="115" t="s">
        <v>306</v>
      </c>
      <c r="F69" s="13" t="s">
        <v>317</v>
      </c>
      <c r="G69" s="13" t="s">
        <v>316</v>
      </c>
      <c r="H69" s="116" t="s">
        <v>276</v>
      </c>
      <c r="I69" s="113">
        <v>3024</v>
      </c>
      <c r="J69" s="14">
        <v>556</v>
      </c>
      <c r="K69" s="5"/>
      <c r="L69" s="45">
        <v>556</v>
      </c>
      <c r="M69" s="5"/>
      <c r="N69" s="5"/>
      <c r="O69" s="29" t="str">
        <f t="shared" si="54"/>
        <v>OK</v>
      </c>
      <c r="P69" s="34">
        <f t="shared" si="55"/>
        <v>556</v>
      </c>
      <c r="Q69" s="29" t="str">
        <f t="shared" si="56"/>
        <v>OK</v>
      </c>
      <c r="R69" s="43">
        <f t="shared" si="57"/>
        <v>556</v>
      </c>
      <c r="S69" s="41"/>
      <c r="T69" s="41">
        <v>556</v>
      </c>
      <c r="U69" s="41"/>
      <c r="V69" s="40" t="str">
        <f t="shared" si="58"/>
        <v>OK</v>
      </c>
      <c r="W69" s="42">
        <f t="shared" si="59"/>
        <v>556</v>
      </c>
      <c r="X69" s="106">
        <f t="shared" si="60"/>
        <v>0</v>
      </c>
      <c r="Y69" s="49">
        <f t="shared" si="61"/>
        <v>0</v>
      </c>
      <c r="Z69" s="41"/>
      <c r="AA69" s="42">
        <f t="shared" si="48"/>
        <v>0</v>
      </c>
      <c r="AB69" s="41">
        <v>556</v>
      </c>
      <c r="AC69" s="41"/>
      <c r="AD69" s="41"/>
      <c r="AE69" s="32" t="str">
        <f t="shared" si="62"/>
        <v>OK</v>
      </c>
      <c r="AF69" s="42">
        <f t="shared" si="63"/>
        <v>556</v>
      </c>
      <c r="AG69" s="106">
        <f t="shared" si="64"/>
        <v>0</v>
      </c>
      <c r="AH69" s="49">
        <f t="shared" si="65"/>
        <v>0</v>
      </c>
      <c r="AI69" s="46">
        <v>556</v>
      </c>
      <c r="AJ69" s="42">
        <f t="shared" si="49"/>
        <v>556</v>
      </c>
      <c r="AK69" s="46"/>
      <c r="AL69" s="46"/>
      <c r="AM69" s="32" t="str">
        <f t="shared" si="66"/>
        <v>OK</v>
      </c>
      <c r="AN69" s="42">
        <f t="shared" si="67"/>
        <v>556</v>
      </c>
      <c r="AO69" s="106">
        <f t="shared" si="68"/>
        <v>0</v>
      </c>
      <c r="AP69" s="106">
        <f t="shared" si="69"/>
        <v>0</v>
      </c>
      <c r="AQ69" s="49">
        <f t="shared" si="70"/>
        <v>556</v>
      </c>
      <c r="AR69" s="46"/>
      <c r="AS69" s="42">
        <f t="shared" si="50"/>
        <v>556</v>
      </c>
      <c r="AT69" s="46"/>
      <c r="AU69" s="46"/>
      <c r="AV69" s="46"/>
      <c r="AW69" s="32" t="str">
        <f t="shared" si="71"/>
        <v>OK</v>
      </c>
      <c r="AX69" s="42">
        <f t="shared" si="72"/>
        <v>556</v>
      </c>
      <c r="AY69" s="106">
        <f t="shared" si="73"/>
        <v>0</v>
      </c>
      <c r="AZ69" s="106">
        <f t="shared" si="74"/>
        <v>0</v>
      </c>
      <c r="BA69" s="49">
        <f t="shared" si="75"/>
        <v>556</v>
      </c>
      <c r="BB69" s="46"/>
      <c r="BC69" s="42">
        <f t="shared" si="51"/>
        <v>556</v>
      </c>
      <c r="BD69" s="46"/>
      <c r="BE69" s="46"/>
      <c r="BF69" s="32" t="str">
        <f t="shared" si="76"/>
        <v>OK</v>
      </c>
      <c r="BG69" s="42">
        <f t="shared" si="77"/>
        <v>556</v>
      </c>
      <c r="BH69" s="106">
        <f t="shared" si="78"/>
        <v>0</v>
      </c>
      <c r="BI69" s="106">
        <f t="shared" si="79"/>
        <v>0</v>
      </c>
      <c r="BJ69" s="106">
        <f t="shared" si="80"/>
        <v>0</v>
      </c>
      <c r="BK69" s="49">
        <f t="shared" si="81"/>
        <v>556</v>
      </c>
      <c r="BL69" s="46"/>
      <c r="BM69" s="42">
        <f t="shared" si="52"/>
        <v>556</v>
      </c>
      <c r="BN69" s="46"/>
      <c r="BO69" s="46"/>
      <c r="BP69" s="46"/>
      <c r="BQ69" s="32" t="str">
        <f t="shared" si="53"/>
        <v>OK</v>
      </c>
    </row>
    <row r="70" spans="1:69" s="15" customFormat="1" ht="15" customHeight="1">
      <c r="A70" s="35"/>
      <c r="B70" s="35"/>
      <c r="C70" s="35"/>
      <c r="D70" s="13" t="s">
        <v>273</v>
      </c>
      <c r="E70" s="115" t="s">
        <v>356</v>
      </c>
      <c r="F70" s="13" t="s">
        <v>364</v>
      </c>
      <c r="G70" s="13" t="s">
        <v>364</v>
      </c>
      <c r="H70" s="117" t="s">
        <v>276</v>
      </c>
      <c r="I70" s="113">
        <v>3081</v>
      </c>
      <c r="J70" s="14">
        <v>517</v>
      </c>
      <c r="K70" s="5"/>
      <c r="L70" s="5">
        <v>517</v>
      </c>
      <c r="M70" s="5"/>
      <c r="N70" s="5"/>
      <c r="O70" s="29" t="str">
        <f t="shared" si="54"/>
        <v>OK</v>
      </c>
      <c r="P70" s="34">
        <f t="shared" si="55"/>
        <v>517</v>
      </c>
      <c r="Q70" s="29" t="str">
        <f t="shared" si="56"/>
        <v>OK</v>
      </c>
      <c r="R70" s="43">
        <f t="shared" si="57"/>
        <v>517</v>
      </c>
      <c r="S70" s="41"/>
      <c r="T70" s="41">
        <v>517</v>
      </c>
      <c r="U70" s="41"/>
      <c r="V70" s="40" t="str">
        <f t="shared" si="58"/>
        <v>OK</v>
      </c>
      <c r="W70" s="42">
        <f t="shared" si="59"/>
        <v>517</v>
      </c>
      <c r="X70" s="106">
        <f t="shared" si="60"/>
        <v>0</v>
      </c>
      <c r="Y70" s="49">
        <f t="shared" si="61"/>
        <v>0</v>
      </c>
      <c r="Z70" s="41"/>
      <c r="AA70" s="42">
        <f t="shared" si="48"/>
        <v>0</v>
      </c>
      <c r="AB70" s="41">
        <v>517</v>
      </c>
      <c r="AC70" s="41"/>
      <c r="AD70" s="41"/>
      <c r="AE70" s="32" t="str">
        <f t="shared" si="62"/>
        <v>OK</v>
      </c>
      <c r="AF70" s="42">
        <f t="shared" si="63"/>
        <v>517</v>
      </c>
      <c r="AG70" s="106">
        <f t="shared" si="64"/>
        <v>0</v>
      </c>
      <c r="AH70" s="49">
        <f t="shared" si="65"/>
        <v>0</v>
      </c>
      <c r="AI70" s="46">
        <v>517</v>
      </c>
      <c r="AJ70" s="42">
        <f t="shared" si="49"/>
        <v>517</v>
      </c>
      <c r="AK70" s="46"/>
      <c r="AL70" s="46"/>
      <c r="AM70" s="32" t="str">
        <f t="shared" si="66"/>
        <v>OK</v>
      </c>
      <c r="AN70" s="42">
        <f t="shared" si="67"/>
        <v>517</v>
      </c>
      <c r="AO70" s="106">
        <f t="shared" si="68"/>
        <v>0</v>
      </c>
      <c r="AP70" s="106">
        <f t="shared" si="69"/>
        <v>0</v>
      </c>
      <c r="AQ70" s="49">
        <f t="shared" si="70"/>
        <v>517</v>
      </c>
      <c r="AR70" s="46"/>
      <c r="AS70" s="42">
        <f t="shared" si="50"/>
        <v>517</v>
      </c>
      <c r="AT70" s="46"/>
      <c r="AU70" s="46"/>
      <c r="AV70" s="46"/>
      <c r="AW70" s="32" t="str">
        <f t="shared" si="71"/>
        <v>OK</v>
      </c>
      <c r="AX70" s="42">
        <f t="shared" si="72"/>
        <v>517</v>
      </c>
      <c r="AY70" s="106">
        <f t="shared" si="73"/>
        <v>0</v>
      </c>
      <c r="AZ70" s="106">
        <f t="shared" si="74"/>
        <v>0</v>
      </c>
      <c r="BA70" s="49">
        <f t="shared" si="75"/>
        <v>517</v>
      </c>
      <c r="BB70" s="46"/>
      <c r="BC70" s="42">
        <f t="shared" si="51"/>
        <v>517</v>
      </c>
      <c r="BD70" s="46"/>
      <c r="BE70" s="46"/>
      <c r="BF70" s="32" t="str">
        <f t="shared" si="76"/>
        <v>OK</v>
      </c>
      <c r="BG70" s="42">
        <f t="shared" si="77"/>
        <v>517</v>
      </c>
      <c r="BH70" s="106">
        <f t="shared" si="78"/>
        <v>0</v>
      </c>
      <c r="BI70" s="106">
        <f t="shared" si="79"/>
        <v>0</v>
      </c>
      <c r="BJ70" s="106">
        <f t="shared" si="80"/>
        <v>0</v>
      </c>
      <c r="BK70" s="49">
        <f t="shared" si="81"/>
        <v>517</v>
      </c>
      <c r="BL70" s="46"/>
      <c r="BM70" s="42">
        <f t="shared" si="52"/>
        <v>517</v>
      </c>
      <c r="BN70" s="46"/>
      <c r="BO70" s="46"/>
      <c r="BP70" s="46"/>
      <c r="BQ70" s="32" t="str">
        <f t="shared" si="53"/>
        <v>OK</v>
      </c>
    </row>
    <row r="71" spans="1:69" s="107" customFormat="1" ht="15" hidden="1" customHeight="1">
      <c r="A71" s="35"/>
      <c r="B71" s="35"/>
      <c r="C71" s="35"/>
      <c r="D71" s="13" t="s">
        <v>471</v>
      </c>
      <c r="E71" s="118" t="s">
        <v>473</v>
      </c>
      <c r="F71" s="10" t="s">
        <v>474</v>
      </c>
      <c r="G71" s="10" t="s">
        <v>475</v>
      </c>
      <c r="H71" s="11" t="s">
        <v>472</v>
      </c>
      <c r="I71" s="113">
        <v>719</v>
      </c>
      <c r="J71" s="14">
        <v>719</v>
      </c>
      <c r="K71" s="5"/>
      <c r="L71" s="5"/>
      <c r="M71" s="5"/>
      <c r="N71" s="5">
        <v>719</v>
      </c>
      <c r="O71" s="29" t="str">
        <f t="shared" si="54"/>
        <v>OK</v>
      </c>
      <c r="P71" s="34">
        <f t="shared" si="55"/>
        <v>0</v>
      </c>
      <c r="Q71" s="29" t="str">
        <f t="shared" si="56"/>
        <v>OK</v>
      </c>
      <c r="R71" s="43">
        <f t="shared" si="57"/>
        <v>719</v>
      </c>
      <c r="S71" s="41">
        <v>719</v>
      </c>
      <c r="T71" s="41"/>
      <c r="U71" s="41"/>
      <c r="V71" s="40" t="str">
        <f t="shared" si="58"/>
        <v>OK</v>
      </c>
      <c r="W71" s="42">
        <f t="shared" si="59"/>
        <v>719</v>
      </c>
      <c r="X71" s="106">
        <f t="shared" si="60"/>
        <v>0</v>
      </c>
      <c r="Y71" s="49">
        <f t="shared" si="61"/>
        <v>719</v>
      </c>
      <c r="Z71" s="41"/>
      <c r="AA71" s="42">
        <f t="shared" si="48"/>
        <v>719</v>
      </c>
      <c r="AB71" s="41"/>
      <c r="AC71" s="41"/>
      <c r="AD71" s="41"/>
      <c r="AE71" s="32" t="str">
        <f t="shared" si="62"/>
        <v>OK</v>
      </c>
      <c r="AF71" s="42">
        <f t="shared" si="63"/>
        <v>719</v>
      </c>
      <c r="AG71" s="106">
        <f t="shared" si="64"/>
        <v>0</v>
      </c>
      <c r="AH71" s="49">
        <f t="shared" si="65"/>
        <v>719</v>
      </c>
      <c r="AI71" s="46"/>
      <c r="AJ71" s="42">
        <f t="shared" si="49"/>
        <v>719</v>
      </c>
      <c r="AK71" s="46"/>
      <c r="AL71" s="46"/>
      <c r="AM71" s="32" t="str">
        <f t="shared" si="66"/>
        <v>OK</v>
      </c>
      <c r="AN71" s="42">
        <f t="shared" si="67"/>
        <v>719</v>
      </c>
      <c r="AO71" s="106">
        <f t="shared" si="68"/>
        <v>0</v>
      </c>
      <c r="AP71" s="106">
        <f t="shared" si="69"/>
        <v>0</v>
      </c>
      <c r="AQ71" s="49">
        <f t="shared" si="70"/>
        <v>719</v>
      </c>
      <c r="AR71" s="46"/>
      <c r="AS71" s="42">
        <f t="shared" si="50"/>
        <v>719</v>
      </c>
      <c r="AT71" s="46"/>
      <c r="AU71" s="46"/>
      <c r="AV71" s="46"/>
      <c r="AW71" s="32" t="str">
        <f t="shared" si="71"/>
        <v>OK</v>
      </c>
      <c r="AX71" s="42">
        <f t="shared" si="72"/>
        <v>719</v>
      </c>
      <c r="AY71" s="106">
        <f t="shared" si="73"/>
        <v>0</v>
      </c>
      <c r="AZ71" s="106">
        <f t="shared" si="74"/>
        <v>0</v>
      </c>
      <c r="BA71" s="49">
        <f t="shared" si="75"/>
        <v>719</v>
      </c>
      <c r="BB71" s="46"/>
      <c r="BC71" s="42">
        <f t="shared" si="51"/>
        <v>719</v>
      </c>
      <c r="BD71" s="46"/>
      <c r="BE71" s="46"/>
      <c r="BF71" s="32" t="str">
        <f t="shared" si="76"/>
        <v>OK</v>
      </c>
      <c r="BG71" s="42">
        <f t="shared" si="77"/>
        <v>719</v>
      </c>
      <c r="BH71" s="106">
        <f t="shared" si="78"/>
        <v>0</v>
      </c>
      <c r="BI71" s="106">
        <f t="shared" si="79"/>
        <v>0</v>
      </c>
      <c r="BJ71" s="106">
        <f t="shared" si="80"/>
        <v>0</v>
      </c>
      <c r="BK71" s="49">
        <f t="shared" si="81"/>
        <v>719</v>
      </c>
      <c r="BL71" s="46"/>
      <c r="BM71" s="42">
        <f t="shared" si="52"/>
        <v>719</v>
      </c>
      <c r="BN71" s="46"/>
      <c r="BO71" s="46"/>
      <c r="BP71" s="46"/>
      <c r="BQ71" s="32" t="str">
        <f t="shared" si="53"/>
        <v>OK</v>
      </c>
    </row>
    <row r="72" spans="1:69" s="107" customFormat="1" ht="15" hidden="1" customHeight="1">
      <c r="A72" s="35"/>
      <c r="B72" s="35"/>
      <c r="C72" s="35"/>
      <c r="D72" s="13" t="s">
        <v>471</v>
      </c>
      <c r="E72" s="118" t="s">
        <v>476</v>
      </c>
      <c r="F72" s="10" t="s">
        <v>477</v>
      </c>
      <c r="G72" s="10" t="s">
        <v>478</v>
      </c>
      <c r="H72" s="11" t="s">
        <v>472</v>
      </c>
      <c r="I72" s="113">
        <v>3167</v>
      </c>
      <c r="J72" s="14">
        <v>2599</v>
      </c>
      <c r="K72" s="5"/>
      <c r="L72" s="5">
        <v>2599</v>
      </c>
      <c r="M72" s="5"/>
      <c r="N72" s="5"/>
      <c r="O72" s="29" t="str">
        <f t="shared" si="54"/>
        <v>OK</v>
      </c>
      <c r="P72" s="34">
        <f t="shared" si="55"/>
        <v>2599</v>
      </c>
      <c r="Q72" s="29" t="str">
        <f t="shared" si="56"/>
        <v>OK</v>
      </c>
      <c r="R72" s="43">
        <f t="shared" si="57"/>
        <v>2599</v>
      </c>
      <c r="S72" s="41"/>
      <c r="T72" s="41">
        <v>2599</v>
      </c>
      <c r="U72" s="41"/>
      <c r="V72" s="40" t="str">
        <f t="shared" si="58"/>
        <v>OK</v>
      </c>
      <c r="W72" s="42">
        <f t="shared" si="59"/>
        <v>2599</v>
      </c>
      <c r="X72" s="106">
        <f t="shared" si="60"/>
        <v>0</v>
      </c>
      <c r="Y72" s="49">
        <f t="shared" si="61"/>
        <v>0</v>
      </c>
      <c r="Z72" s="41"/>
      <c r="AA72" s="42">
        <f t="shared" si="48"/>
        <v>0</v>
      </c>
      <c r="AB72" s="41"/>
      <c r="AC72" s="41"/>
      <c r="AD72" s="41">
        <v>2599</v>
      </c>
      <c r="AE72" s="32" t="str">
        <f t="shared" si="62"/>
        <v>OK</v>
      </c>
      <c r="AF72" s="42">
        <f t="shared" si="63"/>
        <v>2599</v>
      </c>
      <c r="AG72" s="106">
        <f t="shared" si="64"/>
        <v>0</v>
      </c>
      <c r="AH72" s="49">
        <f t="shared" si="65"/>
        <v>0</v>
      </c>
      <c r="AI72" s="46">
        <v>2599</v>
      </c>
      <c r="AJ72" s="42">
        <f t="shared" si="49"/>
        <v>2599</v>
      </c>
      <c r="AK72" s="46"/>
      <c r="AL72" s="46"/>
      <c r="AM72" s="32" t="str">
        <f t="shared" si="66"/>
        <v>OK</v>
      </c>
      <c r="AN72" s="42">
        <f t="shared" si="67"/>
        <v>2599</v>
      </c>
      <c r="AO72" s="106">
        <f t="shared" si="68"/>
        <v>0</v>
      </c>
      <c r="AP72" s="106">
        <f t="shared" si="69"/>
        <v>0</v>
      </c>
      <c r="AQ72" s="49">
        <f t="shared" si="70"/>
        <v>2599</v>
      </c>
      <c r="AR72" s="46"/>
      <c r="AS72" s="42">
        <f t="shared" si="50"/>
        <v>2599</v>
      </c>
      <c r="AT72" s="46"/>
      <c r="AU72" s="46"/>
      <c r="AV72" s="46"/>
      <c r="AW72" s="32" t="str">
        <f t="shared" si="71"/>
        <v>OK</v>
      </c>
      <c r="AX72" s="42">
        <f t="shared" si="72"/>
        <v>2599</v>
      </c>
      <c r="AY72" s="106">
        <f t="shared" si="73"/>
        <v>0</v>
      </c>
      <c r="AZ72" s="106">
        <f t="shared" si="74"/>
        <v>0</v>
      </c>
      <c r="BA72" s="49">
        <f t="shared" si="75"/>
        <v>2599</v>
      </c>
      <c r="BB72" s="46"/>
      <c r="BC72" s="42">
        <f t="shared" si="51"/>
        <v>2599</v>
      </c>
      <c r="BD72" s="46"/>
      <c r="BE72" s="46"/>
      <c r="BF72" s="32" t="str">
        <f t="shared" si="76"/>
        <v>OK</v>
      </c>
      <c r="BG72" s="42">
        <f t="shared" si="77"/>
        <v>2599</v>
      </c>
      <c r="BH72" s="106">
        <f t="shared" si="78"/>
        <v>0</v>
      </c>
      <c r="BI72" s="106">
        <f t="shared" si="79"/>
        <v>0</v>
      </c>
      <c r="BJ72" s="106">
        <f t="shared" si="80"/>
        <v>0</v>
      </c>
      <c r="BK72" s="49">
        <f t="shared" si="81"/>
        <v>2599</v>
      </c>
      <c r="BL72" s="46"/>
      <c r="BM72" s="42">
        <f t="shared" si="52"/>
        <v>2599</v>
      </c>
      <c r="BN72" s="46"/>
      <c r="BO72" s="46"/>
      <c r="BP72" s="46"/>
      <c r="BQ72" s="32" t="str">
        <f t="shared" si="53"/>
        <v>OK</v>
      </c>
    </row>
    <row r="73" spans="1:69" s="107" customFormat="1" ht="15" hidden="1" customHeight="1">
      <c r="A73" s="35"/>
      <c r="B73" s="35"/>
      <c r="C73" s="35"/>
      <c r="D73" s="13" t="s">
        <v>471</v>
      </c>
      <c r="E73" s="33" t="s">
        <v>479</v>
      </c>
      <c r="F73" s="10" t="s">
        <v>480</v>
      </c>
      <c r="G73" s="10" t="s">
        <v>481</v>
      </c>
      <c r="H73" s="11" t="s">
        <v>472</v>
      </c>
      <c r="I73" s="113">
        <v>808.5</v>
      </c>
      <c r="J73" s="14">
        <v>772.5</v>
      </c>
      <c r="K73" s="5"/>
      <c r="L73" s="5"/>
      <c r="M73" s="5"/>
      <c r="N73" s="5">
        <v>772.5</v>
      </c>
      <c r="O73" s="29" t="str">
        <f t="shared" si="54"/>
        <v>OK</v>
      </c>
      <c r="P73" s="34">
        <f t="shared" si="55"/>
        <v>0</v>
      </c>
      <c r="Q73" s="29" t="str">
        <f t="shared" si="56"/>
        <v>OK</v>
      </c>
      <c r="R73" s="43">
        <f t="shared" si="57"/>
        <v>772.5</v>
      </c>
      <c r="S73" s="41"/>
      <c r="T73" s="119">
        <v>772.5</v>
      </c>
      <c r="U73" s="41"/>
      <c r="V73" s="40" t="str">
        <f t="shared" si="58"/>
        <v>OK</v>
      </c>
      <c r="W73" s="42">
        <f t="shared" si="59"/>
        <v>772.5</v>
      </c>
      <c r="X73" s="106">
        <f t="shared" si="60"/>
        <v>0</v>
      </c>
      <c r="Y73" s="49">
        <f t="shared" si="61"/>
        <v>0</v>
      </c>
      <c r="Z73" s="41"/>
      <c r="AA73" s="42">
        <f t="shared" si="48"/>
        <v>0</v>
      </c>
      <c r="AB73" s="41"/>
      <c r="AC73" s="41"/>
      <c r="AD73" s="119">
        <v>772.5</v>
      </c>
      <c r="AE73" s="32" t="str">
        <f t="shared" si="62"/>
        <v>OK</v>
      </c>
      <c r="AF73" s="42">
        <f t="shared" si="63"/>
        <v>772.5</v>
      </c>
      <c r="AG73" s="106">
        <f t="shared" si="64"/>
        <v>0</v>
      </c>
      <c r="AH73" s="49">
        <f t="shared" si="65"/>
        <v>0</v>
      </c>
      <c r="AI73" s="119">
        <v>772.5</v>
      </c>
      <c r="AJ73" s="42">
        <f t="shared" si="49"/>
        <v>772.5</v>
      </c>
      <c r="AK73" s="46"/>
      <c r="AL73" s="46"/>
      <c r="AM73" s="32" t="str">
        <f t="shared" si="66"/>
        <v>OK</v>
      </c>
      <c r="AN73" s="42">
        <f t="shared" si="67"/>
        <v>772.5</v>
      </c>
      <c r="AO73" s="106">
        <f t="shared" si="68"/>
        <v>0</v>
      </c>
      <c r="AP73" s="106">
        <f t="shared" si="69"/>
        <v>0</v>
      </c>
      <c r="AQ73" s="49">
        <f t="shared" si="70"/>
        <v>772.5</v>
      </c>
      <c r="AR73" s="46"/>
      <c r="AS73" s="42">
        <f t="shared" si="50"/>
        <v>772.5</v>
      </c>
      <c r="AT73" s="46"/>
      <c r="AU73" s="46"/>
      <c r="AV73" s="46"/>
      <c r="AW73" s="32" t="str">
        <f t="shared" si="71"/>
        <v>OK</v>
      </c>
      <c r="AX73" s="42">
        <f t="shared" si="72"/>
        <v>772.5</v>
      </c>
      <c r="AY73" s="106">
        <f t="shared" si="73"/>
        <v>0</v>
      </c>
      <c r="AZ73" s="106">
        <f t="shared" si="74"/>
        <v>0</v>
      </c>
      <c r="BA73" s="49">
        <f t="shared" si="75"/>
        <v>772.5</v>
      </c>
      <c r="BB73" s="46"/>
      <c r="BC73" s="42">
        <f t="shared" si="51"/>
        <v>772.5</v>
      </c>
      <c r="BD73" s="46"/>
      <c r="BE73" s="46"/>
      <c r="BF73" s="32" t="str">
        <f t="shared" si="76"/>
        <v>OK</v>
      </c>
      <c r="BG73" s="42">
        <f t="shared" si="77"/>
        <v>772.5</v>
      </c>
      <c r="BH73" s="106">
        <f t="shared" si="78"/>
        <v>0</v>
      </c>
      <c r="BI73" s="106">
        <f t="shared" si="79"/>
        <v>0</v>
      </c>
      <c r="BJ73" s="106">
        <f t="shared" si="80"/>
        <v>0</v>
      </c>
      <c r="BK73" s="49">
        <f t="shared" si="81"/>
        <v>772.5</v>
      </c>
      <c r="BL73" s="46"/>
      <c r="BM73" s="42">
        <f t="shared" si="52"/>
        <v>772.5</v>
      </c>
      <c r="BN73" s="46"/>
      <c r="BO73" s="46"/>
      <c r="BP73" s="46"/>
      <c r="BQ73" s="32" t="str">
        <f t="shared" si="53"/>
        <v>OK</v>
      </c>
    </row>
    <row r="74" spans="1:69" s="107" customFormat="1" ht="15" hidden="1" customHeight="1">
      <c r="A74" s="35"/>
      <c r="B74" s="35"/>
      <c r="C74" s="35"/>
      <c r="D74" s="13" t="s">
        <v>471</v>
      </c>
      <c r="E74" s="115" t="s">
        <v>482</v>
      </c>
      <c r="F74" s="13" t="s">
        <v>483</v>
      </c>
      <c r="G74" s="13" t="s">
        <v>484</v>
      </c>
      <c r="H74" s="11" t="s">
        <v>472</v>
      </c>
      <c r="I74" s="113">
        <v>670</v>
      </c>
      <c r="J74" s="14">
        <v>53</v>
      </c>
      <c r="K74" s="110"/>
      <c r="L74" s="110"/>
      <c r="M74" s="110">
        <v>53</v>
      </c>
      <c r="N74" s="110"/>
      <c r="O74" s="29" t="str">
        <f t="shared" si="54"/>
        <v>OK</v>
      </c>
      <c r="P74" s="34">
        <f t="shared" si="55"/>
        <v>53</v>
      </c>
      <c r="Q74" s="29" t="str">
        <f t="shared" si="56"/>
        <v>OK</v>
      </c>
      <c r="R74" s="43">
        <f t="shared" si="57"/>
        <v>53</v>
      </c>
      <c r="S74" s="41">
        <v>53</v>
      </c>
      <c r="T74" s="41"/>
      <c r="U74" s="41"/>
      <c r="V74" s="40" t="str">
        <f t="shared" si="58"/>
        <v>OK</v>
      </c>
      <c r="W74" s="42">
        <f t="shared" si="59"/>
        <v>53</v>
      </c>
      <c r="X74" s="106">
        <f t="shared" si="60"/>
        <v>0</v>
      </c>
      <c r="Y74" s="49">
        <f t="shared" si="61"/>
        <v>53</v>
      </c>
      <c r="Z74" s="41"/>
      <c r="AA74" s="42">
        <f t="shared" si="48"/>
        <v>53</v>
      </c>
      <c r="AB74" s="41"/>
      <c r="AC74" s="41"/>
      <c r="AD74" s="41"/>
      <c r="AE74" s="32" t="str">
        <f t="shared" si="62"/>
        <v>OK</v>
      </c>
      <c r="AF74" s="42">
        <f t="shared" si="63"/>
        <v>53</v>
      </c>
      <c r="AG74" s="106">
        <f t="shared" si="64"/>
        <v>0</v>
      </c>
      <c r="AH74" s="49">
        <f t="shared" si="65"/>
        <v>53</v>
      </c>
      <c r="AI74" s="46"/>
      <c r="AJ74" s="42">
        <f t="shared" si="49"/>
        <v>53</v>
      </c>
      <c r="AK74" s="46"/>
      <c r="AL74" s="46"/>
      <c r="AM74" s="32" t="str">
        <f t="shared" si="66"/>
        <v>OK</v>
      </c>
      <c r="AN74" s="42">
        <f t="shared" si="67"/>
        <v>53</v>
      </c>
      <c r="AO74" s="106">
        <f t="shared" si="68"/>
        <v>0</v>
      </c>
      <c r="AP74" s="106">
        <f t="shared" si="69"/>
        <v>0</v>
      </c>
      <c r="AQ74" s="49">
        <f t="shared" si="70"/>
        <v>53</v>
      </c>
      <c r="AR74" s="46"/>
      <c r="AS74" s="42">
        <f t="shared" si="50"/>
        <v>53</v>
      </c>
      <c r="AT74" s="46"/>
      <c r="AU74" s="46"/>
      <c r="AV74" s="46"/>
      <c r="AW74" s="32" t="str">
        <f t="shared" si="71"/>
        <v>OK</v>
      </c>
      <c r="AX74" s="42">
        <f t="shared" si="72"/>
        <v>53</v>
      </c>
      <c r="AY74" s="106">
        <f t="shared" si="73"/>
        <v>0</v>
      </c>
      <c r="AZ74" s="106">
        <f t="shared" si="74"/>
        <v>0</v>
      </c>
      <c r="BA74" s="49">
        <f t="shared" si="75"/>
        <v>53</v>
      </c>
      <c r="BB74" s="46"/>
      <c r="BC74" s="42">
        <f t="shared" si="51"/>
        <v>53</v>
      </c>
      <c r="BD74" s="46"/>
      <c r="BE74" s="46"/>
      <c r="BF74" s="32" t="str">
        <f t="shared" si="76"/>
        <v>OK</v>
      </c>
      <c r="BG74" s="42">
        <f t="shared" si="77"/>
        <v>53</v>
      </c>
      <c r="BH74" s="106">
        <f t="shared" si="78"/>
        <v>0</v>
      </c>
      <c r="BI74" s="106">
        <f t="shared" si="79"/>
        <v>0</v>
      </c>
      <c r="BJ74" s="106">
        <f t="shared" si="80"/>
        <v>0</v>
      </c>
      <c r="BK74" s="49">
        <f t="shared" si="81"/>
        <v>53</v>
      </c>
      <c r="BL74" s="46"/>
      <c r="BM74" s="42">
        <f t="shared" si="52"/>
        <v>53</v>
      </c>
      <c r="BN74" s="46"/>
      <c r="BO74" s="46"/>
      <c r="BP74" s="46"/>
      <c r="BQ74" s="32" t="str">
        <f t="shared" si="53"/>
        <v>OK</v>
      </c>
    </row>
    <row r="75" spans="1:69" s="15" customFormat="1" ht="15" hidden="1" customHeight="1">
      <c r="A75" s="35"/>
      <c r="B75" s="35"/>
      <c r="C75" s="35"/>
      <c r="D75" s="10"/>
      <c r="E75" s="10"/>
      <c r="F75" s="10"/>
      <c r="G75" s="10"/>
      <c r="H75" s="11"/>
      <c r="I75" s="45"/>
      <c r="J75" s="45"/>
      <c r="K75" s="5"/>
      <c r="L75" s="5"/>
      <c r="M75" s="5"/>
      <c r="N75" s="5"/>
      <c r="O75" s="29"/>
      <c r="P75" s="34"/>
      <c r="Q75" s="29"/>
      <c r="R75" s="43"/>
      <c r="S75" s="41"/>
      <c r="T75" s="41"/>
      <c r="U75" s="41"/>
      <c r="V75" s="40"/>
      <c r="W75" s="42"/>
      <c r="X75" s="106"/>
      <c r="Y75" s="49"/>
      <c r="Z75" s="41"/>
      <c r="AA75" s="42"/>
      <c r="AB75" s="41"/>
      <c r="AC75" s="41"/>
      <c r="AD75" s="41"/>
      <c r="AE75" s="32"/>
      <c r="AF75" s="42"/>
      <c r="AG75" s="106"/>
      <c r="AH75" s="49"/>
      <c r="AI75" s="46"/>
      <c r="AJ75" s="42"/>
      <c r="AK75" s="46"/>
      <c r="AL75" s="46"/>
      <c r="AM75" s="32"/>
      <c r="AN75" s="42"/>
      <c r="AO75" s="106"/>
      <c r="AP75" s="106"/>
      <c r="AQ75" s="49"/>
      <c r="AR75" s="46"/>
      <c r="AS75" s="42"/>
      <c r="AT75" s="46"/>
      <c r="AU75" s="46"/>
      <c r="AV75" s="46"/>
      <c r="AW75" s="32"/>
      <c r="AX75" s="42"/>
      <c r="AY75" s="106"/>
      <c r="AZ75" s="106"/>
      <c r="BA75" s="49"/>
      <c r="BB75" s="46"/>
      <c r="BC75" s="42"/>
      <c r="BD75" s="46"/>
      <c r="BE75" s="46"/>
      <c r="BF75" s="32"/>
      <c r="BG75" s="42"/>
      <c r="BH75" s="106"/>
      <c r="BI75" s="106"/>
      <c r="BJ75" s="106"/>
      <c r="BK75" s="49"/>
      <c r="BL75" s="46"/>
      <c r="BM75" s="42"/>
      <c r="BN75" s="46"/>
      <c r="BO75" s="46"/>
      <c r="BP75" s="46"/>
      <c r="BQ75" s="32"/>
    </row>
  </sheetData>
  <autoFilter ref="A10:BQ75">
    <filterColumn colId="3">
      <filters>
        <filter val="43_熊本県"/>
      </filters>
    </filterColumn>
  </autoFilter>
  <mergeCells count="82">
    <mergeCell ref="AL6:AL7"/>
    <mergeCell ref="AT6:AT7"/>
    <mergeCell ref="AS5:AS7"/>
    <mergeCell ref="AF5:AF7"/>
    <mergeCell ref="AG5:AG7"/>
    <mergeCell ref="AH5:AH7"/>
    <mergeCell ref="AI5:AI7"/>
    <mergeCell ref="AJ5:AJ7"/>
    <mergeCell ref="AK5:AL5"/>
    <mergeCell ref="BI5:BI7"/>
    <mergeCell ref="BJ5:BJ7"/>
    <mergeCell ref="BK5:BK7"/>
    <mergeCell ref="BL5:BL7"/>
    <mergeCell ref="BB5:BB7"/>
    <mergeCell ref="BC5:BC7"/>
    <mergeCell ref="BD5:BE5"/>
    <mergeCell ref="BF5:BF7"/>
    <mergeCell ref="BG5:BG7"/>
    <mergeCell ref="BH5:BH7"/>
    <mergeCell ref="BD6:BD7"/>
    <mergeCell ref="BE6:BE7"/>
    <mergeCell ref="BM5:BM7"/>
    <mergeCell ref="BN5:BP5"/>
    <mergeCell ref="BN6:BN7"/>
    <mergeCell ref="BO6:BO7"/>
    <mergeCell ref="BP6:BP7"/>
    <mergeCell ref="AE3:AE7"/>
    <mergeCell ref="AW3:AW7"/>
    <mergeCell ref="AZ5:AZ7"/>
    <mergeCell ref="BA5:BA7"/>
    <mergeCell ref="AV6:AV7"/>
    <mergeCell ref="AM5:AM7"/>
    <mergeCell ref="AN5:AN7"/>
    <mergeCell ref="AO5:AO7"/>
    <mergeCell ref="AP5:AP7"/>
    <mergeCell ref="AQ5:AQ7"/>
    <mergeCell ref="AR5:AR7"/>
    <mergeCell ref="AU6:AU7"/>
    <mergeCell ref="AT5:AV5"/>
    <mergeCell ref="AX5:AX7"/>
    <mergeCell ref="AY5:AY7"/>
    <mergeCell ref="AK6:AK7"/>
    <mergeCell ref="Y5:Y7"/>
    <mergeCell ref="Z5:Z7"/>
    <mergeCell ref="AA5:AA7"/>
    <mergeCell ref="W4:AD4"/>
    <mergeCell ref="AB5:AD5"/>
    <mergeCell ref="AB6:AB7"/>
    <mergeCell ref="AC6:AC7"/>
    <mergeCell ref="AD6:AD7"/>
    <mergeCell ref="R5:R7"/>
    <mergeCell ref="S5:S7"/>
    <mergeCell ref="T5:U5"/>
    <mergeCell ref="W5:W7"/>
    <mergeCell ref="X5:X7"/>
    <mergeCell ref="V3:V7"/>
    <mergeCell ref="BQ3:BQ7"/>
    <mergeCell ref="A4:A7"/>
    <mergeCell ref="B4:B7"/>
    <mergeCell ref="C4:C7"/>
    <mergeCell ref="D4:D7"/>
    <mergeCell ref="E4:E7"/>
    <mergeCell ref="F4:F7"/>
    <mergeCell ref="K4:K7"/>
    <mergeCell ref="L4:L7"/>
    <mergeCell ref="M4:M7"/>
    <mergeCell ref="N4:N7"/>
    <mergeCell ref="R4:U4"/>
    <mergeCell ref="T6:T7"/>
    <mergeCell ref="U6:U7"/>
    <mergeCell ref="AF4:AV4"/>
    <mergeCell ref="AX4:BP4"/>
    <mergeCell ref="D2:H2"/>
    <mergeCell ref="I2:J2"/>
    <mergeCell ref="K2:Q2"/>
    <mergeCell ref="O3:O7"/>
    <mergeCell ref="P3:P7"/>
    <mergeCell ref="Q3:Q7"/>
    <mergeCell ref="G4:G7"/>
    <mergeCell ref="H4:H7"/>
    <mergeCell ref="I4:I7"/>
    <mergeCell ref="J4:J6"/>
  </mergeCells>
  <phoneticPr fontId="3"/>
  <conditionalFormatting sqref="O1 O3 O76:Q63415 O10 BQ11:BQ75 O11:R75 V11:Y75 AA11:AA75 AJ11:AJ75 AS11:AS75 BC11:BC75 BM11:BM75 AE11:AH75 AM11:AQ75 AW11:BA75 BF11:BK75">
    <cfRule type="containsText" dxfId="14" priority="124" stopIfTrue="1" operator="containsText" text="NG">
      <formula>NOT(ISERROR(SEARCH("NG",O1)))</formula>
    </cfRule>
  </conditionalFormatting>
  <conditionalFormatting sqref="P10:Q10 P1:Q1">
    <cfRule type="containsText" dxfId="13" priority="123" stopIfTrue="1" operator="containsText" text="NG">
      <formula>NOT(ISERROR(SEARCH("NG",P1)))</formula>
    </cfRule>
  </conditionalFormatting>
  <conditionalFormatting sqref="Q3:Q7">
    <cfRule type="containsText" dxfId="12" priority="122" stopIfTrue="1" operator="containsText" text="NG">
      <formula>NOT(ISERROR(SEARCH("NG",Q3)))</formula>
    </cfRule>
  </conditionalFormatting>
  <conditionalFormatting sqref="AI11:AI13 BB11:BB13 BL11:BL13 AK11:AL13 BD11:BE13 BN11:BP13">
    <cfRule type="containsText" dxfId="11" priority="73" stopIfTrue="1" operator="containsText" text="NG">
      <formula>NOT(ISERROR(SEARCH("NG",AI11)))</formula>
    </cfRule>
  </conditionalFormatting>
  <conditionalFormatting sqref="AR11:AR13 AT11:AV13">
    <cfRule type="containsText" dxfId="10" priority="66" stopIfTrue="1" operator="containsText" text="NG">
      <formula>NOT(ISERROR(SEARCH("NG",AR11)))</formula>
    </cfRule>
  </conditionalFormatting>
  <conditionalFormatting sqref="AI14:AI20 BB14:BB20 BL14:BL20 AK14:AL20 BD14:BE20 BN14:BP20">
    <cfRule type="containsText" dxfId="9" priority="61" stopIfTrue="1" operator="containsText" text="NG">
      <formula>NOT(ISERROR(SEARCH("NG",AI14)))</formula>
    </cfRule>
  </conditionalFormatting>
  <conditionalFormatting sqref="AR14:AR20 AT14:AV20">
    <cfRule type="containsText" dxfId="8" priority="56" stopIfTrue="1" operator="containsText" text="NG">
      <formula>NOT(ISERROR(SEARCH("NG",AR14)))</formula>
    </cfRule>
  </conditionalFormatting>
  <conditionalFormatting sqref="AI21:AI66 BB21:BB66 BL21:BL66 AK21:AL66 BD21:BE66 BN21:BP66">
    <cfRule type="containsText" dxfId="7" priority="53" stopIfTrue="1" operator="containsText" text="NG">
      <formula>NOT(ISERROR(SEARCH("NG",AI21)))</formula>
    </cfRule>
  </conditionalFormatting>
  <conditionalFormatting sqref="AR21:AR66 AT21:AV66">
    <cfRule type="containsText" dxfId="6" priority="48" stopIfTrue="1" operator="containsText" text="NG">
      <formula>NOT(ISERROR(SEARCH("NG",AR21)))</formula>
    </cfRule>
  </conditionalFormatting>
  <conditionalFormatting sqref="AI67:AI70 BB67:BB70 BL67:BL70 AK67:AL70 BD67:BE70 BN67:BP70">
    <cfRule type="containsText" dxfId="5" priority="45" stopIfTrue="1" operator="containsText" text="NG">
      <formula>NOT(ISERROR(SEARCH("NG",AI67)))</formula>
    </cfRule>
  </conditionalFormatting>
  <conditionalFormatting sqref="AR67:AR70 AT67:AV70">
    <cfRule type="containsText" dxfId="4" priority="40" stopIfTrue="1" operator="containsText" text="NG">
      <formula>NOT(ISERROR(SEARCH("NG",AR67)))</formula>
    </cfRule>
  </conditionalFormatting>
  <conditionalFormatting sqref="AI71:AI72 AI74 BB71:BB74 BL71:BL74 AK71:AL74 BD71:BE74 BN71:BP74">
    <cfRule type="containsText" dxfId="3" priority="37" stopIfTrue="1" operator="containsText" text="NG">
      <formula>NOT(ISERROR(SEARCH("NG",AI71)))</formula>
    </cfRule>
  </conditionalFormatting>
  <conditionalFormatting sqref="AR71:AR74 AT71:AV74">
    <cfRule type="containsText" dxfId="2" priority="32" stopIfTrue="1" operator="containsText" text="NG">
      <formula>NOT(ISERROR(SEARCH("NG",AR71)))</formula>
    </cfRule>
  </conditionalFormatting>
  <conditionalFormatting sqref="AI75 BB75 BL75 AK75:AL75 BD75:BE75 BN75:BP75">
    <cfRule type="containsText" dxfId="1" priority="20" stopIfTrue="1" operator="containsText" text="NG">
      <formula>NOT(ISERROR(SEARCH("NG",AI75)))</formula>
    </cfRule>
  </conditionalFormatting>
  <conditionalFormatting sqref="AR75 AT75:AV75">
    <cfRule type="containsText" dxfId="0" priority="13" stopIfTrue="1" operator="containsText" text="NG">
      <formula>NOT(ISERROR(SEARCH("NG",AR75)))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50" fitToHeight="0" pageOrder="overThenDown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3"/>
  <sheetViews>
    <sheetView showGridLines="0" zoomScale="55" zoomScaleNormal="55" workbookViewId="0">
      <selection activeCell="G14" sqref="G14"/>
    </sheetView>
  </sheetViews>
  <sheetFormatPr defaultColWidth="8.90625" defaultRowHeight="15"/>
  <cols>
    <col min="1" max="1" width="9.90625" style="51" bestFit="1" customWidth="1"/>
    <col min="2" max="2" width="13.90625" style="51" bestFit="1" customWidth="1"/>
    <col min="3" max="34" width="6.7265625" style="51" customWidth="1"/>
    <col min="35" max="35" width="3.36328125" style="51" customWidth="1"/>
    <col min="36" max="16384" width="8.90625" style="51"/>
  </cols>
  <sheetData>
    <row r="1" spans="1:35" ht="24.5">
      <c r="A1" s="50" t="s">
        <v>61</v>
      </c>
    </row>
    <row r="3" spans="1:35" s="55" customFormat="1" ht="30" customHeight="1">
      <c r="A3" s="52" t="s">
        <v>62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4"/>
    </row>
    <row r="4" spans="1:35" ht="22.15" customHeight="1">
      <c r="A4" s="56"/>
      <c r="C4" s="207" t="s">
        <v>63</v>
      </c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  <c r="AH4" s="209"/>
      <c r="AI4" s="57"/>
    </row>
    <row r="5" spans="1:35" s="64" customFormat="1" ht="22.15" customHeight="1">
      <c r="A5" s="58"/>
      <c r="B5" s="59" t="s">
        <v>64</v>
      </c>
      <c r="C5" s="60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2"/>
      <c r="AI5" s="63"/>
    </row>
    <row r="6" spans="1:35" ht="22.15" customHeight="1">
      <c r="A6" s="56"/>
      <c r="B6" s="59" t="s">
        <v>65</v>
      </c>
      <c r="C6" s="65"/>
      <c r="D6" s="66"/>
      <c r="E6" s="66"/>
      <c r="F6" s="210" t="s">
        <v>66</v>
      </c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2"/>
      <c r="AI6" s="57"/>
    </row>
    <row r="7" spans="1:35" ht="22.15" customHeight="1">
      <c r="A7" s="56"/>
      <c r="B7" s="59"/>
      <c r="C7" s="67" t="s">
        <v>67</v>
      </c>
      <c r="D7" s="68"/>
      <c r="E7" s="68"/>
      <c r="F7" s="69" t="s">
        <v>68</v>
      </c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1" t="s">
        <v>69</v>
      </c>
      <c r="AH7" s="72"/>
      <c r="AI7" s="57"/>
    </row>
    <row r="8" spans="1:35" ht="22.15" customHeight="1">
      <c r="A8" s="56"/>
      <c r="B8" s="59"/>
      <c r="C8" s="198" t="s">
        <v>70</v>
      </c>
      <c r="D8" s="199"/>
      <c r="E8" s="200"/>
      <c r="F8" s="73" t="s">
        <v>71</v>
      </c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204" t="s">
        <v>72</v>
      </c>
      <c r="AH8" s="206"/>
      <c r="AI8" s="57"/>
    </row>
    <row r="9" spans="1:35" ht="22.15" customHeight="1">
      <c r="A9" s="56"/>
      <c r="B9" s="59"/>
      <c r="C9" s="56"/>
      <c r="D9" s="59"/>
      <c r="E9" s="59"/>
      <c r="F9" s="56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75"/>
      <c r="AH9" s="57"/>
      <c r="AI9" s="57"/>
    </row>
    <row r="10" spans="1:35" ht="22.15" customHeight="1">
      <c r="A10" s="56"/>
      <c r="B10" s="59"/>
      <c r="C10" s="56"/>
      <c r="D10" s="59"/>
      <c r="E10" s="59"/>
      <c r="F10" s="56"/>
      <c r="G10" s="59"/>
      <c r="H10" s="59"/>
      <c r="I10" s="213" t="s">
        <v>73</v>
      </c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2"/>
      <c r="AE10" s="59"/>
      <c r="AF10" s="59"/>
      <c r="AG10" s="75"/>
      <c r="AH10" s="57"/>
      <c r="AI10" s="57"/>
    </row>
    <row r="11" spans="1:35" ht="22.15" customHeight="1">
      <c r="A11" s="56"/>
      <c r="B11" s="59" t="s">
        <v>74</v>
      </c>
      <c r="C11" s="67" t="s">
        <v>67</v>
      </c>
      <c r="D11" s="76"/>
      <c r="E11" s="76"/>
      <c r="F11" s="77" t="s">
        <v>75</v>
      </c>
      <c r="G11" s="78"/>
      <c r="H11" s="78"/>
      <c r="I11" s="79" t="s">
        <v>76</v>
      </c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1" t="s">
        <v>77</v>
      </c>
      <c r="AD11" s="82"/>
      <c r="AE11" s="83" t="s">
        <v>78</v>
      </c>
      <c r="AF11" s="84"/>
      <c r="AG11" s="85"/>
      <c r="AH11" s="86"/>
      <c r="AI11" s="57"/>
    </row>
    <row r="12" spans="1:35" ht="22.15" customHeight="1">
      <c r="A12" s="56"/>
      <c r="B12" s="59" t="s">
        <v>79</v>
      </c>
      <c r="C12" s="198" t="s">
        <v>80</v>
      </c>
      <c r="D12" s="199"/>
      <c r="E12" s="200"/>
      <c r="F12" s="201" t="s">
        <v>81</v>
      </c>
      <c r="G12" s="202"/>
      <c r="H12" s="203"/>
      <c r="I12" s="73" t="s">
        <v>82</v>
      </c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87" t="s">
        <v>83</v>
      </c>
      <c r="AD12" s="88"/>
      <c r="AE12" s="204" t="s">
        <v>84</v>
      </c>
      <c r="AF12" s="205"/>
      <c r="AG12" s="205"/>
      <c r="AH12" s="206"/>
      <c r="AI12" s="57"/>
    </row>
    <row r="13" spans="1:35" ht="22.15" customHeight="1">
      <c r="A13" s="56"/>
      <c r="B13" s="59"/>
      <c r="C13" s="56"/>
      <c r="D13" s="59"/>
      <c r="E13" s="59"/>
      <c r="F13" s="59"/>
      <c r="G13" s="59"/>
      <c r="H13" s="59"/>
      <c r="I13" s="214" t="s">
        <v>85</v>
      </c>
      <c r="J13" s="215"/>
      <c r="K13" s="215"/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15"/>
      <c r="AG13" s="215"/>
      <c r="AH13" s="216"/>
      <c r="AI13" s="57"/>
    </row>
    <row r="14" spans="1:35" ht="22.15" customHeight="1">
      <c r="A14" s="89"/>
      <c r="B14" s="90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0"/>
      <c r="AH14" s="90"/>
      <c r="AI14" s="92"/>
    </row>
    <row r="15" spans="1:35" s="55" customFormat="1" ht="30" customHeight="1">
      <c r="A15" s="52" t="s">
        <v>86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4"/>
    </row>
    <row r="16" spans="1:35" ht="22.15" customHeight="1">
      <c r="A16" s="56"/>
      <c r="C16" s="207" t="s">
        <v>63</v>
      </c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9"/>
      <c r="AI16" s="57"/>
    </row>
    <row r="17" spans="1:35" s="64" customFormat="1" ht="22.15" customHeight="1">
      <c r="A17" s="58"/>
      <c r="B17" s="59" t="s">
        <v>87</v>
      </c>
      <c r="C17" s="60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E17" s="61"/>
      <c r="AF17" s="93"/>
      <c r="AG17" s="93"/>
      <c r="AH17" s="63"/>
      <c r="AI17" s="63"/>
    </row>
    <row r="18" spans="1:35" ht="22.15" customHeight="1">
      <c r="A18" s="56"/>
      <c r="B18" s="59" t="s">
        <v>88</v>
      </c>
      <c r="C18" s="56"/>
      <c r="D18" s="59"/>
      <c r="E18" s="59"/>
      <c r="F18" s="59"/>
      <c r="G18" s="59"/>
      <c r="H18" s="59"/>
      <c r="I18" s="59"/>
      <c r="J18" s="59"/>
      <c r="K18" s="59"/>
      <c r="L18" s="213" t="s">
        <v>89</v>
      </c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217"/>
      <c r="AG18" s="217"/>
      <c r="AH18" s="218"/>
      <c r="AI18" s="57"/>
    </row>
    <row r="19" spans="1:35" ht="22.15" customHeight="1">
      <c r="A19" s="56"/>
      <c r="C19" s="67" t="s">
        <v>67</v>
      </c>
      <c r="D19" s="76"/>
      <c r="E19" s="76"/>
      <c r="F19" s="94" t="s">
        <v>75</v>
      </c>
      <c r="G19" s="76"/>
      <c r="H19" s="76"/>
      <c r="I19" s="94" t="s">
        <v>90</v>
      </c>
      <c r="J19" s="76"/>
      <c r="K19" s="76"/>
      <c r="L19" s="79" t="s">
        <v>68</v>
      </c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71" t="s">
        <v>69</v>
      </c>
      <c r="AF19" s="95"/>
      <c r="AG19" s="96"/>
      <c r="AH19" s="72"/>
      <c r="AI19" s="57"/>
    </row>
    <row r="20" spans="1:35" ht="22.15" customHeight="1">
      <c r="A20" s="56"/>
      <c r="B20" s="59"/>
      <c r="C20" s="219" t="s">
        <v>91</v>
      </c>
      <c r="D20" s="220"/>
      <c r="E20" s="220"/>
      <c r="F20" s="220"/>
      <c r="G20" s="220"/>
      <c r="H20" s="220"/>
      <c r="I20" s="198" t="s">
        <v>92</v>
      </c>
      <c r="J20" s="199"/>
      <c r="K20" s="200"/>
      <c r="L20" s="73" t="s">
        <v>93</v>
      </c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204" t="s">
        <v>94</v>
      </c>
      <c r="AF20" s="205"/>
      <c r="AG20" s="205"/>
      <c r="AH20" s="206"/>
      <c r="AI20" s="57"/>
    </row>
    <row r="21" spans="1:35" ht="22.15" customHeight="1">
      <c r="A21" s="56"/>
      <c r="B21" s="59"/>
      <c r="C21" s="56"/>
      <c r="D21" s="59"/>
      <c r="E21" s="59"/>
      <c r="F21" s="59"/>
      <c r="G21" s="59"/>
      <c r="H21" s="59"/>
      <c r="I21" s="59"/>
      <c r="J21" s="59"/>
      <c r="K21" s="59"/>
      <c r="L21" s="56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75"/>
      <c r="AF21" s="59"/>
      <c r="AG21" s="59"/>
      <c r="AH21" s="57"/>
      <c r="AI21" s="57"/>
    </row>
    <row r="22" spans="1:35" ht="22.15" customHeight="1">
      <c r="A22" s="56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6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75"/>
      <c r="AF22" s="59"/>
      <c r="AG22" s="59"/>
      <c r="AH22" s="57"/>
      <c r="AI22" s="57"/>
    </row>
    <row r="23" spans="1:35" ht="22.15" customHeight="1">
      <c r="A23" s="56"/>
      <c r="B23" s="59" t="s">
        <v>95</v>
      </c>
      <c r="C23" s="56"/>
      <c r="D23" s="59"/>
      <c r="E23" s="59"/>
      <c r="F23" s="59"/>
      <c r="G23" s="59"/>
      <c r="H23" s="59"/>
      <c r="I23" s="59"/>
      <c r="J23" s="59"/>
      <c r="K23" s="59"/>
      <c r="L23" s="56"/>
      <c r="M23" s="59"/>
      <c r="N23" s="59"/>
      <c r="O23" s="213" t="s">
        <v>96</v>
      </c>
      <c r="P23" s="211"/>
      <c r="Q23" s="211"/>
      <c r="R23" s="211"/>
      <c r="S23" s="211"/>
      <c r="T23" s="211"/>
      <c r="U23" s="211"/>
      <c r="V23" s="211"/>
      <c r="W23" s="211"/>
      <c r="X23" s="211"/>
      <c r="Y23" s="211"/>
      <c r="Z23" s="211"/>
      <c r="AA23" s="211"/>
      <c r="AB23" s="212"/>
      <c r="AC23" s="59"/>
      <c r="AD23" s="59"/>
      <c r="AE23" s="75"/>
      <c r="AF23" s="59"/>
      <c r="AG23" s="59"/>
      <c r="AH23" s="57"/>
      <c r="AI23" s="57"/>
    </row>
    <row r="24" spans="1:35" ht="22.15" customHeight="1">
      <c r="A24" s="56"/>
      <c r="B24" s="59" t="s">
        <v>97</v>
      </c>
      <c r="C24" s="67" t="s">
        <v>67</v>
      </c>
      <c r="D24" s="76"/>
      <c r="E24" s="76"/>
      <c r="F24" s="94" t="s">
        <v>75</v>
      </c>
      <c r="G24" s="76"/>
      <c r="H24" s="76"/>
      <c r="I24" s="94" t="s">
        <v>90</v>
      </c>
      <c r="J24" s="76"/>
      <c r="K24" s="76"/>
      <c r="L24" s="77" t="s">
        <v>98</v>
      </c>
      <c r="M24" s="78"/>
      <c r="N24" s="78"/>
      <c r="O24" s="79" t="s">
        <v>76</v>
      </c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1" t="s">
        <v>77</v>
      </c>
      <c r="AB24" s="97"/>
      <c r="AC24" s="98" t="s">
        <v>78</v>
      </c>
      <c r="AD24" s="95"/>
      <c r="AE24" s="221" t="s">
        <v>69</v>
      </c>
      <c r="AF24" s="222"/>
      <c r="AG24" s="222"/>
      <c r="AH24" s="223"/>
      <c r="AI24" s="57"/>
    </row>
    <row r="25" spans="1:35" ht="22.15" customHeight="1">
      <c r="A25" s="56"/>
      <c r="B25" s="59"/>
      <c r="C25" s="198" t="s">
        <v>99</v>
      </c>
      <c r="D25" s="199"/>
      <c r="E25" s="199"/>
      <c r="F25" s="199"/>
      <c r="G25" s="199"/>
      <c r="H25" s="199"/>
      <c r="I25" s="199"/>
      <c r="J25" s="199"/>
      <c r="K25" s="200"/>
      <c r="L25" s="201" t="s">
        <v>100</v>
      </c>
      <c r="M25" s="202"/>
      <c r="N25" s="203"/>
      <c r="O25" s="73" t="s">
        <v>101</v>
      </c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87" t="s">
        <v>102</v>
      </c>
      <c r="AB25" s="99"/>
      <c r="AC25" s="204" t="s">
        <v>103</v>
      </c>
      <c r="AD25" s="205"/>
      <c r="AE25" s="205"/>
      <c r="AF25" s="205"/>
      <c r="AG25" s="205"/>
      <c r="AH25" s="206"/>
      <c r="AI25" s="57"/>
    </row>
    <row r="26" spans="1:35" ht="22.15" customHeight="1">
      <c r="A26" s="56"/>
      <c r="B26" s="59"/>
      <c r="C26" s="56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210" t="s">
        <v>104</v>
      </c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2"/>
      <c r="AI26" s="57"/>
    </row>
    <row r="27" spans="1:35" ht="22.15" customHeight="1">
      <c r="A27" s="56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7"/>
    </row>
    <row r="28" spans="1:35" ht="22.15" customHeight="1">
      <c r="A28" s="100" t="s">
        <v>105</v>
      </c>
      <c r="B28" s="59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59"/>
      <c r="AD28" s="59"/>
      <c r="AE28" s="59"/>
      <c r="AF28" s="59"/>
      <c r="AG28" s="59"/>
      <c r="AH28" s="59"/>
      <c r="AI28" s="57"/>
    </row>
    <row r="29" spans="1:35" ht="22.15" customHeight="1">
      <c r="A29" s="89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2"/>
    </row>
    <row r="30" spans="1:35" s="55" customFormat="1" ht="30" customHeight="1">
      <c r="A30" s="52" t="s">
        <v>106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4"/>
    </row>
    <row r="31" spans="1:35" ht="22.15" customHeight="1">
      <c r="A31" s="56"/>
      <c r="C31" s="207" t="s">
        <v>107</v>
      </c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  <c r="AH31" s="209"/>
      <c r="AI31" s="101"/>
    </row>
    <row r="32" spans="1:35" s="64" customFormat="1" ht="22.15" customHeight="1">
      <c r="A32" s="58"/>
      <c r="B32" s="59" t="s">
        <v>87</v>
      </c>
      <c r="C32" s="60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102"/>
      <c r="AD32" s="102"/>
      <c r="AE32" s="102"/>
      <c r="AF32" s="102"/>
      <c r="AG32" s="102"/>
      <c r="AH32" s="101"/>
      <c r="AI32" s="101"/>
    </row>
    <row r="33" spans="1:35" ht="22.15" customHeight="1">
      <c r="A33" s="56"/>
      <c r="B33" s="59" t="s">
        <v>88</v>
      </c>
      <c r="C33" s="56"/>
      <c r="D33" s="59"/>
      <c r="E33" s="59"/>
      <c r="F33" s="59"/>
      <c r="G33" s="59"/>
      <c r="H33" s="59"/>
      <c r="I33" s="59"/>
      <c r="J33" s="59"/>
      <c r="K33" s="59"/>
      <c r="L33" s="59"/>
      <c r="M33" s="66"/>
      <c r="N33" s="66"/>
      <c r="O33" s="66"/>
      <c r="P33" s="66"/>
      <c r="Q33" s="66"/>
      <c r="R33" s="210" t="s">
        <v>108</v>
      </c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2"/>
      <c r="AI33" s="101"/>
    </row>
    <row r="34" spans="1:35" ht="22.15" customHeight="1">
      <c r="A34" s="56"/>
      <c r="B34" s="59"/>
      <c r="C34" s="67" t="s">
        <v>67</v>
      </c>
      <c r="D34" s="76"/>
      <c r="E34" s="76"/>
      <c r="F34" s="94" t="s">
        <v>75</v>
      </c>
      <c r="G34" s="76"/>
      <c r="H34" s="76"/>
      <c r="I34" s="94" t="s">
        <v>90</v>
      </c>
      <c r="J34" s="76"/>
      <c r="K34" s="76"/>
      <c r="L34" s="94" t="s">
        <v>98</v>
      </c>
      <c r="M34" s="76"/>
      <c r="N34" s="76"/>
      <c r="O34" s="94" t="s">
        <v>109</v>
      </c>
      <c r="P34" s="76"/>
      <c r="Q34" s="76"/>
      <c r="R34" s="79" t="s">
        <v>68</v>
      </c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71" t="s">
        <v>69</v>
      </c>
      <c r="AD34" s="95"/>
      <c r="AE34" s="95"/>
      <c r="AF34" s="95"/>
      <c r="AG34" s="96"/>
      <c r="AH34" s="72"/>
      <c r="AI34" s="57"/>
    </row>
    <row r="35" spans="1:35" ht="22.15" customHeight="1">
      <c r="A35" s="56"/>
      <c r="B35" s="59"/>
      <c r="C35" s="219" t="s">
        <v>110</v>
      </c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198" t="s">
        <v>111</v>
      </c>
      <c r="P35" s="199"/>
      <c r="Q35" s="200"/>
      <c r="R35" s="73" t="s">
        <v>112</v>
      </c>
      <c r="S35" s="74"/>
      <c r="T35" s="74"/>
      <c r="U35" s="74"/>
      <c r="V35" s="74"/>
      <c r="W35" s="74"/>
      <c r="X35" s="74"/>
      <c r="Y35" s="74"/>
      <c r="Z35" s="74"/>
      <c r="AA35" s="74"/>
      <c r="AB35" s="103"/>
      <c r="AC35" s="204" t="s">
        <v>113</v>
      </c>
      <c r="AD35" s="205"/>
      <c r="AE35" s="205"/>
      <c r="AF35" s="205"/>
      <c r="AG35" s="205"/>
      <c r="AH35" s="206"/>
      <c r="AI35" s="57"/>
    </row>
    <row r="36" spans="1:35" ht="22.15" customHeight="1">
      <c r="A36" s="56"/>
      <c r="B36" s="59"/>
      <c r="C36" s="56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6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75"/>
      <c r="AD36" s="59"/>
      <c r="AE36" s="59"/>
      <c r="AF36" s="59"/>
      <c r="AG36" s="59"/>
      <c r="AH36" s="57"/>
      <c r="AI36" s="57"/>
    </row>
    <row r="37" spans="1:35" ht="22.15" customHeight="1">
      <c r="A37" s="56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6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75"/>
      <c r="AD37" s="59"/>
      <c r="AE37" s="59"/>
      <c r="AF37" s="59"/>
      <c r="AG37" s="59"/>
      <c r="AH37" s="57"/>
      <c r="AI37" s="57"/>
    </row>
    <row r="38" spans="1:35" ht="22.15" customHeight="1">
      <c r="A38" s="56"/>
      <c r="B38" s="59" t="s">
        <v>114</v>
      </c>
      <c r="C38" s="56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66"/>
      <c r="P38" s="66"/>
      <c r="Q38" s="66"/>
      <c r="R38" s="65"/>
      <c r="S38" s="66"/>
      <c r="T38" s="66"/>
      <c r="U38" s="210" t="s">
        <v>115</v>
      </c>
      <c r="V38" s="211"/>
      <c r="W38" s="211"/>
      <c r="X38" s="211"/>
      <c r="Y38" s="211"/>
      <c r="Z38" s="212"/>
      <c r="AA38" s="66"/>
      <c r="AB38" s="66"/>
      <c r="AC38" s="75"/>
      <c r="AD38" s="59"/>
      <c r="AE38" s="59"/>
      <c r="AF38" s="59"/>
      <c r="AG38" s="59"/>
      <c r="AH38" s="57"/>
      <c r="AI38" s="57"/>
    </row>
    <row r="39" spans="1:35" ht="22.15" customHeight="1">
      <c r="A39" s="56"/>
      <c r="B39" s="59" t="s">
        <v>97</v>
      </c>
      <c r="C39" s="67" t="s">
        <v>67</v>
      </c>
      <c r="D39" s="76"/>
      <c r="E39" s="76"/>
      <c r="F39" s="94" t="s">
        <v>75</v>
      </c>
      <c r="G39" s="76"/>
      <c r="H39" s="76"/>
      <c r="I39" s="94" t="s">
        <v>90</v>
      </c>
      <c r="J39" s="76"/>
      <c r="K39" s="76"/>
      <c r="L39" s="94" t="s">
        <v>98</v>
      </c>
      <c r="M39" s="76"/>
      <c r="N39" s="76"/>
      <c r="O39" s="94" t="s">
        <v>109</v>
      </c>
      <c r="P39" s="76"/>
      <c r="Q39" s="76"/>
      <c r="R39" s="77" t="s">
        <v>116</v>
      </c>
      <c r="S39" s="78"/>
      <c r="T39" s="78"/>
      <c r="U39" s="79" t="s">
        <v>76</v>
      </c>
      <c r="V39" s="80"/>
      <c r="W39" s="80"/>
      <c r="X39" s="80"/>
      <c r="Y39" s="81" t="s">
        <v>77</v>
      </c>
      <c r="Z39" s="82"/>
      <c r="AA39" s="95" t="s">
        <v>78</v>
      </c>
      <c r="AB39" s="95"/>
      <c r="AC39" s="104" t="s">
        <v>69</v>
      </c>
      <c r="AD39" s="95"/>
      <c r="AE39" s="95"/>
      <c r="AF39" s="95"/>
      <c r="AG39" s="96"/>
      <c r="AH39" s="72"/>
      <c r="AI39" s="57"/>
    </row>
    <row r="40" spans="1:35" ht="22.15" customHeight="1">
      <c r="A40" s="56"/>
      <c r="B40" s="59"/>
      <c r="C40" s="198" t="s">
        <v>117</v>
      </c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201" t="s">
        <v>118</v>
      </c>
      <c r="S40" s="202"/>
      <c r="T40" s="203"/>
      <c r="U40" s="73" t="s">
        <v>119</v>
      </c>
      <c r="V40" s="74"/>
      <c r="W40" s="74"/>
      <c r="X40" s="74"/>
      <c r="Y40" s="87" t="s">
        <v>120</v>
      </c>
      <c r="Z40" s="88"/>
      <c r="AA40" s="204" t="s">
        <v>121</v>
      </c>
      <c r="AB40" s="205"/>
      <c r="AC40" s="205"/>
      <c r="AD40" s="205"/>
      <c r="AE40" s="205"/>
      <c r="AF40" s="205"/>
      <c r="AG40" s="205"/>
      <c r="AH40" s="206"/>
      <c r="AI40" s="57"/>
    </row>
    <row r="41" spans="1:35" ht="22.15" customHeight="1">
      <c r="A41" s="56"/>
      <c r="B41" s="59"/>
      <c r="C41" s="56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66"/>
      <c r="S41" s="66"/>
      <c r="T41" s="66"/>
      <c r="U41" s="210" t="s">
        <v>122</v>
      </c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2"/>
      <c r="AI41" s="57"/>
    </row>
    <row r="42" spans="1:35" ht="22.15" customHeight="1">
      <c r="A42" s="56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7"/>
    </row>
    <row r="43" spans="1:35" ht="22.15" customHeight="1">
      <c r="A43" s="89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2"/>
    </row>
  </sheetData>
  <mergeCells count="30">
    <mergeCell ref="C40:Q40"/>
    <mergeCell ref="R40:T40"/>
    <mergeCell ref="AA40:AH40"/>
    <mergeCell ref="U41:AH41"/>
    <mergeCell ref="C31:AH31"/>
    <mergeCell ref="R33:AH33"/>
    <mergeCell ref="C35:N35"/>
    <mergeCell ref="O35:Q35"/>
    <mergeCell ref="AC35:AH35"/>
    <mergeCell ref="U38:Z38"/>
    <mergeCell ref="O26:AH26"/>
    <mergeCell ref="I13:AH13"/>
    <mergeCell ref="C16:AH16"/>
    <mergeCell ref="L18:AH18"/>
    <mergeCell ref="C20:H20"/>
    <mergeCell ref="I20:K20"/>
    <mergeCell ref="AE20:AH20"/>
    <mergeCell ref="O23:AB23"/>
    <mergeCell ref="AE24:AH24"/>
    <mergeCell ref="C25:K25"/>
    <mergeCell ref="L25:N25"/>
    <mergeCell ref="AC25:AH25"/>
    <mergeCell ref="C12:E12"/>
    <mergeCell ref="F12:H12"/>
    <mergeCell ref="AE12:AH12"/>
    <mergeCell ref="C4:AH4"/>
    <mergeCell ref="F6:AH6"/>
    <mergeCell ref="C8:E8"/>
    <mergeCell ref="AG8:AH8"/>
    <mergeCell ref="I10:AD10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53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調査票A</vt:lpstr>
      <vt:lpstr>耐震性(重複分)</vt:lpstr>
      <vt:lpstr>考え方(耐震新調査)</vt:lpstr>
      <vt:lpstr>'耐震性(重複分)'!Print_Area</vt:lpstr>
      <vt:lpstr>調査票A!Print_Area</vt:lpstr>
      <vt:lpstr>'耐震性(重複分)'!Print_Titles</vt:lpstr>
      <vt:lpstr>調査票A!Print_Titles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Windows ユーザー</cp:lastModifiedBy>
  <cp:lastPrinted>2024-10-04T10:40:45Z</cp:lastPrinted>
  <dcterms:created xsi:type="dcterms:W3CDTF">2005-02-21T16:33:06Z</dcterms:created>
  <dcterms:modified xsi:type="dcterms:W3CDTF">2024-10-04T10:41:25Z</dcterms:modified>
</cp:coreProperties>
</file>