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オープンデータ\"/>
    </mc:Choice>
  </mc:AlternateContent>
  <bookViews>
    <workbookView xWindow="-15" yWindow="5385" windowWidth="10320" windowHeight="8100"/>
  </bookViews>
  <sheets>
    <sheet name="図書館" sheetId="3" r:id="rId1"/>
  </sheets>
  <calcPr calcId="152511"/>
  <customWorkbookViews>
    <customWorkbookView name="福岡県 - 個人用ビュー" guid="{CD421DD4-CAAE-45A3-B9F1-68B7B6D9709C}" mergeInterval="0" personalView="1" maximized="1" xWindow="1" yWindow="1" windowWidth="1362" windowHeight="541" activeSheetId="3"/>
    <customWorkbookView name="9924593 - 個人用ビュー" guid="{5F8AAEDF-FE09-478F-B954-3FABE48F39C5}" mergeInterval="0" personalView="1" maximized="1" xWindow="1" yWindow="1" windowWidth="1362" windowHeight="541" activeSheetId="1"/>
    <customWorkbookView name="0123028 - 個人用ビュー" guid="{05AD1274-2B7F-4E2B-AA18-FAC95C9DC2B4}" mergeInterval="0" personalView="1" maximized="1" xWindow="1" yWindow="1" windowWidth="1362" windowHeight="541" activeSheetId="1"/>
    <customWorkbookView name="9336573 - 個人用ビュー" guid="{286F40FD-7A7F-414F-AE47-9539685E359D}" mergeInterval="0" personalView="1" maximized="1" xWindow="1" yWindow="1" windowWidth="1009" windowHeight="327" activeSheetId="3"/>
    <customWorkbookView name="8920320 - 個人用ビュー" guid="{32C77DA7-88CE-4F9A-97EA-0F752549E751}" mergeInterval="0" personalView="1" maximized="1" xWindow="1" yWindow="1" windowWidth="1362" windowHeight="541" activeSheetId="3"/>
    <customWorkbookView name="0531579 - 個人用ビュー" guid="{75400F81-837C-4CD8-92A1-BFE5D231360B}" mergeInterval="0" personalView="1" maximized="1" xWindow="1" yWindow="1" windowWidth="1362" windowHeight="541" activeSheetId="1"/>
    <customWorkbookView name="0323327 - 個人用ビュー" guid="{4B44140A-EDFF-46B4-B40C-580ABEEC4DA5}" mergeInterval="0" personalView="1" maximized="1" xWindow="1" yWindow="1" windowWidth="1362" windowHeight="541" activeSheetId="2"/>
    <customWorkbookView name="1023910 - 個人用ビュー" guid="{6205B62C-68C6-4141-825E-676CFA3FA80D}" mergeInterval="0" personalView="1" maximized="1" xWindow="1" yWindow="1" windowWidth="1362" windowHeight="541" activeSheetId="2"/>
    <customWorkbookView name="9530728 - 個人用ビュー" guid="{2E5357DA-585A-4E6B-B571-9497EFD50AA8}" mergeInterval="0" personalView="1" maximized="1" xWindow="1" yWindow="1" windowWidth="1362" windowHeight="541" activeSheetId="1"/>
    <customWorkbookView name="噌西　健太 - 個人用ビュー" guid="{C212AD60-481A-47AE-8442-2C10E21E0992}" mergeInterval="0" personalView="1" maximized="1" xWindow="1" yWindow="1" windowWidth="1362" windowHeight="580" activeSheetId="2"/>
    <customWorkbookView name="9420284 - 個人用ビュー" guid="{98520826-8030-44F7-95EF-AA021DAB7E8D}" mergeInterval="0" personalView="1" maximized="1" xWindow="1" yWindow="1" windowWidth="1362" windowHeight="541" activeSheetId="1"/>
    <customWorkbookView name="9030836 - 個人用ビュー" guid="{EC2C250B-8011-4739-AEB1-5EE90BCFA363}" mergeInterval="0" personalView="1" maximized="1" xWindow="1" yWindow="1" windowWidth="1362" windowHeight="541" activeSheetId="1"/>
    <customWorkbookView name="9723168 - 個人用ビュー" guid="{104F644E-470B-421B-B0BE-6B3F5CA71BF5}" mergeInterval="0" personalView="1" maximized="1" xWindow="1" yWindow="1" windowWidth="1362" windowHeight="518" activeSheetId="3"/>
    <customWorkbookView name="1201926 - 個人用ビュー" guid="{6E6B5555-00B2-4F38-BB65-3F306F8AA10E}" mergeInterval="0" personalView="1" maximized="1" xWindow="1" yWindow="1" windowWidth="1362" windowHeight="518" activeSheetId="2"/>
    <customWorkbookView name="9725436 - 個人用ビュー" guid="{163571A3-C451-481B-ABB8-898D48F45D37}" mergeInterval="0" personalView="1" maximized="1" xWindow="1" yWindow="1" windowWidth="1362" windowHeight="541" activeSheetId="2"/>
    <customWorkbookView name="1023602 - 個人用ビュー" guid="{930F6037-0969-40CD-B938-BD826CAB3D0F}" mergeInterval="0" personalView="1" maximized="1" xWindow="1" yWindow="1" windowWidth="1362" windowHeight="541" activeSheetId="3"/>
    <customWorkbookView name="0130239 - 個人用ビュー" guid="{C991CE06-9AAB-4D8D-9822-A9FF065EAD47}" mergeInterval="0" personalView="1" maximized="1" xWindow="1" yWindow="1" windowWidth="1061" windowHeight="362" activeSheetId="1"/>
    <customWorkbookView name="9625880 - 個人用ビュー" guid="{BE7E1827-DDF7-44DB-B9AD-934A27C439E3}" mergeInterval="0" personalView="1" maximized="1" xWindow="1" yWindow="1" windowWidth="1362" windowHeight="541" activeSheetId="1"/>
    <customWorkbookView name="0723010 - 個人用ビュー" guid="{BB46666E-F9BC-4DDD-A112-A83FFB54C4E2}" mergeInterval="0" personalView="1" maximized="1" xWindow="1" yWindow="1" windowWidth="1362" windowHeight="541" activeSheetId="2"/>
    <customWorkbookView name="111111 - 個人用ビュー" guid="{E8FC20A0-10E5-456B-942E-CBA05A7F9137}" mergeInterval="0" personalView="1" maximized="1" xWindow="1" yWindow="1" windowWidth="1362" windowHeight="541" activeSheetId="3"/>
  </customWorkbookViews>
</workbook>
</file>

<file path=xl/calcChain.xml><?xml version="1.0" encoding="utf-8"?>
<calcChain xmlns="http://schemas.openxmlformats.org/spreadsheetml/2006/main">
  <c r="Q22" i="3" l="1"/>
  <c r="Q23" i="3"/>
  <c r="Q24" i="3"/>
  <c r="Q25" i="3"/>
  <c r="Q26" i="3"/>
  <c r="Q27" i="3"/>
  <c r="Q28" i="3"/>
  <c r="Q29" i="3"/>
  <c r="Q30" i="3"/>
  <c r="Q31" i="3"/>
  <c r="Q32" i="3"/>
  <c r="Q33" i="3"/>
  <c r="Q34" i="3"/>
  <c r="Q21" i="3"/>
  <c r="Q4" i="3"/>
  <c r="O4" i="3" l="1"/>
  <c r="O5" i="3" l="1"/>
  <c r="Q5" i="3"/>
  <c r="O6" i="3"/>
  <c r="Q6" i="3"/>
  <c r="O7" i="3"/>
  <c r="Q7" i="3"/>
  <c r="O8" i="3"/>
  <c r="Q8" i="3"/>
  <c r="O9" i="3"/>
  <c r="Q9" i="3"/>
  <c r="C10" i="3"/>
  <c r="D10" i="3"/>
  <c r="E10" i="3"/>
  <c r="F10" i="3"/>
  <c r="G10" i="3"/>
  <c r="H10" i="3"/>
  <c r="I10" i="3"/>
  <c r="J10" i="3"/>
  <c r="K10" i="3"/>
  <c r="L10" i="3"/>
  <c r="M10" i="3"/>
  <c r="N10" i="3"/>
  <c r="O11" i="3"/>
  <c r="Q11" i="3"/>
  <c r="O12" i="3"/>
  <c r="Q12" i="3"/>
  <c r="C13" i="3"/>
  <c r="D13" i="3"/>
  <c r="E13" i="3"/>
  <c r="F13" i="3"/>
  <c r="G13" i="3"/>
  <c r="H13" i="3"/>
  <c r="I13" i="3"/>
  <c r="J13" i="3"/>
  <c r="K13" i="3"/>
  <c r="L13" i="3"/>
  <c r="M13" i="3"/>
  <c r="N13" i="3"/>
  <c r="O14" i="3"/>
  <c r="Q14" i="3"/>
  <c r="O15" i="3"/>
  <c r="Q15" i="3"/>
  <c r="O16" i="3"/>
  <c r="Q16" i="3"/>
  <c r="O17" i="3"/>
  <c r="Q17" i="3"/>
  <c r="N30" i="3"/>
  <c r="N27" i="3"/>
  <c r="O10" i="3" l="1"/>
  <c r="Q13" i="3"/>
  <c r="O13" i="3"/>
  <c r="Q10" i="3"/>
  <c r="C27" i="3"/>
  <c r="M30" i="3"/>
  <c r="L30" i="3"/>
  <c r="K30" i="3"/>
  <c r="J30" i="3"/>
  <c r="I30" i="3"/>
  <c r="H30" i="3"/>
  <c r="G30" i="3"/>
  <c r="F30" i="3"/>
  <c r="E30" i="3"/>
  <c r="D30" i="3"/>
  <c r="C30" i="3"/>
  <c r="M27" i="3"/>
  <c r="L27" i="3"/>
  <c r="K27" i="3"/>
  <c r="J27" i="3"/>
  <c r="I27" i="3"/>
  <c r="H27" i="3"/>
  <c r="G27" i="3"/>
  <c r="F27" i="3"/>
  <c r="E27" i="3"/>
  <c r="D27" i="3"/>
  <c r="O21" i="3" l="1"/>
  <c r="R42" i="3" l="1"/>
  <c r="N43" i="3"/>
  <c r="M43" i="3"/>
  <c r="L43" i="3"/>
  <c r="K43" i="3"/>
  <c r="J43" i="3"/>
  <c r="I43" i="3"/>
  <c r="H43" i="3"/>
  <c r="G43" i="3"/>
  <c r="F43" i="3"/>
  <c r="E43" i="3"/>
  <c r="D43" i="3"/>
  <c r="C43" i="3"/>
  <c r="N42" i="3"/>
  <c r="M42" i="3"/>
  <c r="L42" i="3"/>
  <c r="K42" i="3"/>
  <c r="J42" i="3"/>
  <c r="I42" i="3"/>
  <c r="H42" i="3"/>
  <c r="G42" i="3"/>
  <c r="F42" i="3"/>
  <c r="E42" i="3"/>
  <c r="D42" i="3"/>
  <c r="C42" i="3"/>
  <c r="N41" i="3"/>
  <c r="M41" i="3"/>
  <c r="L41" i="3"/>
  <c r="K41" i="3"/>
  <c r="J41" i="3"/>
  <c r="I41" i="3"/>
  <c r="H41" i="3"/>
  <c r="G41" i="3"/>
  <c r="F41" i="3"/>
  <c r="E41" i="3"/>
  <c r="D41" i="3"/>
  <c r="C41" i="3"/>
  <c r="O42" i="3" l="1"/>
  <c r="O43" i="3"/>
  <c r="O41" i="3"/>
  <c r="O30" i="3"/>
  <c r="O24" i="3"/>
  <c r="O27" i="3" l="1"/>
  <c r="I40" i="3"/>
  <c r="I39" i="3"/>
  <c r="Q42" i="3" l="1"/>
  <c r="Q44" i="3" l="1"/>
  <c r="D40" i="3" l="1"/>
  <c r="D39" i="3"/>
  <c r="D47" i="3"/>
  <c r="D46" i="3"/>
  <c r="D44" i="3"/>
  <c r="D50" i="3"/>
  <c r="D51" i="3"/>
  <c r="D52" i="3"/>
  <c r="R39" i="3"/>
  <c r="Q40" i="3"/>
  <c r="Q41" i="3"/>
  <c r="R41" i="3"/>
  <c r="Q39" i="3"/>
  <c r="R50" i="3"/>
  <c r="Q52" i="3"/>
  <c r="Q43" i="3"/>
  <c r="C39" i="3"/>
  <c r="C45" i="3"/>
  <c r="D45" i="3"/>
  <c r="G45" i="3"/>
  <c r="H45" i="3"/>
  <c r="I45" i="3"/>
  <c r="K45" i="3"/>
  <c r="L45" i="3"/>
  <c r="M45" i="3"/>
  <c r="N45" i="3"/>
  <c r="Q46" i="3"/>
  <c r="Q47" i="3"/>
  <c r="C48" i="3"/>
  <c r="D48" i="3"/>
  <c r="E48" i="3"/>
  <c r="F48" i="3"/>
  <c r="I48" i="3"/>
  <c r="J48" i="3"/>
  <c r="K48" i="3"/>
  <c r="N48" i="3"/>
  <c r="Q49" i="3"/>
  <c r="Q50" i="3"/>
  <c r="Q51" i="3"/>
  <c r="Q20" i="3"/>
  <c r="O22" i="3"/>
  <c r="O23" i="3"/>
  <c r="O25" i="3"/>
  <c r="O26" i="3"/>
  <c r="O28" i="3"/>
  <c r="O29" i="3"/>
  <c r="O31" i="3"/>
  <c r="O32" i="3"/>
  <c r="O33" i="3"/>
  <c r="O34" i="3"/>
  <c r="E39" i="3"/>
  <c r="F39" i="3"/>
  <c r="G39" i="3"/>
  <c r="H39" i="3"/>
  <c r="J39" i="3"/>
  <c r="K39" i="3"/>
  <c r="L39" i="3"/>
  <c r="M39" i="3"/>
  <c r="N39" i="3"/>
  <c r="C40" i="3"/>
  <c r="E40" i="3"/>
  <c r="F40" i="3"/>
  <c r="G40" i="3"/>
  <c r="H40" i="3"/>
  <c r="J40" i="3"/>
  <c r="K40" i="3"/>
  <c r="L40" i="3"/>
  <c r="M40" i="3"/>
  <c r="N40" i="3"/>
  <c r="C44" i="3"/>
  <c r="E44" i="3"/>
  <c r="F44" i="3"/>
  <c r="G44" i="3"/>
  <c r="H44" i="3"/>
  <c r="I44" i="3"/>
  <c r="J44" i="3"/>
  <c r="K44" i="3"/>
  <c r="L44" i="3"/>
  <c r="M44" i="3"/>
  <c r="N44" i="3"/>
  <c r="J45" i="3"/>
  <c r="C46" i="3"/>
  <c r="E46" i="3"/>
  <c r="F46" i="3"/>
  <c r="G46" i="3"/>
  <c r="H46" i="3"/>
  <c r="I46" i="3"/>
  <c r="J46" i="3"/>
  <c r="K46" i="3"/>
  <c r="L46" i="3"/>
  <c r="M46" i="3"/>
  <c r="N46" i="3"/>
  <c r="C47" i="3"/>
  <c r="E47" i="3"/>
  <c r="F47" i="3"/>
  <c r="G47" i="3"/>
  <c r="H47" i="3"/>
  <c r="I47" i="3"/>
  <c r="J47" i="3"/>
  <c r="K47" i="3"/>
  <c r="L47" i="3"/>
  <c r="M47" i="3"/>
  <c r="N47" i="3"/>
  <c r="L48" i="3"/>
  <c r="C49" i="3"/>
  <c r="D49" i="3"/>
  <c r="E49" i="3"/>
  <c r="F49" i="3"/>
  <c r="G49" i="3"/>
  <c r="H49" i="3"/>
  <c r="I49" i="3"/>
  <c r="J49" i="3"/>
  <c r="K49" i="3"/>
  <c r="L49" i="3"/>
  <c r="M49" i="3"/>
  <c r="N49" i="3"/>
  <c r="C50" i="3"/>
  <c r="E50" i="3"/>
  <c r="F50" i="3"/>
  <c r="G50" i="3"/>
  <c r="H50" i="3"/>
  <c r="I50" i="3"/>
  <c r="J50" i="3"/>
  <c r="K50" i="3"/>
  <c r="L50" i="3"/>
  <c r="M50" i="3"/>
  <c r="N50" i="3"/>
  <c r="C51" i="3"/>
  <c r="E51" i="3"/>
  <c r="F51" i="3"/>
  <c r="G51" i="3"/>
  <c r="H51" i="3"/>
  <c r="I51" i="3"/>
  <c r="J51" i="3"/>
  <c r="K51" i="3"/>
  <c r="L51" i="3"/>
  <c r="M51" i="3"/>
  <c r="N51" i="3"/>
  <c r="C52" i="3"/>
  <c r="E52" i="3"/>
  <c r="F52" i="3"/>
  <c r="G52" i="3"/>
  <c r="H52" i="3"/>
  <c r="I52" i="3"/>
  <c r="J52" i="3"/>
  <c r="K52" i="3"/>
  <c r="L52" i="3"/>
  <c r="M52" i="3"/>
  <c r="N52" i="3"/>
  <c r="F45" i="3"/>
  <c r="H48" i="3"/>
  <c r="E45" i="3"/>
  <c r="G48" i="3"/>
  <c r="R52" i="3" l="1"/>
  <c r="R49" i="3"/>
  <c r="R51" i="3"/>
  <c r="R46" i="3"/>
  <c r="Q48" i="3"/>
  <c r="R40" i="3"/>
  <c r="R47" i="3"/>
  <c r="O49" i="3"/>
  <c r="R43" i="3"/>
  <c r="O46" i="3"/>
  <c r="R44" i="3"/>
  <c r="R48" i="3"/>
  <c r="R45" i="3"/>
  <c r="O45" i="3"/>
  <c r="M48" i="3"/>
  <c r="O48" i="3" s="1"/>
  <c r="O39" i="3"/>
  <c r="O51" i="3"/>
  <c r="O44" i="3"/>
  <c r="O47" i="3"/>
  <c r="Q45" i="3"/>
  <c r="O50" i="3"/>
  <c r="O52" i="3"/>
  <c r="O40" i="3"/>
</calcChain>
</file>

<file path=xl/sharedStrings.xml><?xml version="1.0" encoding="utf-8"?>
<sst xmlns="http://schemas.openxmlformats.org/spreadsheetml/2006/main" count="93" uniqueCount="41">
  <si>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</si>
  <si>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</si>
  <si>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</si>
  <si>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</si>
  <si>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</si>
  <si>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</si>
  <si>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</si>
  <si>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</si>
  <si>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</si>
  <si>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</si>
  <si>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</si>
  <si>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福岡県立図書館</t>
  </si>
  <si>
    <t>利用サービス統計</t>
  </si>
  <si>
    <t>4月</t>
  </si>
  <si>
    <t>計</t>
  </si>
  <si>
    <t>入館者数</t>
  </si>
  <si>
    <t>HPアクセス数</t>
  </si>
  <si>
    <t>貸出冊数</t>
  </si>
  <si>
    <t>貸出利用者数</t>
  </si>
  <si>
    <t>レファレンス受付数</t>
  </si>
  <si>
    <t>受取利用（冊）</t>
  </si>
  <si>
    <t>返却利用（冊）</t>
  </si>
  <si>
    <t>新規登録者数</t>
  </si>
  <si>
    <t>開館日数</t>
  </si>
  <si>
    <t>(前年度)</t>
  </si>
  <si>
    <t>差</t>
    <rPh sb="0" eb="1">
      <t>サ</t>
    </rPh>
    <phoneticPr fontId="1"/>
  </si>
  <si>
    <t>相互貸借数</t>
    <rPh sb="0" eb="2">
      <t>ソウゴ</t>
    </rPh>
    <rPh sb="2" eb="4">
      <t>タイシャク</t>
    </rPh>
    <rPh sb="4" eb="5">
      <t>スウ</t>
    </rPh>
    <phoneticPr fontId="1"/>
  </si>
  <si>
    <t>受取利用（冊）</t>
    <phoneticPr fontId="1"/>
  </si>
  <si>
    <t>貸出（冊）</t>
    <phoneticPr fontId="1"/>
  </si>
  <si>
    <t>借受（冊）</t>
    <rPh sb="0" eb="2">
      <t>カリウケ</t>
    </rPh>
    <phoneticPr fontId="1"/>
  </si>
  <si>
    <t>前年同月</t>
    <rPh sb="0" eb="2">
      <t>ゼンネン</t>
    </rPh>
    <rPh sb="2" eb="4">
      <t>ドウゲツ</t>
    </rPh>
    <phoneticPr fontId="1"/>
  </si>
  <si>
    <t>4月</t>
    <phoneticPr fontId="1"/>
  </si>
  <si>
    <t>4月～前月計</t>
    <rPh sb="3" eb="4">
      <t>ゼン</t>
    </rPh>
    <phoneticPr fontId="1"/>
  </si>
  <si>
    <t>対前年同期</t>
    <rPh sb="0" eb="1">
      <t>タイ</t>
    </rPh>
    <rPh sb="1" eb="3">
      <t>ゼンネン</t>
    </rPh>
    <rPh sb="3" eb="5">
      <t>ドウキ</t>
    </rPh>
    <phoneticPr fontId="1"/>
  </si>
  <si>
    <t>増減率（％）</t>
    <rPh sb="0" eb="2">
      <t>ゾウゲン</t>
    </rPh>
    <rPh sb="2" eb="3">
      <t>リツ</t>
    </rPh>
    <phoneticPr fontId="1"/>
  </si>
  <si>
    <t>増減数</t>
    <rPh sb="0" eb="2">
      <t>ゾウゲン</t>
    </rPh>
    <rPh sb="2" eb="3">
      <t>スウ</t>
    </rPh>
    <phoneticPr fontId="1"/>
  </si>
  <si>
    <t>　予約本の受取者を入館者数として計上</t>
    <rPh sb="1" eb="3">
      <t>ヨヤク</t>
    </rPh>
    <rPh sb="3" eb="4">
      <t>ボン</t>
    </rPh>
    <rPh sb="5" eb="7">
      <t>ウケトリ</t>
    </rPh>
    <rPh sb="7" eb="8">
      <t>シャ</t>
    </rPh>
    <rPh sb="9" eb="12">
      <t>ニュウカンシャ</t>
    </rPh>
    <rPh sb="12" eb="13">
      <t>スウ</t>
    </rPh>
    <rPh sb="16" eb="18">
      <t>ケイジョウ</t>
    </rPh>
    <phoneticPr fontId="1"/>
  </si>
  <si>
    <t>指定館サービス利用数</t>
    <rPh sb="0" eb="2">
      <t>シテイ</t>
    </rPh>
    <rPh sb="2" eb="3">
      <t>カン</t>
    </rPh>
    <phoneticPr fontId="1"/>
  </si>
  <si>
    <t>電子書籍閲覧回数</t>
    <rPh sb="0" eb="2">
      <t>デンシ</t>
    </rPh>
    <rPh sb="2" eb="4">
      <t>ショセキ</t>
    </rPh>
    <rPh sb="4" eb="6">
      <t>エツラン</t>
    </rPh>
    <rPh sb="6" eb="8">
      <t>カイスウ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</si>
  <si>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</si>
  <si>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1">
      <t>レイ</t>
    </rPh>
    <rPh sb="1" eb="2">
      <t>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</si>
</sst>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8" formatCode="#,##0_ "/>
    <numFmt numFmtId="180" formatCode="#,##0_);[Red]\(#,##0\)"/>
    <numFmt numFmtId="181" formatCode="#,##0;&quot;▲ &quot;#,##0"/>
    <numFmt numFmtId="182" formatCode="0.0;&quot;▲ &quot;0.0"/>
    <numFmt numFmtId="183" formatCode="0_ "/>
    <numFmt numFmtId="184" formatCode="#,##0.00;&quot;▲ &quot;#,##0.00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80" fontId="0" fillId="0" borderId="1" xfId="0" applyNumberFormat="1" applyBorder="1">
      <alignment vertical="center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80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82" fontId="0" fillId="0" borderId="3" xfId="0" applyNumberFormat="1" applyBorder="1" applyAlignment="1">
      <alignment horizontal="right" vertical="center"/>
    </xf>
    <xf numFmtId="182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180" fontId="0" fillId="0" borderId="0" xfId="0" applyNumberFormat="1" applyFill="1" applyBorder="1">
      <alignment vertical="center"/>
    </xf>
    <xf numFmtId="183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180" fontId="0" fillId="0" borderId="7" xfId="0" applyNumberFormat="1" applyBorder="1">
      <alignment vertical="center"/>
    </xf>
    <xf numFmtId="0" fontId="0" fillId="0" borderId="8" xfId="0" applyFill="1" applyBorder="1" applyAlignment="1">
      <alignment horizontal="center" vertical="center"/>
    </xf>
    <xf numFmtId="180" fontId="0" fillId="0" borderId="3" xfId="0" applyNumberFormat="1" applyBorder="1">
      <alignment vertical="center"/>
    </xf>
    <xf numFmtId="180" fontId="0" fillId="0" borderId="9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80" fontId="0" fillId="0" borderId="13" xfId="0" applyNumberFormat="1" applyBorder="1">
      <alignment vertical="center"/>
    </xf>
    <xf numFmtId="180" fontId="0" fillId="0" borderId="14" xfId="0" applyNumberFormat="1" applyBorder="1">
      <alignment vertical="center"/>
    </xf>
    <xf numFmtId="180" fontId="0" fillId="0" borderId="15" xfId="0" applyNumberFormat="1" applyBorder="1">
      <alignment vertical="center"/>
    </xf>
    <xf numFmtId="180" fontId="0" fillId="0" borderId="16" xfId="0" applyNumberFormat="1" applyBorder="1">
      <alignment vertical="center"/>
    </xf>
    <xf numFmtId="180" fontId="0" fillId="0" borderId="17" xfId="0" applyNumberFormat="1" applyBorder="1">
      <alignment vertical="center"/>
    </xf>
    <xf numFmtId="180" fontId="0" fillId="0" borderId="18" xfId="0" applyNumberFormat="1" applyBorder="1">
      <alignment vertical="center"/>
    </xf>
    <xf numFmtId="180" fontId="0" fillId="0" borderId="10" xfId="0" applyNumberFormat="1" applyBorder="1">
      <alignment vertical="center"/>
    </xf>
    <xf numFmtId="180" fontId="0" fillId="0" borderId="11" xfId="0" applyNumberFormat="1" applyBorder="1">
      <alignment vertical="center"/>
    </xf>
    <xf numFmtId="180" fontId="0" fillId="0" borderId="12" xfId="0" applyNumberFormat="1" applyBorder="1">
      <alignment vertical="center"/>
    </xf>
    <xf numFmtId="0" fontId="0" fillId="0" borderId="19" xfId="0" applyBorder="1" applyAlignment="1">
      <alignment horizontal="center" vertical="center"/>
    </xf>
    <xf numFmtId="180" fontId="0" fillId="0" borderId="20" xfId="0" applyNumberFormat="1" applyBorder="1">
      <alignment vertical="center"/>
    </xf>
    <xf numFmtId="180" fontId="0" fillId="0" borderId="21" xfId="0" applyNumberFormat="1" applyBorder="1">
      <alignment vertical="center"/>
    </xf>
    <xf numFmtId="180" fontId="0" fillId="0" borderId="19" xfId="0" applyNumberFormat="1" applyBorder="1">
      <alignment vertical="center"/>
    </xf>
    <xf numFmtId="180" fontId="0" fillId="0" borderId="20" xfId="0" applyNumberFormat="1" applyFill="1" applyBorder="1">
      <alignment vertical="center"/>
    </xf>
    <xf numFmtId="180" fontId="0" fillId="0" borderId="14" xfId="0" applyNumberFormat="1" applyFill="1" applyBorder="1">
      <alignment vertical="center"/>
    </xf>
    <xf numFmtId="0" fontId="0" fillId="0" borderId="22" xfId="0" applyBorder="1" applyAlignment="1">
      <alignment horizontal="center" vertical="center"/>
    </xf>
    <xf numFmtId="180" fontId="5" fillId="0" borderId="23" xfId="0" applyNumberFormat="1" applyFont="1" applyBorder="1">
      <alignment vertical="center"/>
    </xf>
    <xf numFmtId="180" fontId="5" fillId="0" borderId="22" xfId="0" applyNumberFormat="1" applyFont="1" applyBorder="1">
      <alignment vertical="center"/>
    </xf>
    <xf numFmtId="0" fontId="0" fillId="0" borderId="24" xfId="0" applyBorder="1" applyAlignment="1">
      <alignment horizontal="center" vertical="center"/>
    </xf>
    <xf numFmtId="180" fontId="0" fillId="0" borderId="25" xfId="0" applyNumberFormat="1" applyBorder="1">
      <alignment vertical="center"/>
    </xf>
    <xf numFmtId="180" fontId="0" fillId="0" borderId="26" xfId="0" applyNumberFormat="1" applyBorder="1">
      <alignment vertical="center"/>
    </xf>
    <xf numFmtId="180" fontId="0" fillId="0" borderId="24" xfId="0" applyNumberFormat="1" applyBorder="1">
      <alignment vertical="center"/>
    </xf>
    <xf numFmtId="0" fontId="0" fillId="0" borderId="22" xfId="0" applyFont="1" applyBorder="1" applyAlignment="1">
      <alignment horizontal="center" vertical="center"/>
    </xf>
    <xf numFmtId="181" fontId="5" fillId="0" borderId="23" xfId="0" applyNumberFormat="1" applyFont="1" applyBorder="1">
      <alignment vertical="center"/>
    </xf>
    <xf numFmtId="181" fontId="5" fillId="0" borderId="23" xfId="0" applyNumberFormat="1" applyFont="1" applyFill="1" applyBorder="1">
      <alignment vertical="center"/>
    </xf>
    <xf numFmtId="181" fontId="5" fillId="0" borderId="22" xfId="0" applyNumberFormat="1" applyFont="1" applyBorder="1">
      <alignment vertical="center"/>
    </xf>
    <xf numFmtId="181" fontId="5" fillId="0" borderId="28" xfId="0" applyNumberFormat="1" applyFont="1" applyBorder="1">
      <alignment vertical="center"/>
    </xf>
    <xf numFmtId="181" fontId="5" fillId="0" borderId="29" xfId="0" applyNumberFormat="1" applyFont="1" applyBorder="1">
      <alignment vertical="center"/>
    </xf>
    <xf numFmtId="181" fontId="5" fillId="0" borderId="30" xfId="0" applyNumberFormat="1" applyFont="1" applyBorder="1">
      <alignment vertical="center"/>
    </xf>
    <xf numFmtId="181" fontId="5" fillId="0" borderId="31" xfId="0" applyNumberFormat="1" applyFont="1" applyBorder="1">
      <alignment vertical="center"/>
    </xf>
    <xf numFmtId="181" fontId="5" fillId="0" borderId="32" xfId="0" applyNumberFormat="1" applyFont="1" applyBorder="1">
      <alignment vertical="center"/>
    </xf>
    <xf numFmtId="181" fontId="5" fillId="0" borderId="13" xfId="0" applyNumberFormat="1" applyFont="1" applyBorder="1">
      <alignment vertical="center"/>
    </xf>
    <xf numFmtId="181" fontId="5" fillId="0" borderId="14" xfId="0" applyNumberFormat="1" applyFont="1" applyBorder="1">
      <alignment vertical="center"/>
    </xf>
    <xf numFmtId="181" fontId="5" fillId="0" borderId="15" xfId="0" applyNumberFormat="1" applyFont="1" applyBorder="1">
      <alignment vertical="center"/>
    </xf>
    <xf numFmtId="181" fontId="5" fillId="0" borderId="20" xfId="0" applyNumberFormat="1" applyFont="1" applyBorder="1">
      <alignment vertical="center"/>
    </xf>
    <xf numFmtId="181" fontId="5" fillId="0" borderId="25" xfId="0" applyNumberFormat="1" applyFont="1" applyBorder="1">
      <alignment vertical="center"/>
    </xf>
    <xf numFmtId="181" fontId="5" fillId="0" borderId="20" xfId="0" applyNumberFormat="1" applyFont="1" applyFill="1" applyBorder="1">
      <alignment vertical="center"/>
    </xf>
    <xf numFmtId="181" fontId="5" fillId="0" borderId="14" xfId="0" applyNumberFormat="1" applyFont="1" applyFill="1" applyBorder="1">
      <alignment vertical="center"/>
    </xf>
    <xf numFmtId="181" fontId="5" fillId="0" borderId="25" xfId="0" applyNumberFormat="1" applyFont="1" applyFill="1" applyBorder="1">
      <alignment vertical="center"/>
    </xf>
    <xf numFmtId="181" fontId="5" fillId="0" borderId="15" xfId="0" applyNumberFormat="1" applyFont="1" applyFill="1" applyBorder="1">
      <alignment vertical="center"/>
    </xf>
    <xf numFmtId="181" fontId="5" fillId="0" borderId="16" xfId="0" applyNumberFormat="1" applyFont="1" applyBorder="1">
      <alignment vertical="center"/>
    </xf>
    <xf numFmtId="181" fontId="5" fillId="0" borderId="17" xfId="0" applyNumberFormat="1" applyFont="1" applyBorder="1">
      <alignment vertical="center"/>
    </xf>
    <xf numFmtId="181" fontId="5" fillId="0" borderId="18" xfId="0" applyNumberFormat="1" applyFont="1" applyBorder="1">
      <alignment vertical="center"/>
    </xf>
    <xf numFmtId="181" fontId="5" fillId="0" borderId="21" xfId="0" applyNumberFormat="1" applyFont="1" applyBorder="1">
      <alignment vertical="center"/>
    </xf>
    <xf numFmtId="181" fontId="5" fillId="0" borderId="26" xfId="0" applyNumberFormat="1" applyFont="1" applyBorder="1">
      <alignment vertical="center"/>
    </xf>
    <xf numFmtId="181" fontId="5" fillId="0" borderId="10" xfId="0" applyNumberFormat="1" applyFont="1" applyBorder="1">
      <alignment vertical="center"/>
    </xf>
    <xf numFmtId="181" fontId="5" fillId="0" borderId="11" xfId="0" applyNumberFormat="1" applyFont="1" applyBorder="1">
      <alignment vertical="center"/>
    </xf>
    <xf numFmtId="181" fontId="5" fillId="0" borderId="12" xfId="0" applyNumberFormat="1" applyFont="1" applyBorder="1">
      <alignment vertical="center"/>
    </xf>
    <xf numFmtId="181" fontId="5" fillId="0" borderId="19" xfId="0" applyNumberFormat="1" applyFont="1" applyBorder="1">
      <alignment vertical="center"/>
    </xf>
    <xf numFmtId="181" fontId="5" fillId="0" borderId="24" xfId="0" applyNumberFormat="1" applyFont="1" applyBorder="1">
      <alignment vertical="center"/>
    </xf>
    <xf numFmtId="180" fontId="5" fillId="0" borderId="33" xfId="0" applyNumberFormat="1" applyFont="1" applyBorder="1">
      <alignment vertical="center"/>
    </xf>
    <xf numFmtId="180" fontId="5" fillId="0" borderId="34" xfId="0" applyNumberFormat="1" applyFont="1" applyBorder="1">
      <alignment vertical="center"/>
    </xf>
    <xf numFmtId="0" fontId="0" fillId="0" borderId="2" xfId="0" applyFill="1" applyBorder="1" applyAlignment="1">
      <alignment horizontal="left" vertical="center"/>
    </xf>
    <xf numFmtId="180" fontId="0" fillId="0" borderId="29" xfId="0" applyNumberFormat="1" applyFill="1" applyBorder="1">
      <alignment vertical="center"/>
    </xf>
    <xf numFmtId="180" fontId="0" fillId="0" borderId="30" xfId="0" applyNumberFormat="1" applyFill="1" applyBorder="1">
      <alignment vertical="center"/>
    </xf>
    <xf numFmtId="180" fontId="0" fillId="0" borderId="31" xfId="0" applyNumberFormat="1" applyFill="1" applyBorder="1">
      <alignment vertical="center"/>
    </xf>
    <xf numFmtId="180" fontId="5" fillId="0" borderId="36" xfId="0" applyNumberFormat="1" applyFont="1" applyBorder="1">
      <alignment vertical="center"/>
    </xf>
    <xf numFmtId="181" fontId="0" fillId="0" borderId="0" xfId="0" applyNumberFormat="1">
      <alignment vertical="center"/>
    </xf>
    <xf numFmtId="0" fontId="0" fillId="0" borderId="37" xfId="0" applyBorder="1" applyAlignment="1">
      <alignment horizontal="center" vertical="center"/>
    </xf>
    <xf numFmtId="180" fontId="5" fillId="0" borderId="37" xfId="0" applyNumberFormat="1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180" fontId="0" fillId="0" borderId="28" xfId="0" applyNumberFormat="1" applyFont="1" applyFill="1" applyBorder="1">
      <alignment vertical="center"/>
    </xf>
    <xf numFmtId="180" fontId="0" fillId="0" borderId="29" xfId="0" applyNumberFormat="1" applyFont="1" applyFill="1" applyBorder="1">
      <alignment vertical="center"/>
    </xf>
    <xf numFmtId="180" fontId="0" fillId="0" borderId="30" xfId="0" applyNumberFormat="1" applyFont="1" applyFill="1" applyBorder="1">
      <alignment vertical="center"/>
    </xf>
    <xf numFmtId="180" fontId="0" fillId="0" borderId="31" xfId="0" applyNumberFormat="1" applyFont="1" applyFill="1" applyBorder="1">
      <alignment vertical="center"/>
    </xf>
    <xf numFmtId="0" fontId="0" fillId="2" borderId="3" xfId="0" applyFill="1" applyBorder="1" applyAlignment="1">
      <alignment horizontal="left" vertical="center"/>
    </xf>
    <xf numFmtId="180" fontId="0" fillId="2" borderId="13" xfId="0" applyNumberFormat="1" applyFill="1" applyBorder="1">
      <alignment vertical="center"/>
    </xf>
    <xf numFmtId="180" fontId="0" fillId="2" borderId="14" xfId="0" applyNumberFormat="1" applyFill="1" applyBorder="1">
      <alignment vertical="center"/>
    </xf>
    <xf numFmtId="180" fontId="0" fillId="2" borderId="15" xfId="0" applyNumberFormat="1" applyFill="1" applyBorder="1">
      <alignment vertical="center"/>
    </xf>
    <xf numFmtId="180" fontId="0" fillId="2" borderId="25" xfId="0" applyNumberFormat="1" applyFill="1" applyBorder="1">
      <alignment vertical="center"/>
    </xf>
    <xf numFmtId="180" fontId="5" fillId="2" borderId="34" xfId="0" applyNumberFormat="1" applyFont="1" applyFill="1" applyBorder="1">
      <alignment vertical="center"/>
    </xf>
    <xf numFmtId="184" fontId="0" fillId="0" borderId="0" xfId="0" applyNumberFormat="1">
      <alignment vertical="center"/>
    </xf>
    <xf numFmtId="180" fontId="0" fillId="0" borderId="14" xfId="0" applyNumberFormat="1" applyFont="1" applyFill="1" applyBorder="1">
      <alignment vertical="center"/>
    </xf>
    <xf numFmtId="180" fontId="0" fillId="0" borderId="25" xfId="0" applyNumberFormat="1" applyFont="1" applyFill="1" applyBorder="1">
      <alignment vertical="center"/>
    </xf>
    <xf numFmtId="180" fontId="0" fillId="0" borderId="5" xfId="0" applyNumberFormat="1" applyBorder="1">
      <alignment vertical="center"/>
    </xf>
    <xf numFmtId="180" fontId="0" fillId="0" borderId="15" xfId="0" applyNumberFormat="1" applyFont="1" applyBorder="1">
      <alignment vertical="center"/>
    </xf>
    <xf numFmtId="180" fontId="0" fillId="3" borderId="18" xfId="0" applyNumberFormat="1" applyFill="1" applyBorder="1">
      <alignment vertical="center"/>
    </xf>
    <xf numFmtId="180" fontId="0" fillId="3" borderId="15" xfId="0" applyNumberFormat="1" applyFill="1" applyBorder="1">
      <alignment vertical="center"/>
    </xf>
    <xf numFmtId="180" fontId="0" fillId="2" borderId="20" xfId="0" applyNumberFormat="1" applyFill="1" applyBorder="1">
      <alignment vertical="center"/>
    </xf>
    <xf numFmtId="180" fontId="0" fillId="0" borderId="35" xfId="0" applyNumberFormat="1" applyFill="1" applyBorder="1">
      <alignment vertical="center"/>
    </xf>
    <xf numFmtId="180" fontId="0" fillId="3" borderId="38" xfId="0" applyNumberFormat="1" applyFill="1" applyBorder="1">
      <alignment vertical="center"/>
    </xf>
    <xf numFmtId="182" fontId="0" fillId="0" borderId="5" xfId="0" applyNumberFormat="1" applyBorder="1" applyAlignment="1">
      <alignment horizontal="right" vertical="center"/>
    </xf>
    <xf numFmtId="182" fontId="0" fillId="0" borderId="8" xfId="0" applyNumberFormat="1" applyBorder="1" applyAlignment="1">
      <alignment horizontal="right" vertical="center"/>
    </xf>
    <xf numFmtId="180" fontId="0" fillId="4" borderId="13" xfId="0" applyNumberFormat="1" applyFill="1" applyBorder="1">
      <alignment vertical="center"/>
    </xf>
    <xf numFmtId="180" fontId="0" fillId="4" borderId="15" xfId="0" applyNumberFormat="1" applyFill="1" applyBorder="1">
      <alignment vertical="center"/>
    </xf>
    <xf numFmtId="180" fontId="0" fillId="4" borderId="20" xfId="0" applyNumberFormat="1" applyFill="1" applyBorder="1">
      <alignment vertical="center"/>
    </xf>
    <xf numFmtId="180" fontId="5" fillId="4" borderId="23" xfId="0" applyNumberFormat="1" applyFont="1" applyFill="1" applyBorder="1">
      <alignment vertical="center"/>
    </xf>
    <xf numFmtId="180" fontId="0" fillId="4" borderId="14" xfId="0" applyNumberFormat="1" applyFill="1" applyBorder="1">
      <alignment vertical="center"/>
    </xf>
    <xf numFmtId="180" fontId="0" fillId="4" borderId="15" xfId="0" applyNumberFormat="1" applyFont="1" applyFill="1" applyBorder="1">
      <alignment vertical="center"/>
    </xf>
    <xf numFmtId="0" fontId="1" fillId="0" borderId="2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R53"/>
  <sheetViews>
    <sheetView tabSelected="1" zoomScaleNormal="100" workbookViewId="0">
      <selection activeCell="K7" sqref="K7"/>
    </sheetView>
  </sheetViews>
  <sheetFormatPr defaultRowHeight="13.5"/>
  <cols>
    <col min="1" max="1" width="1.5" customWidth="1"/>
    <col min="2" max="2" width="22.625" customWidth="1"/>
    <col min="3" max="14" width="9.875" customWidth="1"/>
    <col min="15" max="15" width="13.125" customWidth="1"/>
    <col min="16" max="16" width="5.25" customWidth="1"/>
    <col min="17" max="17" width="12.75" customWidth="1"/>
    <col min="18" max="18" width="10.375" bestFit="1" customWidth="1"/>
  </cols>
  <sheetData>
    <row r="2" spans="1:17" ht="18" customHeight="1" thickBot="1">
      <c r="B2" s="21" t="s">
        <v>11</v>
      </c>
      <c r="C2" s="22" t="s">
        <v>12</v>
      </c>
      <c r="D2" s="1"/>
    </row>
    <row r="3" spans="1:17" ht="18" customHeight="1" thickBot="1">
      <c r="B3" s="7" t="s">
        <v>40</v>
      </c>
      <c r="C3" s="28" t="s">
        <v>31</v>
      </c>
      <c r="D3" s="29" t="s">
        <v>0</v>
      </c>
      <c r="E3" s="30" t="s">
        <v>1</v>
      </c>
      <c r="F3" s="40" t="s">
        <v>2</v>
      </c>
      <c r="G3" s="29" t="s">
        <v>3</v>
      </c>
      <c r="H3" s="30" t="s">
        <v>4</v>
      </c>
      <c r="I3" s="40" t="s">
        <v>5</v>
      </c>
      <c r="J3" s="29" t="s">
        <v>6</v>
      </c>
      <c r="K3" s="30" t="s">
        <v>7</v>
      </c>
      <c r="L3" s="40" t="s">
        <v>8</v>
      </c>
      <c r="M3" s="29" t="s">
        <v>9</v>
      </c>
      <c r="N3" s="49" t="s">
        <v>10</v>
      </c>
      <c r="O3" s="89" t="s">
        <v>14</v>
      </c>
      <c r="P3" s="5"/>
      <c r="Q3" s="3" t="s">
        <v>32</v>
      </c>
    </row>
    <row r="4" spans="1:17" ht="18" customHeight="1">
      <c r="A4">
        <v>1971</v>
      </c>
      <c r="B4" s="83" t="s">
        <v>15</v>
      </c>
      <c r="C4" s="92">
        <v>18268</v>
      </c>
      <c r="D4" s="93">
        <v>17891</v>
      </c>
      <c r="E4" s="94">
        <v>19974</v>
      </c>
      <c r="F4" s="95">
        <v>20188</v>
      </c>
      <c r="G4" s="93">
        <v>20236</v>
      </c>
      <c r="H4" s="85">
        <v>21366</v>
      </c>
      <c r="I4" s="19">
        <v>19899</v>
      </c>
      <c r="J4" s="84">
        <v>19758</v>
      </c>
      <c r="K4" s="111">
        <v>16518</v>
      </c>
      <c r="L4" s="86">
        <v>7470</v>
      </c>
      <c r="M4" s="84">
        <v>19418</v>
      </c>
      <c r="N4" s="110">
        <v>20465</v>
      </c>
      <c r="O4" s="87">
        <f>SUM(C4:N4)</f>
        <v>221451</v>
      </c>
      <c r="P4" s="8"/>
      <c r="Q4" s="24">
        <f>SUM(C4:N4)</f>
        <v>221451</v>
      </c>
    </row>
    <row r="5" spans="1:17" ht="18" customHeight="1">
      <c r="B5" s="10" t="s">
        <v>16</v>
      </c>
      <c r="C5" s="31">
        <v>71097</v>
      </c>
      <c r="D5" s="32">
        <v>71586</v>
      </c>
      <c r="E5" s="33">
        <v>68134</v>
      </c>
      <c r="F5" s="41">
        <v>66439</v>
      </c>
      <c r="G5" s="32">
        <v>68755</v>
      </c>
      <c r="H5" s="33">
        <v>65505</v>
      </c>
      <c r="I5" s="44">
        <v>72445</v>
      </c>
      <c r="J5" s="45">
        <v>64592</v>
      </c>
      <c r="K5" s="33">
        <v>64194</v>
      </c>
      <c r="L5" s="41">
        <v>53624</v>
      </c>
      <c r="M5" s="32">
        <v>104933</v>
      </c>
      <c r="N5" s="50">
        <v>87846</v>
      </c>
      <c r="O5" s="81">
        <f>SUM(C5:N5)</f>
        <v>859150</v>
      </c>
      <c r="Q5" s="26">
        <f t="shared" ref="Q5:Q17" si="0">SUM(C5:N5)</f>
        <v>859150</v>
      </c>
    </row>
    <row r="6" spans="1:17" ht="18" customHeight="1">
      <c r="B6" s="10" t="s">
        <v>17</v>
      </c>
      <c r="C6" s="31">
        <v>37102</v>
      </c>
      <c r="D6" s="32">
        <v>34887</v>
      </c>
      <c r="E6" s="33">
        <v>36387</v>
      </c>
      <c r="F6" s="41">
        <v>38214</v>
      </c>
      <c r="G6" s="118">
        <v>36784</v>
      </c>
      <c r="H6" s="115">
        <v>36189</v>
      </c>
      <c r="I6" s="116">
        <v>34974</v>
      </c>
      <c r="J6" s="118">
        <v>34851</v>
      </c>
      <c r="K6" s="115">
        <v>33780</v>
      </c>
      <c r="L6" s="116">
        <v>17740</v>
      </c>
      <c r="M6" s="45">
        <v>35250</v>
      </c>
      <c r="N6" s="50">
        <v>37779</v>
      </c>
      <c r="O6" s="81">
        <f t="shared" ref="O6:O9" si="1">SUM(C6:N6)</f>
        <v>413937</v>
      </c>
      <c r="Q6" s="26">
        <f>SUM(C6:N6)</f>
        <v>413937</v>
      </c>
    </row>
    <row r="7" spans="1:17" ht="18" customHeight="1">
      <c r="B7" s="10" t="s">
        <v>38</v>
      </c>
      <c r="C7" s="31">
        <v>6022</v>
      </c>
      <c r="D7" s="32">
        <v>5194</v>
      </c>
      <c r="E7" s="33">
        <v>4494</v>
      </c>
      <c r="F7" s="41">
        <v>3917</v>
      </c>
      <c r="G7" s="32">
        <v>3712</v>
      </c>
      <c r="H7" s="33">
        <v>3629</v>
      </c>
      <c r="I7" s="41">
        <v>4020</v>
      </c>
      <c r="J7" s="32">
        <v>3689</v>
      </c>
      <c r="K7" s="108">
        <v>3470</v>
      </c>
      <c r="L7" s="44">
        <v>2944</v>
      </c>
      <c r="M7" s="45">
        <v>3311</v>
      </c>
      <c r="N7" s="50">
        <v>3001</v>
      </c>
      <c r="O7" s="81">
        <f t="shared" si="1"/>
        <v>47403</v>
      </c>
      <c r="Q7" s="26">
        <f>SUM(C7:N7)</f>
        <v>47403</v>
      </c>
    </row>
    <row r="8" spans="1:17" ht="18" customHeight="1">
      <c r="B8" s="10" t="s">
        <v>18</v>
      </c>
      <c r="C8" s="31">
        <v>14944</v>
      </c>
      <c r="D8" s="32">
        <v>13979</v>
      </c>
      <c r="E8" s="33">
        <v>14490</v>
      </c>
      <c r="F8" s="41">
        <v>14970</v>
      </c>
      <c r="G8" s="32">
        <v>14674</v>
      </c>
      <c r="H8" s="33">
        <v>14740</v>
      </c>
      <c r="I8" s="41">
        <v>14665</v>
      </c>
      <c r="J8" s="32">
        <v>14560</v>
      </c>
      <c r="K8" s="108">
        <v>13681</v>
      </c>
      <c r="L8" s="44">
        <v>6814</v>
      </c>
      <c r="M8" s="45">
        <v>13874</v>
      </c>
      <c r="N8" s="50">
        <v>15303</v>
      </c>
      <c r="O8" s="81">
        <f t="shared" si="1"/>
        <v>166694</v>
      </c>
      <c r="Q8" s="26">
        <f t="shared" si="0"/>
        <v>166694</v>
      </c>
    </row>
    <row r="9" spans="1:17" ht="18" customHeight="1">
      <c r="B9" s="10" t="s">
        <v>19</v>
      </c>
      <c r="C9" s="114">
        <v>5110</v>
      </c>
      <c r="D9" s="118">
        <v>5250</v>
      </c>
      <c r="E9" s="119">
        <v>5638</v>
      </c>
      <c r="F9" s="116">
        <v>5484</v>
      </c>
      <c r="G9" s="118">
        <v>5799</v>
      </c>
      <c r="H9" s="33">
        <v>5611</v>
      </c>
      <c r="I9" s="116">
        <v>5193</v>
      </c>
      <c r="J9" s="103">
        <v>5263</v>
      </c>
      <c r="K9" s="115">
        <v>4174</v>
      </c>
      <c r="L9" s="44">
        <v>1970</v>
      </c>
      <c r="M9" s="118">
        <v>6367</v>
      </c>
      <c r="N9" s="104">
        <v>5238</v>
      </c>
      <c r="O9" s="82">
        <f t="shared" si="1"/>
        <v>61097</v>
      </c>
      <c r="Q9" s="26">
        <f t="shared" si="0"/>
        <v>61097</v>
      </c>
    </row>
    <row r="10" spans="1:17" ht="18" customHeight="1">
      <c r="B10" s="96" t="s">
        <v>26</v>
      </c>
      <c r="C10" s="97">
        <f t="shared" ref="C10:N10" si="2">SUM(C11:C12)</f>
        <v>1336</v>
      </c>
      <c r="D10" s="98">
        <f t="shared" si="2"/>
        <v>1489</v>
      </c>
      <c r="E10" s="99">
        <f t="shared" si="2"/>
        <v>1442</v>
      </c>
      <c r="F10" s="97">
        <f t="shared" si="2"/>
        <v>1495</v>
      </c>
      <c r="G10" s="98">
        <f t="shared" si="2"/>
        <v>1459</v>
      </c>
      <c r="H10" s="99">
        <f t="shared" si="2"/>
        <v>1548</v>
      </c>
      <c r="I10" s="97">
        <f t="shared" si="2"/>
        <v>1663</v>
      </c>
      <c r="J10" s="98">
        <f t="shared" si="2"/>
        <v>1581</v>
      </c>
      <c r="K10" s="99">
        <f t="shared" si="2"/>
        <v>974</v>
      </c>
      <c r="L10" s="109">
        <f t="shared" si="2"/>
        <v>659</v>
      </c>
      <c r="M10" s="98">
        <f t="shared" si="2"/>
        <v>1478</v>
      </c>
      <c r="N10" s="100">
        <f t="shared" si="2"/>
        <v>1367</v>
      </c>
      <c r="O10" s="101">
        <f t="shared" ref="O10:O16" si="3">SUM(C10:N10)</f>
        <v>16491</v>
      </c>
      <c r="Q10" s="26">
        <f t="shared" si="0"/>
        <v>16491</v>
      </c>
    </row>
    <row r="11" spans="1:17" ht="18" customHeight="1">
      <c r="B11" s="6" t="s">
        <v>28</v>
      </c>
      <c r="C11" s="31">
        <v>1044</v>
      </c>
      <c r="D11" s="32">
        <v>1145</v>
      </c>
      <c r="E11" s="33">
        <v>1162</v>
      </c>
      <c r="F11" s="41">
        <v>1150</v>
      </c>
      <c r="G11" s="32">
        <v>1182</v>
      </c>
      <c r="H11" s="33">
        <v>1241</v>
      </c>
      <c r="I11" s="41">
        <v>1308</v>
      </c>
      <c r="J11" s="32">
        <v>1289</v>
      </c>
      <c r="K11" s="108">
        <v>877</v>
      </c>
      <c r="L11" s="41">
        <v>632</v>
      </c>
      <c r="M11" s="32">
        <v>1244</v>
      </c>
      <c r="N11" s="50">
        <v>1126</v>
      </c>
      <c r="O11" s="82">
        <f t="shared" si="3"/>
        <v>13400</v>
      </c>
      <c r="Q11" s="26">
        <f t="shared" si="0"/>
        <v>13400</v>
      </c>
    </row>
    <row r="12" spans="1:17" ht="18" customHeight="1">
      <c r="B12" s="6" t="s">
        <v>29</v>
      </c>
      <c r="C12" s="31">
        <v>292</v>
      </c>
      <c r="D12" s="32">
        <v>344</v>
      </c>
      <c r="E12" s="33">
        <v>280</v>
      </c>
      <c r="F12" s="31">
        <v>345</v>
      </c>
      <c r="G12" s="32">
        <v>277</v>
      </c>
      <c r="H12" s="33">
        <v>307</v>
      </c>
      <c r="I12" s="41">
        <v>355</v>
      </c>
      <c r="J12" s="32">
        <v>292</v>
      </c>
      <c r="K12" s="108">
        <v>97</v>
      </c>
      <c r="L12" s="41">
        <v>27</v>
      </c>
      <c r="M12" s="32">
        <v>234</v>
      </c>
      <c r="N12" s="50">
        <v>241</v>
      </c>
      <c r="O12" s="82">
        <f t="shared" si="3"/>
        <v>3091</v>
      </c>
      <c r="Q12" s="26">
        <f t="shared" si="0"/>
        <v>3091</v>
      </c>
    </row>
    <row r="13" spans="1:17" ht="18" customHeight="1">
      <c r="B13" s="96" t="s">
        <v>37</v>
      </c>
      <c r="C13" s="97">
        <f t="shared" ref="C13:N13" si="4">SUM(C14:C15)</f>
        <v>1372</v>
      </c>
      <c r="D13" s="98">
        <f t="shared" si="4"/>
        <v>1275</v>
      </c>
      <c r="E13" s="99">
        <f t="shared" si="4"/>
        <v>1388</v>
      </c>
      <c r="F13" s="97">
        <f t="shared" si="4"/>
        <v>1329</v>
      </c>
      <c r="G13" s="98">
        <f t="shared" si="4"/>
        <v>1325</v>
      </c>
      <c r="H13" s="99">
        <f t="shared" si="4"/>
        <v>1491</v>
      </c>
      <c r="I13" s="97">
        <f t="shared" si="4"/>
        <v>1012</v>
      </c>
      <c r="J13" s="98">
        <f t="shared" si="4"/>
        <v>1227</v>
      </c>
      <c r="K13" s="99">
        <f t="shared" si="4"/>
        <v>1306</v>
      </c>
      <c r="L13" s="109">
        <f t="shared" si="4"/>
        <v>724</v>
      </c>
      <c r="M13" s="98">
        <f t="shared" si="4"/>
        <v>1327</v>
      </c>
      <c r="N13" s="100">
        <f t="shared" si="4"/>
        <v>1185</v>
      </c>
      <c r="O13" s="101">
        <f t="shared" si="3"/>
        <v>14961</v>
      </c>
      <c r="Q13" s="26">
        <f t="shared" si="0"/>
        <v>14961</v>
      </c>
    </row>
    <row r="14" spans="1:17" ht="18" customHeight="1">
      <c r="B14" s="6" t="s">
        <v>27</v>
      </c>
      <c r="C14" s="31">
        <v>1037</v>
      </c>
      <c r="D14" s="32">
        <v>998</v>
      </c>
      <c r="E14" s="33">
        <v>1017</v>
      </c>
      <c r="F14" s="41">
        <v>954</v>
      </c>
      <c r="G14" s="32">
        <v>923</v>
      </c>
      <c r="H14" s="33">
        <v>1115</v>
      </c>
      <c r="I14" s="41">
        <v>804</v>
      </c>
      <c r="J14" s="32">
        <v>915</v>
      </c>
      <c r="K14" s="108">
        <v>953</v>
      </c>
      <c r="L14" s="41">
        <v>510</v>
      </c>
      <c r="M14" s="32">
        <v>1026</v>
      </c>
      <c r="N14" s="50">
        <v>916</v>
      </c>
      <c r="O14" s="82">
        <f t="shared" si="3"/>
        <v>11168</v>
      </c>
      <c r="Q14" s="26">
        <f t="shared" si="0"/>
        <v>11168</v>
      </c>
    </row>
    <row r="15" spans="1:17" ht="18" customHeight="1">
      <c r="B15" s="6" t="s">
        <v>21</v>
      </c>
      <c r="C15" s="31">
        <v>335</v>
      </c>
      <c r="D15" s="32">
        <v>277</v>
      </c>
      <c r="E15" s="33">
        <v>371</v>
      </c>
      <c r="F15" s="41">
        <v>375</v>
      </c>
      <c r="G15" s="32">
        <v>402</v>
      </c>
      <c r="H15" s="33">
        <v>376</v>
      </c>
      <c r="I15" s="41">
        <v>208</v>
      </c>
      <c r="J15" s="32">
        <v>312</v>
      </c>
      <c r="K15" s="108">
        <v>353</v>
      </c>
      <c r="L15" s="41">
        <v>214</v>
      </c>
      <c r="M15" s="32">
        <v>301</v>
      </c>
      <c r="N15" s="50">
        <v>269</v>
      </c>
      <c r="O15" s="82">
        <f t="shared" si="3"/>
        <v>3793</v>
      </c>
      <c r="Q15" s="26">
        <f t="shared" si="0"/>
        <v>3793</v>
      </c>
    </row>
    <row r="16" spans="1:17" ht="18" customHeight="1" thickBot="1">
      <c r="B16" s="11" t="s">
        <v>22</v>
      </c>
      <c r="C16" s="34">
        <v>328</v>
      </c>
      <c r="D16" s="35">
        <v>250</v>
      </c>
      <c r="E16" s="36">
        <v>257</v>
      </c>
      <c r="F16" s="42">
        <v>276</v>
      </c>
      <c r="G16" s="35">
        <v>307</v>
      </c>
      <c r="H16" s="36">
        <v>229</v>
      </c>
      <c r="I16" s="42">
        <v>310</v>
      </c>
      <c r="J16" s="35">
        <v>239</v>
      </c>
      <c r="K16" s="107">
        <v>196</v>
      </c>
      <c r="L16" s="42">
        <v>100</v>
      </c>
      <c r="M16" s="35">
        <v>276</v>
      </c>
      <c r="N16" s="51">
        <v>334</v>
      </c>
      <c r="O16" s="82">
        <f t="shared" si="3"/>
        <v>3102</v>
      </c>
      <c r="Q16" s="27">
        <f t="shared" si="0"/>
        <v>3102</v>
      </c>
    </row>
    <row r="17" spans="2:17" ht="18" customHeight="1" thickBot="1">
      <c r="B17" s="3" t="s">
        <v>23</v>
      </c>
      <c r="C17" s="37">
        <v>25</v>
      </c>
      <c r="D17" s="38">
        <v>24</v>
      </c>
      <c r="E17" s="39">
        <v>25</v>
      </c>
      <c r="F17" s="43">
        <v>26</v>
      </c>
      <c r="G17" s="38">
        <v>26</v>
      </c>
      <c r="H17" s="39">
        <v>26</v>
      </c>
      <c r="I17" s="43">
        <v>25</v>
      </c>
      <c r="J17" s="38">
        <v>25</v>
      </c>
      <c r="K17" s="39">
        <v>23</v>
      </c>
      <c r="L17" s="43">
        <v>9</v>
      </c>
      <c r="M17" s="38">
        <v>24</v>
      </c>
      <c r="N17" s="52">
        <v>27</v>
      </c>
      <c r="O17" s="90">
        <f>SUM(C17:N17)</f>
        <v>285</v>
      </c>
      <c r="Q17" s="4">
        <f t="shared" si="0"/>
        <v>285</v>
      </c>
    </row>
    <row r="18" spans="2:17" ht="14.25" thickBot="1">
      <c r="L18" s="20"/>
      <c r="M18" s="20"/>
      <c r="N18" s="20"/>
      <c r="O18" s="19"/>
      <c r="Q18" s="12"/>
    </row>
    <row r="19" spans="2:17" ht="18" customHeight="1" thickBot="1">
      <c r="B19" s="2" t="s">
        <v>24</v>
      </c>
      <c r="P19" s="120"/>
      <c r="Q19" s="23" t="s">
        <v>30</v>
      </c>
    </row>
    <row r="20" spans="2:17" ht="15" customHeight="1" thickBot="1">
      <c r="B20" s="7" t="s">
        <v>39</v>
      </c>
      <c r="C20" s="28" t="s">
        <v>31</v>
      </c>
      <c r="D20" s="29" t="s">
        <v>0</v>
      </c>
      <c r="E20" s="30" t="s">
        <v>1</v>
      </c>
      <c r="F20" s="40" t="s">
        <v>2</v>
      </c>
      <c r="G20" s="29" t="s">
        <v>3</v>
      </c>
      <c r="H20" s="30" t="s">
        <v>4</v>
      </c>
      <c r="I20" s="40" t="s">
        <v>5</v>
      </c>
      <c r="J20" s="29" t="s">
        <v>6</v>
      </c>
      <c r="K20" s="30" t="s">
        <v>7</v>
      </c>
      <c r="L20" s="40" t="s">
        <v>8</v>
      </c>
      <c r="M20" s="29" t="s">
        <v>9</v>
      </c>
      <c r="N20" s="49" t="s">
        <v>10</v>
      </c>
      <c r="O20" s="46" t="s">
        <v>14</v>
      </c>
      <c r="P20" s="120"/>
      <c r="Q20" s="25" t="str">
        <f>Q3</f>
        <v>4月～前月計</v>
      </c>
    </row>
    <row r="21" spans="2:17" ht="15" customHeight="1" thickBot="1">
      <c r="B21" s="9" t="s">
        <v>15</v>
      </c>
      <c r="C21" s="92">
        <v>18713</v>
      </c>
      <c r="D21" s="93">
        <v>18992</v>
      </c>
      <c r="E21" s="94">
        <v>19622</v>
      </c>
      <c r="F21" s="95">
        <v>19923</v>
      </c>
      <c r="G21" s="93">
        <v>17299</v>
      </c>
      <c r="H21" s="85">
        <v>16693</v>
      </c>
      <c r="I21" s="19">
        <v>20002</v>
      </c>
      <c r="J21" s="84">
        <v>20511</v>
      </c>
      <c r="K21" s="111">
        <v>15915</v>
      </c>
      <c r="L21" s="86">
        <v>16190</v>
      </c>
      <c r="M21" s="84">
        <v>17768</v>
      </c>
      <c r="N21" s="110">
        <v>13969</v>
      </c>
      <c r="O21" s="47">
        <f>SUM(C21:N21)</f>
        <v>215597</v>
      </c>
      <c r="P21" s="8"/>
      <c r="Q21" s="105">
        <f>SUM(C21:N21)</f>
        <v>215597</v>
      </c>
    </row>
    <row r="22" spans="2:17" ht="15" customHeight="1" thickBot="1">
      <c r="B22" s="10" t="s">
        <v>16</v>
      </c>
      <c r="C22" s="31">
        <v>64274</v>
      </c>
      <c r="D22" s="32">
        <v>69187</v>
      </c>
      <c r="E22" s="33">
        <v>74570</v>
      </c>
      <c r="F22" s="41">
        <v>66507</v>
      </c>
      <c r="G22" s="32">
        <v>67928</v>
      </c>
      <c r="H22" s="33">
        <v>73289</v>
      </c>
      <c r="I22" s="44">
        <v>75919</v>
      </c>
      <c r="J22" s="32">
        <v>73357</v>
      </c>
      <c r="K22" s="33">
        <v>60522</v>
      </c>
      <c r="L22" s="41">
        <v>71691</v>
      </c>
      <c r="M22" s="32">
        <v>61221</v>
      </c>
      <c r="N22" s="50">
        <v>65450</v>
      </c>
      <c r="O22" s="47">
        <f t="shared" ref="O22:O33" si="5">SUM(C22:N22)</f>
        <v>823915</v>
      </c>
      <c r="Q22" s="105">
        <f t="shared" ref="Q22:Q34" si="6">SUM(C22:N22)</f>
        <v>823915</v>
      </c>
    </row>
    <row r="23" spans="2:17" ht="15" customHeight="1" thickBot="1">
      <c r="B23" s="10" t="s">
        <v>17</v>
      </c>
      <c r="C23" s="31">
        <v>42453</v>
      </c>
      <c r="D23" s="32">
        <v>40631</v>
      </c>
      <c r="E23" s="33">
        <v>38860</v>
      </c>
      <c r="F23" s="41">
        <v>41461</v>
      </c>
      <c r="G23" s="32">
        <v>37822</v>
      </c>
      <c r="H23" s="33">
        <v>35036</v>
      </c>
      <c r="I23" s="116">
        <v>37763</v>
      </c>
      <c r="J23" s="32">
        <v>34185</v>
      </c>
      <c r="K23" s="108">
        <v>33973</v>
      </c>
      <c r="L23" s="44">
        <v>32594</v>
      </c>
      <c r="M23" s="45">
        <v>32492</v>
      </c>
      <c r="N23" s="50">
        <v>27879</v>
      </c>
      <c r="O23" s="117">
        <f t="shared" si="5"/>
        <v>435149</v>
      </c>
      <c r="Q23" s="105">
        <f t="shared" si="6"/>
        <v>435149</v>
      </c>
    </row>
    <row r="24" spans="2:17" ht="15" customHeight="1" thickBot="1">
      <c r="B24" s="10" t="s">
        <v>38</v>
      </c>
      <c r="C24" s="31">
        <v>2638</v>
      </c>
      <c r="D24" s="32">
        <v>3343</v>
      </c>
      <c r="E24" s="33">
        <v>8032</v>
      </c>
      <c r="F24" s="41">
        <v>5744</v>
      </c>
      <c r="G24" s="32">
        <v>5679</v>
      </c>
      <c r="H24" s="33">
        <v>6960</v>
      </c>
      <c r="I24" s="41">
        <v>6514</v>
      </c>
      <c r="J24" s="32">
        <v>4191</v>
      </c>
      <c r="K24" s="108">
        <v>4530</v>
      </c>
      <c r="L24" s="44">
        <v>8498</v>
      </c>
      <c r="M24" s="45">
        <v>5028</v>
      </c>
      <c r="N24" s="50">
        <v>2683</v>
      </c>
      <c r="O24" s="47">
        <f t="shared" ref="O24" si="7">SUM(C24:N24)</f>
        <v>63840</v>
      </c>
      <c r="Q24" s="105">
        <f t="shared" si="6"/>
        <v>63840</v>
      </c>
    </row>
    <row r="25" spans="2:17" ht="15" customHeight="1" thickBot="1">
      <c r="B25" s="10" t="s">
        <v>18</v>
      </c>
      <c r="C25" s="31">
        <v>15868</v>
      </c>
      <c r="D25" s="32">
        <v>15126</v>
      </c>
      <c r="E25" s="115">
        <v>14733</v>
      </c>
      <c r="F25" s="41">
        <v>15680</v>
      </c>
      <c r="G25" s="32">
        <v>14742</v>
      </c>
      <c r="H25" s="33">
        <v>14050</v>
      </c>
      <c r="I25" s="41">
        <v>14947</v>
      </c>
      <c r="J25" s="32">
        <v>13909</v>
      </c>
      <c r="K25" s="108">
        <v>12835</v>
      </c>
      <c r="L25" s="44">
        <v>13535</v>
      </c>
      <c r="M25" s="45">
        <v>12544</v>
      </c>
      <c r="N25" s="50">
        <v>11554</v>
      </c>
      <c r="O25" s="117">
        <f t="shared" si="5"/>
        <v>169523</v>
      </c>
      <c r="Q25" s="105">
        <f t="shared" si="6"/>
        <v>169523</v>
      </c>
    </row>
    <row r="26" spans="2:17" ht="15" customHeight="1" thickBot="1">
      <c r="B26" s="10" t="s">
        <v>19</v>
      </c>
      <c r="C26" s="114">
        <v>5396</v>
      </c>
      <c r="D26" s="32">
        <v>4651</v>
      </c>
      <c r="E26" s="106">
        <v>4822</v>
      </c>
      <c r="F26" s="41">
        <v>5060</v>
      </c>
      <c r="G26" s="32">
        <v>4895</v>
      </c>
      <c r="H26" s="33">
        <v>4707</v>
      </c>
      <c r="I26" s="41">
        <v>5314</v>
      </c>
      <c r="J26" s="103">
        <v>4908</v>
      </c>
      <c r="K26" s="108">
        <v>4291</v>
      </c>
      <c r="L26" s="44">
        <v>5135</v>
      </c>
      <c r="M26" s="45">
        <v>4479</v>
      </c>
      <c r="N26" s="104">
        <v>4141</v>
      </c>
      <c r="O26" s="117">
        <f t="shared" si="5"/>
        <v>57799</v>
      </c>
      <c r="Q26" s="105">
        <f t="shared" si="6"/>
        <v>57799</v>
      </c>
    </row>
    <row r="27" spans="2:17" ht="15" customHeight="1" thickBot="1">
      <c r="B27" s="10" t="s">
        <v>26</v>
      </c>
      <c r="C27" s="97">
        <f>SUM(C28:C29)</f>
        <v>1465</v>
      </c>
      <c r="D27" s="98">
        <f t="shared" ref="D27:M27" si="8">SUM(D28:D29)</f>
        <v>1707</v>
      </c>
      <c r="E27" s="99">
        <f t="shared" si="8"/>
        <v>1736</v>
      </c>
      <c r="F27" s="97">
        <f t="shared" si="8"/>
        <v>1437</v>
      </c>
      <c r="G27" s="98">
        <f t="shared" si="8"/>
        <v>1584</v>
      </c>
      <c r="H27" s="99">
        <f t="shared" si="8"/>
        <v>1590</v>
      </c>
      <c r="I27" s="97">
        <f t="shared" si="8"/>
        <v>1695</v>
      </c>
      <c r="J27" s="98">
        <f t="shared" si="8"/>
        <v>1653</v>
      </c>
      <c r="K27" s="99">
        <f t="shared" si="8"/>
        <v>1259</v>
      </c>
      <c r="L27" s="109">
        <f t="shared" si="8"/>
        <v>1537</v>
      </c>
      <c r="M27" s="98">
        <f t="shared" si="8"/>
        <v>1026</v>
      </c>
      <c r="N27" s="100">
        <f>SUM(N28:N29)</f>
        <v>1300</v>
      </c>
      <c r="O27" s="101">
        <f t="shared" si="5"/>
        <v>17989</v>
      </c>
      <c r="Q27" s="105">
        <f t="shared" si="6"/>
        <v>17989</v>
      </c>
    </row>
    <row r="28" spans="2:17" ht="15" customHeight="1" thickBot="1">
      <c r="B28" s="6" t="s">
        <v>28</v>
      </c>
      <c r="C28" s="31">
        <v>1176</v>
      </c>
      <c r="D28" s="32">
        <v>1386</v>
      </c>
      <c r="E28" s="33">
        <v>1488</v>
      </c>
      <c r="F28" s="41">
        <v>1173</v>
      </c>
      <c r="G28" s="32">
        <v>1244</v>
      </c>
      <c r="H28" s="33">
        <v>1343</v>
      </c>
      <c r="I28" s="41">
        <v>1394</v>
      </c>
      <c r="J28" s="32">
        <v>1375</v>
      </c>
      <c r="K28" s="108">
        <v>1114</v>
      </c>
      <c r="L28" s="41">
        <v>1259</v>
      </c>
      <c r="M28" s="32">
        <v>909</v>
      </c>
      <c r="N28" s="50">
        <v>1091</v>
      </c>
      <c r="O28" s="47">
        <f t="shared" si="5"/>
        <v>14952</v>
      </c>
      <c r="Q28" s="105">
        <f t="shared" si="6"/>
        <v>14952</v>
      </c>
    </row>
    <row r="29" spans="2:17" ht="15" customHeight="1" thickBot="1">
      <c r="B29" s="6" t="s">
        <v>29</v>
      </c>
      <c r="C29" s="31">
        <v>289</v>
      </c>
      <c r="D29" s="32">
        <v>321</v>
      </c>
      <c r="E29" s="33">
        <v>248</v>
      </c>
      <c r="F29" s="31">
        <v>264</v>
      </c>
      <c r="G29" s="32">
        <v>340</v>
      </c>
      <c r="H29" s="33">
        <v>247</v>
      </c>
      <c r="I29" s="41">
        <v>301</v>
      </c>
      <c r="J29" s="32">
        <v>278</v>
      </c>
      <c r="K29" s="108">
        <v>145</v>
      </c>
      <c r="L29" s="41">
        <v>278</v>
      </c>
      <c r="M29" s="32">
        <v>117</v>
      </c>
      <c r="N29" s="50">
        <v>209</v>
      </c>
      <c r="O29" s="47">
        <f t="shared" si="5"/>
        <v>3037</v>
      </c>
      <c r="Q29" s="105">
        <f t="shared" si="6"/>
        <v>3037</v>
      </c>
    </row>
    <row r="30" spans="2:17" ht="15" customHeight="1" thickBot="1">
      <c r="B30" s="96" t="s">
        <v>37</v>
      </c>
      <c r="C30" s="97">
        <f t="shared" ref="C30:M30" si="9">SUM(C31:C32)</f>
        <v>1488</v>
      </c>
      <c r="D30" s="98">
        <f t="shared" si="9"/>
        <v>1457</v>
      </c>
      <c r="E30" s="99">
        <f t="shared" si="9"/>
        <v>1336</v>
      </c>
      <c r="F30" s="97">
        <f t="shared" si="9"/>
        <v>1695</v>
      </c>
      <c r="G30" s="98">
        <f t="shared" si="9"/>
        <v>1385</v>
      </c>
      <c r="H30" s="99">
        <f t="shared" si="9"/>
        <v>1298</v>
      </c>
      <c r="I30" s="97">
        <f t="shared" si="9"/>
        <v>1378</v>
      </c>
      <c r="J30" s="98">
        <f t="shared" si="9"/>
        <v>1431</v>
      </c>
      <c r="K30" s="99">
        <f t="shared" si="9"/>
        <v>1377</v>
      </c>
      <c r="L30" s="109">
        <f t="shared" si="9"/>
        <v>1343</v>
      </c>
      <c r="M30" s="98">
        <f t="shared" si="9"/>
        <v>1291</v>
      </c>
      <c r="N30" s="100">
        <f>SUM(N31:N32)</f>
        <v>1062</v>
      </c>
      <c r="O30" s="101">
        <f t="shared" ref="O30" si="10">SUM(C30:N30)</f>
        <v>16541</v>
      </c>
      <c r="Q30" s="105">
        <f t="shared" si="6"/>
        <v>16541</v>
      </c>
    </row>
    <row r="31" spans="2:17" ht="15" customHeight="1" thickBot="1">
      <c r="B31" s="6" t="s">
        <v>27</v>
      </c>
      <c r="C31" s="31">
        <v>1140</v>
      </c>
      <c r="D31" s="32">
        <v>946</v>
      </c>
      <c r="E31" s="33">
        <v>973</v>
      </c>
      <c r="F31" s="41">
        <v>1218</v>
      </c>
      <c r="G31" s="32">
        <v>993</v>
      </c>
      <c r="H31" s="33">
        <v>982</v>
      </c>
      <c r="I31" s="41">
        <v>1047</v>
      </c>
      <c r="J31" s="32">
        <v>939</v>
      </c>
      <c r="K31" s="108">
        <v>1013</v>
      </c>
      <c r="L31" s="41">
        <v>1016</v>
      </c>
      <c r="M31" s="32">
        <v>947</v>
      </c>
      <c r="N31" s="50">
        <v>744</v>
      </c>
      <c r="O31" s="47">
        <f t="shared" si="5"/>
        <v>11958</v>
      </c>
      <c r="Q31" s="105">
        <f t="shared" si="6"/>
        <v>11958</v>
      </c>
    </row>
    <row r="32" spans="2:17" ht="15" customHeight="1" thickBot="1">
      <c r="B32" s="6" t="s">
        <v>21</v>
      </c>
      <c r="C32" s="31">
        <v>348</v>
      </c>
      <c r="D32" s="32">
        <v>511</v>
      </c>
      <c r="E32" s="33">
        <v>363</v>
      </c>
      <c r="F32" s="41">
        <v>477</v>
      </c>
      <c r="G32" s="32">
        <v>392</v>
      </c>
      <c r="H32" s="33">
        <v>316</v>
      </c>
      <c r="I32" s="41">
        <v>331</v>
      </c>
      <c r="J32" s="32">
        <v>492</v>
      </c>
      <c r="K32" s="108">
        <v>364</v>
      </c>
      <c r="L32" s="41">
        <v>327</v>
      </c>
      <c r="M32" s="32">
        <v>344</v>
      </c>
      <c r="N32" s="50">
        <v>318</v>
      </c>
      <c r="O32" s="47">
        <f t="shared" si="5"/>
        <v>4583</v>
      </c>
      <c r="Q32" s="105">
        <f t="shared" si="6"/>
        <v>4583</v>
      </c>
    </row>
    <row r="33" spans="2:18" ht="15" customHeight="1" thickBot="1">
      <c r="B33" s="11" t="s">
        <v>22</v>
      </c>
      <c r="C33" s="34">
        <v>353</v>
      </c>
      <c r="D33" s="35">
        <v>345</v>
      </c>
      <c r="E33" s="36">
        <v>317</v>
      </c>
      <c r="F33" s="42">
        <v>344</v>
      </c>
      <c r="G33" s="35">
        <v>307</v>
      </c>
      <c r="H33" s="36">
        <v>234</v>
      </c>
      <c r="I33" s="42">
        <v>306</v>
      </c>
      <c r="J33" s="35">
        <v>244</v>
      </c>
      <c r="K33" s="107">
        <v>204</v>
      </c>
      <c r="L33" s="42">
        <v>221</v>
      </c>
      <c r="M33" s="35">
        <v>233</v>
      </c>
      <c r="N33" s="51">
        <v>224</v>
      </c>
      <c r="O33" s="47">
        <f t="shared" si="5"/>
        <v>3332</v>
      </c>
      <c r="Q33" s="105">
        <f t="shared" si="6"/>
        <v>3332</v>
      </c>
    </row>
    <row r="34" spans="2:18" ht="15" customHeight="1" thickBot="1">
      <c r="B34" s="3" t="s">
        <v>23</v>
      </c>
      <c r="C34" s="37">
        <v>25</v>
      </c>
      <c r="D34" s="38">
        <v>25</v>
      </c>
      <c r="E34" s="39">
        <v>25</v>
      </c>
      <c r="F34" s="43">
        <v>27</v>
      </c>
      <c r="G34" s="38">
        <v>25</v>
      </c>
      <c r="H34" s="39">
        <v>23</v>
      </c>
      <c r="I34" s="43">
        <v>26</v>
      </c>
      <c r="J34" s="38">
        <v>25</v>
      </c>
      <c r="K34" s="39">
        <v>23</v>
      </c>
      <c r="L34" s="43">
        <v>22</v>
      </c>
      <c r="M34" s="38">
        <v>20</v>
      </c>
      <c r="N34" s="52">
        <v>18</v>
      </c>
      <c r="O34" s="48">
        <f>SUM(C34:N34)</f>
        <v>284</v>
      </c>
      <c r="Q34" s="4">
        <f t="shared" si="6"/>
        <v>284</v>
      </c>
    </row>
    <row r="35" spans="2:18" ht="8.25" customHeight="1"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Q35" s="12"/>
    </row>
    <row r="36" spans="2:18" ht="16.5" customHeight="1" thickBot="1">
      <c r="B36" s="13"/>
      <c r="C36" s="12"/>
      <c r="D36" s="12"/>
      <c r="E36" s="12"/>
      <c r="F36" s="12"/>
      <c r="G36" s="12"/>
      <c r="H36" s="12"/>
      <c r="I36" s="12"/>
      <c r="J36" s="12"/>
      <c r="L36" s="12"/>
      <c r="M36" s="12"/>
      <c r="N36" s="12"/>
      <c r="O36" s="12"/>
      <c r="Q36" s="12"/>
    </row>
    <row r="37" spans="2:18" ht="18" customHeight="1" thickBot="1">
      <c r="K37" t="s">
        <v>36</v>
      </c>
      <c r="Q37" s="14" t="s">
        <v>33</v>
      </c>
    </row>
    <row r="38" spans="2:18" ht="15" customHeight="1" thickBot="1">
      <c r="B38" s="7" t="s">
        <v>25</v>
      </c>
      <c r="C38" s="28" t="s">
        <v>13</v>
      </c>
      <c r="D38" s="29" t="s">
        <v>0</v>
      </c>
      <c r="E38" s="30" t="s">
        <v>1</v>
      </c>
      <c r="F38" s="40" t="s">
        <v>2</v>
      </c>
      <c r="G38" s="29" t="s">
        <v>3</v>
      </c>
      <c r="H38" s="30" t="s">
        <v>4</v>
      </c>
      <c r="I38" s="40" t="s">
        <v>5</v>
      </c>
      <c r="J38" s="29" t="s">
        <v>6</v>
      </c>
      <c r="K38" s="30" t="s">
        <v>7</v>
      </c>
      <c r="L38" s="40" t="s">
        <v>8</v>
      </c>
      <c r="M38" s="29" t="s">
        <v>9</v>
      </c>
      <c r="N38" s="49" t="s">
        <v>10</v>
      </c>
      <c r="O38" s="53" t="s">
        <v>14</v>
      </c>
      <c r="P38" s="5"/>
      <c r="Q38" s="15" t="s">
        <v>34</v>
      </c>
      <c r="R38" s="91" t="s">
        <v>35</v>
      </c>
    </row>
    <row r="39" spans="2:18" ht="15" customHeight="1">
      <c r="B39" s="9" t="s">
        <v>15</v>
      </c>
      <c r="C39" s="57">
        <f t="shared" ref="C39:N39" si="11">C4-C21</f>
        <v>-445</v>
      </c>
      <c r="D39" s="58">
        <f t="shared" si="11"/>
        <v>-1101</v>
      </c>
      <c r="E39" s="59">
        <f t="shared" si="11"/>
        <v>352</v>
      </c>
      <c r="F39" s="60">
        <f t="shared" si="11"/>
        <v>265</v>
      </c>
      <c r="G39" s="58">
        <f t="shared" si="11"/>
        <v>2937</v>
      </c>
      <c r="H39" s="59">
        <f t="shared" si="11"/>
        <v>4673</v>
      </c>
      <c r="I39" s="58">
        <f t="shared" si="11"/>
        <v>-103</v>
      </c>
      <c r="J39" s="58">
        <f t="shared" si="11"/>
        <v>-753</v>
      </c>
      <c r="K39" s="59">
        <f t="shared" si="11"/>
        <v>603</v>
      </c>
      <c r="L39" s="60">
        <f t="shared" si="11"/>
        <v>-8720</v>
      </c>
      <c r="M39" s="58">
        <f t="shared" si="11"/>
        <v>1650</v>
      </c>
      <c r="N39" s="61">
        <f t="shared" si="11"/>
        <v>6496</v>
      </c>
      <c r="O39" s="54">
        <f>SUM(C39:N39)</f>
        <v>5854</v>
      </c>
      <c r="P39" s="8"/>
      <c r="Q39" s="112">
        <f t="shared" ref="Q39:Q52" si="12">((O4/Q21)-1)*100</f>
        <v>2.7152511398581547</v>
      </c>
      <c r="R39" s="88">
        <f t="shared" ref="R39:R52" si="13">+Q4-Q21</f>
        <v>5854</v>
      </c>
    </row>
    <row r="40" spans="2:18" ht="15" customHeight="1">
      <c r="B40" s="10" t="s">
        <v>16</v>
      </c>
      <c r="C40" s="62">
        <f t="shared" ref="C40:N40" si="14">C5-C22</f>
        <v>6823</v>
      </c>
      <c r="D40" s="63">
        <f t="shared" si="14"/>
        <v>2399</v>
      </c>
      <c r="E40" s="64">
        <f t="shared" si="14"/>
        <v>-6436</v>
      </c>
      <c r="F40" s="65">
        <f t="shared" si="14"/>
        <v>-68</v>
      </c>
      <c r="G40" s="63">
        <f t="shared" si="14"/>
        <v>827</v>
      </c>
      <c r="H40" s="64">
        <f t="shared" si="14"/>
        <v>-7784</v>
      </c>
      <c r="I40" s="63">
        <f t="shared" si="14"/>
        <v>-3474</v>
      </c>
      <c r="J40" s="63">
        <f t="shared" si="14"/>
        <v>-8765</v>
      </c>
      <c r="K40" s="64">
        <f t="shared" si="14"/>
        <v>3672</v>
      </c>
      <c r="L40" s="65">
        <f t="shared" si="14"/>
        <v>-18067</v>
      </c>
      <c r="M40" s="63">
        <f t="shared" si="14"/>
        <v>43712</v>
      </c>
      <c r="N40" s="66">
        <f t="shared" si="14"/>
        <v>22396</v>
      </c>
      <c r="O40" s="54">
        <f>SUM(C40:N40)</f>
        <v>35235</v>
      </c>
      <c r="Q40" s="16">
        <f t="shared" si="12"/>
        <v>4.2765333802637473</v>
      </c>
      <c r="R40" s="88">
        <f t="shared" si="13"/>
        <v>35235</v>
      </c>
    </row>
    <row r="41" spans="2:18" ht="15" customHeight="1">
      <c r="B41" s="10" t="s">
        <v>17</v>
      </c>
      <c r="C41" s="62">
        <f t="shared" ref="C41:N41" si="15">C6-C23</f>
        <v>-5351</v>
      </c>
      <c r="D41" s="63">
        <f t="shared" si="15"/>
        <v>-5744</v>
      </c>
      <c r="E41" s="64">
        <f t="shared" si="15"/>
        <v>-2473</v>
      </c>
      <c r="F41" s="65">
        <f t="shared" si="15"/>
        <v>-3247</v>
      </c>
      <c r="G41" s="63">
        <f t="shared" si="15"/>
        <v>-1038</v>
      </c>
      <c r="H41" s="64">
        <f t="shared" si="15"/>
        <v>1153</v>
      </c>
      <c r="I41" s="63">
        <f t="shared" si="15"/>
        <v>-2789</v>
      </c>
      <c r="J41" s="63">
        <f t="shared" si="15"/>
        <v>666</v>
      </c>
      <c r="K41" s="64">
        <f t="shared" si="15"/>
        <v>-193</v>
      </c>
      <c r="L41" s="65">
        <f t="shared" si="15"/>
        <v>-14854</v>
      </c>
      <c r="M41" s="63">
        <f t="shared" si="15"/>
        <v>2758</v>
      </c>
      <c r="N41" s="66">
        <f t="shared" si="15"/>
        <v>9900</v>
      </c>
      <c r="O41" s="54">
        <f t="shared" ref="O41:O43" si="16">SUM(C41:N41)</f>
        <v>-21212</v>
      </c>
      <c r="Q41" s="16">
        <f t="shared" si="12"/>
        <v>-4.8746521306495039</v>
      </c>
      <c r="R41" s="88">
        <f t="shared" si="13"/>
        <v>-21212</v>
      </c>
    </row>
    <row r="42" spans="2:18" ht="15" customHeight="1">
      <c r="B42" s="10" t="s">
        <v>38</v>
      </c>
      <c r="C42" s="62">
        <f t="shared" ref="C42:N42" si="17">C7-C24</f>
        <v>3384</v>
      </c>
      <c r="D42" s="63">
        <f t="shared" si="17"/>
        <v>1851</v>
      </c>
      <c r="E42" s="64">
        <f t="shared" si="17"/>
        <v>-3538</v>
      </c>
      <c r="F42" s="65">
        <f t="shared" si="17"/>
        <v>-1827</v>
      </c>
      <c r="G42" s="63">
        <f t="shared" si="17"/>
        <v>-1967</v>
      </c>
      <c r="H42" s="64">
        <f t="shared" si="17"/>
        <v>-3331</v>
      </c>
      <c r="I42" s="63">
        <f t="shared" si="17"/>
        <v>-2494</v>
      </c>
      <c r="J42" s="63">
        <f t="shared" si="17"/>
        <v>-502</v>
      </c>
      <c r="K42" s="64">
        <f t="shared" si="17"/>
        <v>-1060</v>
      </c>
      <c r="L42" s="65">
        <f t="shared" si="17"/>
        <v>-5554</v>
      </c>
      <c r="M42" s="63">
        <f t="shared" si="17"/>
        <v>-1717</v>
      </c>
      <c r="N42" s="66">
        <f t="shared" si="17"/>
        <v>318</v>
      </c>
      <c r="O42" s="54">
        <f t="shared" si="16"/>
        <v>-16437</v>
      </c>
      <c r="Q42" s="16">
        <f t="shared" si="12"/>
        <v>-25.747180451127814</v>
      </c>
      <c r="R42" s="88">
        <f t="shared" si="13"/>
        <v>-16437</v>
      </c>
    </row>
    <row r="43" spans="2:18" ht="15" customHeight="1">
      <c r="B43" s="10" t="s">
        <v>18</v>
      </c>
      <c r="C43" s="62">
        <f t="shared" ref="C43:N43" si="18">C8-C25</f>
        <v>-924</v>
      </c>
      <c r="D43" s="63">
        <f t="shared" si="18"/>
        <v>-1147</v>
      </c>
      <c r="E43" s="64">
        <f t="shared" si="18"/>
        <v>-243</v>
      </c>
      <c r="F43" s="65">
        <f t="shared" si="18"/>
        <v>-710</v>
      </c>
      <c r="G43" s="63">
        <f t="shared" si="18"/>
        <v>-68</v>
      </c>
      <c r="H43" s="64">
        <f t="shared" si="18"/>
        <v>690</v>
      </c>
      <c r="I43" s="63">
        <f t="shared" si="18"/>
        <v>-282</v>
      </c>
      <c r="J43" s="63">
        <f t="shared" si="18"/>
        <v>651</v>
      </c>
      <c r="K43" s="64">
        <f t="shared" si="18"/>
        <v>846</v>
      </c>
      <c r="L43" s="65">
        <f t="shared" si="18"/>
        <v>-6721</v>
      </c>
      <c r="M43" s="63">
        <f t="shared" si="18"/>
        <v>1330</v>
      </c>
      <c r="N43" s="66">
        <f t="shared" si="18"/>
        <v>3749</v>
      </c>
      <c r="O43" s="54">
        <f t="shared" si="16"/>
        <v>-2829</v>
      </c>
      <c r="Q43" s="16">
        <f t="shared" si="12"/>
        <v>-1.6688001038207223</v>
      </c>
      <c r="R43" s="88">
        <f t="shared" si="13"/>
        <v>-2829</v>
      </c>
    </row>
    <row r="44" spans="2:18" ht="15" customHeight="1">
      <c r="B44" s="10" t="s">
        <v>19</v>
      </c>
      <c r="C44" s="62">
        <f t="shared" ref="C44:N44" si="19">C9-C26</f>
        <v>-286</v>
      </c>
      <c r="D44" s="63">
        <f t="shared" si="19"/>
        <v>599</v>
      </c>
      <c r="E44" s="64">
        <f t="shared" si="19"/>
        <v>816</v>
      </c>
      <c r="F44" s="65">
        <f t="shared" si="19"/>
        <v>424</v>
      </c>
      <c r="G44" s="63">
        <f t="shared" si="19"/>
        <v>904</v>
      </c>
      <c r="H44" s="64">
        <f t="shared" si="19"/>
        <v>904</v>
      </c>
      <c r="I44" s="65">
        <f t="shared" si="19"/>
        <v>-121</v>
      </c>
      <c r="J44" s="63">
        <f t="shared" si="19"/>
        <v>355</v>
      </c>
      <c r="K44" s="70">
        <f t="shared" si="19"/>
        <v>-117</v>
      </c>
      <c r="L44" s="67">
        <f t="shared" si="19"/>
        <v>-3165</v>
      </c>
      <c r="M44" s="68">
        <f t="shared" si="19"/>
        <v>1888</v>
      </c>
      <c r="N44" s="69">
        <f t="shared" si="19"/>
        <v>1097</v>
      </c>
      <c r="O44" s="55">
        <f t="shared" ref="O44:O51" si="20">SUM(C44:N44)</f>
        <v>3298</v>
      </c>
      <c r="Q44" s="16">
        <f t="shared" si="12"/>
        <v>5.7059810723368853</v>
      </c>
      <c r="R44" s="88">
        <f t="shared" si="13"/>
        <v>3298</v>
      </c>
    </row>
    <row r="45" spans="2:18" ht="15" customHeight="1">
      <c r="B45" s="10" t="s">
        <v>26</v>
      </c>
      <c r="C45" s="62">
        <f t="shared" ref="C45:N45" si="21">C10-C27</f>
        <v>-129</v>
      </c>
      <c r="D45" s="63">
        <f t="shared" si="21"/>
        <v>-218</v>
      </c>
      <c r="E45" s="64">
        <f t="shared" si="21"/>
        <v>-294</v>
      </c>
      <c r="F45" s="62">
        <f t="shared" si="21"/>
        <v>58</v>
      </c>
      <c r="G45" s="63">
        <f t="shared" si="21"/>
        <v>-125</v>
      </c>
      <c r="H45" s="64">
        <f t="shared" si="21"/>
        <v>-42</v>
      </c>
      <c r="I45" s="62">
        <f t="shared" si="21"/>
        <v>-32</v>
      </c>
      <c r="J45" s="63">
        <f t="shared" si="21"/>
        <v>-72</v>
      </c>
      <c r="K45" s="64">
        <f t="shared" si="21"/>
        <v>-285</v>
      </c>
      <c r="L45" s="62">
        <f t="shared" si="21"/>
        <v>-878</v>
      </c>
      <c r="M45" s="63">
        <f t="shared" si="21"/>
        <v>452</v>
      </c>
      <c r="N45" s="66">
        <f t="shared" si="21"/>
        <v>67</v>
      </c>
      <c r="O45" s="54">
        <f t="shared" si="20"/>
        <v>-1498</v>
      </c>
      <c r="Q45" s="16">
        <f t="shared" si="12"/>
        <v>-8.3273111345822493</v>
      </c>
      <c r="R45" s="88">
        <f t="shared" si="13"/>
        <v>-1498</v>
      </c>
    </row>
    <row r="46" spans="2:18" ht="15" customHeight="1">
      <c r="B46" s="6" t="s">
        <v>28</v>
      </c>
      <c r="C46" s="62">
        <f t="shared" ref="C46:N46" si="22">C11-C28</f>
        <v>-132</v>
      </c>
      <c r="D46" s="63">
        <f t="shared" si="22"/>
        <v>-241</v>
      </c>
      <c r="E46" s="64">
        <f t="shared" si="22"/>
        <v>-326</v>
      </c>
      <c r="F46" s="65">
        <f t="shared" si="22"/>
        <v>-23</v>
      </c>
      <c r="G46" s="63">
        <f t="shared" si="22"/>
        <v>-62</v>
      </c>
      <c r="H46" s="64">
        <f t="shared" si="22"/>
        <v>-102</v>
      </c>
      <c r="I46" s="65">
        <f t="shared" si="22"/>
        <v>-86</v>
      </c>
      <c r="J46" s="63">
        <f t="shared" si="22"/>
        <v>-86</v>
      </c>
      <c r="K46" s="64">
        <f t="shared" si="22"/>
        <v>-237</v>
      </c>
      <c r="L46" s="65">
        <f t="shared" si="22"/>
        <v>-627</v>
      </c>
      <c r="M46" s="63">
        <f t="shared" si="22"/>
        <v>335</v>
      </c>
      <c r="N46" s="66">
        <f t="shared" si="22"/>
        <v>35</v>
      </c>
      <c r="O46" s="54">
        <f t="shared" si="20"/>
        <v>-1552</v>
      </c>
      <c r="Q46" s="16">
        <f t="shared" si="12"/>
        <v>-10.379882289994647</v>
      </c>
      <c r="R46" s="88">
        <f t="shared" si="13"/>
        <v>-1552</v>
      </c>
    </row>
    <row r="47" spans="2:18" ht="15" customHeight="1">
      <c r="B47" s="6" t="s">
        <v>29</v>
      </c>
      <c r="C47" s="62">
        <f t="shared" ref="C47:N47" si="23">C12-C29</f>
        <v>3</v>
      </c>
      <c r="D47" s="63">
        <f t="shared" si="23"/>
        <v>23</v>
      </c>
      <c r="E47" s="64">
        <f t="shared" si="23"/>
        <v>32</v>
      </c>
      <c r="F47" s="62">
        <f t="shared" si="23"/>
        <v>81</v>
      </c>
      <c r="G47" s="63">
        <f t="shared" si="23"/>
        <v>-63</v>
      </c>
      <c r="H47" s="64">
        <f t="shared" si="23"/>
        <v>60</v>
      </c>
      <c r="I47" s="62">
        <f t="shared" si="23"/>
        <v>54</v>
      </c>
      <c r="J47" s="63">
        <f t="shared" si="23"/>
        <v>14</v>
      </c>
      <c r="K47" s="64">
        <f t="shared" si="23"/>
        <v>-48</v>
      </c>
      <c r="L47" s="62">
        <f t="shared" si="23"/>
        <v>-251</v>
      </c>
      <c r="M47" s="63">
        <f t="shared" si="23"/>
        <v>117</v>
      </c>
      <c r="N47" s="66">
        <f t="shared" si="23"/>
        <v>32</v>
      </c>
      <c r="O47" s="54">
        <f t="shared" si="20"/>
        <v>54</v>
      </c>
      <c r="Q47" s="16">
        <f t="shared" si="12"/>
        <v>1.778070464273962</v>
      </c>
      <c r="R47" s="88">
        <f t="shared" si="13"/>
        <v>54</v>
      </c>
    </row>
    <row r="48" spans="2:18" ht="15" customHeight="1">
      <c r="B48" s="96" t="s">
        <v>37</v>
      </c>
      <c r="C48" s="62">
        <f t="shared" ref="C48:N48" si="24">C13-C30</f>
        <v>-116</v>
      </c>
      <c r="D48" s="63">
        <f t="shared" si="24"/>
        <v>-182</v>
      </c>
      <c r="E48" s="64">
        <f t="shared" si="24"/>
        <v>52</v>
      </c>
      <c r="F48" s="65">
        <f t="shared" si="24"/>
        <v>-366</v>
      </c>
      <c r="G48" s="63">
        <f t="shared" si="24"/>
        <v>-60</v>
      </c>
      <c r="H48" s="64">
        <f t="shared" si="24"/>
        <v>193</v>
      </c>
      <c r="I48" s="65">
        <f t="shared" si="24"/>
        <v>-366</v>
      </c>
      <c r="J48" s="63">
        <f t="shared" si="24"/>
        <v>-204</v>
      </c>
      <c r="K48" s="64">
        <f t="shared" si="24"/>
        <v>-71</v>
      </c>
      <c r="L48" s="65">
        <f t="shared" si="24"/>
        <v>-619</v>
      </c>
      <c r="M48" s="63">
        <f t="shared" si="24"/>
        <v>36</v>
      </c>
      <c r="N48" s="66">
        <f t="shared" si="24"/>
        <v>123</v>
      </c>
      <c r="O48" s="54">
        <f t="shared" si="20"/>
        <v>-1580</v>
      </c>
      <c r="Q48" s="16">
        <f t="shared" si="12"/>
        <v>-9.552022247748015</v>
      </c>
      <c r="R48" s="88">
        <f t="shared" si="13"/>
        <v>-1580</v>
      </c>
    </row>
    <row r="49" spans="2:18" ht="15" customHeight="1">
      <c r="B49" s="6" t="s">
        <v>20</v>
      </c>
      <c r="C49" s="62">
        <f t="shared" ref="C49:N49" si="25">C14-C31</f>
        <v>-103</v>
      </c>
      <c r="D49" s="63">
        <f t="shared" si="25"/>
        <v>52</v>
      </c>
      <c r="E49" s="64">
        <f t="shared" si="25"/>
        <v>44</v>
      </c>
      <c r="F49" s="65">
        <f t="shared" si="25"/>
        <v>-264</v>
      </c>
      <c r="G49" s="63">
        <f t="shared" si="25"/>
        <v>-70</v>
      </c>
      <c r="H49" s="64">
        <f t="shared" si="25"/>
        <v>133</v>
      </c>
      <c r="I49" s="65">
        <f t="shared" si="25"/>
        <v>-243</v>
      </c>
      <c r="J49" s="63">
        <f t="shared" si="25"/>
        <v>-24</v>
      </c>
      <c r="K49" s="64">
        <f t="shared" si="25"/>
        <v>-60</v>
      </c>
      <c r="L49" s="65">
        <f t="shared" si="25"/>
        <v>-506</v>
      </c>
      <c r="M49" s="63">
        <f t="shared" si="25"/>
        <v>79</v>
      </c>
      <c r="N49" s="66">
        <f t="shared" si="25"/>
        <v>172</v>
      </c>
      <c r="O49" s="54">
        <f t="shared" si="20"/>
        <v>-790</v>
      </c>
      <c r="Q49" s="16">
        <f t="shared" si="12"/>
        <v>-6.606455929085131</v>
      </c>
      <c r="R49" s="88">
        <f t="shared" si="13"/>
        <v>-790</v>
      </c>
    </row>
    <row r="50" spans="2:18" ht="15" customHeight="1">
      <c r="B50" s="6" t="s">
        <v>21</v>
      </c>
      <c r="C50" s="62">
        <f t="shared" ref="C50:N50" si="26">C15-C32</f>
        <v>-13</v>
      </c>
      <c r="D50" s="63">
        <f t="shared" si="26"/>
        <v>-234</v>
      </c>
      <c r="E50" s="64">
        <f t="shared" si="26"/>
        <v>8</v>
      </c>
      <c r="F50" s="65">
        <f t="shared" si="26"/>
        <v>-102</v>
      </c>
      <c r="G50" s="63">
        <f t="shared" si="26"/>
        <v>10</v>
      </c>
      <c r="H50" s="64">
        <f t="shared" si="26"/>
        <v>60</v>
      </c>
      <c r="I50" s="65">
        <f t="shared" si="26"/>
        <v>-123</v>
      </c>
      <c r="J50" s="63">
        <f t="shared" si="26"/>
        <v>-180</v>
      </c>
      <c r="K50" s="64">
        <f t="shared" si="26"/>
        <v>-11</v>
      </c>
      <c r="L50" s="65">
        <f t="shared" si="26"/>
        <v>-113</v>
      </c>
      <c r="M50" s="63">
        <f t="shared" si="26"/>
        <v>-43</v>
      </c>
      <c r="N50" s="66">
        <f t="shared" si="26"/>
        <v>-49</v>
      </c>
      <c r="O50" s="54">
        <f t="shared" si="20"/>
        <v>-790</v>
      </c>
      <c r="Q50" s="16">
        <f t="shared" si="12"/>
        <v>-17.237617281256824</v>
      </c>
      <c r="R50" s="88">
        <f t="shared" si="13"/>
        <v>-790</v>
      </c>
    </row>
    <row r="51" spans="2:18" ht="15" customHeight="1" thickBot="1">
      <c r="B51" s="11" t="s">
        <v>22</v>
      </c>
      <c r="C51" s="71">
        <f t="shared" ref="C51:N51" si="27">C16-C33</f>
        <v>-25</v>
      </c>
      <c r="D51" s="72">
        <f t="shared" si="27"/>
        <v>-95</v>
      </c>
      <c r="E51" s="73">
        <f t="shared" si="27"/>
        <v>-60</v>
      </c>
      <c r="F51" s="74">
        <f t="shared" si="27"/>
        <v>-68</v>
      </c>
      <c r="G51" s="72">
        <f t="shared" si="27"/>
        <v>0</v>
      </c>
      <c r="H51" s="73">
        <f t="shared" si="27"/>
        <v>-5</v>
      </c>
      <c r="I51" s="74">
        <f t="shared" si="27"/>
        <v>4</v>
      </c>
      <c r="J51" s="72">
        <f t="shared" si="27"/>
        <v>-5</v>
      </c>
      <c r="K51" s="73">
        <f t="shared" si="27"/>
        <v>-8</v>
      </c>
      <c r="L51" s="74">
        <f t="shared" si="27"/>
        <v>-121</v>
      </c>
      <c r="M51" s="72">
        <f t="shared" si="27"/>
        <v>43</v>
      </c>
      <c r="N51" s="75">
        <f t="shared" si="27"/>
        <v>110</v>
      </c>
      <c r="O51" s="54">
        <f t="shared" si="20"/>
        <v>-230</v>
      </c>
      <c r="Q51" s="113">
        <f t="shared" si="12"/>
        <v>-6.9027611044417796</v>
      </c>
      <c r="R51" s="88">
        <f t="shared" si="13"/>
        <v>-230</v>
      </c>
    </row>
    <row r="52" spans="2:18" ht="15" customHeight="1" thickBot="1">
      <c r="B52" s="3" t="s">
        <v>23</v>
      </c>
      <c r="C52" s="76">
        <f t="shared" ref="C52:N52" si="28">C17-C34</f>
        <v>0</v>
      </c>
      <c r="D52" s="77">
        <f t="shared" si="28"/>
        <v>-1</v>
      </c>
      <c r="E52" s="78">
        <f t="shared" si="28"/>
        <v>0</v>
      </c>
      <c r="F52" s="79">
        <f t="shared" si="28"/>
        <v>-1</v>
      </c>
      <c r="G52" s="77">
        <f t="shared" si="28"/>
        <v>1</v>
      </c>
      <c r="H52" s="78">
        <f t="shared" si="28"/>
        <v>3</v>
      </c>
      <c r="I52" s="79">
        <f t="shared" si="28"/>
        <v>-1</v>
      </c>
      <c r="J52" s="77">
        <f t="shared" si="28"/>
        <v>0</v>
      </c>
      <c r="K52" s="78">
        <f t="shared" si="28"/>
        <v>0</v>
      </c>
      <c r="L52" s="79">
        <f t="shared" si="28"/>
        <v>-13</v>
      </c>
      <c r="M52" s="77">
        <f t="shared" si="28"/>
        <v>4</v>
      </c>
      <c r="N52" s="80">
        <f t="shared" si="28"/>
        <v>9</v>
      </c>
      <c r="O52" s="56">
        <f>SUM(C52:N52)</f>
        <v>1</v>
      </c>
      <c r="Q52" s="17">
        <f t="shared" si="12"/>
        <v>0.35211267605634866</v>
      </c>
      <c r="R52" s="102">
        <f t="shared" si="13"/>
        <v>1</v>
      </c>
    </row>
    <row r="53" spans="2:18">
      <c r="Q53" s="18"/>
    </row>
  </sheetData>
  <customSheetViews>
    <customSheetView guid="{CD421DD4-CAAE-45A3-B9F1-68B7B6D9709C}" showPageBreaks="1" fitToPage="1" topLeftCell="A2">
      <selection activeCell="A6" sqref="A6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"/>
      <headerFooter alignWithMargins="0">
        <oddHeader>&amp;R&amp;D</oddHeader>
        <oddFooter>&amp;C&amp;8&amp;Z&amp;F&amp;R&amp;8&amp;D</oddFooter>
      </headerFooter>
    </customSheetView>
    <customSheetView guid="{5F8AAEDF-FE09-478F-B954-3FABE48F39C5}" fitToPage="1" topLeftCell="A10">
      <selection activeCell="E20" sqref="E20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2"/>
      <headerFooter alignWithMargins="0">
        <oddHeader>&amp;R&amp;D</oddHeader>
        <oddFooter>&amp;C&amp;8&amp;Z&amp;F&amp;R&amp;8&amp;D</oddFooter>
      </headerFooter>
    </customSheetView>
    <customSheetView guid="{05AD1274-2B7F-4E2B-AA18-FAC95C9DC2B4}" showPageBreaks="1" fitToPage="1" topLeftCell="F27">
      <selection activeCell="I50" sqref="I50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3"/>
      <headerFooter alignWithMargins="0">
        <oddHeader>&amp;R&amp;D</oddHeader>
        <oddFooter>&amp;C&amp;8&amp;Z&amp;F&amp;R&amp;8&amp;D</oddFooter>
      </headerFooter>
    </customSheetView>
    <customSheetView guid="{286F40FD-7A7F-414F-AE47-9539685E359D}" fitToPage="1">
      <selection activeCell="F9" sqref="F9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4"/>
      <headerFooter alignWithMargins="0">
        <oddHeader>&amp;R&amp;D</oddHeader>
        <oddFooter>&amp;C&amp;8&amp;Z&amp;F&amp;R&amp;8&amp;D</oddFooter>
      </headerFooter>
    </customSheetView>
    <customSheetView guid="{32C77DA7-88CE-4F9A-97EA-0F752549E751}" fitToPage="1" topLeftCell="A13">
      <selection activeCell="D1" sqref="D1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5"/>
      <headerFooter alignWithMargins="0">
        <oddHeader>&amp;R&amp;D</oddHeader>
        <oddFooter>&amp;C&amp;8&amp;Z&amp;F&amp;R&amp;8&amp;D</oddFooter>
      </headerFooter>
    </customSheetView>
    <customSheetView guid="{75400F81-837C-4CD8-92A1-BFE5D231360B}" fitToPage="1">
      <selection activeCell="K11" sqref="K11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6"/>
      <headerFooter alignWithMargins="0">
        <oddHeader>&amp;R&amp;D</oddHeader>
        <oddFooter>&amp;C&amp;8&amp;Z&amp;F&amp;R&amp;8&amp;D</oddFooter>
      </headerFooter>
    </customSheetView>
    <customSheetView guid="{4B44140A-EDFF-46B4-B40C-580ABEEC4DA5}" fitToPage="1">
      <selection activeCell="K11" sqref="K11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7"/>
      <headerFooter alignWithMargins="0">
        <oddHeader>&amp;R&amp;D</oddHeader>
        <oddFooter>&amp;C&amp;8&amp;Z&amp;F&amp;R&amp;8&amp;D</oddFooter>
      </headerFooter>
    </customSheetView>
    <customSheetView guid="{6205B62C-68C6-4141-825E-676CFA3FA80D}" fitToPage="1">
      <selection activeCell="L15" sqref="L15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8"/>
      <headerFooter alignWithMargins="0">
        <oddHeader>&amp;R&amp;D</oddHeader>
        <oddFooter>&amp;C&amp;8&amp;Z&amp;F&amp;R&amp;8&amp;D</oddFooter>
      </headerFooter>
    </customSheetView>
    <customSheetView guid="{2E5357DA-585A-4E6B-B571-9497EFD50AA8}" fitToPage="1">
      <selection activeCell="K11" sqref="K11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9"/>
      <headerFooter alignWithMargins="0">
        <oddHeader>&amp;R&amp;D</oddHeader>
        <oddFooter>&amp;C&amp;8&amp;Z&amp;F&amp;R&amp;8&amp;D</oddFooter>
      </headerFooter>
    </customSheetView>
    <customSheetView guid="{C212AD60-481A-47AE-8442-2C10E21E0992}" fitToPage="1" topLeftCell="A19"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0"/>
      <headerFooter alignWithMargins="0">
        <oddHeader>&amp;R&amp;D</oddHeader>
        <oddFooter>&amp;C&amp;8&amp;Z&amp;F&amp;R&amp;8&amp;D</oddFooter>
      </headerFooter>
    </customSheetView>
    <customSheetView guid="{98520826-8030-44F7-95EF-AA021DAB7E8D}" fitToPage="1">
      <selection activeCell="L15" sqref="L15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1"/>
      <headerFooter alignWithMargins="0">
        <oddHeader>&amp;R&amp;D</oddHeader>
        <oddFooter>&amp;C&amp;8&amp;Z&amp;F&amp;R&amp;8&amp;D</oddFooter>
      </headerFooter>
    </customSheetView>
    <customSheetView guid="{EC2C250B-8011-4739-AEB1-5EE90BCFA363}" fitToPage="1">
      <selection activeCell="K5" sqref="K5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2"/>
      <headerFooter alignWithMargins="0">
        <oddHeader>&amp;R&amp;D</oddHeader>
        <oddFooter>&amp;C&amp;8&amp;Z&amp;F&amp;R&amp;8&amp;D</oddFooter>
      </headerFooter>
    </customSheetView>
    <customSheetView guid="{104F644E-470B-421B-B0BE-6B3F5CA71BF5}" fitToPage="1">
      <selection activeCell="K12" sqref="K12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3"/>
      <headerFooter alignWithMargins="0">
        <oddHeader>&amp;R&amp;D</oddHeader>
        <oddFooter>&amp;C&amp;8&amp;Z&amp;F&amp;R&amp;8&amp;D</oddFooter>
      </headerFooter>
    </customSheetView>
    <customSheetView guid="{6E6B5555-00B2-4F38-BB65-3F306F8AA10E}" fitToPage="1">
      <selection activeCell="K11" sqref="K11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4"/>
      <headerFooter alignWithMargins="0">
        <oddHeader>&amp;R&amp;D</oddHeader>
        <oddFooter>&amp;C&amp;8&amp;Z&amp;F&amp;R&amp;8&amp;D</oddFooter>
      </headerFooter>
    </customSheetView>
    <customSheetView guid="{163571A3-C451-481B-ABB8-898D48F45D37}" fitToPage="1">
      <selection activeCell="L14" sqref="L14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5"/>
      <headerFooter alignWithMargins="0">
        <oddHeader>&amp;R&amp;D</oddHeader>
        <oddFooter>&amp;C&amp;8&amp;Z&amp;F&amp;R&amp;8&amp;D</oddFooter>
      </headerFooter>
    </customSheetView>
    <customSheetView guid="{930F6037-0969-40CD-B938-BD826CAB3D0F}" fitToPage="1" topLeftCell="A4">
      <selection activeCell="C15" sqref="C15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6"/>
      <headerFooter alignWithMargins="0">
        <oddHeader>&amp;R&amp;D</oddHeader>
        <oddFooter>&amp;C&amp;8&amp;Z&amp;F&amp;R&amp;8&amp;D</oddFooter>
      </headerFooter>
    </customSheetView>
    <customSheetView guid="{C991CE06-9AAB-4D8D-9822-A9FF065EAD47}" fitToPage="1">
      <selection activeCell="K11" sqref="K11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7"/>
      <headerFooter alignWithMargins="0">
        <oddHeader>&amp;R&amp;D</oddHeader>
        <oddFooter>&amp;C&amp;8&amp;Z&amp;F&amp;R&amp;8&amp;D</oddFooter>
      </headerFooter>
    </customSheetView>
    <customSheetView guid="{BE7E1827-DDF7-44DB-B9AD-934A27C439E3}" fitToPage="1" topLeftCell="A10">
      <selection activeCell="E20" sqref="E20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8"/>
      <headerFooter alignWithMargins="0">
        <oddHeader>&amp;R&amp;D</oddHeader>
        <oddFooter>&amp;C&amp;8&amp;Z&amp;F&amp;R&amp;8&amp;D</oddFooter>
      </headerFooter>
    </customSheetView>
    <customSheetView guid="{BB46666E-F9BC-4DDD-A112-A83FFB54C4E2}" fitToPage="1"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19"/>
      <headerFooter alignWithMargins="0">
        <oddHeader>&amp;R&amp;D</oddHeader>
        <oddFooter>&amp;C&amp;8&amp;Z&amp;F&amp;R&amp;8&amp;D</oddFooter>
      </headerFooter>
    </customSheetView>
    <customSheetView guid="{E8FC20A0-10E5-456B-942E-CBA05A7F9137}" fitToPage="1">
      <selection activeCell="L8" sqref="L8"/>
      <pageMargins left="0.19685039370078741" right="0.19685039370078741" top="0.59055118110236227" bottom="0.39370078740157483" header="0.51181102362204722" footer="0.11811023622047245"/>
      <printOptions horizontalCentered="1" verticalCentered="1"/>
      <pageSetup paperSize="9" scale="73" orientation="landscape" r:id="rId20"/>
      <headerFooter alignWithMargins="0">
        <oddHeader>&amp;R&amp;D</oddHeader>
        <oddFooter>&amp;C&amp;8&amp;Z&amp;F&amp;R&amp;8&amp;D</oddFooter>
      </headerFooter>
    </customSheetView>
  </customSheetViews>
  <mergeCells count="1">
    <mergeCell ref="P19:P20"/>
  </mergeCells>
  <phoneticPr fontId="1"/>
  <printOptions horizontalCentered="1" verticalCentered="1"/>
  <pageMargins left="0.19685039370078741" right="0.19685039370078741" top="0.59055118110236227" bottom="0.39370078740157483" header="0.51181102362204722" footer="0.11811023622047245"/>
  <pageSetup paperSize="9" scale="70" orientation="landscape" r:id="rId21"/>
  <headerFooter alignWithMargins="0">
    <oddHeader>&amp;R&amp;D</oddHeader>
    <oddFooter>&amp;C&amp;8&amp;Z&amp;F&amp;R&amp;8&amp;D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図書館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福岡県</cp:lastModifiedBy>
  <cp:lastPrinted>2024-05-07T09:15:33Z</cp:lastPrinted>
  <dcterms:created xsi:type="dcterms:W3CDTF">2012-04-18T04:33:07Z</dcterms:created>
  <dcterms:modified xsi:type="dcterms:W3CDTF">2024-10-29T03:31:15Z</dcterms:modified>
</cp:coreProperties>
</file>