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035調査統計課\2022年度（令和4年度）一時利用\Q_学校統計調査\Q0_学校基本調査\Q002_学校基本調査調査事務\01 学校基本調査\08 学校基本調査速報・確報\R4確報\起案関係\"/>
    </mc:Choice>
  </mc:AlternateContent>
  <bookViews>
    <workbookView xWindow="-15" yWindow="4185" windowWidth="15330" windowHeight="4245" tabRatio="703"/>
  </bookViews>
  <sheets>
    <sheet name="第１表 " sheetId="2" r:id="rId1"/>
    <sheet name="第２表" sheetId="3" r:id="rId2"/>
    <sheet name="第３表" sheetId="4" r:id="rId3"/>
    <sheet name="第４表" sheetId="5" r:id="rId4"/>
    <sheet name="第５表" sheetId="6" r:id="rId5"/>
    <sheet name="第６表" sheetId="7" r:id="rId6"/>
    <sheet name="第７表" sheetId="8" r:id="rId7"/>
    <sheet name="第８表" sheetId="9" r:id="rId8"/>
    <sheet name="第９表" sheetId="10" r:id="rId9"/>
    <sheet name="第10表" sheetId="11" r:id="rId10"/>
    <sheet name="第11表" sheetId="12" r:id="rId11"/>
    <sheet name="第12表" sheetId="13" r:id="rId12"/>
    <sheet name="第13表" sheetId="14" r:id="rId13"/>
  </sheets>
  <externalReferences>
    <externalReference r:id="rId14"/>
    <externalReference r:id="rId15"/>
    <externalReference r:id="rId16"/>
  </externalReferences>
  <definedNames>
    <definedName name="__123Graph_A女" localSheetId="10" hidden="1">#REF!</definedName>
    <definedName name="__123Graph_A女" localSheetId="0" hidden="1">#REF!</definedName>
    <definedName name="__123Graph_A女" localSheetId="1" hidden="1">#REF!</definedName>
    <definedName name="__123Graph_A女" localSheetId="2" hidden="1">#REF!</definedName>
    <definedName name="__123Graph_A女" localSheetId="3" hidden="1">#REF!</definedName>
    <definedName name="__123Graph_A女" localSheetId="4" hidden="1">#REF!</definedName>
    <definedName name="__123Graph_A女" localSheetId="5" hidden="1">#REF!</definedName>
    <definedName name="__123Graph_A女" localSheetId="6" hidden="1">#REF!</definedName>
    <definedName name="__123Graph_A女" localSheetId="7" hidden="1">#REF!</definedName>
    <definedName name="__123Graph_A女" localSheetId="8" hidden="1">#REF!</definedName>
    <definedName name="__123Graph_A女" hidden="1">#REF!</definedName>
    <definedName name="__123Graph_A男" localSheetId="10" hidden="1">#REF!</definedName>
    <definedName name="__123Graph_A男" localSheetId="0" hidden="1">#REF!</definedName>
    <definedName name="__123Graph_A男" localSheetId="1" hidden="1">#REF!</definedName>
    <definedName name="__123Graph_A男" localSheetId="2" hidden="1">#REF!</definedName>
    <definedName name="__123Graph_A男" localSheetId="3" hidden="1">#REF!</definedName>
    <definedName name="__123Graph_A男" localSheetId="4" hidden="1">#REF!</definedName>
    <definedName name="__123Graph_A男" localSheetId="5" hidden="1">#REF!</definedName>
    <definedName name="__123Graph_A男" localSheetId="6" hidden="1">#REF!</definedName>
    <definedName name="__123Graph_A男" localSheetId="7" hidden="1">#REF!</definedName>
    <definedName name="__123Graph_A男" localSheetId="8" hidden="1">#REF!</definedName>
    <definedName name="__123Graph_A男" hidden="1">#REF!</definedName>
    <definedName name="__123Graph_B女" localSheetId="10" hidden="1">#REF!</definedName>
    <definedName name="__123Graph_B女" localSheetId="0" hidden="1">#REF!</definedName>
    <definedName name="__123Graph_B女" localSheetId="1" hidden="1">#REF!</definedName>
    <definedName name="__123Graph_B女" localSheetId="2" hidden="1">#REF!</definedName>
    <definedName name="__123Graph_B女" localSheetId="3" hidden="1">#REF!</definedName>
    <definedName name="__123Graph_B女" localSheetId="4" hidden="1">#REF!</definedName>
    <definedName name="__123Graph_B女" localSheetId="5" hidden="1">#REF!</definedName>
    <definedName name="__123Graph_B女" localSheetId="6" hidden="1">#REF!</definedName>
    <definedName name="__123Graph_B女" localSheetId="7" hidden="1">#REF!</definedName>
    <definedName name="__123Graph_B女" localSheetId="8" hidden="1">#REF!</definedName>
    <definedName name="__123Graph_B女" hidden="1">#REF!</definedName>
    <definedName name="__123Graph_B男" localSheetId="0" hidden="1">#REF!</definedName>
    <definedName name="__123Graph_B男" hidden="1">#REF!</definedName>
    <definedName name="__123Graph_X女" localSheetId="0" hidden="1">#REF!</definedName>
    <definedName name="__123Graph_X女" hidden="1">#REF!</definedName>
    <definedName name="__123Graph_X男" localSheetId="0" hidden="1">#REF!</definedName>
    <definedName name="__123Graph_X男" hidden="1">#REF!</definedName>
    <definedName name="\0" localSheetId="0">#REF!</definedName>
    <definedName name="\0" localSheetId="8">#REF!</definedName>
    <definedName name="\0">#REF!</definedName>
    <definedName name="\a" localSheetId="0">#REF!</definedName>
    <definedName name="\a" localSheetId="8">#REF!</definedName>
    <definedName name="\a">#REF!</definedName>
    <definedName name="_xlnm.Criteria" localSheetId="0">#REF!</definedName>
    <definedName name="_xlnm.Criteria" localSheetId="8">#REF!</definedName>
    <definedName name="_xlnm.Criteria">#REF!</definedName>
    <definedName name="Criteria_MI" localSheetId="0">#REF!</definedName>
    <definedName name="Criteria_MI">#REF!</definedName>
    <definedName name="_xlnm.Database" localSheetId="10">#REF!</definedName>
    <definedName name="_xlnm.Database" localSheetId="0">#REF!</definedName>
    <definedName name="_xlnm.Database" localSheetId="8">#REF!</definedName>
    <definedName name="_xlnm.Database">#REF!</definedName>
    <definedName name="Database_MI" localSheetId="10">#REF!</definedName>
    <definedName name="Database_MI" localSheetId="0">#REF!</definedName>
    <definedName name="Database_MI" localSheetId="8">#REF!</definedName>
    <definedName name="Database_MI">#REF!</definedName>
    <definedName name="_xlnm.Extract" localSheetId="10">#REF!</definedName>
    <definedName name="_xlnm.Extract" localSheetId="0">#REF!</definedName>
    <definedName name="_xlnm.Extract" localSheetId="8">#REF!</definedName>
    <definedName name="_xlnm.Extract">#REF!</definedName>
    <definedName name="Extract_MI" localSheetId="10">#REF!</definedName>
    <definedName name="Extract_MI" localSheetId="0">#REF!</definedName>
    <definedName name="Extract_MI" localSheetId="8">#REF!</definedName>
    <definedName name="Extract_MI">#REF!</definedName>
    <definedName name="MENU" localSheetId="0">#REF!</definedName>
    <definedName name="MENU">#REF!</definedName>
    <definedName name="_xlnm.Print_Area" localSheetId="10">第11表!$A$3:$AC$52</definedName>
    <definedName name="_xlnm.Print_Area" localSheetId="11">第12表!$A$1:$P$99</definedName>
    <definedName name="_xlnm.Print_Area" localSheetId="0">'第１表 '!$A$1:$Q$38</definedName>
    <definedName name="_xlnm.Print_Area" localSheetId="1">第２表!$A$1:$W$95</definedName>
    <definedName name="_xlnm.Print_Area" localSheetId="2">第３表!$A$1:$Z$95</definedName>
    <definedName name="_xlnm.Print_Area" localSheetId="3">第４表!$A$1:$Z$95</definedName>
    <definedName name="_xlnm.Print_Area" localSheetId="4">第５表!$A$1:$W$95</definedName>
    <definedName name="_xlnm.Print_Area" localSheetId="5">第６表!$A$2:$AB$51</definedName>
    <definedName name="_xlnm.Print_Area" localSheetId="6">第７表!$A$2:$K$14</definedName>
    <definedName name="_xlnm.Print_Area" localSheetId="7">第８表!$A$2:$K$14</definedName>
    <definedName name="_xlnm.Print_Area" localSheetId="8">第９表!$A$2:$AC$51</definedName>
    <definedName name="_xlnm.Print_Titles" localSheetId="10">第11表!$2:$4</definedName>
    <definedName name="_xlnm.Print_Titles" localSheetId="1">第２表!$2:$4</definedName>
    <definedName name="_xlnm.Print_Titles" localSheetId="2">第３表!$2:$4</definedName>
    <definedName name="_xlnm.Print_Titles" localSheetId="3">第４表!$2:$4</definedName>
    <definedName name="_xlnm.Print_Titles" localSheetId="4">第５表!$2:$4</definedName>
    <definedName name="_xlnm.Print_Titles" localSheetId="5">第６表!$2:$5</definedName>
    <definedName name="_xlnm.Print_Titles" localSheetId="8">第９表!$2:$4</definedName>
    <definedName name="SUB" localSheetId="10">#REF!</definedName>
    <definedName name="SUB" localSheetId="0">#REF!</definedName>
    <definedName name="SUB" localSheetId="1">#REF!</definedName>
    <definedName name="SUB" localSheetId="2">#REF!</definedName>
    <definedName name="SUB" localSheetId="3">#REF!</definedName>
    <definedName name="SUB" localSheetId="4">#REF!</definedName>
    <definedName name="SUB" localSheetId="5">#REF!</definedName>
    <definedName name="SUB" localSheetId="6">#REF!</definedName>
    <definedName name="SUB" localSheetId="7">#REF!</definedName>
    <definedName name="SUB" localSheetId="8">#REF!</definedName>
    <definedName name="SUB">#REF!</definedName>
    <definedName name="い" localSheetId="10" hidden="1">#REF!</definedName>
    <definedName name="い" hidden="1">#REF!</definedName>
    <definedName name="グラフ" localSheetId="0">#REF!</definedName>
    <definedName name="グラフ" localSheetId="1">#REF!</definedName>
    <definedName name="グラフ" localSheetId="2">#REF!</definedName>
    <definedName name="グラフ" localSheetId="3">#REF!</definedName>
    <definedName name="グラフ" localSheetId="4">#REF!</definedName>
    <definedName name="グラフ" localSheetId="5">#REF!</definedName>
    <definedName name="グラフ" localSheetId="6">#REF!</definedName>
    <definedName name="グラフ" localSheetId="7">#REF!</definedName>
    <definedName name="グラフ">#REF!</definedName>
  </definedNames>
  <calcPr calcId="152511"/>
</workbook>
</file>

<file path=xl/calcChain.xml><?xml version="1.0" encoding="utf-8"?>
<calcChain xmlns="http://schemas.openxmlformats.org/spreadsheetml/2006/main">
  <c r="C85" i="14" l="1"/>
  <c r="C84" i="14"/>
  <c r="C65" i="14"/>
  <c r="C64" i="14"/>
  <c r="C63" i="14"/>
  <c r="C62" i="14"/>
  <c r="C57" i="14"/>
  <c r="C56" i="14"/>
  <c r="C37" i="14"/>
  <c r="C36" i="14"/>
  <c r="C35" i="14"/>
  <c r="C34" i="14"/>
  <c r="W7" i="14"/>
  <c r="V7" i="14"/>
  <c r="U7" i="14"/>
  <c r="N7" i="14"/>
  <c r="M7" i="14"/>
  <c r="L7" i="14"/>
  <c r="K7" i="14"/>
  <c r="I7" i="14"/>
  <c r="H7" i="14"/>
  <c r="G7" i="14"/>
  <c r="F7" i="14"/>
  <c r="E7" i="14"/>
  <c r="C7" i="14" s="1"/>
  <c r="D7" i="14"/>
  <c r="W6" i="14"/>
  <c r="V6" i="14"/>
  <c r="U6" i="14"/>
  <c r="N6" i="14"/>
  <c r="M6" i="14"/>
  <c r="L6" i="14"/>
  <c r="K6" i="14"/>
  <c r="I6" i="14"/>
  <c r="H6" i="14"/>
  <c r="G6" i="14"/>
  <c r="F6" i="14"/>
  <c r="E6" i="14"/>
  <c r="D6" i="14"/>
  <c r="C6" i="14"/>
  <c r="W5" i="14"/>
  <c r="V5" i="14"/>
  <c r="U5" i="14"/>
  <c r="N5" i="14"/>
  <c r="M5" i="14"/>
  <c r="L5" i="14"/>
  <c r="K5" i="14"/>
  <c r="I5" i="14"/>
  <c r="H5" i="14"/>
  <c r="G5" i="14"/>
  <c r="F5" i="14"/>
  <c r="E5" i="14"/>
  <c r="C5" i="14" s="1"/>
  <c r="D5" i="14"/>
  <c r="W4" i="14"/>
  <c r="C4" i="14" s="1"/>
  <c r="V4" i="14"/>
  <c r="U4" i="14"/>
  <c r="N4" i="14"/>
  <c r="M4" i="14"/>
  <c r="L4" i="14"/>
  <c r="K4" i="14"/>
  <c r="I4" i="14"/>
  <c r="H4" i="14"/>
  <c r="G4" i="14"/>
  <c r="F4" i="14"/>
  <c r="E4" i="14"/>
  <c r="D4" i="14"/>
  <c r="C98" i="13" l="1"/>
  <c r="P98" i="13" s="1"/>
  <c r="P97" i="13"/>
  <c r="C97" i="13"/>
  <c r="O97" i="13" s="1"/>
  <c r="P96" i="13"/>
  <c r="O96" i="13"/>
  <c r="C96" i="13"/>
  <c r="C95" i="13"/>
  <c r="P95" i="13" s="1"/>
  <c r="C94" i="13"/>
  <c r="P94" i="13" s="1"/>
  <c r="P93" i="13"/>
  <c r="C93" i="13"/>
  <c r="O93" i="13" s="1"/>
  <c r="P92" i="13"/>
  <c r="O92" i="13"/>
  <c r="C92" i="13"/>
  <c r="C91" i="13"/>
  <c r="P91" i="13" s="1"/>
  <c r="C90" i="13"/>
  <c r="P90" i="13" s="1"/>
  <c r="P89" i="13"/>
  <c r="C89" i="13"/>
  <c r="O89" i="13" s="1"/>
  <c r="P88" i="13"/>
  <c r="O88" i="13"/>
  <c r="C88" i="13"/>
  <c r="C87" i="13"/>
  <c r="P87" i="13" s="1"/>
  <c r="C86" i="13"/>
  <c r="P86" i="13" s="1"/>
  <c r="P85" i="13"/>
  <c r="O85" i="13"/>
  <c r="C85" i="13"/>
  <c r="P84" i="13"/>
  <c r="O84" i="13"/>
  <c r="C84" i="13"/>
  <c r="C83" i="13"/>
  <c r="P83" i="13" s="1"/>
  <c r="C82" i="13"/>
  <c r="P82" i="13" s="1"/>
  <c r="P81" i="13"/>
  <c r="O81" i="13"/>
  <c r="C81" i="13"/>
  <c r="P80" i="13"/>
  <c r="O80" i="13"/>
  <c r="C80" i="13"/>
  <c r="C79" i="13"/>
  <c r="P79" i="13" s="1"/>
  <c r="C78" i="13"/>
  <c r="P78" i="13" s="1"/>
  <c r="P77" i="13"/>
  <c r="O77" i="13"/>
  <c r="C77" i="13"/>
  <c r="P76" i="13"/>
  <c r="O76" i="13"/>
  <c r="C76" i="13"/>
  <c r="C75" i="13"/>
  <c r="P75" i="13" s="1"/>
  <c r="C74" i="13"/>
  <c r="P74" i="13" s="1"/>
  <c r="P73" i="13"/>
  <c r="O73" i="13"/>
  <c r="C73" i="13"/>
  <c r="P72" i="13"/>
  <c r="O72" i="13"/>
  <c r="C72" i="13"/>
  <c r="C71" i="13"/>
  <c r="P71" i="13" s="1"/>
  <c r="C69" i="13"/>
  <c r="P69" i="13" s="1"/>
  <c r="P68" i="13"/>
  <c r="O68" i="13"/>
  <c r="C68" i="13"/>
  <c r="P67" i="13"/>
  <c r="O67" i="13"/>
  <c r="C67" i="13"/>
  <c r="C66" i="13"/>
  <c r="P66" i="13" s="1"/>
  <c r="C65" i="13"/>
  <c r="P65" i="13" s="1"/>
  <c r="P64" i="13"/>
  <c r="O64" i="13"/>
  <c r="C64" i="13"/>
  <c r="P63" i="13"/>
  <c r="O63" i="13"/>
  <c r="C63" i="13"/>
  <c r="C62" i="13"/>
  <c r="P62" i="13" s="1"/>
  <c r="C61" i="13"/>
  <c r="P61" i="13" s="1"/>
  <c r="P60" i="13"/>
  <c r="O60" i="13"/>
  <c r="C60" i="13"/>
  <c r="P59" i="13"/>
  <c r="O59" i="13"/>
  <c r="C59" i="13"/>
  <c r="C58" i="13"/>
  <c r="P58" i="13" s="1"/>
  <c r="C57" i="13"/>
  <c r="P57" i="13" s="1"/>
  <c r="P56" i="13"/>
  <c r="O56" i="13"/>
  <c r="C56" i="13"/>
  <c r="P55" i="13"/>
  <c r="O55" i="13"/>
  <c r="C55" i="13"/>
  <c r="C54" i="13"/>
  <c r="P54" i="13" s="1"/>
  <c r="C53" i="13"/>
  <c r="P53" i="13" s="1"/>
  <c r="P52" i="13"/>
  <c r="O52" i="13"/>
  <c r="C52" i="13"/>
  <c r="P51" i="13"/>
  <c r="O51" i="13"/>
  <c r="C51" i="13"/>
  <c r="C50" i="13"/>
  <c r="P50" i="13" s="1"/>
  <c r="C49" i="13"/>
  <c r="P49" i="13" s="1"/>
  <c r="P48" i="13"/>
  <c r="O48" i="13"/>
  <c r="C48" i="13"/>
  <c r="P47" i="13"/>
  <c r="O47" i="13"/>
  <c r="C47" i="13"/>
  <c r="C46" i="13"/>
  <c r="P46" i="13" s="1"/>
  <c r="C45" i="13"/>
  <c r="P45" i="13" s="1"/>
  <c r="P44" i="13"/>
  <c r="O44" i="13"/>
  <c r="C44" i="13"/>
  <c r="P43" i="13"/>
  <c r="O43" i="13"/>
  <c r="C43" i="13"/>
  <c r="C42" i="13"/>
  <c r="P42" i="13" s="1"/>
  <c r="C32" i="13"/>
  <c r="P32" i="13" s="1"/>
  <c r="P31" i="13"/>
  <c r="O31" i="13"/>
  <c r="C31" i="13"/>
  <c r="P30" i="13"/>
  <c r="O30" i="13"/>
  <c r="C30" i="13"/>
  <c r="C29" i="13"/>
  <c r="P29" i="13" s="1"/>
  <c r="C28" i="13"/>
  <c r="P28" i="13" s="1"/>
  <c r="P27" i="13"/>
  <c r="O27" i="13"/>
  <c r="C27" i="13"/>
  <c r="P26" i="13"/>
  <c r="O26" i="13"/>
  <c r="C26" i="13"/>
  <c r="C25" i="13"/>
  <c r="P25" i="13" s="1"/>
  <c r="C24" i="13"/>
  <c r="P24" i="13" s="1"/>
  <c r="P23" i="13"/>
  <c r="O23" i="13"/>
  <c r="C23" i="13"/>
  <c r="P22" i="13"/>
  <c r="O22" i="13"/>
  <c r="C22" i="13"/>
  <c r="C21" i="13"/>
  <c r="P21" i="13" s="1"/>
  <c r="C20" i="13"/>
  <c r="P20" i="13" s="1"/>
  <c r="P19" i="13"/>
  <c r="O19" i="13"/>
  <c r="C19" i="13"/>
  <c r="P18" i="13"/>
  <c r="O18" i="13"/>
  <c r="C18" i="13"/>
  <c r="C17" i="13"/>
  <c r="P17" i="13" s="1"/>
  <c r="C16" i="13"/>
  <c r="P16" i="13" s="1"/>
  <c r="P15" i="13"/>
  <c r="O15" i="13"/>
  <c r="C15" i="13"/>
  <c r="P14" i="13"/>
  <c r="O14" i="13"/>
  <c r="C14" i="13"/>
  <c r="C13" i="13"/>
  <c r="P13" i="13" s="1"/>
  <c r="C12" i="13"/>
  <c r="P12" i="13" s="1"/>
  <c r="P11" i="13"/>
  <c r="O11" i="13"/>
  <c r="C11" i="13"/>
  <c r="P10" i="13"/>
  <c r="O10" i="13"/>
  <c r="C10" i="13"/>
  <c r="C9" i="13"/>
  <c r="P9" i="13" s="1"/>
  <c r="C8" i="13"/>
  <c r="P8" i="13" s="1"/>
  <c r="P7" i="13"/>
  <c r="O7" i="13"/>
  <c r="C7" i="13"/>
  <c r="O6" i="13"/>
  <c r="C6" i="13"/>
  <c r="P6" i="13" s="1"/>
  <c r="O9" i="13" l="1"/>
  <c r="O13" i="13"/>
  <c r="O17" i="13"/>
  <c r="O21" i="13"/>
  <c r="O25" i="13"/>
  <c r="O29" i="13"/>
  <c r="O42" i="13"/>
  <c r="O46" i="13"/>
  <c r="O50" i="13"/>
  <c r="O54" i="13"/>
  <c r="O58" i="13"/>
  <c r="O62" i="13"/>
  <c r="O66" i="13"/>
  <c r="O71" i="13"/>
  <c r="O75" i="13"/>
  <c r="O79" i="13"/>
  <c r="O83" i="13"/>
  <c r="O87" i="13"/>
  <c r="O91" i="13"/>
  <c r="O95" i="13"/>
  <c r="O8" i="13"/>
  <c r="O12" i="13"/>
  <c r="O16" i="13"/>
  <c r="O20" i="13"/>
  <c r="O24" i="13"/>
  <c r="O28" i="13"/>
  <c r="O32" i="13"/>
  <c r="O45" i="13"/>
  <c r="O49" i="13"/>
  <c r="O53" i="13"/>
  <c r="O57" i="13"/>
  <c r="O61" i="13"/>
  <c r="O65" i="13"/>
  <c r="O69" i="13"/>
  <c r="O74" i="13"/>
  <c r="O78" i="13"/>
  <c r="O82" i="13"/>
  <c r="O86" i="13"/>
  <c r="O90" i="13"/>
  <c r="O94" i="13"/>
  <c r="O98" i="13"/>
  <c r="AA50" i="12" l="1"/>
  <c r="Z50" i="12"/>
  <c r="Y50" i="12"/>
  <c r="X50" i="12"/>
  <c r="W50" i="12"/>
  <c r="V50" i="12"/>
  <c r="U50" i="12"/>
  <c r="T50" i="12"/>
  <c r="S50" i="12"/>
  <c r="R50" i="12"/>
  <c r="Q50" i="12"/>
  <c r="M50" i="12" s="1"/>
  <c r="P50" i="12"/>
  <c r="O50" i="12"/>
  <c r="N50" i="12"/>
  <c r="AA49" i="12"/>
  <c r="Z49" i="12"/>
  <c r="Y49" i="12"/>
  <c r="X49" i="12"/>
  <c r="W49" i="12"/>
  <c r="V49" i="12"/>
  <c r="U49" i="12"/>
  <c r="T49" i="12"/>
  <c r="S49" i="12"/>
  <c r="R49" i="12"/>
  <c r="Q49" i="12"/>
  <c r="P49" i="12"/>
  <c r="O49" i="12"/>
  <c r="M49" i="12" s="1"/>
  <c r="N49" i="12"/>
  <c r="AA48" i="12"/>
  <c r="Z48" i="12"/>
  <c r="Y48" i="12"/>
  <c r="X48" i="12"/>
  <c r="W48" i="12"/>
  <c r="V48" i="12"/>
  <c r="U48" i="12"/>
  <c r="T48" i="12"/>
  <c r="S48" i="12"/>
  <c r="R48" i="12"/>
  <c r="Q48" i="12"/>
  <c r="P48" i="12"/>
  <c r="O48" i="12"/>
  <c r="M48" i="12" s="1"/>
  <c r="N48" i="12"/>
  <c r="AA47" i="12"/>
  <c r="Z47" i="12"/>
  <c r="Y47" i="12"/>
  <c r="X47" i="12"/>
  <c r="W47" i="12"/>
  <c r="V47" i="12"/>
  <c r="U47" i="12"/>
  <c r="T47" i="12"/>
  <c r="S47" i="12"/>
  <c r="R47" i="12"/>
  <c r="Q47" i="12"/>
  <c r="P47" i="12"/>
  <c r="O47" i="12"/>
  <c r="N47" i="12"/>
  <c r="L47" i="12" s="1"/>
  <c r="M47" i="12"/>
  <c r="AA46" i="12"/>
  <c r="Z46" i="12"/>
  <c r="Y46" i="12"/>
  <c r="X46" i="12"/>
  <c r="W46" i="12"/>
  <c r="V46" i="12"/>
  <c r="U46" i="12"/>
  <c r="T46" i="12"/>
  <c r="S46" i="12"/>
  <c r="R46" i="12"/>
  <c r="Q46" i="12"/>
  <c r="P46" i="12"/>
  <c r="O46" i="12"/>
  <c r="N46" i="12"/>
  <c r="AA45" i="12"/>
  <c r="Z45" i="12"/>
  <c r="Y45" i="12"/>
  <c r="X45" i="12"/>
  <c r="W45" i="12"/>
  <c r="V45" i="12"/>
  <c r="U45" i="12"/>
  <c r="T45" i="12"/>
  <c r="S45" i="12"/>
  <c r="R45" i="12"/>
  <c r="R9" i="12" s="1"/>
  <c r="Q45" i="12"/>
  <c r="P45" i="12"/>
  <c r="O45" i="12"/>
  <c r="M45" i="12" s="1"/>
  <c r="N45" i="12"/>
  <c r="L45" i="12" s="1"/>
  <c r="AA44" i="12"/>
  <c r="Z44" i="12"/>
  <c r="Y44" i="12"/>
  <c r="X44" i="12"/>
  <c r="W44" i="12"/>
  <c r="V44" i="12"/>
  <c r="U44" i="12"/>
  <c r="T44" i="12"/>
  <c r="S44" i="12"/>
  <c r="R44" i="12"/>
  <c r="Q44" i="12"/>
  <c r="P44" i="12"/>
  <c r="O44" i="12"/>
  <c r="N44" i="12"/>
  <c r="M44" i="12"/>
  <c r="AA43" i="12"/>
  <c r="Z43" i="12"/>
  <c r="Y43" i="12"/>
  <c r="X43" i="12"/>
  <c r="W43" i="12"/>
  <c r="V43" i="12"/>
  <c r="U43" i="12"/>
  <c r="T43" i="12"/>
  <c r="S43" i="12"/>
  <c r="R43" i="12"/>
  <c r="Q43" i="12"/>
  <c r="P43" i="12"/>
  <c r="L43" i="12" s="1"/>
  <c r="O43" i="12"/>
  <c r="N43" i="12"/>
  <c r="AA42" i="12"/>
  <c r="Z42" i="12"/>
  <c r="Y42" i="12"/>
  <c r="X42" i="12"/>
  <c r="W42" i="12"/>
  <c r="V42" i="12"/>
  <c r="U42" i="12"/>
  <c r="T42" i="12"/>
  <c r="S42" i="12"/>
  <c r="R42" i="12"/>
  <c r="Q42" i="12"/>
  <c r="P42" i="12"/>
  <c r="O42" i="12"/>
  <c r="M42" i="12" s="1"/>
  <c r="N42" i="12"/>
  <c r="AA41" i="12"/>
  <c r="Z41" i="12"/>
  <c r="Z9" i="12" s="1"/>
  <c r="Y41" i="12"/>
  <c r="Y9" i="12" s="1"/>
  <c r="X41" i="12"/>
  <c r="W41" i="12"/>
  <c r="V41" i="12"/>
  <c r="V9" i="12" s="1"/>
  <c r="U41" i="12"/>
  <c r="U9" i="12" s="1"/>
  <c r="T41" i="12"/>
  <c r="S41" i="12"/>
  <c r="R41" i="12"/>
  <c r="Q41" i="12"/>
  <c r="Q9" i="12" s="1"/>
  <c r="P41" i="12"/>
  <c r="O41" i="12"/>
  <c r="N41" i="12"/>
  <c r="M41" i="12"/>
  <c r="AA40" i="12"/>
  <c r="Z40" i="12"/>
  <c r="Y40" i="12"/>
  <c r="X40" i="12"/>
  <c r="X9" i="12" s="1"/>
  <c r="W40" i="12"/>
  <c r="V40" i="12"/>
  <c r="U40" i="12"/>
  <c r="T40" i="12"/>
  <c r="T9" i="12" s="1"/>
  <c r="S40" i="12"/>
  <c r="R40" i="12"/>
  <c r="Q40" i="12"/>
  <c r="M40" i="12" s="1"/>
  <c r="P40" i="12"/>
  <c r="P9" i="12" s="1"/>
  <c r="O40" i="12"/>
  <c r="N40" i="12"/>
  <c r="L40" i="12"/>
  <c r="AA39" i="12"/>
  <c r="Z39" i="12"/>
  <c r="Y39" i="12"/>
  <c r="X39" i="12"/>
  <c r="W39" i="12"/>
  <c r="V39" i="12"/>
  <c r="U39" i="12"/>
  <c r="T39" i="12"/>
  <c r="S39" i="12"/>
  <c r="R39" i="12"/>
  <c r="Q39" i="12"/>
  <c r="P39" i="12"/>
  <c r="L39" i="12" s="1"/>
  <c r="O39" i="12"/>
  <c r="N39" i="12"/>
  <c r="AA38" i="12"/>
  <c r="Z38" i="12"/>
  <c r="Y38" i="12"/>
  <c r="X38" i="12"/>
  <c r="W38" i="12"/>
  <c r="V38" i="12"/>
  <c r="U38" i="12"/>
  <c r="T38" i="12"/>
  <c r="S38" i="12"/>
  <c r="R38" i="12"/>
  <c r="Q38" i="12"/>
  <c r="P38" i="12"/>
  <c r="O38" i="12"/>
  <c r="M38" i="12" s="1"/>
  <c r="N38" i="12"/>
  <c r="AA37" i="12"/>
  <c r="Z37" i="12"/>
  <c r="Y37" i="12"/>
  <c r="X37" i="12"/>
  <c r="W37" i="12"/>
  <c r="V37" i="12"/>
  <c r="U37" i="12"/>
  <c r="T37" i="12"/>
  <c r="S37" i="12"/>
  <c r="R37" i="12"/>
  <c r="Q37" i="12"/>
  <c r="M37" i="12" s="1"/>
  <c r="P37" i="12"/>
  <c r="O37" i="12"/>
  <c r="N37" i="12"/>
  <c r="AA36" i="12"/>
  <c r="Z36" i="12"/>
  <c r="Y36" i="12"/>
  <c r="X36" i="12"/>
  <c r="W36" i="12"/>
  <c r="V36" i="12"/>
  <c r="U36" i="12"/>
  <c r="T36" i="12"/>
  <c r="S36" i="12"/>
  <c r="R36" i="12"/>
  <c r="Q36" i="12"/>
  <c r="P36" i="12"/>
  <c r="L36" i="12" s="1"/>
  <c r="O36" i="12"/>
  <c r="M36" i="12" s="1"/>
  <c r="N36" i="12"/>
  <c r="AA35" i="12"/>
  <c r="Z35" i="12"/>
  <c r="Y35" i="12"/>
  <c r="X35" i="12"/>
  <c r="W35" i="12"/>
  <c r="V35" i="12"/>
  <c r="U35" i="12"/>
  <c r="T35" i="12"/>
  <c r="S35" i="12"/>
  <c r="R35" i="12"/>
  <c r="Q35" i="12"/>
  <c r="P35" i="12"/>
  <c r="O35" i="12"/>
  <c r="M35" i="12" s="1"/>
  <c r="N35" i="12"/>
  <c r="L35" i="12" s="1"/>
  <c r="AA34" i="12"/>
  <c r="Z34" i="12"/>
  <c r="Y34" i="12"/>
  <c r="X34" i="12"/>
  <c r="W34" i="12"/>
  <c r="V34" i="12"/>
  <c r="U34" i="12"/>
  <c r="T34" i="12"/>
  <c r="S34" i="12"/>
  <c r="R34" i="12"/>
  <c r="Q34" i="12"/>
  <c r="P34" i="12"/>
  <c r="O34" i="12"/>
  <c r="N34" i="12"/>
  <c r="AA33" i="12"/>
  <c r="Z33" i="12"/>
  <c r="Y33" i="12"/>
  <c r="X33" i="12"/>
  <c r="W33" i="12"/>
  <c r="V33" i="12"/>
  <c r="U33" i="12"/>
  <c r="T33" i="12"/>
  <c r="S33" i="12"/>
  <c r="R33" i="12"/>
  <c r="Q33" i="12"/>
  <c r="P33" i="12"/>
  <c r="O33" i="12"/>
  <c r="N33" i="12"/>
  <c r="AA32" i="12"/>
  <c r="Z32" i="12"/>
  <c r="Y32" i="12"/>
  <c r="X32" i="12"/>
  <c r="W32" i="12"/>
  <c r="V32" i="12"/>
  <c r="U32" i="12"/>
  <c r="T32" i="12"/>
  <c r="S32" i="12"/>
  <c r="R32" i="12"/>
  <c r="Q32" i="12"/>
  <c r="M32" i="12" s="1"/>
  <c r="P32" i="12"/>
  <c r="O32" i="12"/>
  <c r="N32" i="12"/>
  <c r="AA31" i="12"/>
  <c r="Z31" i="12"/>
  <c r="Y31" i="12"/>
  <c r="X31" i="12"/>
  <c r="W31" i="12"/>
  <c r="V31" i="12"/>
  <c r="U31" i="12"/>
  <c r="T31" i="12"/>
  <c r="S31" i="12"/>
  <c r="R31" i="12"/>
  <c r="Q31" i="12"/>
  <c r="P31" i="12"/>
  <c r="L31" i="12" s="1"/>
  <c r="O31" i="12"/>
  <c r="N31" i="12"/>
  <c r="AA30" i="12"/>
  <c r="Z30" i="12"/>
  <c r="Y30" i="12"/>
  <c r="X30" i="12"/>
  <c r="W30" i="12"/>
  <c r="V30" i="12"/>
  <c r="U30" i="12"/>
  <c r="T30" i="12"/>
  <c r="S30" i="12"/>
  <c r="R30" i="12"/>
  <c r="Q30" i="12"/>
  <c r="P30" i="12"/>
  <c r="O30" i="12"/>
  <c r="M30" i="12" s="1"/>
  <c r="N30" i="12"/>
  <c r="AA29" i="12"/>
  <c r="Z29" i="12"/>
  <c r="Y29" i="12"/>
  <c r="X29" i="12"/>
  <c r="W29" i="12"/>
  <c r="V29" i="12"/>
  <c r="U29" i="12"/>
  <c r="T29" i="12"/>
  <c r="S29" i="12"/>
  <c r="R29" i="12"/>
  <c r="Q29" i="12"/>
  <c r="M29" i="12" s="1"/>
  <c r="P29" i="12"/>
  <c r="O29" i="12"/>
  <c r="N29" i="12"/>
  <c r="AA28" i="12"/>
  <c r="Z28" i="12"/>
  <c r="Y28" i="12"/>
  <c r="X28" i="12"/>
  <c r="W28" i="12"/>
  <c r="V28" i="12"/>
  <c r="U28" i="12"/>
  <c r="T28" i="12"/>
  <c r="S28" i="12"/>
  <c r="R28" i="12"/>
  <c r="Q28" i="12"/>
  <c r="P28" i="12"/>
  <c r="L28" i="12" s="1"/>
  <c r="O28" i="12"/>
  <c r="M28" i="12" s="1"/>
  <c r="N28" i="12"/>
  <c r="AA27" i="12"/>
  <c r="Z27" i="12"/>
  <c r="Y27" i="12"/>
  <c r="X27" i="12"/>
  <c r="W27" i="12"/>
  <c r="V27" i="12"/>
  <c r="U27" i="12"/>
  <c r="T27" i="12"/>
  <c r="S27" i="12"/>
  <c r="R27" i="12"/>
  <c r="Q27" i="12"/>
  <c r="P27" i="12"/>
  <c r="O27" i="12"/>
  <c r="M27" i="12" s="1"/>
  <c r="N27" i="12"/>
  <c r="L27" i="12" s="1"/>
  <c r="AA26" i="12"/>
  <c r="Z26" i="12"/>
  <c r="Y26" i="12"/>
  <c r="X26" i="12"/>
  <c r="W26" i="12"/>
  <c r="V26" i="12"/>
  <c r="U26" i="12"/>
  <c r="T26" i="12"/>
  <c r="S26" i="12"/>
  <c r="R26" i="12"/>
  <c r="Q26" i="12"/>
  <c r="P26" i="12"/>
  <c r="O26" i="12"/>
  <c r="N26" i="12"/>
  <c r="AA25" i="12"/>
  <c r="Z25" i="12"/>
  <c r="Y25" i="12"/>
  <c r="X25" i="12"/>
  <c r="W25" i="12"/>
  <c r="V25" i="12"/>
  <c r="U25" i="12"/>
  <c r="T25" i="12"/>
  <c r="S25" i="12"/>
  <c r="R25" i="12"/>
  <c r="Q25" i="12"/>
  <c r="P25" i="12"/>
  <c r="O25" i="12"/>
  <c r="M25" i="12" s="1"/>
  <c r="N25" i="12"/>
  <c r="AA24" i="12"/>
  <c r="Z24" i="12"/>
  <c r="Y24" i="12"/>
  <c r="X24" i="12"/>
  <c r="W24" i="12"/>
  <c r="V24" i="12"/>
  <c r="U24" i="12"/>
  <c r="T24" i="12"/>
  <c r="S24" i="12"/>
  <c r="R24" i="12"/>
  <c r="Q24" i="12"/>
  <c r="P24" i="12"/>
  <c r="O24" i="12"/>
  <c r="M24" i="12" s="1"/>
  <c r="N24" i="12"/>
  <c r="L24" i="12" s="1"/>
  <c r="K24" i="12" s="1"/>
  <c r="AA23" i="12"/>
  <c r="Z23" i="12"/>
  <c r="Y23" i="12"/>
  <c r="X23" i="12"/>
  <c r="W23" i="12"/>
  <c r="V23" i="12"/>
  <c r="U23" i="12"/>
  <c r="T23" i="12"/>
  <c r="S23" i="12"/>
  <c r="R23" i="12"/>
  <c r="Q23" i="12"/>
  <c r="P23" i="12"/>
  <c r="O23" i="12"/>
  <c r="M23" i="12" s="1"/>
  <c r="N23" i="12"/>
  <c r="L23" i="12" s="1"/>
  <c r="AA22" i="12"/>
  <c r="Z22" i="12"/>
  <c r="Y22" i="12"/>
  <c r="X22" i="12"/>
  <c r="W22" i="12"/>
  <c r="V22" i="12"/>
  <c r="U22" i="12"/>
  <c r="T22" i="12"/>
  <c r="S22" i="12"/>
  <c r="R22" i="12"/>
  <c r="Q22" i="12"/>
  <c r="P22" i="12"/>
  <c r="O22" i="12"/>
  <c r="N22" i="12"/>
  <c r="AA21" i="12"/>
  <c r="Z21" i="12"/>
  <c r="Y21" i="12"/>
  <c r="X21" i="12"/>
  <c r="W21" i="12"/>
  <c r="V21" i="12"/>
  <c r="U21" i="12"/>
  <c r="T21" i="12"/>
  <c r="S21" i="12"/>
  <c r="R21" i="12"/>
  <c r="Q21" i="12"/>
  <c r="P21" i="12"/>
  <c r="O21" i="12"/>
  <c r="N21" i="12"/>
  <c r="AA20" i="12"/>
  <c r="Z20" i="12"/>
  <c r="Y20" i="12"/>
  <c r="X20" i="12"/>
  <c r="W20" i="12"/>
  <c r="V20" i="12"/>
  <c r="U20" i="12"/>
  <c r="T20" i="12"/>
  <c r="S20" i="12"/>
  <c r="R20" i="12"/>
  <c r="Q20" i="12"/>
  <c r="P20" i="12"/>
  <c r="O20" i="12"/>
  <c r="N20" i="12"/>
  <c r="M20" i="12"/>
  <c r="AA19" i="12"/>
  <c r="Z19" i="12"/>
  <c r="Y19" i="12"/>
  <c r="X19" i="12"/>
  <c r="W19" i="12"/>
  <c r="V19" i="12"/>
  <c r="U19" i="12"/>
  <c r="T19" i="12"/>
  <c r="S19" i="12"/>
  <c r="R19" i="12"/>
  <c r="Q19" i="12"/>
  <c r="P19" i="12"/>
  <c r="L19" i="12" s="1"/>
  <c r="O19" i="12"/>
  <c r="N19" i="12"/>
  <c r="AA18" i="12"/>
  <c r="Z18" i="12"/>
  <c r="Y18" i="12"/>
  <c r="X18" i="12"/>
  <c r="W18" i="12"/>
  <c r="V18" i="12"/>
  <c r="U18" i="12"/>
  <c r="T18" i="12"/>
  <c r="S18" i="12"/>
  <c r="R18" i="12"/>
  <c r="Q18" i="12"/>
  <c r="P18" i="12"/>
  <c r="O18" i="12"/>
  <c r="M18" i="12" s="1"/>
  <c r="N18" i="12"/>
  <c r="AA17" i="12"/>
  <c r="Z17" i="12"/>
  <c r="Y17" i="12"/>
  <c r="X17" i="12"/>
  <c r="W17" i="12"/>
  <c r="V17" i="12"/>
  <c r="U17" i="12"/>
  <c r="T17" i="12"/>
  <c r="S17" i="12"/>
  <c r="R17" i="12"/>
  <c r="Q17" i="12"/>
  <c r="M17" i="12" s="1"/>
  <c r="P17" i="12"/>
  <c r="O17" i="12"/>
  <c r="N17" i="12"/>
  <c r="AA16" i="12"/>
  <c r="Z16" i="12"/>
  <c r="Y16" i="12"/>
  <c r="X16" i="12"/>
  <c r="W16" i="12"/>
  <c r="V16" i="12"/>
  <c r="U16" i="12"/>
  <c r="T16" i="12"/>
  <c r="S16" i="12"/>
  <c r="R16" i="12"/>
  <c r="Q16" i="12"/>
  <c r="P16" i="12"/>
  <c r="L16" i="12" s="1"/>
  <c r="O16" i="12"/>
  <c r="M16" i="12" s="1"/>
  <c r="N16" i="12"/>
  <c r="AA15" i="12"/>
  <c r="Z15" i="12"/>
  <c r="Y15" i="12"/>
  <c r="X15" i="12"/>
  <c r="W15" i="12"/>
  <c r="V15" i="12"/>
  <c r="U15" i="12"/>
  <c r="T15" i="12"/>
  <c r="S15" i="12"/>
  <c r="R15" i="12"/>
  <c r="Q15" i="12"/>
  <c r="P15" i="12"/>
  <c r="O15" i="12"/>
  <c r="M15" i="12" s="1"/>
  <c r="N15" i="12"/>
  <c r="L15" i="12" s="1"/>
  <c r="AA14" i="12"/>
  <c r="Z14" i="12"/>
  <c r="Y14" i="12"/>
  <c r="X14" i="12"/>
  <c r="W14" i="12"/>
  <c r="V14" i="12"/>
  <c r="U14" i="12"/>
  <c r="T14" i="12"/>
  <c r="S14" i="12"/>
  <c r="R14" i="12"/>
  <c r="Q14" i="12"/>
  <c r="P14" i="12"/>
  <c r="O14" i="12"/>
  <c r="N14" i="12"/>
  <c r="AA13" i="12"/>
  <c r="Z13" i="12"/>
  <c r="Y13" i="12"/>
  <c r="X13" i="12"/>
  <c r="W13" i="12"/>
  <c r="V13" i="12"/>
  <c r="U13" i="12"/>
  <c r="T13" i="12"/>
  <c r="S13" i="12"/>
  <c r="R13" i="12"/>
  <c r="Q13" i="12"/>
  <c r="P13" i="12"/>
  <c r="O13" i="12"/>
  <c r="N13" i="12"/>
  <c r="AA12" i="12"/>
  <c r="Z12" i="12"/>
  <c r="Y12" i="12"/>
  <c r="X12" i="12"/>
  <c r="W12" i="12"/>
  <c r="V12" i="12"/>
  <c r="U12" i="12"/>
  <c r="T12" i="12"/>
  <c r="S12" i="12"/>
  <c r="R12" i="12"/>
  <c r="Q12" i="12"/>
  <c r="M12" i="12" s="1"/>
  <c r="P12" i="12"/>
  <c r="O12" i="12"/>
  <c r="N12" i="12"/>
  <c r="L12" i="12" s="1"/>
  <c r="AA11" i="12"/>
  <c r="Z11" i="12"/>
  <c r="Y11" i="12"/>
  <c r="Y7" i="12" s="1"/>
  <c r="X11" i="12"/>
  <c r="W11" i="12"/>
  <c r="V11" i="12"/>
  <c r="U11" i="12"/>
  <c r="U7" i="12" s="1"/>
  <c r="T11" i="12"/>
  <c r="S11" i="12"/>
  <c r="R11" i="12"/>
  <c r="Q11" i="12"/>
  <c r="Q7" i="12" s="1"/>
  <c r="P11" i="12"/>
  <c r="O11" i="12"/>
  <c r="N11" i="12"/>
  <c r="L11" i="12"/>
  <c r="N9" i="12"/>
  <c r="K12" i="12" l="1"/>
  <c r="P5" i="12"/>
  <c r="M9" i="12"/>
  <c r="N7" i="12"/>
  <c r="K15" i="12"/>
  <c r="K23" i="12"/>
  <c r="AC23" i="12" s="1"/>
  <c r="K27" i="12"/>
  <c r="AB27" i="12" s="1"/>
  <c r="K35" i="12"/>
  <c r="K45" i="12"/>
  <c r="S7" i="12"/>
  <c r="W7" i="12"/>
  <c r="AA7" i="12"/>
  <c r="M13" i="12"/>
  <c r="M14" i="12"/>
  <c r="AC19" i="12"/>
  <c r="M21" i="12"/>
  <c r="M22" i="12"/>
  <c r="M26" i="12"/>
  <c r="M33" i="12"/>
  <c r="M34" i="12"/>
  <c r="L46" i="12"/>
  <c r="L48" i="12"/>
  <c r="K48" i="12" s="1"/>
  <c r="AB48" i="12" s="1"/>
  <c r="AC15" i="12"/>
  <c r="K40" i="12"/>
  <c r="R7" i="12"/>
  <c r="R5" i="12" s="1"/>
  <c r="Z7" i="12"/>
  <c r="Z5" i="12" s="1"/>
  <c r="K16" i="12"/>
  <c r="K28" i="12"/>
  <c r="AB28" i="12" s="1"/>
  <c r="K36" i="12"/>
  <c r="AC36" i="12" s="1"/>
  <c r="K47" i="12"/>
  <c r="P7" i="12"/>
  <c r="T7" i="12"/>
  <c r="T5" i="12" s="1"/>
  <c r="X7" i="12"/>
  <c r="X5" i="12" s="1"/>
  <c r="M19" i="12"/>
  <c r="K19" i="12" s="1"/>
  <c r="L20" i="12"/>
  <c r="K20" i="12" s="1"/>
  <c r="M31" i="12"/>
  <c r="K31" i="12" s="1"/>
  <c r="AC31" i="12" s="1"/>
  <c r="L32" i="12"/>
  <c r="K32" i="12" s="1"/>
  <c r="AC32" i="12" s="1"/>
  <c r="M39" i="12"/>
  <c r="K39" i="12" s="1"/>
  <c r="M43" i="12"/>
  <c r="K43" i="12" s="1"/>
  <c r="AC43" i="12" s="1"/>
  <c r="S9" i="12"/>
  <c r="W9" i="12"/>
  <c r="AA9" i="12"/>
  <c r="L44" i="12"/>
  <c r="K44" i="12" s="1"/>
  <c r="M46" i="12"/>
  <c r="AC40" i="12"/>
  <c r="Q5" i="12"/>
  <c r="N5" i="12"/>
  <c r="AB16" i="12"/>
  <c r="AC16" i="12"/>
  <c r="AC35" i="12"/>
  <c r="AB37" i="12"/>
  <c r="AB41" i="12"/>
  <c r="U5" i="12"/>
  <c r="AC24" i="12"/>
  <c r="AB24" i="12"/>
  <c r="AC48" i="12"/>
  <c r="Y5" i="12"/>
  <c r="AC12" i="12"/>
  <c r="AB12" i="12"/>
  <c r="AB20" i="12"/>
  <c r="AC20" i="12"/>
  <c r="AB30" i="12"/>
  <c r="AC39" i="12"/>
  <c r="AB15" i="12"/>
  <c r="AB19" i="12"/>
  <c r="AB23" i="12"/>
  <c r="AB35" i="12"/>
  <c r="AB39" i="12"/>
  <c r="AB43" i="12"/>
  <c r="V7" i="12"/>
  <c r="O9" i="12"/>
  <c r="O7" i="12"/>
  <c r="O5" i="12" s="1"/>
  <c r="M11" i="12"/>
  <c r="L14" i="12"/>
  <c r="L18" i="12"/>
  <c r="K18" i="12" s="1"/>
  <c r="AB18" i="12" s="1"/>
  <c r="L22" i="12"/>
  <c r="K22" i="12" s="1"/>
  <c r="AB22" i="12" s="1"/>
  <c r="L26" i="12"/>
  <c r="L30" i="12"/>
  <c r="K30" i="12" s="1"/>
  <c r="AC30" i="12" s="1"/>
  <c r="L34" i="12"/>
  <c r="K34" i="12" s="1"/>
  <c r="AB34" i="12" s="1"/>
  <c r="L38" i="12"/>
  <c r="K38" i="12" s="1"/>
  <c r="AB38" i="12" s="1"/>
  <c r="L42" i="12"/>
  <c r="K42" i="12" s="1"/>
  <c r="AB42" i="12" s="1"/>
  <c r="L50" i="12"/>
  <c r="K50" i="12" s="1"/>
  <c r="AB50" i="12" s="1"/>
  <c r="L13" i="12"/>
  <c r="K13" i="12" s="1"/>
  <c r="AC13" i="12" s="1"/>
  <c r="L17" i="12"/>
  <c r="K17" i="12" s="1"/>
  <c r="AC17" i="12" s="1"/>
  <c r="L21" i="12"/>
  <c r="K21" i="12" s="1"/>
  <c r="AC21" i="12" s="1"/>
  <c r="L25" i="12"/>
  <c r="K25" i="12" s="1"/>
  <c r="AC25" i="12" s="1"/>
  <c r="L29" i="12"/>
  <c r="K29" i="12" s="1"/>
  <c r="AC29" i="12" s="1"/>
  <c r="L33" i="12"/>
  <c r="L37" i="12"/>
  <c r="K37" i="12" s="1"/>
  <c r="AC37" i="12" s="1"/>
  <c r="L41" i="12"/>
  <c r="K41" i="12" s="1"/>
  <c r="AC41" i="12" s="1"/>
  <c r="L49" i="12"/>
  <c r="K49" i="12" s="1"/>
  <c r="AC49" i="12" s="1"/>
  <c r="W5" i="12" l="1"/>
  <c r="AB25" i="12"/>
  <c r="AC50" i="12"/>
  <c r="K26" i="12"/>
  <c r="K14" i="12"/>
  <c r="AB31" i="12"/>
  <c r="AB32" i="12"/>
  <c r="AB21" i="12"/>
  <c r="AB36" i="12"/>
  <c r="AC28" i="12"/>
  <c r="AB40" i="12"/>
  <c r="AC27" i="12"/>
  <c r="AB29" i="12"/>
  <c r="K46" i="12"/>
  <c r="K9" i="12" s="1"/>
  <c r="S5" i="12"/>
  <c r="K33" i="12"/>
  <c r="AC33" i="12" s="1"/>
  <c r="AC42" i="12"/>
  <c r="AA5" i="12"/>
  <c r="L9" i="12"/>
  <c r="AB49" i="12"/>
  <c r="AC38" i="12"/>
  <c r="AC18" i="12"/>
  <c r="AC22" i="12"/>
  <c r="AC34" i="12"/>
  <c r="L7" i="12"/>
  <c r="K11" i="12"/>
  <c r="M7" i="12"/>
  <c r="M5" i="12" s="1"/>
  <c r="V5" i="12"/>
  <c r="AB33" i="12"/>
  <c r="AB13" i="12"/>
  <c r="AB17" i="12"/>
  <c r="AC9" i="12" l="1"/>
  <c r="AB9" i="12"/>
  <c r="AC26" i="12"/>
  <c r="AB26" i="12"/>
  <c r="AC14" i="12"/>
  <c r="AB14" i="12"/>
  <c r="K7" i="12"/>
  <c r="AB11" i="12"/>
  <c r="AC11" i="12"/>
  <c r="L5" i="12"/>
  <c r="K5" i="12" l="1"/>
  <c r="AB7" i="12"/>
  <c r="AC7" i="12"/>
  <c r="AB5" i="12" l="1"/>
  <c r="AC5" i="12"/>
  <c r="C91" i="11" l="1"/>
  <c r="C63" i="11"/>
  <c r="C32" i="11"/>
  <c r="AA50" i="10" l="1"/>
  <c r="Z50" i="10"/>
  <c r="Y50" i="10"/>
  <c r="X50" i="10"/>
  <c r="W50" i="10"/>
  <c r="V50" i="10"/>
  <c r="U50" i="10"/>
  <c r="T50" i="10"/>
  <c r="S50" i="10"/>
  <c r="R50" i="10"/>
  <c r="Q50" i="10"/>
  <c r="M50" i="10" s="1"/>
  <c r="P50" i="10"/>
  <c r="O50" i="10"/>
  <c r="N50" i="10"/>
  <c r="AA49" i="10"/>
  <c r="Z49" i="10"/>
  <c r="Y49" i="10"/>
  <c r="X49" i="10"/>
  <c r="W49" i="10"/>
  <c r="V49" i="10"/>
  <c r="U49" i="10"/>
  <c r="T49" i="10"/>
  <c r="S49" i="10"/>
  <c r="R49" i="10"/>
  <c r="Q49" i="10"/>
  <c r="P49" i="10"/>
  <c r="L49" i="10" s="1"/>
  <c r="O49" i="10"/>
  <c r="M49" i="10" s="1"/>
  <c r="N49" i="10"/>
  <c r="AA48" i="10"/>
  <c r="Z48" i="10"/>
  <c r="Y48" i="10"/>
  <c r="X48" i="10"/>
  <c r="W48" i="10"/>
  <c r="V48" i="10"/>
  <c r="U48" i="10"/>
  <c r="T48" i="10"/>
  <c r="S48" i="10"/>
  <c r="R48" i="10"/>
  <c r="Q48" i="10"/>
  <c r="P48" i="10"/>
  <c r="L48" i="10" s="1"/>
  <c r="O48" i="10"/>
  <c r="M48" i="10" s="1"/>
  <c r="N48" i="10"/>
  <c r="AA47" i="10"/>
  <c r="Z47" i="10"/>
  <c r="Y47" i="10"/>
  <c r="X47" i="10"/>
  <c r="W47" i="10"/>
  <c r="V47" i="10"/>
  <c r="U47" i="10"/>
  <c r="T47" i="10"/>
  <c r="S47" i="10"/>
  <c r="R47" i="10"/>
  <c r="Q47" i="10"/>
  <c r="P47" i="10"/>
  <c r="O47" i="10"/>
  <c r="M47" i="10" s="1"/>
  <c r="N47" i="10"/>
  <c r="AA46" i="10"/>
  <c r="Z46" i="10"/>
  <c r="Y46" i="10"/>
  <c r="X46" i="10"/>
  <c r="W46" i="10"/>
  <c r="V46" i="10"/>
  <c r="U46" i="10"/>
  <c r="T46" i="10"/>
  <c r="S46" i="10"/>
  <c r="R46" i="10"/>
  <c r="Q46" i="10"/>
  <c r="P46" i="10"/>
  <c r="O46" i="10"/>
  <c r="N46" i="10"/>
  <c r="M46" i="10"/>
  <c r="AA45" i="10"/>
  <c r="Z45" i="10"/>
  <c r="Y45" i="10"/>
  <c r="X45" i="10"/>
  <c r="W45" i="10"/>
  <c r="V45" i="10"/>
  <c r="U45" i="10"/>
  <c r="T45" i="10"/>
  <c r="S45" i="10"/>
  <c r="R45" i="10"/>
  <c r="Q45" i="10"/>
  <c r="P45" i="10"/>
  <c r="O45" i="10"/>
  <c r="M45" i="10" s="1"/>
  <c r="N45" i="10"/>
  <c r="L45" i="10"/>
  <c r="AA44" i="10"/>
  <c r="Z44" i="10"/>
  <c r="Y44" i="10"/>
  <c r="X44" i="10"/>
  <c r="W44" i="10"/>
  <c r="V44" i="10"/>
  <c r="U44" i="10"/>
  <c r="T44" i="10"/>
  <c r="S44" i="10"/>
  <c r="R44" i="10"/>
  <c r="Q44" i="10"/>
  <c r="P44" i="10"/>
  <c r="L44" i="10" s="1"/>
  <c r="O44" i="10"/>
  <c r="M44" i="10" s="1"/>
  <c r="N44" i="10"/>
  <c r="AA43" i="10"/>
  <c r="Z43" i="10"/>
  <c r="Y43" i="10"/>
  <c r="X43" i="10"/>
  <c r="W43" i="10"/>
  <c r="V43" i="10"/>
  <c r="U43" i="10"/>
  <c r="T43" i="10"/>
  <c r="S43" i="10"/>
  <c r="R43" i="10"/>
  <c r="Q43" i="10"/>
  <c r="P43" i="10"/>
  <c r="O43" i="10"/>
  <c r="N43" i="10"/>
  <c r="AA42" i="10"/>
  <c r="Z42" i="10"/>
  <c r="Y42" i="10"/>
  <c r="X42" i="10"/>
  <c r="W42" i="10"/>
  <c r="V42" i="10"/>
  <c r="U42" i="10"/>
  <c r="T42" i="10"/>
  <c r="S42" i="10"/>
  <c r="R42" i="10"/>
  <c r="Q42" i="10"/>
  <c r="P42" i="10"/>
  <c r="O42" i="10"/>
  <c r="M42" i="10" s="1"/>
  <c r="N42" i="10"/>
  <c r="AA41" i="10"/>
  <c r="Z41" i="10"/>
  <c r="Y41" i="10"/>
  <c r="X41" i="10"/>
  <c r="W41" i="10"/>
  <c r="V41" i="10"/>
  <c r="U41" i="10"/>
  <c r="T41" i="10"/>
  <c r="S41" i="10"/>
  <c r="R41" i="10"/>
  <c r="Q41" i="10"/>
  <c r="P41" i="10"/>
  <c r="O41" i="10"/>
  <c r="M41" i="10" s="1"/>
  <c r="N41" i="10"/>
  <c r="L41" i="10" s="1"/>
  <c r="K41" i="10" s="1"/>
  <c r="AA40" i="10"/>
  <c r="Z40" i="10"/>
  <c r="Y40" i="10"/>
  <c r="X40" i="10"/>
  <c r="W40" i="10"/>
  <c r="V40" i="10"/>
  <c r="V9" i="10" s="1"/>
  <c r="U40" i="10"/>
  <c r="T40" i="10"/>
  <c r="S40" i="10"/>
  <c r="R40" i="10"/>
  <c r="R9" i="10" s="1"/>
  <c r="Q40" i="10"/>
  <c r="P40" i="10"/>
  <c r="O40" i="10"/>
  <c r="M40" i="10" s="1"/>
  <c r="N40" i="10"/>
  <c r="N9" i="10" s="1"/>
  <c r="AA39" i="10"/>
  <c r="Z39" i="10"/>
  <c r="Y39" i="10"/>
  <c r="X39" i="10"/>
  <c r="W39" i="10"/>
  <c r="V39" i="10"/>
  <c r="U39" i="10"/>
  <c r="T39" i="10"/>
  <c r="S39" i="10"/>
  <c r="R39" i="10"/>
  <c r="Q39" i="10"/>
  <c r="P39" i="10"/>
  <c r="O39" i="10"/>
  <c r="N39" i="10"/>
  <c r="AA38" i="10"/>
  <c r="Z38" i="10"/>
  <c r="Y38" i="10"/>
  <c r="X38" i="10"/>
  <c r="W38" i="10"/>
  <c r="V38" i="10"/>
  <c r="U38" i="10"/>
  <c r="T38" i="10"/>
  <c r="S38" i="10"/>
  <c r="R38" i="10"/>
  <c r="Q38" i="10"/>
  <c r="P38" i="10"/>
  <c r="O38" i="10"/>
  <c r="M38" i="10" s="1"/>
  <c r="N38" i="10"/>
  <c r="AA37" i="10"/>
  <c r="Z37" i="10"/>
  <c r="Y37" i="10"/>
  <c r="X37" i="10"/>
  <c r="W37" i="10"/>
  <c r="V37" i="10"/>
  <c r="U37" i="10"/>
  <c r="T37" i="10"/>
  <c r="S37" i="10"/>
  <c r="R37" i="10"/>
  <c r="Q37" i="10"/>
  <c r="M37" i="10" s="1"/>
  <c r="P37" i="10"/>
  <c r="O37" i="10"/>
  <c r="N37" i="10"/>
  <c r="L37" i="10"/>
  <c r="K37" i="10" s="1"/>
  <c r="AA36" i="10"/>
  <c r="Z36" i="10"/>
  <c r="Y36" i="10"/>
  <c r="X36" i="10"/>
  <c r="W36" i="10"/>
  <c r="V36" i="10"/>
  <c r="U36" i="10"/>
  <c r="T36" i="10"/>
  <c r="S36" i="10"/>
  <c r="R36" i="10"/>
  <c r="Q36" i="10"/>
  <c r="P36" i="10"/>
  <c r="L36" i="10" s="1"/>
  <c r="O36" i="10"/>
  <c r="N36" i="10"/>
  <c r="AA35" i="10"/>
  <c r="Z35" i="10"/>
  <c r="Y35" i="10"/>
  <c r="X35" i="10"/>
  <c r="W35" i="10"/>
  <c r="V35" i="10"/>
  <c r="U35" i="10"/>
  <c r="T35" i="10"/>
  <c r="S35" i="10"/>
  <c r="R35" i="10"/>
  <c r="Q35" i="10"/>
  <c r="P35" i="10"/>
  <c r="O35" i="10"/>
  <c r="M35" i="10" s="1"/>
  <c r="N35" i="10"/>
  <c r="AA34" i="10"/>
  <c r="Z34" i="10"/>
  <c r="Y34" i="10"/>
  <c r="X34" i="10"/>
  <c r="W34" i="10"/>
  <c r="V34" i="10"/>
  <c r="U34" i="10"/>
  <c r="T34" i="10"/>
  <c r="S34" i="10"/>
  <c r="R34" i="10"/>
  <c r="Q34" i="10"/>
  <c r="P34" i="10"/>
  <c r="O34" i="10"/>
  <c r="N34" i="10"/>
  <c r="M34" i="10"/>
  <c r="AA33" i="10"/>
  <c r="Z33" i="10"/>
  <c r="Y33" i="10"/>
  <c r="X33" i="10"/>
  <c r="W33" i="10"/>
  <c r="V33" i="10"/>
  <c r="U33" i="10"/>
  <c r="T33" i="10"/>
  <c r="S33" i="10"/>
  <c r="R33" i="10"/>
  <c r="Q33" i="10"/>
  <c r="P33" i="10"/>
  <c r="L33" i="10" s="1"/>
  <c r="O33" i="10"/>
  <c r="N33" i="10"/>
  <c r="AA32" i="10"/>
  <c r="Z32" i="10"/>
  <c r="Y32" i="10"/>
  <c r="X32" i="10"/>
  <c r="W32" i="10"/>
  <c r="V32" i="10"/>
  <c r="U32" i="10"/>
  <c r="T32" i="10"/>
  <c r="S32" i="10"/>
  <c r="R32" i="10"/>
  <c r="Q32" i="10"/>
  <c r="P32" i="10"/>
  <c r="O32" i="10"/>
  <c r="M32" i="10" s="1"/>
  <c r="N32" i="10"/>
  <c r="AA31" i="10"/>
  <c r="Z31" i="10"/>
  <c r="Y31" i="10"/>
  <c r="X31" i="10"/>
  <c r="W31" i="10"/>
  <c r="V31" i="10"/>
  <c r="U31" i="10"/>
  <c r="T31" i="10"/>
  <c r="S31" i="10"/>
  <c r="R31" i="10"/>
  <c r="Q31" i="10"/>
  <c r="P31" i="10"/>
  <c r="O31" i="10"/>
  <c r="N31" i="10"/>
  <c r="AA30" i="10"/>
  <c r="Z30" i="10"/>
  <c r="Y30" i="10"/>
  <c r="X30" i="10"/>
  <c r="W30" i="10"/>
  <c r="V30" i="10"/>
  <c r="U30" i="10"/>
  <c r="T30" i="10"/>
  <c r="S30" i="10"/>
  <c r="R30" i="10"/>
  <c r="Q30" i="10"/>
  <c r="P30" i="10"/>
  <c r="O30" i="10"/>
  <c r="M30" i="10" s="1"/>
  <c r="N30" i="10"/>
  <c r="AA29" i="10"/>
  <c r="Z29" i="10"/>
  <c r="Y29" i="10"/>
  <c r="X29" i="10"/>
  <c r="W29" i="10"/>
  <c r="V29" i="10"/>
  <c r="U29" i="10"/>
  <c r="T29" i="10"/>
  <c r="S29" i="10"/>
  <c r="R29" i="10"/>
  <c r="Q29" i="10"/>
  <c r="M29" i="10" s="1"/>
  <c r="P29" i="10"/>
  <c r="O29" i="10"/>
  <c r="N29" i="10"/>
  <c r="L29" i="10" s="1"/>
  <c r="K29" i="10" s="1"/>
  <c r="AA28" i="10"/>
  <c r="Z28" i="10"/>
  <c r="Y28" i="10"/>
  <c r="X28" i="10"/>
  <c r="W28" i="10"/>
  <c r="V28" i="10"/>
  <c r="U28" i="10"/>
  <c r="T28" i="10"/>
  <c r="S28" i="10"/>
  <c r="R28" i="10"/>
  <c r="Q28" i="10"/>
  <c r="P28" i="10"/>
  <c r="O28" i="10"/>
  <c r="N28" i="10"/>
  <c r="L28" i="10"/>
  <c r="AA27" i="10"/>
  <c r="Z27" i="10"/>
  <c r="Y27" i="10"/>
  <c r="X27" i="10"/>
  <c r="W27" i="10"/>
  <c r="V27" i="10"/>
  <c r="U27" i="10"/>
  <c r="T27" i="10"/>
  <c r="S27" i="10"/>
  <c r="R27" i="10"/>
  <c r="Q27" i="10"/>
  <c r="P27" i="10"/>
  <c r="O27" i="10"/>
  <c r="N27" i="10"/>
  <c r="AA26" i="10"/>
  <c r="Z26" i="10"/>
  <c r="Y26" i="10"/>
  <c r="X26" i="10"/>
  <c r="W26" i="10"/>
  <c r="V26" i="10"/>
  <c r="U26" i="10"/>
  <c r="T26" i="10"/>
  <c r="S26" i="10"/>
  <c r="R26" i="10"/>
  <c r="Q26" i="10"/>
  <c r="P26" i="10"/>
  <c r="O26" i="10"/>
  <c r="M26" i="10" s="1"/>
  <c r="N26" i="10"/>
  <c r="AA25" i="10"/>
  <c r="Z25" i="10"/>
  <c r="Y25" i="10"/>
  <c r="X25" i="10"/>
  <c r="W25" i="10"/>
  <c r="V25" i="10"/>
  <c r="U25" i="10"/>
  <c r="T25" i="10"/>
  <c r="S25" i="10"/>
  <c r="R25" i="10"/>
  <c r="Q25" i="10"/>
  <c r="M25" i="10" s="1"/>
  <c r="P25" i="10"/>
  <c r="O25" i="10"/>
  <c r="N25" i="10"/>
  <c r="L25" i="10"/>
  <c r="K25" i="10" s="1"/>
  <c r="AA24" i="10"/>
  <c r="Z24" i="10"/>
  <c r="Y24" i="10"/>
  <c r="X24" i="10"/>
  <c r="W24" i="10"/>
  <c r="V24" i="10"/>
  <c r="U24" i="10"/>
  <c r="T24" i="10"/>
  <c r="S24" i="10"/>
  <c r="R24" i="10"/>
  <c r="Q24" i="10"/>
  <c r="P24" i="10"/>
  <c r="L24" i="10" s="1"/>
  <c r="O24" i="10"/>
  <c r="N24" i="10"/>
  <c r="AA23" i="10"/>
  <c r="Z23" i="10"/>
  <c r="Y23" i="10"/>
  <c r="X23" i="10"/>
  <c r="W23" i="10"/>
  <c r="V23" i="10"/>
  <c r="U23" i="10"/>
  <c r="T23" i="10"/>
  <c r="S23" i="10"/>
  <c r="R23" i="10"/>
  <c r="Q23" i="10"/>
  <c r="P23" i="10"/>
  <c r="O23" i="10"/>
  <c r="M23" i="10" s="1"/>
  <c r="N23" i="10"/>
  <c r="AA22" i="10"/>
  <c r="Z22" i="10"/>
  <c r="Y22" i="10"/>
  <c r="X22" i="10"/>
  <c r="W22" i="10"/>
  <c r="V22" i="10"/>
  <c r="U22" i="10"/>
  <c r="T22" i="10"/>
  <c r="S22" i="10"/>
  <c r="R22" i="10"/>
  <c r="Q22" i="10"/>
  <c r="P22" i="10"/>
  <c r="O22" i="10"/>
  <c r="N22" i="10"/>
  <c r="M22" i="10"/>
  <c r="AA21" i="10"/>
  <c r="Z21" i="10"/>
  <c r="Y21" i="10"/>
  <c r="X21" i="10"/>
  <c r="W21" i="10"/>
  <c r="V21" i="10"/>
  <c r="U21" i="10"/>
  <c r="T21" i="10"/>
  <c r="S21" i="10"/>
  <c r="R21" i="10"/>
  <c r="Q21" i="10"/>
  <c r="M21" i="10" s="1"/>
  <c r="P21" i="10"/>
  <c r="O21" i="10"/>
  <c r="N21" i="10"/>
  <c r="L21" i="10"/>
  <c r="AA20" i="10"/>
  <c r="Z20" i="10"/>
  <c r="Y20" i="10"/>
  <c r="X20" i="10"/>
  <c r="W20" i="10"/>
  <c r="V20" i="10"/>
  <c r="U20" i="10"/>
  <c r="T20" i="10"/>
  <c r="S20" i="10"/>
  <c r="R20" i="10"/>
  <c r="Q20" i="10"/>
  <c r="P20" i="10"/>
  <c r="L20" i="10" s="1"/>
  <c r="O20" i="10"/>
  <c r="N20" i="10"/>
  <c r="AA19" i="10"/>
  <c r="Z19" i="10"/>
  <c r="Y19" i="10"/>
  <c r="X19" i="10"/>
  <c r="W19" i="10"/>
  <c r="V19" i="10"/>
  <c r="U19" i="10"/>
  <c r="T19" i="10"/>
  <c r="S19" i="10"/>
  <c r="R19" i="10"/>
  <c r="Q19" i="10"/>
  <c r="P19" i="10"/>
  <c r="O19" i="10"/>
  <c r="M19" i="10" s="1"/>
  <c r="N19" i="10"/>
  <c r="AA18" i="10"/>
  <c r="Z18" i="10"/>
  <c r="Y18" i="10"/>
  <c r="X18" i="10"/>
  <c r="W18" i="10"/>
  <c r="V18" i="10"/>
  <c r="U18" i="10"/>
  <c r="T18" i="10"/>
  <c r="S18" i="10"/>
  <c r="R18" i="10"/>
  <c r="Q18" i="10"/>
  <c r="P18" i="10"/>
  <c r="O18" i="10"/>
  <c r="N18" i="10"/>
  <c r="M18" i="10"/>
  <c r="AA17" i="10"/>
  <c r="Z17" i="10"/>
  <c r="Y17" i="10"/>
  <c r="X17" i="10"/>
  <c r="W17" i="10"/>
  <c r="V17" i="10"/>
  <c r="U17" i="10"/>
  <c r="T17" i="10"/>
  <c r="S17" i="10"/>
  <c r="R17" i="10"/>
  <c r="Q17" i="10"/>
  <c r="P17" i="10"/>
  <c r="L17" i="10" s="1"/>
  <c r="O17" i="10"/>
  <c r="M17" i="10" s="1"/>
  <c r="N17" i="10"/>
  <c r="AA16" i="10"/>
  <c r="Z16" i="10"/>
  <c r="Y16" i="10"/>
  <c r="X16" i="10"/>
  <c r="W16" i="10"/>
  <c r="V16" i="10"/>
  <c r="U16" i="10"/>
  <c r="T16" i="10"/>
  <c r="S16" i="10"/>
  <c r="R16" i="10"/>
  <c r="Q16" i="10"/>
  <c r="P16" i="10"/>
  <c r="L16" i="10" s="1"/>
  <c r="O16" i="10"/>
  <c r="M16" i="10" s="1"/>
  <c r="N16" i="10"/>
  <c r="AA15" i="10"/>
  <c r="Z15" i="10"/>
  <c r="Y15" i="10"/>
  <c r="X15" i="10"/>
  <c r="W15" i="10"/>
  <c r="V15" i="10"/>
  <c r="U15" i="10"/>
  <c r="T15" i="10"/>
  <c r="S15" i="10"/>
  <c r="R15" i="10"/>
  <c r="Q15" i="10"/>
  <c r="P15" i="10"/>
  <c r="O15" i="10"/>
  <c r="M15" i="10" s="1"/>
  <c r="N15" i="10"/>
  <c r="AA14" i="10"/>
  <c r="Z14" i="10"/>
  <c r="Y14" i="10"/>
  <c r="X14" i="10"/>
  <c r="W14" i="10"/>
  <c r="V14" i="10"/>
  <c r="U14" i="10"/>
  <c r="T14" i="10"/>
  <c r="S14" i="10"/>
  <c r="R14" i="10"/>
  <c r="Q14" i="10"/>
  <c r="P14" i="10"/>
  <c r="O14" i="10"/>
  <c r="N14" i="10"/>
  <c r="M14" i="10"/>
  <c r="AA13" i="10"/>
  <c r="Z13" i="10"/>
  <c r="Y13" i="10"/>
  <c r="X13" i="10"/>
  <c r="W13" i="10"/>
  <c r="V13" i="10"/>
  <c r="U13" i="10"/>
  <c r="T13" i="10"/>
  <c r="S13" i="10"/>
  <c r="R13" i="10"/>
  <c r="Q13" i="10"/>
  <c r="P13" i="10"/>
  <c r="L13" i="10" s="1"/>
  <c r="O13" i="10"/>
  <c r="N13" i="10"/>
  <c r="AA12" i="10"/>
  <c r="Z12" i="10"/>
  <c r="Y12" i="10"/>
  <c r="X12" i="10"/>
  <c r="W12" i="10"/>
  <c r="V12" i="10"/>
  <c r="U12" i="10"/>
  <c r="T12" i="10"/>
  <c r="S12" i="10"/>
  <c r="R12" i="10"/>
  <c r="Q12" i="10"/>
  <c r="P12" i="10"/>
  <c r="O12" i="10"/>
  <c r="M12" i="10" s="1"/>
  <c r="N12" i="10"/>
  <c r="L12" i="10" s="1"/>
  <c r="AA11" i="10"/>
  <c r="Z11" i="10"/>
  <c r="Y11" i="10"/>
  <c r="X11" i="10"/>
  <c r="W11" i="10"/>
  <c r="V11" i="10"/>
  <c r="U11" i="10"/>
  <c r="U7" i="10" s="1"/>
  <c r="T11" i="10"/>
  <c r="S11" i="10"/>
  <c r="R11" i="10"/>
  <c r="Q11" i="10"/>
  <c r="Q7" i="10" s="1"/>
  <c r="P11" i="10"/>
  <c r="O11" i="10"/>
  <c r="N11" i="10"/>
  <c r="Z9" i="10"/>
  <c r="Y7" i="10"/>
  <c r="K33" i="10" l="1"/>
  <c r="K49" i="10"/>
  <c r="AC49" i="10" s="1"/>
  <c r="K17" i="10"/>
  <c r="Y5" i="10"/>
  <c r="K21" i="10"/>
  <c r="R7" i="10"/>
  <c r="R5" i="10" s="1"/>
  <c r="Z7" i="10"/>
  <c r="Z5" i="10" s="1"/>
  <c r="K45" i="10"/>
  <c r="M11" i="10"/>
  <c r="W7" i="10"/>
  <c r="P7" i="10"/>
  <c r="P5" i="10" s="1"/>
  <c r="T7" i="10"/>
  <c r="X7" i="10"/>
  <c r="X5" i="10" s="1"/>
  <c r="M13" i="10"/>
  <c r="K13" i="10" s="1"/>
  <c r="M28" i="10"/>
  <c r="K28" i="10" s="1"/>
  <c r="L32" i="10"/>
  <c r="M33" i="10"/>
  <c r="P9" i="10"/>
  <c r="T9" i="10"/>
  <c r="X9" i="10"/>
  <c r="M43" i="10"/>
  <c r="S9" i="10"/>
  <c r="W9" i="10"/>
  <c r="AA9" i="10"/>
  <c r="K36" i="10"/>
  <c r="AB36" i="10" s="1"/>
  <c r="S7" i="10"/>
  <c r="S5" i="10" s="1"/>
  <c r="AA7" i="10"/>
  <c r="AA5" i="10" s="1"/>
  <c r="M20" i="10"/>
  <c r="K20" i="10" s="1"/>
  <c r="M24" i="10"/>
  <c r="K24" i="10" s="1"/>
  <c r="M27" i="10"/>
  <c r="M31" i="10"/>
  <c r="M36" i="10"/>
  <c r="M39" i="10"/>
  <c r="Q9" i="10"/>
  <c r="Q5" i="10" s="1"/>
  <c r="U9" i="10"/>
  <c r="U5" i="10" s="1"/>
  <c r="Y9" i="10"/>
  <c r="AB19" i="10"/>
  <c r="AB21" i="10"/>
  <c r="AC21" i="10"/>
  <c r="AB25" i="10"/>
  <c r="AC25" i="10"/>
  <c r="AB26" i="10"/>
  <c r="AB35" i="10"/>
  <c r="AC35" i="10"/>
  <c r="AB37" i="10"/>
  <c r="AC37" i="10"/>
  <c r="AB17" i="10"/>
  <c r="AC17" i="10"/>
  <c r="M9" i="10"/>
  <c r="K44" i="10"/>
  <c r="AB44" i="10" s="1"/>
  <c r="AB45" i="10"/>
  <c r="AC45" i="10"/>
  <c r="K16" i="10"/>
  <c r="AB16" i="10" s="1"/>
  <c r="K32" i="10"/>
  <c r="AB32" i="10" s="1"/>
  <c r="AB33" i="10"/>
  <c r="AC33" i="10"/>
  <c r="AB41" i="10"/>
  <c r="AC41" i="10"/>
  <c r="K48" i="10"/>
  <c r="AB48" i="10" s="1"/>
  <c r="K12" i="10"/>
  <c r="AB12" i="10" s="1"/>
  <c r="AB29" i="10"/>
  <c r="AC29" i="10"/>
  <c r="AB42" i="10"/>
  <c r="L40" i="10"/>
  <c r="N7" i="10"/>
  <c r="V7" i="10"/>
  <c r="O9" i="10"/>
  <c r="L11" i="10"/>
  <c r="L15" i="10"/>
  <c r="K15" i="10" s="1"/>
  <c r="AB15" i="10" s="1"/>
  <c r="L19" i="10"/>
  <c r="K19" i="10" s="1"/>
  <c r="AC19" i="10" s="1"/>
  <c r="L23" i="10"/>
  <c r="K23" i="10" s="1"/>
  <c r="AB23" i="10" s="1"/>
  <c r="L27" i="10"/>
  <c r="K27" i="10" s="1"/>
  <c r="AC27" i="10" s="1"/>
  <c r="L31" i="10"/>
  <c r="K31" i="10" s="1"/>
  <c r="AB31" i="10" s="1"/>
  <c r="L35" i="10"/>
  <c r="K35" i="10" s="1"/>
  <c r="L39" i="10"/>
  <c r="K39" i="10" s="1"/>
  <c r="AB39" i="10" s="1"/>
  <c r="L43" i="10"/>
  <c r="K43" i="10" s="1"/>
  <c r="AB43" i="10" s="1"/>
  <c r="L47" i="10"/>
  <c r="K47" i="10" s="1"/>
  <c r="AB47" i="10" s="1"/>
  <c r="O7" i="10"/>
  <c r="L14" i="10"/>
  <c r="K14" i="10" s="1"/>
  <c r="AB14" i="10" s="1"/>
  <c r="L18" i="10"/>
  <c r="K18" i="10" s="1"/>
  <c r="AC18" i="10" s="1"/>
  <c r="L22" i="10"/>
  <c r="K22" i="10" s="1"/>
  <c r="AB22" i="10" s="1"/>
  <c r="L26" i="10"/>
  <c r="K26" i="10" s="1"/>
  <c r="AC26" i="10" s="1"/>
  <c r="L30" i="10"/>
  <c r="K30" i="10" s="1"/>
  <c r="AC30" i="10" s="1"/>
  <c r="L34" i="10"/>
  <c r="K34" i="10" s="1"/>
  <c r="AB34" i="10" s="1"/>
  <c r="L38" i="10"/>
  <c r="K38" i="10" s="1"/>
  <c r="AB38" i="10" s="1"/>
  <c r="L42" i="10"/>
  <c r="K42" i="10" s="1"/>
  <c r="AC42" i="10" s="1"/>
  <c r="L46" i="10"/>
  <c r="K46" i="10" s="1"/>
  <c r="AB46" i="10" s="1"/>
  <c r="L50" i="10"/>
  <c r="K50" i="10" s="1"/>
  <c r="AB50" i="10" s="1"/>
  <c r="AB20" i="10" l="1"/>
  <c r="AC20" i="10"/>
  <c r="AB13" i="10"/>
  <c r="AC13" i="10"/>
  <c r="AB28" i="10"/>
  <c r="AC28" i="10"/>
  <c r="AB24" i="10"/>
  <c r="AC24" i="10"/>
  <c r="AC44" i="10"/>
  <c r="AC46" i="10"/>
  <c r="AC36" i="10"/>
  <c r="AB18" i="10"/>
  <c r="M7" i="10"/>
  <c r="AB30" i="10"/>
  <c r="AB49" i="10"/>
  <c r="AC39" i="10"/>
  <c r="W5" i="10"/>
  <c r="AC23" i="10"/>
  <c r="AC34" i="10"/>
  <c r="AB27" i="10"/>
  <c r="T5" i="10"/>
  <c r="N5" i="10"/>
  <c r="AC38" i="10"/>
  <c r="L7" i="10"/>
  <c r="L5" i="10" s="1"/>
  <c r="K11" i="10"/>
  <c r="K40" i="10"/>
  <c r="L9" i="10"/>
  <c r="AC31" i="10"/>
  <c r="AC47" i="10"/>
  <c r="AC15" i="10"/>
  <c r="AC50" i="10"/>
  <c r="AC14" i="10"/>
  <c r="M5" i="10"/>
  <c r="AC43" i="10"/>
  <c r="AC22" i="10"/>
  <c r="AC32" i="10"/>
  <c r="O5" i="10"/>
  <c r="V5" i="10"/>
  <c r="AC48" i="10"/>
  <c r="AC16" i="10"/>
  <c r="AC12" i="10"/>
  <c r="AB40" i="10" l="1"/>
  <c r="K9" i="10"/>
  <c r="AC40" i="10"/>
  <c r="K7" i="10"/>
  <c r="AB11" i="10"/>
  <c r="AC11" i="10"/>
  <c r="K5" i="10"/>
  <c r="AC5" i="10" s="1"/>
  <c r="AC7" i="10" l="1"/>
  <c r="AB7" i="10"/>
  <c r="AB5" i="10"/>
  <c r="AC9" i="10"/>
  <c r="AB9" i="10"/>
  <c r="K8" i="9" l="1"/>
  <c r="J8" i="9"/>
  <c r="I8" i="9"/>
  <c r="H8" i="9"/>
  <c r="G8" i="9"/>
  <c r="F8" i="9"/>
  <c r="D8" i="9"/>
  <c r="B8" i="9" s="1"/>
  <c r="C8" i="9"/>
  <c r="E7" i="9"/>
  <c r="E8" i="9" s="1"/>
  <c r="B7" i="9"/>
  <c r="E6" i="9"/>
  <c r="B6" i="9"/>
  <c r="E5" i="9"/>
  <c r="B5" i="9"/>
  <c r="K8" i="8" l="1"/>
  <c r="J8" i="8"/>
  <c r="I8" i="8"/>
  <c r="H8" i="8"/>
  <c r="G8" i="8"/>
  <c r="F8" i="8"/>
  <c r="D8" i="8"/>
  <c r="B8" i="8" s="1"/>
  <c r="C8" i="8"/>
  <c r="E7" i="8"/>
  <c r="B7" i="8"/>
  <c r="E6" i="8"/>
  <c r="E8" i="8" s="1"/>
  <c r="B6" i="8"/>
  <c r="E5" i="8"/>
  <c r="B5" i="8"/>
  <c r="AB51" i="7" l="1"/>
  <c r="AA51" i="7"/>
  <c r="Z51" i="7"/>
  <c r="Y51" i="7"/>
  <c r="U51" i="7" s="1"/>
  <c r="X51" i="7"/>
  <c r="W51" i="7"/>
  <c r="V51" i="7"/>
  <c r="T51" i="7"/>
  <c r="S51" i="7"/>
  <c r="R51" i="7"/>
  <c r="Q51" i="7"/>
  <c r="P51" i="7"/>
  <c r="O51" i="7"/>
  <c r="M51" i="7"/>
  <c r="L51" i="7"/>
  <c r="K51" i="7" s="1"/>
  <c r="AB50" i="7"/>
  <c r="AA50" i="7"/>
  <c r="Z50" i="7"/>
  <c r="Y50" i="7"/>
  <c r="X50" i="7"/>
  <c r="W50" i="7"/>
  <c r="V50" i="7"/>
  <c r="T50" i="7"/>
  <c r="S50" i="7"/>
  <c r="R50" i="7"/>
  <c r="P50" i="7"/>
  <c r="O50" i="7"/>
  <c r="M50" i="7"/>
  <c r="L50" i="7"/>
  <c r="K50" i="7"/>
  <c r="AB49" i="7"/>
  <c r="AA49" i="7"/>
  <c r="Z49" i="7"/>
  <c r="Y49" i="7"/>
  <c r="X49" i="7"/>
  <c r="U49" i="7" s="1"/>
  <c r="W49" i="7"/>
  <c r="V49" i="7"/>
  <c r="T49" i="7"/>
  <c r="Q49" i="7" s="1"/>
  <c r="S49" i="7"/>
  <c r="R49" i="7"/>
  <c r="P49" i="7"/>
  <c r="O49" i="7"/>
  <c r="M49" i="7"/>
  <c r="L49" i="7"/>
  <c r="AB48" i="7"/>
  <c r="AA48" i="7"/>
  <c r="Z48" i="7"/>
  <c r="Y48" i="7"/>
  <c r="X48" i="7"/>
  <c r="W48" i="7"/>
  <c r="V48" i="7"/>
  <c r="T48" i="7"/>
  <c r="S48" i="7"/>
  <c r="Q48" i="7" s="1"/>
  <c r="R48" i="7"/>
  <c r="P48" i="7"/>
  <c r="O48" i="7"/>
  <c r="M48" i="7"/>
  <c r="L48" i="7"/>
  <c r="K48" i="7" s="1"/>
  <c r="AB47" i="7"/>
  <c r="AA47" i="7"/>
  <c r="Z47" i="7"/>
  <c r="Y47" i="7"/>
  <c r="X47" i="7"/>
  <c r="W47" i="7"/>
  <c r="V47" i="7"/>
  <c r="U47" i="7" s="1"/>
  <c r="T47" i="7"/>
  <c r="S47" i="7"/>
  <c r="R47" i="7"/>
  <c r="Q47" i="7" s="1"/>
  <c r="P47" i="7"/>
  <c r="O47" i="7"/>
  <c r="M47" i="7"/>
  <c r="K47" i="7" s="1"/>
  <c r="L47" i="7"/>
  <c r="AB46" i="7"/>
  <c r="AA46" i="7"/>
  <c r="Z46" i="7"/>
  <c r="Y46" i="7"/>
  <c r="X46" i="7"/>
  <c r="W46" i="7"/>
  <c r="U46" i="7" s="1"/>
  <c r="V46" i="7"/>
  <c r="T46" i="7"/>
  <c r="S46" i="7"/>
  <c r="R46" i="7"/>
  <c r="P46" i="7"/>
  <c r="O46" i="7"/>
  <c r="M46" i="7"/>
  <c r="L46" i="7"/>
  <c r="K46" i="7" s="1"/>
  <c r="AB45" i="7"/>
  <c r="AA45" i="7"/>
  <c r="Z45" i="7"/>
  <c r="Y45" i="7"/>
  <c r="X45" i="7"/>
  <c r="W45" i="7"/>
  <c r="V45" i="7"/>
  <c r="U45" i="7" s="1"/>
  <c r="T45" i="7"/>
  <c r="S45" i="7"/>
  <c r="R45" i="7"/>
  <c r="Q45" i="7" s="1"/>
  <c r="P45" i="7"/>
  <c r="O45" i="7"/>
  <c r="M45" i="7"/>
  <c r="K45" i="7" s="1"/>
  <c r="L45" i="7"/>
  <c r="AB44" i="7"/>
  <c r="AA44" i="7"/>
  <c r="Z44" i="7"/>
  <c r="Y44" i="7"/>
  <c r="X44" i="7"/>
  <c r="W44" i="7"/>
  <c r="V44" i="7"/>
  <c r="T44" i="7"/>
  <c r="S44" i="7"/>
  <c r="R44" i="7"/>
  <c r="P44" i="7"/>
  <c r="O44" i="7"/>
  <c r="M44" i="7"/>
  <c r="L44" i="7"/>
  <c r="K44" i="7"/>
  <c r="AB43" i="7"/>
  <c r="AA43" i="7"/>
  <c r="Z43" i="7"/>
  <c r="Y43" i="7"/>
  <c r="X43" i="7"/>
  <c r="W43" i="7"/>
  <c r="V43" i="7"/>
  <c r="U43" i="7"/>
  <c r="T43" i="7"/>
  <c r="S43" i="7"/>
  <c r="R43" i="7"/>
  <c r="R10" i="7" s="1"/>
  <c r="Q43" i="7"/>
  <c r="P43" i="7"/>
  <c r="O43" i="7"/>
  <c r="M43" i="7"/>
  <c r="L43" i="7"/>
  <c r="AB42" i="7"/>
  <c r="AA42" i="7"/>
  <c r="Z42" i="7"/>
  <c r="Z10" i="7" s="1"/>
  <c r="Y42" i="7"/>
  <c r="X42" i="7"/>
  <c r="W42" i="7"/>
  <c r="V42" i="7"/>
  <c r="T42" i="7"/>
  <c r="S42" i="7"/>
  <c r="R42" i="7"/>
  <c r="P42" i="7"/>
  <c r="O42" i="7"/>
  <c r="M42" i="7"/>
  <c r="L42" i="7"/>
  <c r="K42" i="7"/>
  <c r="AB41" i="7"/>
  <c r="AA41" i="7"/>
  <c r="Z41" i="7"/>
  <c r="Y41" i="7"/>
  <c r="Y10" i="7" s="1"/>
  <c r="X41" i="7"/>
  <c r="U41" i="7" s="1"/>
  <c r="W41" i="7"/>
  <c r="V41" i="7"/>
  <c r="T41" i="7"/>
  <c r="T10" i="7" s="1"/>
  <c r="S41" i="7"/>
  <c r="R41" i="7"/>
  <c r="P41" i="7"/>
  <c r="P10" i="7" s="1"/>
  <c r="O41" i="7"/>
  <c r="M41" i="7"/>
  <c r="L41" i="7"/>
  <c r="L10" i="7" s="1"/>
  <c r="AB40" i="7"/>
  <c r="AA40" i="7"/>
  <c r="Z40" i="7"/>
  <c r="Y40" i="7"/>
  <c r="X40" i="7"/>
  <c r="W40" i="7"/>
  <c r="V40" i="7"/>
  <c r="T40" i="7"/>
  <c r="S40" i="7"/>
  <c r="Q40" i="7" s="1"/>
  <c r="R40" i="7"/>
  <c r="P40" i="7"/>
  <c r="O40" i="7"/>
  <c r="M40" i="7"/>
  <c r="L40" i="7"/>
  <c r="K40" i="7" s="1"/>
  <c r="AB39" i="7"/>
  <c r="AA39" i="7"/>
  <c r="Z39" i="7"/>
  <c r="Y39" i="7"/>
  <c r="X39" i="7"/>
  <c r="W39" i="7"/>
  <c r="V39" i="7"/>
  <c r="U39" i="7" s="1"/>
  <c r="T39" i="7"/>
  <c r="S39" i="7"/>
  <c r="R39" i="7"/>
  <c r="Q39" i="7" s="1"/>
  <c r="P39" i="7"/>
  <c r="O39" i="7"/>
  <c r="M39" i="7"/>
  <c r="K39" i="7" s="1"/>
  <c r="L39" i="7"/>
  <c r="AB38" i="7"/>
  <c r="AA38" i="7"/>
  <c r="Z38" i="7"/>
  <c r="Y38" i="7"/>
  <c r="X38" i="7"/>
  <c r="W38" i="7"/>
  <c r="U38" i="7" s="1"/>
  <c r="V38" i="7"/>
  <c r="T38" i="7"/>
  <c r="S38" i="7"/>
  <c r="R38" i="7"/>
  <c r="P38" i="7"/>
  <c r="O38" i="7"/>
  <c r="M38" i="7"/>
  <c r="L38" i="7"/>
  <c r="K38" i="7" s="1"/>
  <c r="AB37" i="7"/>
  <c r="AA37" i="7"/>
  <c r="Z37" i="7"/>
  <c r="Y37" i="7"/>
  <c r="X37" i="7"/>
  <c r="W37" i="7"/>
  <c r="V37" i="7"/>
  <c r="U37" i="7" s="1"/>
  <c r="T37" i="7"/>
  <c r="S37" i="7"/>
  <c r="R37" i="7"/>
  <c r="Q37" i="7" s="1"/>
  <c r="P37" i="7"/>
  <c r="O37" i="7"/>
  <c r="M37" i="7"/>
  <c r="K37" i="7" s="1"/>
  <c r="L37" i="7"/>
  <c r="AB36" i="7"/>
  <c r="AA36" i="7"/>
  <c r="Z36" i="7"/>
  <c r="Y36" i="7"/>
  <c r="X36" i="7"/>
  <c r="W36" i="7"/>
  <c r="V36" i="7"/>
  <c r="T36" i="7"/>
  <c r="S36" i="7"/>
  <c r="R36" i="7"/>
  <c r="P36" i="7"/>
  <c r="O36" i="7"/>
  <c r="M36" i="7"/>
  <c r="L36" i="7"/>
  <c r="K36" i="7"/>
  <c r="AB35" i="7"/>
  <c r="AA35" i="7"/>
  <c r="Z35" i="7"/>
  <c r="Y35" i="7"/>
  <c r="X35" i="7"/>
  <c r="W35" i="7"/>
  <c r="V35" i="7"/>
  <c r="U35" i="7"/>
  <c r="T35" i="7"/>
  <c r="S35" i="7"/>
  <c r="R35" i="7"/>
  <c r="Q35" i="7"/>
  <c r="P35" i="7"/>
  <c r="O35" i="7"/>
  <c r="M35" i="7"/>
  <c r="L35" i="7"/>
  <c r="AB34" i="7"/>
  <c r="AA34" i="7"/>
  <c r="Z34" i="7"/>
  <c r="Y34" i="7"/>
  <c r="X34" i="7"/>
  <c r="W34" i="7"/>
  <c r="V34" i="7"/>
  <c r="T34" i="7"/>
  <c r="S34" i="7"/>
  <c r="R34" i="7"/>
  <c r="P34" i="7"/>
  <c r="O34" i="7"/>
  <c r="M34" i="7"/>
  <c r="L34" i="7"/>
  <c r="K34" i="7"/>
  <c r="AB33" i="7"/>
  <c r="AA33" i="7"/>
  <c r="Z33" i="7"/>
  <c r="Y33" i="7"/>
  <c r="X33" i="7"/>
  <c r="U33" i="7" s="1"/>
  <c r="W33" i="7"/>
  <c r="V33" i="7"/>
  <c r="T33" i="7"/>
  <c r="Q33" i="7" s="1"/>
  <c r="S33" i="7"/>
  <c r="R33" i="7"/>
  <c r="P33" i="7"/>
  <c r="O33" i="7"/>
  <c r="M33" i="7"/>
  <c r="L33" i="7"/>
  <c r="AB32" i="7"/>
  <c r="AA32" i="7"/>
  <c r="Z32" i="7"/>
  <c r="Y32" i="7"/>
  <c r="X32" i="7"/>
  <c r="W32" i="7"/>
  <c r="V32" i="7"/>
  <c r="T32" i="7"/>
  <c r="S32" i="7"/>
  <c r="Q32" i="7" s="1"/>
  <c r="R32" i="7"/>
  <c r="P32" i="7"/>
  <c r="O32" i="7"/>
  <c r="M32" i="7"/>
  <c r="L32" i="7"/>
  <c r="K32" i="7" s="1"/>
  <c r="AB31" i="7"/>
  <c r="AA31" i="7"/>
  <c r="Z31" i="7"/>
  <c r="Y31" i="7"/>
  <c r="X31" i="7"/>
  <c r="W31" i="7"/>
  <c r="V31" i="7"/>
  <c r="T31" i="7"/>
  <c r="S31" i="7"/>
  <c r="R31" i="7"/>
  <c r="Q31" i="7" s="1"/>
  <c r="P31" i="7"/>
  <c r="O31" i="7"/>
  <c r="M31" i="7"/>
  <c r="K31" i="7" s="1"/>
  <c r="L31" i="7"/>
  <c r="AB30" i="7"/>
  <c r="AA30" i="7"/>
  <c r="Z30" i="7"/>
  <c r="Y30" i="7"/>
  <c r="X30" i="7"/>
  <c r="W30" i="7"/>
  <c r="V30" i="7"/>
  <c r="T30" i="7"/>
  <c r="S30" i="7"/>
  <c r="R30" i="7"/>
  <c r="P30" i="7"/>
  <c r="O30" i="7"/>
  <c r="M30" i="7"/>
  <c r="L30" i="7"/>
  <c r="K30" i="7"/>
  <c r="AB29" i="7"/>
  <c r="AA29" i="7"/>
  <c r="Z29" i="7"/>
  <c r="Y29" i="7"/>
  <c r="X29" i="7"/>
  <c r="W29" i="7"/>
  <c r="V29" i="7"/>
  <c r="U29" i="7"/>
  <c r="T29" i="7"/>
  <c r="S29" i="7"/>
  <c r="R29" i="7"/>
  <c r="Q29" i="7"/>
  <c r="P29" i="7"/>
  <c r="O29" i="7"/>
  <c r="M29" i="7"/>
  <c r="L29" i="7"/>
  <c r="AB28" i="7"/>
  <c r="AA28" i="7"/>
  <c r="Z28" i="7"/>
  <c r="Y28" i="7"/>
  <c r="X28" i="7"/>
  <c r="W28" i="7"/>
  <c r="V28" i="7"/>
  <c r="T28" i="7"/>
  <c r="S28" i="7"/>
  <c r="R28" i="7"/>
  <c r="P28" i="7"/>
  <c r="O28" i="7"/>
  <c r="M28" i="7"/>
  <c r="L28" i="7"/>
  <c r="K28" i="7"/>
  <c r="AB27" i="7"/>
  <c r="AA27" i="7"/>
  <c r="Z27" i="7"/>
  <c r="Y27" i="7"/>
  <c r="X27" i="7"/>
  <c r="U27" i="7" s="1"/>
  <c r="W27" i="7"/>
  <c r="V27" i="7"/>
  <c r="T27" i="7"/>
  <c r="Q27" i="7" s="1"/>
  <c r="S27" i="7"/>
  <c r="R27" i="7"/>
  <c r="P27" i="7"/>
  <c r="O27" i="7"/>
  <c r="M27" i="7"/>
  <c r="L27" i="7"/>
  <c r="AB26" i="7"/>
  <c r="AA26" i="7"/>
  <c r="Z26" i="7"/>
  <c r="Y26" i="7"/>
  <c r="X26" i="7"/>
  <c r="W26" i="7"/>
  <c r="V26" i="7"/>
  <c r="T26" i="7"/>
  <c r="S26" i="7"/>
  <c r="Q26" i="7" s="1"/>
  <c r="R26" i="7"/>
  <c r="P26" i="7"/>
  <c r="O26" i="7"/>
  <c r="M26" i="7"/>
  <c r="K26" i="7" s="1"/>
  <c r="L26" i="7"/>
  <c r="AB25" i="7"/>
  <c r="AA25" i="7"/>
  <c r="Z25" i="7"/>
  <c r="Y25" i="7"/>
  <c r="X25" i="7"/>
  <c r="W25" i="7"/>
  <c r="U25" i="7" s="1"/>
  <c r="V25" i="7"/>
  <c r="T25" i="7"/>
  <c r="S25" i="7"/>
  <c r="Q25" i="7" s="1"/>
  <c r="R25" i="7"/>
  <c r="P25" i="7"/>
  <c r="O25" i="7"/>
  <c r="M25" i="7"/>
  <c r="L25" i="7"/>
  <c r="AB24" i="7"/>
  <c r="AA24" i="7"/>
  <c r="Z24" i="7"/>
  <c r="Y24" i="7"/>
  <c r="X24" i="7"/>
  <c r="W24" i="7"/>
  <c r="U24" i="7" s="1"/>
  <c r="V24" i="7"/>
  <c r="T24" i="7"/>
  <c r="S24" i="7"/>
  <c r="R24" i="7"/>
  <c r="P24" i="7"/>
  <c r="O24" i="7"/>
  <c r="M24" i="7"/>
  <c r="L24" i="7"/>
  <c r="K24" i="7" s="1"/>
  <c r="AB23" i="7"/>
  <c r="AA23" i="7"/>
  <c r="Z23" i="7"/>
  <c r="Y23" i="7"/>
  <c r="X23" i="7"/>
  <c r="W23" i="7"/>
  <c r="V23" i="7"/>
  <c r="U23" i="7" s="1"/>
  <c r="T23" i="7"/>
  <c r="S23" i="7"/>
  <c r="R23" i="7"/>
  <c r="Q23" i="7" s="1"/>
  <c r="P23" i="7"/>
  <c r="O23" i="7"/>
  <c r="M23" i="7"/>
  <c r="K23" i="7" s="1"/>
  <c r="L23" i="7"/>
  <c r="AB22" i="7"/>
  <c r="AA22" i="7"/>
  <c r="Z22" i="7"/>
  <c r="Y22" i="7"/>
  <c r="X22" i="7"/>
  <c r="W22" i="7"/>
  <c r="V22" i="7"/>
  <c r="T22" i="7"/>
  <c r="S22" i="7"/>
  <c r="R22" i="7"/>
  <c r="P22" i="7"/>
  <c r="O22" i="7"/>
  <c r="M22" i="7"/>
  <c r="L22" i="7"/>
  <c r="K22" i="7"/>
  <c r="AB21" i="7"/>
  <c r="AA21" i="7"/>
  <c r="Z21" i="7"/>
  <c r="Y21" i="7"/>
  <c r="X21" i="7"/>
  <c r="W21" i="7"/>
  <c r="V21" i="7"/>
  <c r="U21" i="7"/>
  <c r="T21" i="7"/>
  <c r="S21" i="7"/>
  <c r="R21" i="7"/>
  <c r="Q21" i="7"/>
  <c r="P21" i="7"/>
  <c r="O21" i="7"/>
  <c r="M21" i="7"/>
  <c r="L21" i="7"/>
  <c r="AB20" i="7"/>
  <c r="AA20" i="7"/>
  <c r="Z20" i="7"/>
  <c r="Y20" i="7"/>
  <c r="X20" i="7"/>
  <c r="W20" i="7"/>
  <c r="V20" i="7"/>
  <c r="T20" i="7"/>
  <c r="S20" i="7"/>
  <c r="R20" i="7"/>
  <c r="P20" i="7"/>
  <c r="O20" i="7"/>
  <c r="M20" i="7"/>
  <c r="L20" i="7"/>
  <c r="K20" i="7"/>
  <c r="AB19" i="7"/>
  <c r="AA19" i="7"/>
  <c r="Z19" i="7"/>
  <c r="Y19" i="7"/>
  <c r="X19" i="7"/>
  <c r="U19" i="7" s="1"/>
  <c r="W19" i="7"/>
  <c r="V19" i="7"/>
  <c r="T19" i="7"/>
  <c r="Q19" i="7" s="1"/>
  <c r="S19" i="7"/>
  <c r="R19" i="7"/>
  <c r="P19" i="7"/>
  <c r="O19" i="7"/>
  <c r="M19" i="7"/>
  <c r="L19" i="7"/>
  <c r="AB18" i="7"/>
  <c r="AA18" i="7"/>
  <c r="Z18" i="7"/>
  <c r="Y18" i="7"/>
  <c r="X18" i="7"/>
  <c r="W18" i="7"/>
  <c r="V18" i="7"/>
  <c r="T18" i="7"/>
  <c r="S18" i="7"/>
  <c r="Q18" i="7" s="1"/>
  <c r="R18" i="7"/>
  <c r="P18" i="7"/>
  <c r="O18" i="7"/>
  <c r="M18" i="7"/>
  <c r="L18" i="7"/>
  <c r="K18" i="7" s="1"/>
  <c r="AB17" i="7"/>
  <c r="AA17" i="7"/>
  <c r="Z17" i="7"/>
  <c r="Y17" i="7"/>
  <c r="X17" i="7"/>
  <c r="W17" i="7"/>
  <c r="V17" i="7"/>
  <c r="U17" i="7" s="1"/>
  <c r="T17" i="7"/>
  <c r="S17" i="7"/>
  <c r="R17" i="7"/>
  <c r="Q17" i="7" s="1"/>
  <c r="P17" i="7"/>
  <c r="O17" i="7"/>
  <c r="M17" i="7"/>
  <c r="K17" i="7" s="1"/>
  <c r="L17" i="7"/>
  <c r="AB16" i="7"/>
  <c r="AB8" i="7" s="1"/>
  <c r="AB6" i="7" s="1"/>
  <c r="AA16" i="7"/>
  <c r="AA8" i="7" s="1"/>
  <c r="Z16" i="7"/>
  <c r="Y16" i="7"/>
  <c r="X16" i="7"/>
  <c r="X8" i="7" s="1"/>
  <c r="W16" i="7"/>
  <c r="U16" i="7" s="1"/>
  <c r="V16" i="7"/>
  <c r="T16" i="7"/>
  <c r="S16" i="7"/>
  <c r="R16" i="7"/>
  <c r="P16" i="7"/>
  <c r="O16" i="7"/>
  <c r="M16" i="7"/>
  <c r="L16" i="7"/>
  <c r="K16" i="7" s="1"/>
  <c r="AB15" i="7"/>
  <c r="AA15" i="7"/>
  <c r="Z15" i="7"/>
  <c r="Y15" i="7"/>
  <c r="X15" i="7"/>
  <c r="W15" i="7"/>
  <c r="V15" i="7"/>
  <c r="U15" i="7" s="1"/>
  <c r="T15" i="7"/>
  <c r="S15" i="7"/>
  <c r="S8" i="7" s="1"/>
  <c r="R15" i="7"/>
  <c r="Q15" i="7" s="1"/>
  <c r="P15" i="7"/>
  <c r="O15" i="7"/>
  <c r="M15" i="7"/>
  <c r="K15" i="7" s="1"/>
  <c r="L15" i="7"/>
  <c r="AB14" i="7"/>
  <c r="AA14" i="7"/>
  <c r="Z14" i="7"/>
  <c r="Y14" i="7"/>
  <c r="X14" i="7"/>
  <c r="W14" i="7"/>
  <c r="V14" i="7"/>
  <c r="V8" i="7" s="1"/>
  <c r="V6" i="7" s="1"/>
  <c r="T14" i="7"/>
  <c r="S14" i="7"/>
  <c r="R14" i="7"/>
  <c r="P14" i="7"/>
  <c r="P8" i="7" s="1"/>
  <c r="P6" i="7" s="1"/>
  <c r="O14" i="7"/>
  <c r="M14" i="7"/>
  <c r="L14" i="7"/>
  <c r="K14" i="7"/>
  <c r="AB13" i="7"/>
  <c r="AA13" i="7"/>
  <c r="Z13" i="7"/>
  <c r="Y13" i="7"/>
  <c r="X13" i="7"/>
  <c r="W13" i="7"/>
  <c r="V13" i="7"/>
  <c r="U13" i="7"/>
  <c r="T13" i="7"/>
  <c r="S13" i="7"/>
  <c r="R13" i="7"/>
  <c r="R8" i="7" s="1"/>
  <c r="R6" i="7" s="1"/>
  <c r="Q13" i="7"/>
  <c r="P13" i="7"/>
  <c r="O13" i="7"/>
  <c r="M13" i="7"/>
  <c r="L13" i="7"/>
  <c r="L8" i="7" s="1"/>
  <c r="AB12" i="7"/>
  <c r="AA12" i="7"/>
  <c r="Z12" i="7"/>
  <c r="Y12" i="7"/>
  <c r="X12" i="7"/>
  <c r="W12" i="7"/>
  <c r="V12" i="7"/>
  <c r="T12" i="7"/>
  <c r="S12" i="7"/>
  <c r="R12" i="7"/>
  <c r="P12" i="7"/>
  <c r="O12" i="7"/>
  <c r="M12" i="7"/>
  <c r="L12" i="7"/>
  <c r="K12" i="7"/>
  <c r="AB10" i="7"/>
  <c r="V10" i="7"/>
  <c r="M10" i="7"/>
  <c r="Z8" i="7"/>
  <c r="Z6" i="7" s="1"/>
  <c r="T8" i="7"/>
  <c r="T6" i="7" s="1"/>
  <c r="O8" i="7"/>
  <c r="L6" i="7" l="1"/>
  <c r="Y8" i="7"/>
  <c r="Y6" i="7" s="1"/>
  <c r="N25" i="7"/>
  <c r="N39" i="7"/>
  <c r="N47" i="7"/>
  <c r="X10" i="7"/>
  <c r="X6" i="7" s="1"/>
  <c r="K13" i="7"/>
  <c r="K8" i="7" s="1"/>
  <c r="K6" i="7" s="1"/>
  <c r="U14" i="7"/>
  <c r="Q16" i="7"/>
  <c r="U22" i="7"/>
  <c r="N22" i="7" s="1"/>
  <c r="Q24" i="7"/>
  <c r="N24" i="7" s="1"/>
  <c r="K29" i="7"/>
  <c r="K35" i="7"/>
  <c r="U36" i="7"/>
  <c r="Q41" i="7"/>
  <c r="N41" i="7" s="1"/>
  <c r="N10" i="7" s="1"/>
  <c r="N45" i="7"/>
  <c r="W8" i="7"/>
  <c r="U12" i="7"/>
  <c r="N13" i="7"/>
  <c r="Q14" i="7"/>
  <c r="K19" i="7"/>
  <c r="U20" i="7"/>
  <c r="N21" i="7"/>
  <c r="Q22" i="7"/>
  <c r="K27" i="7"/>
  <c r="U28" i="7"/>
  <c r="N29" i="7"/>
  <c r="Q30" i="7"/>
  <c r="U31" i="7"/>
  <c r="K33" i="7"/>
  <c r="U34" i="7"/>
  <c r="U8" i="7" s="1"/>
  <c r="N35" i="7"/>
  <c r="Q36" i="7"/>
  <c r="K41" i="7"/>
  <c r="U42" i="7"/>
  <c r="U10" i="7" s="1"/>
  <c r="AA10" i="7"/>
  <c r="AA6" i="7" s="1"/>
  <c r="N43" i="7"/>
  <c r="Q44" i="7"/>
  <c r="K49" i="7"/>
  <c r="U50" i="7"/>
  <c r="N51" i="7"/>
  <c r="N12" i="7"/>
  <c r="N17" i="7"/>
  <c r="N15" i="7"/>
  <c r="K21" i="7"/>
  <c r="N23" i="7"/>
  <c r="U30" i="7"/>
  <c r="N31" i="7"/>
  <c r="N37" i="7"/>
  <c r="Q38" i="7"/>
  <c r="K43" i="7"/>
  <c r="U44" i="7"/>
  <c r="Q46" i="7"/>
  <c r="N46" i="7" s="1"/>
  <c r="Q12" i="7"/>
  <c r="U18" i="7"/>
  <c r="N19" i="7"/>
  <c r="Q20" i="7"/>
  <c r="N20" i="7" s="1"/>
  <c r="K25" i="7"/>
  <c r="U26" i="7"/>
  <c r="N27" i="7"/>
  <c r="Q28" i="7"/>
  <c r="N28" i="7" s="1"/>
  <c r="U32" i="7"/>
  <c r="N33" i="7"/>
  <c r="Q34" i="7"/>
  <c r="N34" i="7" s="1"/>
  <c r="U40" i="7"/>
  <c r="N40" i="7" s="1"/>
  <c r="Q42" i="7"/>
  <c r="N42" i="7" s="1"/>
  <c r="U48" i="7"/>
  <c r="N49" i="7"/>
  <c r="Q50" i="7"/>
  <c r="N50" i="7" s="1"/>
  <c r="N18" i="7"/>
  <c r="N48" i="7"/>
  <c r="W6" i="7"/>
  <c r="N16" i="7"/>
  <c r="N38" i="7"/>
  <c r="K10" i="7"/>
  <c r="N26" i="7"/>
  <c r="N32" i="7"/>
  <c r="Q8" i="7"/>
  <c r="N14" i="7"/>
  <c r="N30" i="7"/>
  <c r="N36" i="7"/>
  <c r="N44" i="7"/>
  <c r="M8" i="7"/>
  <c r="M6" i="7" s="1"/>
  <c r="O10" i="7"/>
  <c r="O6" i="7" s="1"/>
  <c r="S10" i="7"/>
  <c r="S6" i="7" s="1"/>
  <c r="W10" i="7"/>
  <c r="U6" i="7" l="1"/>
  <c r="Q10" i="7"/>
  <c r="N8" i="7"/>
  <c r="N6" i="7" s="1"/>
  <c r="Q6" i="7"/>
  <c r="P95" i="6" l="1"/>
  <c r="K95" i="6"/>
  <c r="P94" i="6"/>
  <c r="K94" i="6"/>
  <c r="K92" i="6" s="1"/>
  <c r="P93" i="6"/>
  <c r="K93" i="6"/>
  <c r="W92" i="6"/>
  <c r="V92" i="6"/>
  <c r="U92" i="6"/>
  <c r="T92" i="6"/>
  <c r="S92" i="6"/>
  <c r="R92" i="6"/>
  <c r="P92" i="6" s="1"/>
  <c r="Q92" i="6"/>
  <c r="O92" i="6"/>
  <c r="N92" i="6"/>
  <c r="M92" i="6"/>
  <c r="L92" i="6"/>
  <c r="P91" i="6"/>
  <c r="K91" i="6"/>
  <c r="P90" i="6"/>
  <c r="K90" i="6"/>
  <c r="W89" i="6"/>
  <c r="V89" i="6"/>
  <c r="U89" i="6"/>
  <c r="T89" i="6"/>
  <c r="S89" i="6"/>
  <c r="P89" i="6" s="1"/>
  <c r="R89" i="6"/>
  <c r="Q89" i="6"/>
  <c r="O89" i="6"/>
  <c r="N89" i="6"/>
  <c r="M89" i="6"/>
  <c r="L89" i="6"/>
  <c r="K89" i="6"/>
  <c r="P88" i="6"/>
  <c r="K88" i="6"/>
  <c r="P87" i="6"/>
  <c r="K87" i="6"/>
  <c r="P86" i="6"/>
  <c r="K86" i="6"/>
  <c r="P85" i="6"/>
  <c r="K85" i="6"/>
  <c r="P84" i="6"/>
  <c r="K84" i="6"/>
  <c r="P83" i="6"/>
  <c r="K83" i="6"/>
  <c r="K81" i="6" s="1"/>
  <c r="P82" i="6"/>
  <c r="K82" i="6"/>
  <c r="W81" i="6"/>
  <c r="V81" i="6"/>
  <c r="V9" i="6" s="1"/>
  <c r="U81" i="6"/>
  <c r="T81" i="6"/>
  <c r="S81" i="6"/>
  <c r="R81" i="6"/>
  <c r="P81" i="6" s="1"/>
  <c r="Q81" i="6"/>
  <c r="O81" i="6"/>
  <c r="N81" i="6"/>
  <c r="N9" i="6" s="1"/>
  <c r="M81" i="6"/>
  <c r="L81" i="6"/>
  <c r="P80" i="6"/>
  <c r="K80" i="6"/>
  <c r="W79" i="6"/>
  <c r="V79" i="6"/>
  <c r="U79" i="6"/>
  <c r="T79" i="6"/>
  <c r="S79" i="6"/>
  <c r="R79" i="6"/>
  <c r="Q79" i="6"/>
  <c r="P79" i="6" s="1"/>
  <c r="O79" i="6"/>
  <c r="N79" i="6"/>
  <c r="M79" i="6"/>
  <c r="L79" i="6"/>
  <c r="K79" i="6"/>
  <c r="P78" i="6"/>
  <c r="K78" i="6"/>
  <c r="K77" i="6" s="1"/>
  <c r="W77" i="6"/>
  <c r="V77" i="6"/>
  <c r="U77" i="6"/>
  <c r="T77" i="6"/>
  <c r="S77" i="6"/>
  <c r="R77" i="6"/>
  <c r="Q77" i="6"/>
  <c r="P77" i="6"/>
  <c r="O77" i="6"/>
  <c r="N77" i="6"/>
  <c r="M77" i="6"/>
  <c r="L77" i="6"/>
  <c r="P76" i="6"/>
  <c r="K76" i="6"/>
  <c r="W75" i="6"/>
  <c r="V75" i="6"/>
  <c r="U75" i="6"/>
  <c r="T75" i="6"/>
  <c r="S75" i="6"/>
  <c r="P75" i="6" s="1"/>
  <c r="R75" i="6"/>
  <c r="Q75" i="6"/>
  <c r="O75" i="6"/>
  <c r="N75" i="6"/>
  <c r="M75" i="6"/>
  <c r="L75" i="6"/>
  <c r="K75" i="6"/>
  <c r="P74" i="6"/>
  <c r="K74" i="6"/>
  <c r="P73" i="6"/>
  <c r="K73" i="6"/>
  <c r="K72" i="6" s="1"/>
  <c r="W72" i="6"/>
  <c r="V72" i="6"/>
  <c r="U72" i="6"/>
  <c r="T72" i="6"/>
  <c r="S72" i="6"/>
  <c r="R72" i="6"/>
  <c r="Q72" i="6"/>
  <c r="P72" i="6"/>
  <c r="O72" i="6"/>
  <c r="N72" i="6"/>
  <c r="M72" i="6"/>
  <c r="L72" i="6"/>
  <c r="P71" i="6"/>
  <c r="K71" i="6"/>
  <c r="W70" i="6"/>
  <c r="W9" i="6" s="1"/>
  <c r="W5" i="6" s="1"/>
  <c r="V70" i="6"/>
  <c r="U70" i="6"/>
  <c r="T70" i="6"/>
  <c r="S70" i="6"/>
  <c r="S9" i="6" s="1"/>
  <c r="S5" i="6" s="1"/>
  <c r="R70" i="6"/>
  <c r="Q70" i="6"/>
  <c r="O70" i="6"/>
  <c r="O9" i="6" s="1"/>
  <c r="O5" i="6" s="1"/>
  <c r="N70" i="6"/>
  <c r="M70" i="6"/>
  <c r="L70" i="6"/>
  <c r="K70" i="6"/>
  <c r="P69" i="6"/>
  <c r="K69" i="6"/>
  <c r="P68" i="6"/>
  <c r="K68" i="6"/>
  <c r="K67" i="6" s="1"/>
  <c r="W67" i="6"/>
  <c r="V67" i="6"/>
  <c r="U67" i="6"/>
  <c r="T67" i="6"/>
  <c r="P67" i="6" s="1"/>
  <c r="S67" i="6"/>
  <c r="R67" i="6"/>
  <c r="Q67" i="6"/>
  <c r="O67" i="6"/>
  <c r="N67" i="6"/>
  <c r="M67" i="6"/>
  <c r="L67" i="6"/>
  <c r="P66" i="6"/>
  <c r="K66" i="6"/>
  <c r="P65" i="6"/>
  <c r="K65" i="6"/>
  <c r="P64" i="6"/>
  <c r="K64" i="6"/>
  <c r="P63" i="6"/>
  <c r="K63" i="6"/>
  <c r="W62" i="6"/>
  <c r="V62" i="6"/>
  <c r="U62" i="6"/>
  <c r="T62" i="6"/>
  <c r="S62" i="6"/>
  <c r="R62" i="6"/>
  <c r="Q62" i="6"/>
  <c r="P62" i="6" s="1"/>
  <c r="O62" i="6"/>
  <c r="N62" i="6"/>
  <c r="M62" i="6"/>
  <c r="L62" i="6"/>
  <c r="K62" i="6"/>
  <c r="P61" i="6"/>
  <c r="K61" i="6"/>
  <c r="P60" i="6"/>
  <c r="K60" i="6"/>
  <c r="P59" i="6"/>
  <c r="K59" i="6"/>
  <c r="P58" i="6"/>
  <c r="K58" i="6"/>
  <c r="P57" i="6"/>
  <c r="K57" i="6"/>
  <c r="P56" i="6"/>
  <c r="K56" i="6"/>
  <c r="P55" i="6"/>
  <c r="K55" i="6"/>
  <c r="K54" i="6" s="1"/>
  <c r="W54" i="6"/>
  <c r="V54" i="6"/>
  <c r="U54" i="6"/>
  <c r="T54" i="6"/>
  <c r="T9" i="6" s="1"/>
  <c r="S54" i="6"/>
  <c r="R54" i="6"/>
  <c r="Q54" i="6"/>
  <c r="P54" i="6"/>
  <c r="O54" i="6"/>
  <c r="N54" i="6"/>
  <c r="M54" i="6"/>
  <c r="L54" i="6"/>
  <c r="L9" i="6" s="1"/>
  <c r="P53" i="6"/>
  <c r="K53" i="6"/>
  <c r="P52" i="6"/>
  <c r="K52" i="6"/>
  <c r="P51" i="6"/>
  <c r="K51" i="6"/>
  <c r="P50" i="6"/>
  <c r="K50" i="6"/>
  <c r="P49" i="6"/>
  <c r="K49" i="6"/>
  <c r="P48" i="6"/>
  <c r="K48" i="6"/>
  <c r="P47" i="6"/>
  <c r="K47" i="6"/>
  <c r="P46" i="6"/>
  <c r="K46" i="6"/>
  <c r="P45" i="6"/>
  <c r="K45" i="6"/>
  <c r="P44" i="6"/>
  <c r="K44" i="6"/>
  <c r="P43" i="6"/>
  <c r="K43" i="6"/>
  <c r="P42" i="6"/>
  <c r="K42" i="6"/>
  <c r="P41" i="6"/>
  <c r="K41" i="6"/>
  <c r="P40" i="6"/>
  <c r="K40" i="6"/>
  <c r="P39" i="6"/>
  <c r="K39" i="6"/>
  <c r="P38" i="6"/>
  <c r="K38" i="6"/>
  <c r="P37" i="6"/>
  <c r="K37" i="6"/>
  <c r="P36" i="6"/>
  <c r="K36" i="6"/>
  <c r="P35" i="6"/>
  <c r="K35" i="6"/>
  <c r="P34" i="6"/>
  <c r="K34" i="6"/>
  <c r="P33" i="6"/>
  <c r="K33" i="6"/>
  <c r="P32" i="6"/>
  <c r="K32" i="6"/>
  <c r="P31" i="6"/>
  <c r="K31" i="6"/>
  <c r="P30" i="6"/>
  <c r="K30" i="6"/>
  <c r="P29" i="6"/>
  <c r="K29" i="6"/>
  <c r="P28" i="6"/>
  <c r="K28" i="6"/>
  <c r="P27" i="6"/>
  <c r="K27" i="6"/>
  <c r="P26" i="6"/>
  <c r="K26" i="6"/>
  <c r="P25" i="6"/>
  <c r="K25" i="6"/>
  <c r="P24" i="6"/>
  <c r="K24" i="6"/>
  <c r="P23" i="6"/>
  <c r="K23" i="6"/>
  <c r="P22" i="6"/>
  <c r="K22" i="6"/>
  <c r="P21" i="6"/>
  <c r="K21" i="6"/>
  <c r="P20" i="6"/>
  <c r="K20" i="6"/>
  <c r="W19" i="6"/>
  <c r="V19" i="6"/>
  <c r="U19" i="6"/>
  <c r="U7" i="6" s="1"/>
  <c r="U5" i="6" s="1"/>
  <c r="T19" i="6"/>
  <c r="S19" i="6"/>
  <c r="R19" i="6"/>
  <c r="Q19" i="6"/>
  <c r="P19" i="6" s="1"/>
  <c r="O19" i="6"/>
  <c r="N19" i="6"/>
  <c r="M19" i="6"/>
  <c r="M7" i="6" s="1"/>
  <c r="M5" i="6" s="1"/>
  <c r="L19" i="6"/>
  <c r="K19" i="6"/>
  <c r="P18" i="6"/>
  <c r="K18" i="6"/>
  <c r="P17" i="6"/>
  <c r="K17" i="6"/>
  <c r="P16" i="6"/>
  <c r="K16" i="6"/>
  <c r="P15" i="6"/>
  <c r="K15" i="6"/>
  <c r="P14" i="6"/>
  <c r="K14" i="6"/>
  <c r="P13" i="6"/>
  <c r="K13" i="6"/>
  <c r="P12" i="6"/>
  <c r="K12" i="6"/>
  <c r="K11" i="6" s="1"/>
  <c r="K7" i="6" s="1"/>
  <c r="W11" i="6"/>
  <c r="V11" i="6"/>
  <c r="U11" i="6"/>
  <c r="T11" i="6"/>
  <c r="T7" i="6" s="1"/>
  <c r="S11" i="6"/>
  <c r="R11" i="6"/>
  <c r="Q11" i="6"/>
  <c r="P11" i="6"/>
  <c r="O11" i="6"/>
  <c r="N11" i="6"/>
  <c r="M11" i="6"/>
  <c r="L11" i="6"/>
  <c r="L7" i="6" s="1"/>
  <c r="U9" i="6"/>
  <c r="Q9" i="6"/>
  <c r="M9" i="6"/>
  <c r="W7" i="6"/>
  <c r="V7" i="6"/>
  <c r="V5" i="6" s="1"/>
  <c r="S7" i="6"/>
  <c r="R7" i="6"/>
  <c r="O7" i="6"/>
  <c r="N7" i="6"/>
  <c r="K9" i="6" l="1"/>
  <c r="N5" i="6"/>
  <c r="L5" i="6"/>
  <c r="T5" i="6"/>
  <c r="K5" i="6"/>
  <c r="R9" i="6"/>
  <c r="R5" i="6" s="1"/>
  <c r="P70" i="6"/>
  <c r="Q7" i="6"/>
  <c r="P9" i="6" l="1"/>
  <c r="P7" i="6"/>
  <c r="Q5" i="6"/>
  <c r="P5" i="6" s="1"/>
  <c r="P95" i="5" l="1"/>
  <c r="K95" i="5"/>
  <c r="P94" i="5"/>
  <c r="K94" i="5"/>
  <c r="K92" i="5" s="1"/>
  <c r="P93" i="5"/>
  <c r="K93" i="5"/>
  <c r="Z92" i="5"/>
  <c r="Y92" i="5"/>
  <c r="X92" i="5"/>
  <c r="W92" i="5"/>
  <c r="V92" i="5"/>
  <c r="U92" i="5"/>
  <c r="T92" i="5"/>
  <c r="S92" i="5"/>
  <c r="R92" i="5"/>
  <c r="Q92" i="5"/>
  <c r="P92" i="5" s="1"/>
  <c r="O92" i="5"/>
  <c r="N92" i="5"/>
  <c r="M92" i="5"/>
  <c r="L92" i="5"/>
  <c r="P91" i="5"/>
  <c r="K91" i="5"/>
  <c r="K89" i="5" s="1"/>
  <c r="P90" i="5"/>
  <c r="K90" i="5"/>
  <c r="Z89" i="5"/>
  <c r="Y89" i="5"/>
  <c r="X89" i="5"/>
  <c r="W89" i="5"/>
  <c r="V89" i="5"/>
  <c r="U89" i="5"/>
  <c r="T89" i="5"/>
  <c r="S89" i="5"/>
  <c r="R89" i="5"/>
  <c r="Q89" i="5"/>
  <c r="P89" i="5" s="1"/>
  <c r="O89" i="5"/>
  <c r="N89" i="5"/>
  <c r="M89" i="5"/>
  <c r="L89" i="5"/>
  <c r="P88" i="5"/>
  <c r="K88" i="5"/>
  <c r="P87" i="5"/>
  <c r="K87" i="5"/>
  <c r="P86" i="5"/>
  <c r="K86" i="5"/>
  <c r="P85" i="5"/>
  <c r="K85" i="5"/>
  <c r="P84" i="5"/>
  <c r="K84" i="5"/>
  <c r="P83" i="5"/>
  <c r="K83" i="5"/>
  <c r="P82" i="5"/>
  <c r="K82" i="5"/>
  <c r="Z81" i="5"/>
  <c r="Y81" i="5"/>
  <c r="X81" i="5"/>
  <c r="W81" i="5"/>
  <c r="V81" i="5"/>
  <c r="U81" i="5"/>
  <c r="T81" i="5"/>
  <c r="S81" i="5"/>
  <c r="P81" i="5" s="1"/>
  <c r="R81" i="5"/>
  <c r="Q81" i="5"/>
  <c r="O81" i="5"/>
  <c r="N81" i="5"/>
  <c r="M81" i="5"/>
  <c r="L81" i="5"/>
  <c r="K81" i="5"/>
  <c r="P80" i="5"/>
  <c r="K80" i="5"/>
  <c r="Z79" i="5"/>
  <c r="Y79" i="5"/>
  <c r="X79" i="5"/>
  <c r="W79" i="5"/>
  <c r="V79" i="5"/>
  <c r="U79" i="5"/>
  <c r="T79" i="5"/>
  <c r="S79" i="5"/>
  <c r="R79" i="5"/>
  <c r="Q79" i="5"/>
  <c r="P79" i="5" s="1"/>
  <c r="O79" i="5"/>
  <c r="N79" i="5"/>
  <c r="M79" i="5"/>
  <c r="L79" i="5"/>
  <c r="K79" i="5"/>
  <c r="P78" i="5"/>
  <c r="K78" i="5"/>
  <c r="Z77" i="5"/>
  <c r="Y77" i="5"/>
  <c r="X77" i="5"/>
  <c r="W77" i="5"/>
  <c r="V77" i="5"/>
  <c r="U77" i="5"/>
  <c r="T77" i="5"/>
  <c r="S77" i="5"/>
  <c r="P77" i="5" s="1"/>
  <c r="R77" i="5"/>
  <c r="Q77" i="5"/>
  <c r="O77" i="5"/>
  <c r="N77" i="5"/>
  <c r="M77" i="5"/>
  <c r="L77" i="5"/>
  <c r="K77" i="5"/>
  <c r="P76" i="5"/>
  <c r="K76" i="5"/>
  <c r="Z75" i="5"/>
  <c r="Y75" i="5"/>
  <c r="X75" i="5"/>
  <c r="W75" i="5"/>
  <c r="V75" i="5"/>
  <c r="U75" i="5"/>
  <c r="T75" i="5"/>
  <c r="S75" i="5"/>
  <c r="R75" i="5"/>
  <c r="Q75" i="5"/>
  <c r="P75" i="5" s="1"/>
  <c r="O75" i="5"/>
  <c r="N75" i="5"/>
  <c r="M75" i="5"/>
  <c r="L75" i="5"/>
  <c r="K75" i="5"/>
  <c r="P74" i="5"/>
  <c r="K74" i="5"/>
  <c r="K72" i="5" s="1"/>
  <c r="P73" i="5"/>
  <c r="K73" i="5"/>
  <c r="Z72" i="5"/>
  <c r="Y72" i="5"/>
  <c r="X72" i="5"/>
  <c r="W72" i="5"/>
  <c r="V72" i="5"/>
  <c r="U72" i="5"/>
  <c r="T72" i="5"/>
  <c r="S72" i="5"/>
  <c r="R72" i="5"/>
  <c r="Q72" i="5"/>
  <c r="P72" i="5" s="1"/>
  <c r="O72" i="5"/>
  <c r="N72" i="5"/>
  <c r="M72" i="5"/>
  <c r="L72" i="5"/>
  <c r="P71" i="5"/>
  <c r="K71" i="5"/>
  <c r="Z70" i="5"/>
  <c r="Y70" i="5"/>
  <c r="X70" i="5"/>
  <c r="W70" i="5"/>
  <c r="V70" i="5"/>
  <c r="U70" i="5"/>
  <c r="T70" i="5"/>
  <c r="S70" i="5"/>
  <c r="R70" i="5"/>
  <c r="P70" i="5" s="1"/>
  <c r="Q70" i="5"/>
  <c r="O70" i="5"/>
  <c r="N70" i="5"/>
  <c r="M70" i="5"/>
  <c r="L70" i="5"/>
  <c r="K70" i="5"/>
  <c r="P69" i="5"/>
  <c r="K69" i="5"/>
  <c r="P68" i="5"/>
  <c r="K68" i="5"/>
  <c r="Z67" i="5"/>
  <c r="Y67" i="5"/>
  <c r="X67" i="5"/>
  <c r="W67" i="5"/>
  <c r="V67" i="5"/>
  <c r="U67" i="5"/>
  <c r="T67" i="5"/>
  <c r="S67" i="5"/>
  <c r="R67" i="5"/>
  <c r="P67" i="5" s="1"/>
  <c r="Q67" i="5"/>
  <c r="O67" i="5"/>
  <c r="N67" i="5"/>
  <c r="M67" i="5"/>
  <c r="L67" i="5"/>
  <c r="K67" i="5"/>
  <c r="P66" i="5"/>
  <c r="K66" i="5"/>
  <c r="P65" i="5"/>
  <c r="K65" i="5"/>
  <c r="P64" i="5"/>
  <c r="K64" i="5"/>
  <c r="P63" i="5"/>
  <c r="K63" i="5"/>
  <c r="Z62" i="5"/>
  <c r="Y62" i="5"/>
  <c r="X62" i="5"/>
  <c r="W62" i="5"/>
  <c r="V62" i="5"/>
  <c r="U62" i="5"/>
  <c r="T62" i="5"/>
  <c r="S62" i="5"/>
  <c r="R62" i="5"/>
  <c r="P62" i="5" s="1"/>
  <c r="Q62" i="5"/>
  <c r="O62" i="5"/>
  <c r="N62" i="5"/>
  <c r="M62" i="5"/>
  <c r="L62" i="5"/>
  <c r="K62" i="5"/>
  <c r="P61" i="5"/>
  <c r="K61" i="5"/>
  <c r="P60" i="5"/>
  <c r="K60" i="5"/>
  <c r="P59" i="5"/>
  <c r="K59" i="5"/>
  <c r="P58" i="5"/>
  <c r="K58" i="5"/>
  <c r="P57" i="5"/>
  <c r="K57" i="5"/>
  <c r="P56" i="5"/>
  <c r="K56" i="5"/>
  <c r="K54" i="5" s="1"/>
  <c r="P55" i="5"/>
  <c r="K55" i="5"/>
  <c r="Z54" i="5"/>
  <c r="Y54" i="5"/>
  <c r="Y9" i="5" s="1"/>
  <c r="X54" i="5"/>
  <c r="W54" i="5"/>
  <c r="V54" i="5"/>
  <c r="U54" i="5"/>
  <c r="U9" i="5" s="1"/>
  <c r="T54" i="5"/>
  <c r="S54" i="5"/>
  <c r="R54" i="5"/>
  <c r="Q54" i="5"/>
  <c r="P54" i="5" s="1"/>
  <c r="O54" i="5"/>
  <c r="N54" i="5"/>
  <c r="M54" i="5"/>
  <c r="M9" i="5" s="1"/>
  <c r="L54" i="5"/>
  <c r="P53" i="5"/>
  <c r="K53" i="5"/>
  <c r="P52" i="5"/>
  <c r="K52" i="5"/>
  <c r="P51" i="5"/>
  <c r="K51" i="5"/>
  <c r="P50" i="5"/>
  <c r="K50" i="5"/>
  <c r="P49" i="5"/>
  <c r="K49" i="5"/>
  <c r="P48" i="5"/>
  <c r="K48" i="5"/>
  <c r="P47" i="5"/>
  <c r="K47" i="5"/>
  <c r="P46" i="5"/>
  <c r="K46" i="5"/>
  <c r="P45" i="5"/>
  <c r="K45" i="5"/>
  <c r="P44" i="5"/>
  <c r="K44" i="5"/>
  <c r="P43" i="5"/>
  <c r="K43" i="5"/>
  <c r="P42" i="5"/>
  <c r="K42" i="5"/>
  <c r="P41" i="5"/>
  <c r="K41" i="5"/>
  <c r="P40" i="5"/>
  <c r="K40" i="5"/>
  <c r="P39" i="5"/>
  <c r="K39" i="5"/>
  <c r="P38" i="5"/>
  <c r="K38" i="5"/>
  <c r="P37" i="5"/>
  <c r="K37" i="5"/>
  <c r="P36" i="5"/>
  <c r="K36" i="5"/>
  <c r="P35" i="5"/>
  <c r="K35" i="5"/>
  <c r="P34" i="5"/>
  <c r="K34" i="5"/>
  <c r="P33" i="5"/>
  <c r="K33" i="5"/>
  <c r="P32" i="5"/>
  <c r="K32" i="5"/>
  <c r="P31" i="5"/>
  <c r="K31" i="5"/>
  <c r="P30" i="5"/>
  <c r="K30" i="5"/>
  <c r="P29" i="5"/>
  <c r="K29" i="5"/>
  <c r="P28" i="5"/>
  <c r="K28" i="5"/>
  <c r="P27" i="5"/>
  <c r="K27" i="5"/>
  <c r="P26" i="5"/>
  <c r="K26" i="5"/>
  <c r="P25" i="5"/>
  <c r="K25" i="5"/>
  <c r="P24" i="5"/>
  <c r="K24" i="5"/>
  <c r="P23" i="5"/>
  <c r="K23" i="5"/>
  <c r="P22" i="5"/>
  <c r="K22" i="5"/>
  <c r="P21" i="5"/>
  <c r="K21" i="5"/>
  <c r="K19" i="5" s="1"/>
  <c r="K7" i="5" s="1"/>
  <c r="P20" i="5"/>
  <c r="K20" i="5"/>
  <c r="Z19" i="5"/>
  <c r="Y19" i="5"/>
  <c r="Y7" i="5" s="1"/>
  <c r="X19" i="5"/>
  <c r="X7" i="5" s="1"/>
  <c r="X5" i="5" s="1"/>
  <c r="W19" i="5"/>
  <c r="V19" i="5"/>
  <c r="U19" i="5"/>
  <c r="U7" i="5" s="1"/>
  <c r="T19" i="5"/>
  <c r="T7" i="5" s="1"/>
  <c r="T5" i="5" s="1"/>
  <c r="S19" i="5"/>
  <c r="R19" i="5"/>
  <c r="Q19" i="5"/>
  <c r="P19" i="5" s="1"/>
  <c r="O19" i="5"/>
  <c r="N19" i="5"/>
  <c r="M19" i="5"/>
  <c r="M7" i="5" s="1"/>
  <c r="M5" i="5" s="1"/>
  <c r="L19" i="5"/>
  <c r="L7" i="5" s="1"/>
  <c r="L5" i="5" s="1"/>
  <c r="P18" i="5"/>
  <c r="K18" i="5"/>
  <c r="P17" i="5"/>
  <c r="K17" i="5"/>
  <c r="P16" i="5"/>
  <c r="K16" i="5"/>
  <c r="P15" i="5"/>
  <c r="K15" i="5"/>
  <c r="P14" i="5"/>
  <c r="K14" i="5"/>
  <c r="P13" i="5"/>
  <c r="K13" i="5"/>
  <c r="P12" i="5"/>
  <c r="K12" i="5"/>
  <c r="Z11" i="5"/>
  <c r="Y11" i="5"/>
  <c r="X11" i="5"/>
  <c r="W11" i="5"/>
  <c r="V11" i="5"/>
  <c r="U11" i="5"/>
  <c r="T11" i="5"/>
  <c r="S11" i="5"/>
  <c r="R11" i="5"/>
  <c r="P11" i="5" s="1"/>
  <c r="Q11" i="5"/>
  <c r="O11" i="5"/>
  <c r="N11" i="5"/>
  <c r="M11" i="5"/>
  <c r="L11" i="5"/>
  <c r="K11" i="5"/>
  <c r="Z9" i="5"/>
  <c r="X9" i="5"/>
  <c r="W9" i="5"/>
  <c r="V9" i="5"/>
  <c r="T9" i="5"/>
  <c r="S9" i="5"/>
  <c r="R9" i="5"/>
  <c r="O9" i="5"/>
  <c r="N9" i="5"/>
  <c r="L9" i="5"/>
  <c r="Z7" i="5"/>
  <c r="W7" i="5"/>
  <c r="V7" i="5"/>
  <c r="S7" i="5"/>
  <c r="S5" i="5" s="1"/>
  <c r="R7" i="5"/>
  <c r="O7" i="5"/>
  <c r="N7" i="5"/>
  <c r="Z5" i="5"/>
  <c r="W5" i="5"/>
  <c r="V5" i="5"/>
  <c r="R5" i="5"/>
  <c r="O5" i="5"/>
  <c r="N5" i="5"/>
  <c r="K9" i="5" l="1"/>
  <c r="K5" i="5" s="1"/>
  <c r="U5" i="5"/>
  <c r="Y5" i="5"/>
  <c r="Q7" i="5"/>
  <c r="Q9" i="5"/>
  <c r="P9" i="5" s="1"/>
  <c r="Q5" i="5" l="1"/>
  <c r="P5" i="5" s="1"/>
  <c r="P7" i="5"/>
  <c r="O95" i="4" l="1"/>
  <c r="K95" i="4"/>
  <c r="O94" i="4"/>
  <c r="K94" i="4"/>
  <c r="O93" i="4"/>
  <c r="K93" i="4"/>
  <c r="Z92" i="4"/>
  <c r="Y92" i="4"/>
  <c r="X92" i="4"/>
  <c r="W92" i="4"/>
  <c r="V92" i="4"/>
  <c r="U92" i="4"/>
  <c r="T92" i="4"/>
  <c r="S92" i="4"/>
  <c r="R92" i="4"/>
  <c r="Q92" i="4"/>
  <c r="P92" i="4"/>
  <c r="O92" i="4" s="1"/>
  <c r="N92" i="4"/>
  <c r="M92" i="4"/>
  <c r="K92" i="4" s="1"/>
  <c r="L92" i="4"/>
  <c r="O91" i="4"/>
  <c r="K91" i="4"/>
  <c r="O90" i="4"/>
  <c r="K90" i="4"/>
  <c r="Z89" i="4"/>
  <c r="Y89" i="4"/>
  <c r="X89" i="4"/>
  <c r="W89" i="4"/>
  <c r="V89" i="4"/>
  <c r="U89" i="4"/>
  <c r="T89" i="4"/>
  <c r="S89" i="4"/>
  <c r="R89" i="4"/>
  <c r="Q89" i="4"/>
  <c r="O89" i="4" s="1"/>
  <c r="P89" i="4"/>
  <c r="N89" i="4"/>
  <c r="M89" i="4"/>
  <c r="K89" i="4" s="1"/>
  <c r="L89" i="4"/>
  <c r="O88" i="4"/>
  <c r="K88" i="4"/>
  <c r="O87" i="4"/>
  <c r="K87" i="4"/>
  <c r="O86" i="4"/>
  <c r="K86" i="4"/>
  <c r="O85" i="4"/>
  <c r="K85" i="4"/>
  <c r="O84" i="4"/>
  <c r="K84" i="4"/>
  <c r="O83" i="4"/>
  <c r="K83" i="4"/>
  <c r="O82" i="4"/>
  <c r="K82" i="4"/>
  <c r="Z81" i="4"/>
  <c r="Y81" i="4"/>
  <c r="X81" i="4"/>
  <c r="W81" i="4"/>
  <c r="V81" i="4"/>
  <c r="U81" i="4"/>
  <c r="T81" i="4"/>
  <c r="S81" i="4"/>
  <c r="R81" i="4"/>
  <c r="Q81" i="4"/>
  <c r="P81" i="4"/>
  <c r="O81" i="4"/>
  <c r="N81" i="4"/>
  <c r="M81" i="4"/>
  <c r="L81" i="4"/>
  <c r="K81" i="4"/>
  <c r="O80" i="4"/>
  <c r="K80" i="4"/>
  <c r="Z79" i="4"/>
  <c r="Y79" i="4"/>
  <c r="Y9" i="4" s="1"/>
  <c r="Y5" i="4" s="1"/>
  <c r="X79" i="4"/>
  <c r="W79" i="4"/>
  <c r="V79" i="4"/>
  <c r="U79" i="4"/>
  <c r="U9" i="4" s="1"/>
  <c r="U5" i="4" s="1"/>
  <c r="T79" i="4"/>
  <c r="S79" i="4"/>
  <c r="R79" i="4"/>
  <c r="Q79" i="4"/>
  <c r="Q9" i="4" s="1"/>
  <c r="Q5" i="4" s="1"/>
  <c r="P79" i="4"/>
  <c r="O79" i="4" s="1"/>
  <c r="N79" i="4"/>
  <c r="M79" i="4"/>
  <c r="M9" i="4" s="1"/>
  <c r="M5" i="4" s="1"/>
  <c r="L79" i="4"/>
  <c r="K79" i="4" s="1"/>
  <c r="O78" i="4"/>
  <c r="K78" i="4"/>
  <c r="Z77" i="4"/>
  <c r="Y77" i="4"/>
  <c r="X77" i="4"/>
  <c r="W77" i="4"/>
  <c r="W9" i="4" s="1"/>
  <c r="W5" i="4" s="1"/>
  <c r="V77" i="4"/>
  <c r="U77" i="4"/>
  <c r="T77" i="4"/>
  <c r="S77" i="4"/>
  <c r="S9" i="4" s="1"/>
  <c r="S5" i="4" s="1"/>
  <c r="R77" i="4"/>
  <c r="Q77" i="4"/>
  <c r="P77" i="4"/>
  <c r="O77" i="4"/>
  <c r="N77" i="4"/>
  <c r="M77" i="4"/>
  <c r="L77" i="4"/>
  <c r="K77" i="4"/>
  <c r="O76" i="4"/>
  <c r="K76" i="4"/>
  <c r="Y75" i="4"/>
  <c r="X75" i="4"/>
  <c r="W75" i="4"/>
  <c r="V75" i="4"/>
  <c r="U75" i="4"/>
  <c r="T75" i="4"/>
  <c r="S75" i="4"/>
  <c r="R75" i="4"/>
  <c r="Q75" i="4"/>
  <c r="P75" i="4"/>
  <c r="O75" i="4" s="1"/>
  <c r="N75" i="4"/>
  <c r="M75" i="4"/>
  <c r="L75" i="4"/>
  <c r="K75" i="4" s="1"/>
  <c r="O74" i="4"/>
  <c r="K74" i="4"/>
  <c r="O73" i="4"/>
  <c r="K73" i="4"/>
  <c r="Z72" i="4"/>
  <c r="Y72" i="4"/>
  <c r="X72" i="4"/>
  <c r="W72" i="4"/>
  <c r="V72" i="4"/>
  <c r="U72" i="4"/>
  <c r="T72" i="4"/>
  <c r="S72" i="4"/>
  <c r="R72" i="4"/>
  <c r="Q72" i="4"/>
  <c r="P72" i="4"/>
  <c r="O72" i="4" s="1"/>
  <c r="N72" i="4"/>
  <c r="M72" i="4"/>
  <c r="L72" i="4"/>
  <c r="K72" i="4" s="1"/>
  <c r="O71" i="4"/>
  <c r="K71" i="4"/>
  <c r="Z70" i="4"/>
  <c r="Y70" i="4"/>
  <c r="X70" i="4"/>
  <c r="W70" i="4"/>
  <c r="V70" i="4"/>
  <c r="U70" i="4"/>
  <c r="T70" i="4"/>
  <c r="S70" i="4"/>
  <c r="R70" i="4"/>
  <c r="Q70" i="4"/>
  <c r="P70" i="4"/>
  <c r="O70" i="4" s="1"/>
  <c r="N70" i="4"/>
  <c r="M70" i="4"/>
  <c r="L70" i="4"/>
  <c r="K70" i="4" s="1"/>
  <c r="O69" i="4"/>
  <c r="K69" i="4"/>
  <c r="O68" i="4"/>
  <c r="K68" i="4"/>
  <c r="Z67" i="4"/>
  <c r="Y67" i="4"/>
  <c r="X67" i="4"/>
  <c r="W67" i="4"/>
  <c r="V67" i="4"/>
  <c r="U67" i="4"/>
  <c r="T67" i="4"/>
  <c r="S67" i="4"/>
  <c r="R67" i="4"/>
  <c r="Q67" i="4"/>
  <c r="P67" i="4"/>
  <c r="O67" i="4" s="1"/>
  <c r="N67" i="4"/>
  <c r="M67" i="4"/>
  <c r="L67" i="4"/>
  <c r="K67" i="4" s="1"/>
  <c r="O66" i="4"/>
  <c r="K66" i="4"/>
  <c r="O65" i="4"/>
  <c r="K65" i="4"/>
  <c r="O64" i="4"/>
  <c r="K64" i="4"/>
  <c r="O63" i="4"/>
  <c r="K63" i="4"/>
  <c r="Z62" i="4"/>
  <c r="Y62" i="4"/>
  <c r="X62" i="4"/>
  <c r="W62" i="4"/>
  <c r="V62" i="4"/>
  <c r="U62" i="4"/>
  <c r="T62" i="4"/>
  <c r="S62" i="4"/>
  <c r="R62" i="4"/>
  <c r="Q62" i="4"/>
  <c r="P62" i="4"/>
  <c r="O62" i="4" s="1"/>
  <c r="N62" i="4"/>
  <c r="M62" i="4"/>
  <c r="L62" i="4"/>
  <c r="K62" i="4" s="1"/>
  <c r="O61" i="4"/>
  <c r="K61" i="4"/>
  <c r="O60" i="4"/>
  <c r="K60" i="4"/>
  <c r="O59" i="4"/>
  <c r="K59" i="4"/>
  <c r="O58" i="4"/>
  <c r="K58" i="4"/>
  <c r="O57" i="4"/>
  <c r="K57" i="4"/>
  <c r="O56" i="4"/>
  <c r="K56" i="4"/>
  <c r="O55" i="4"/>
  <c r="K55" i="4"/>
  <c r="Z54" i="4"/>
  <c r="Y54" i="4"/>
  <c r="X54" i="4"/>
  <c r="X9" i="4" s="1"/>
  <c r="W54" i="4"/>
  <c r="V54" i="4"/>
  <c r="U54" i="4"/>
  <c r="T54" i="4"/>
  <c r="T9" i="4" s="1"/>
  <c r="S54" i="4"/>
  <c r="R54" i="4"/>
  <c r="Q54" i="4"/>
  <c r="P54" i="4"/>
  <c r="O54" i="4" s="1"/>
  <c r="N54" i="4"/>
  <c r="M54" i="4"/>
  <c r="L54" i="4"/>
  <c r="K54" i="4" s="1"/>
  <c r="O53" i="4"/>
  <c r="K53" i="4"/>
  <c r="O52" i="4"/>
  <c r="K52" i="4"/>
  <c r="O51" i="4"/>
  <c r="K51" i="4"/>
  <c r="O50" i="4"/>
  <c r="K50" i="4"/>
  <c r="O49" i="4"/>
  <c r="K49" i="4"/>
  <c r="O48" i="4"/>
  <c r="K48" i="4"/>
  <c r="O47" i="4"/>
  <c r="K47" i="4"/>
  <c r="O46" i="4"/>
  <c r="K46" i="4"/>
  <c r="O45" i="4"/>
  <c r="K45" i="4"/>
  <c r="O44" i="4"/>
  <c r="K44" i="4"/>
  <c r="O43" i="4"/>
  <c r="K43" i="4"/>
  <c r="O42" i="4"/>
  <c r="K42" i="4"/>
  <c r="O41" i="4"/>
  <c r="K41" i="4"/>
  <c r="O40" i="4"/>
  <c r="K40" i="4"/>
  <c r="O39" i="4"/>
  <c r="K39" i="4"/>
  <c r="O38" i="4"/>
  <c r="K38" i="4"/>
  <c r="O37" i="4"/>
  <c r="K37" i="4"/>
  <c r="O36" i="4"/>
  <c r="K36" i="4"/>
  <c r="O35" i="4"/>
  <c r="K35" i="4"/>
  <c r="O34" i="4"/>
  <c r="K34" i="4"/>
  <c r="O33" i="4"/>
  <c r="K33" i="4"/>
  <c r="O32" i="4"/>
  <c r="K32" i="4"/>
  <c r="O31" i="4"/>
  <c r="K31" i="4"/>
  <c r="O30" i="4"/>
  <c r="K30" i="4"/>
  <c r="O29" i="4"/>
  <c r="K29" i="4"/>
  <c r="O28" i="4"/>
  <c r="K28" i="4"/>
  <c r="O27" i="4"/>
  <c r="K27" i="4"/>
  <c r="O26" i="4"/>
  <c r="K26" i="4"/>
  <c r="O25" i="4"/>
  <c r="K25" i="4"/>
  <c r="O24" i="4"/>
  <c r="K24" i="4"/>
  <c r="O23" i="4"/>
  <c r="K23" i="4"/>
  <c r="O22" i="4"/>
  <c r="K22" i="4"/>
  <c r="O21" i="4"/>
  <c r="K21" i="4"/>
  <c r="O20" i="4"/>
  <c r="K20" i="4"/>
  <c r="Z19" i="4"/>
  <c r="Y19" i="4"/>
  <c r="X19" i="4"/>
  <c r="X7" i="4" s="1"/>
  <c r="W19" i="4"/>
  <c r="V19" i="4"/>
  <c r="U19" i="4"/>
  <c r="T19" i="4"/>
  <c r="T7" i="4" s="1"/>
  <c r="S19" i="4"/>
  <c r="R19" i="4"/>
  <c r="Q19" i="4"/>
  <c r="P19" i="4"/>
  <c r="O19" i="4" s="1"/>
  <c r="N19" i="4"/>
  <c r="M19" i="4"/>
  <c r="L19" i="4"/>
  <c r="K19" i="4" s="1"/>
  <c r="O18" i="4"/>
  <c r="K18" i="4"/>
  <c r="O17" i="4"/>
  <c r="K17" i="4"/>
  <c r="O16" i="4"/>
  <c r="K16" i="4"/>
  <c r="O15" i="4"/>
  <c r="K15" i="4"/>
  <c r="O14" i="4"/>
  <c r="K14" i="4"/>
  <c r="O13" i="4"/>
  <c r="K13" i="4"/>
  <c r="O12" i="4"/>
  <c r="K12" i="4"/>
  <c r="Z11" i="4"/>
  <c r="Y11" i="4"/>
  <c r="X11" i="4"/>
  <c r="W11" i="4"/>
  <c r="V11" i="4"/>
  <c r="U11" i="4"/>
  <c r="T11" i="4"/>
  <c r="S11" i="4"/>
  <c r="R11" i="4"/>
  <c r="Q11" i="4"/>
  <c r="P11" i="4"/>
  <c r="O11" i="4" s="1"/>
  <c r="N11" i="4"/>
  <c r="M11" i="4"/>
  <c r="L11" i="4"/>
  <c r="K11" i="4" s="1"/>
  <c r="K7" i="4" s="1"/>
  <c r="Z9" i="4"/>
  <c r="V9" i="4"/>
  <c r="R9" i="4"/>
  <c r="N9" i="4"/>
  <c r="Z7" i="4"/>
  <c r="Y7" i="4"/>
  <c r="W7" i="4"/>
  <c r="V7" i="4"/>
  <c r="U7" i="4"/>
  <c r="S7" i="4"/>
  <c r="R7" i="4"/>
  <c r="R5" i="4" s="1"/>
  <c r="Q7" i="4"/>
  <c r="N7" i="4"/>
  <c r="M7" i="4"/>
  <c r="Z5" i="4"/>
  <c r="V5" i="4"/>
  <c r="N5" i="4"/>
  <c r="K9" i="4" l="1"/>
  <c r="T5" i="4"/>
  <c r="X5" i="4"/>
  <c r="K5" i="4"/>
  <c r="L7" i="4"/>
  <c r="P7" i="4"/>
  <c r="L9" i="4"/>
  <c r="P9" i="4"/>
  <c r="O9" i="4" s="1"/>
  <c r="P5" i="4" l="1"/>
  <c r="O5" i="4" s="1"/>
  <c r="O7" i="4"/>
  <c r="L5" i="4"/>
  <c r="O95" i="3" l="1"/>
  <c r="K95" i="3"/>
  <c r="O94" i="3"/>
  <c r="K94" i="3"/>
  <c r="O93" i="3"/>
  <c r="O92" i="3" s="1"/>
  <c r="K93" i="3"/>
  <c r="W92" i="3"/>
  <c r="V92" i="3"/>
  <c r="U92" i="3"/>
  <c r="T92" i="3"/>
  <c r="S92" i="3"/>
  <c r="R92" i="3"/>
  <c r="Q92" i="3"/>
  <c r="P92" i="3"/>
  <c r="N92" i="3"/>
  <c r="M92" i="3"/>
  <c r="L92" i="3"/>
  <c r="K92" i="3" s="1"/>
  <c r="O91" i="3"/>
  <c r="K91" i="3"/>
  <c r="O90" i="3"/>
  <c r="K90" i="3"/>
  <c r="W89" i="3"/>
  <c r="V89" i="3"/>
  <c r="U89" i="3"/>
  <c r="T89" i="3"/>
  <c r="S89" i="3"/>
  <c r="R89" i="3"/>
  <c r="Q89" i="3"/>
  <c r="P89" i="3"/>
  <c r="O89" i="3"/>
  <c r="N89" i="3"/>
  <c r="M89" i="3"/>
  <c r="L89" i="3"/>
  <c r="K89" i="3"/>
  <c r="O88" i="3"/>
  <c r="K88" i="3"/>
  <c r="O87" i="3"/>
  <c r="K87" i="3"/>
  <c r="O86" i="3"/>
  <c r="K86" i="3"/>
  <c r="O85" i="3"/>
  <c r="K85" i="3"/>
  <c r="O84" i="3"/>
  <c r="K84" i="3"/>
  <c r="O83" i="3"/>
  <c r="K83" i="3"/>
  <c r="O82" i="3"/>
  <c r="O81" i="3" s="1"/>
  <c r="K82" i="3"/>
  <c r="W81" i="3"/>
  <c r="V81" i="3"/>
  <c r="U81" i="3"/>
  <c r="T81" i="3"/>
  <c r="S81" i="3"/>
  <c r="R81" i="3"/>
  <c r="Q81" i="3"/>
  <c r="P81" i="3"/>
  <c r="N81" i="3"/>
  <c r="M81" i="3"/>
  <c r="L81" i="3"/>
  <c r="K81" i="3" s="1"/>
  <c r="O80" i="3"/>
  <c r="O79" i="3" s="1"/>
  <c r="K80" i="3"/>
  <c r="W79" i="3"/>
  <c r="V79" i="3"/>
  <c r="U79" i="3"/>
  <c r="U9" i="3" s="1"/>
  <c r="T79" i="3"/>
  <c r="S79" i="3"/>
  <c r="R79" i="3"/>
  <c r="Q79" i="3"/>
  <c r="Q9" i="3" s="1"/>
  <c r="P79" i="3"/>
  <c r="N79" i="3"/>
  <c r="M79" i="3"/>
  <c r="M9" i="3" s="1"/>
  <c r="L79" i="3"/>
  <c r="K79" i="3" s="1"/>
  <c r="O78" i="3"/>
  <c r="K78" i="3"/>
  <c r="W77" i="3"/>
  <c r="V77" i="3"/>
  <c r="U77" i="3"/>
  <c r="T77" i="3"/>
  <c r="S77" i="3"/>
  <c r="R77" i="3"/>
  <c r="Q77" i="3"/>
  <c r="P77" i="3"/>
  <c r="O77" i="3"/>
  <c r="N77" i="3"/>
  <c r="M77" i="3"/>
  <c r="L77" i="3"/>
  <c r="K77" i="3" s="1"/>
  <c r="O76" i="3"/>
  <c r="O75" i="3" s="1"/>
  <c r="K76" i="3"/>
  <c r="V75" i="3"/>
  <c r="U75" i="3"/>
  <c r="T75" i="3"/>
  <c r="S75" i="3"/>
  <c r="R75" i="3"/>
  <c r="Q75" i="3"/>
  <c r="P75" i="3"/>
  <c r="N75" i="3"/>
  <c r="M75" i="3"/>
  <c r="L75" i="3"/>
  <c r="K75" i="3" s="1"/>
  <c r="O74" i="3"/>
  <c r="K74" i="3"/>
  <c r="O73" i="3"/>
  <c r="K73" i="3"/>
  <c r="W72" i="3"/>
  <c r="V72" i="3"/>
  <c r="U72" i="3"/>
  <c r="T72" i="3"/>
  <c r="S72" i="3"/>
  <c r="R72" i="3"/>
  <c r="Q72" i="3"/>
  <c r="P72" i="3"/>
  <c r="O72" i="3"/>
  <c r="N72" i="3"/>
  <c r="M72" i="3"/>
  <c r="L72" i="3"/>
  <c r="K72" i="3"/>
  <c r="O71" i="3"/>
  <c r="O70" i="3" s="1"/>
  <c r="K71" i="3"/>
  <c r="W70" i="3"/>
  <c r="V70" i="3"/>
  <c r="V9" i="3" s="1"/>
  <c r="U70" i="3"/>
  <c r="T70" i="3"/>
  <c r="S70" i="3"/>
  <c r="R70" i="3"/>
  <c r="R9" i="3" s="1"/>
  <c r="Q70" i="3"/>
  <c r="P70" i="3"/>
  <c r="N70" i="3"/>
  <c r="N9" i="3" s="1"/>
  <c r="M70" i="3"/>
  <c r="L70" i="3"/>
  <c r="K70" i="3" s="1"/>
  <c r="O69" i="3"/>
  <c r="K69" i="3"/>
  <c r="O68" i="3"/>
  <c r="K68" i="3"/>
  <c r="W67" i="3"/>
  <c r="V67" i="3"/>
  <c r="U67" i="3"/>
  <c r="T67" i="3"/>
  <c r="S67" i="3"/>
  <c r="R67" i="3"/>
  <c r="Q67" i="3"/>
  <c r="P67" i="3"/>
  <c r="O67" i="3"/>
  <c r="N67" i="3"/>
  <c r="M67" i="3"/>
  <c r="L67" i="3"/>
  <c r="K67" i="3"/>
  <c r="O66" i="3"/>
  <c r="K66" i="3"/>
  <c r="O65" i="3"/>
  <c r="K65" i="3"/>
  <c r="O64" i="3"/>
  <c r="K64" i="3"/>
  <c r="O63" i="3"/>
  <c r="K63" i="3"/>
  <c r="W62" i="3"/>
  <c r="V62" i="3"/>
  <c r="U62" i="3"/>
  <c r="T62" i="3"/>
  <c r="S62" i="3"/>
  <c r="R62" i="3"/>
  <c r="Q62" i="3"/>
  <c r="P62" i="3"/>
  <c r="O62" i="3"/>
  <c r="N62" i="3"/>
  <c r="M62" i="3"/>
  <c r="L62" i="3"/>
  <c r="K62" i="3" s="1"/>
  <c r="O61" i="3"/>
  <c r="K61" i="3"/>
  <c r="O60" i="3"/>
  <c r="K60" i="3"/>
  <c r="O59" i="3"/>
  <c r="K59" i="3"/>
  <c r="O58" i="3"/>
  <c r="K58" i="3"/>
  <c r="O57" i="3"/>
  <c r="K57" i="3"/>
  <c r="O56" i="3"/>
  <c r="K56" i="3"/>
  <c r="O55" i="3"/>
  <c r="K55" i="3"/>
  <c r="W54" i="3"/>
  <c r="W9" i="3" s="1"/>
  <c r="V54" i="3"/>
  <c r="U54" i="3"/>
  <c r="T54" i="3"/>
  <c r="S54" i="3"/>
  <c r="S9" i="3" s="1"/>
  <c r="R54" i="3"/>
  <c r="Q54" i="3"/>
  <c r="P54" i="3"/>
  <c r="O54" i="3"/>
  <c r="O9" i="3" s="1"/>
  <c r="N54" i="3"/>
  <c r="M54" i="3"/>
  <c r="L54" i="3"/>
  <c r="K54" i="3"/>
  <c r="K9" i="3" s="1"/>
  <c r="O53" i="3"/>
  <c r="K53" i="3"/>
  <c r="O52" i="3"/>
  <c r="K52" i="3"/>
  <c r="O51" i="3"/>
  <c r="K51" i="3"/>
  <c r="O50" i="3"/>
  <c r="K50" i="3"/>
  <c r="O49" i="3"/>
  <c r="K49" i="3"/>
  <c r="O48" i="3"/>
  <c r="K48" i="3"/>
  <c r="O47" i="3"/>
  <c r="K47" i="3"/>
  <c r="O46" i="3"/>
  <c r="K46" i="3"/>
  <c r="O45" i="3"/>
  <c r="K45" i="3"/>
  <c r="O44" i="3"/>
  <c r="K44" i="3"/>
  <c r="O43" i="3"/>
  <c r="K43" i="3"/>
  <c r="O42" i="3"/>
  <c r="K42" i="3"/>
  <c r="O41" i="3"/>
  <c r="K41" i="3"/>
  <c r="O40" i="3"/>
  <c r="K40" i="3"/>
  <c r="O39" i="3"/>
  <c r="K39" i="3"/>
  <c r="O38" i="3"/>
  <c r="K38" i="3"/>
  <c r="O37" i="3"/>
  <c r="K37" i="3"/>
  <c r="O36" i="3"/>
  <c r="K36" i="3"/>
  <c r="O35" i="3"/>
  <c r="K35" i="3"/>
  <c r="O34" i="3"/>
  <c r="K34" i="3"/>
  <c r="O33" i="3"/>
  <c r="K33" i="3"/>
  <c r="O32" i="3"/>
  <c r="K32" i="3"/>
  <c r="O31" i="3"/>
  <c r="K31" i="3"/>
  <c r="O30" i="3"/>
  <c r="K30" i="3"/>
  <c r="O29" i="3"/>
  <c r="K29" i="3"/>
  <c r="O28" i="3"/>
  <c r="K28" i="3"/>
  <c r="O27" i="3"/>
  <c r="K27" i="3"/>
  <c r="O26" i="3"/>
  <c r="K26" i="3"/>
  <c r="O25" i="3"/>
  <c r="K25" i="3"/>
  <c r="O24" i="3"/>
  <c r="K24" i="3"/>
  <c r="O23" i="3"/>
  <c r="K23" i="3"/>
  <c r="O22" i="3"/>
  <c r="K22" i="3"/>
  <c r="O21" i="3"/>
  <c r="K21" i="3"/>
  <c r="O20" i="3"/>
  <c r="K20" i="3"/>
  <c r="K19" i="3" s="1"/>
  <c r="W19" i="3"/>
  <c r="V19" i="3"/>
  <c r="U19" i="3"/>
  <c r="T19" i="3"/>
  <c r="T7" i="3" s="1"/>
  <c r="T5" i="3" s="1"/>
  <c r="S19" i="3"/>
  <c r="R19" i="3"/>
  <c r="Q19" i="3"/>
  <c r="P19" i="3"/>
  <c r="P7" i="3" s="1"/>
  <c r="P5" i="3" s="1"/>
  <c r="O19" i="3"/>
  <c r="N19" i="3"/>
  <c r="M19" i="3"/>
  <c r="L19" i="3"/>
  <c r="L7" i="3" s="1"/>
  <c r="L5" i="3" s="1"/>
  <c r="O18" i="3"/>
  <c r="K18" i="3"/>
  <c r="O17" i="3"/>
  <c r="K17" i="3"/>
  <c r="O16" i="3"/>
  <c r="K16" i="3"/>
  <c r="O15" i="3"/>
  <c r="K15" i="3"/>
  <c r="O14" i="3"/>
  <c r="K14" i="3"/>
  <c r="O13" i="3"/>
  <c r="O11" i="3" s="1"/>
  <c r="O7" i="3" s="1"/>
  <c r="K13" i="3"/>
  <c r="O12" i="3"/>
  <c r="K12" i="3"/>
  <c r="W11" i="3"/>
  <c r="W7" i="3" s="1"/>
  <c r="V11" i="3"/>
  <c r="V7" i="3" s="1"/>
  <c r="V5" i="3" s="1"/>
  <c r="U11" i="3"/>
  <c r="T11" i="3"/>
  <c r="S11" i="3"/>
  <c r="S7" i="3" s="1"/>
  <c r="R11" i="3"/>
  <c r="R7" i="3" s="1"/>
  <c r="R5" i="3" s="1"/>
  <c r="Q11" i="3"/>
  <c r="P11" i="3"/>
  <c r="N11" i="3"/>
  <c r="N7" i="3" s="1"/>
  <c r="N5" i="3" s="1"/>
  <c r="M11" i="3"/>
  <c r="L11" i="3"/>
  <c r="K11" i="3"/>
  <c r="T9" i="3"/>
  <c r="P9" i="3"/>
  <c r="L9" i="3"/>
  <c r="U7" i="3"/>
  <c r="Q7" i="3"/>
  <c r="M7" i="3"/>
  <c r="M5" i="3" s="1"/>
  <c r="Q5" i="3" l="1"/>
  <c r="W5" i="3"/>
  <c r="S5" i="3"/>
  <c r="K7" i="3"/>
  <c r="K5" i="3" s="1"/>
  <c r="O5" i="3"/>
  <c r="U5" i="3"/>
  <c r="Q27" i="2" l="1"/>
  <c r="Q24" i="2"/>
  <c r="Q21" i="2"/>
  <c r="Q18" i="2"/>
  <c r="Q14" i="2"/>
  <c r="Q8" i="2"/>
  <c r="H38" i="2"/>
  <c r="H35" i="2"/>
  <c r="H32" i="2"/>
  <c r="H29" i="2"/>
  <c r="H26" i="2"/>
  <c r="H23" i="2"/>
  <c r="H20" i="2"/>
  <c r="H17" i="2"/>
  <c r="H14" i="2"/>
  <c r="H11" i="2"/>
  <c r="H8" i="2"/>
  <c r="H5" i="2"/>
</calcChain>
</file>

<file path=xl/sharedStrings.xml><?xml version="1.0" encoding="utf-8"?>
<sst xmlns="http://schemas.openxmlformats.org/spreadsheetml/2006/main" count="1320" uniqueCount="389">
  <si>
    <t>計</t>
    <rPh sb="0" eb="1">
      <t>ケイ</t>
    </rPh>
    <phoneticPr fontId="2"/>
  </si>
  <si>
    <t>国公立</t>
    <rPh sb="0" eb="3">
      <t>コクコウリツ</t>
    </rPh>
    <phoneticPr fontId="2"/>
  </si>
  <si>
    <t>公　全</t>
    <rPh sb="0" eb="1">
      <t>コウゼン</t>
    </rPh>
    <rPh sb="2" eb="3">
      <t>ゼン</t>
    </rPh>
    <phoneticPr fontId="2"/>
  </si>
  <si>
    <t>在学者数</t>
    <rPh sb="0" eb="1">
      <t>ザイ</t>
    </rPh>
    <rPh sb="1" eb="3">
      <t>ガクシャ</t>
    </rPh>
    <rPh sb="3" eb="4">
      <t>カズ</t>
    </rPh>
    <phoneticPr fontId="2"/>
  </si>
  <si>
    <t>学校数</t>
    <rPh sb="0" eb="3">
      <t>ガッコウスウ</t>
    </rPh>
    <phoneticPr fontId="2"/>
  </si>
  <si>
    <t>生徒数</t>
    <rPh sb="0" eb="3">
      <t>セイトスウ</t>
    </rPh>
    <phoneticPr fontId="2"/>
  </si>
  <si>
    <t>教員数</t>
    <rPh sb="0" eb="3">
      <t>キョウインスウ</t>
    </rPh>
    <phoneticPr fontId="2"/>
  </si>
  <si>
    <t>区　　　分</t>
    <rPh sb="0" eb="5">
      <t>クブン</t>
    </rPh>
    <phoneticPr fontId="2"/>
  </si>
  <si>
    <t>公　立</t>
    <rPh sb="0" eb="3">
      <t>コウリツ</t>
    </rPh>
    <phoneticPr fontId="2"/>
  </si>
  <si>
    <t>園　数</t>
    <rPh sb="0" eb="1">
      <t>エン</t>
    </rPh>
    <rPh sb="2" eb="3">
      <t>スウ</t>
    </rPh>
    <phoneticPr fontId="2"/>
  </si>
  <si>
    <t>私　立</t>
    <rPh sb="0" eb="3">
      <t>シリツ</t>
    </rPh>
    <phoneticPr fontId="2"/>
  </si>
  <si>
    <t>幼 稚 園</t>
    <rPh sb="0" eb="5">
      <t>ヨウチエン</t>
    </rPh>
    <phoneticPr fontId="2"/>
  </si>
  <si>
    <t>園児数</t>
    <rPh sb="0" eb="3">
      <t>エンジスウ</t>
    </rPh>
    <phoneticPr fontId="2"/>
  </si>
  <si>
    <t>公　定</t>
    <rPh sb="0" eb="1">
      <t>コウ</t>
    </rPh>
    <rPh sb="2" eb="3">
      <t>テイ</t>
    </rPh>
    <phoneticPr fontId="2"/>
  </si>
  <si>
    <t>高等学校</t>
    <rPh sb="0" eb="2">
      <t>コウトウ</t>
    </rPh>
    <rPh sb="2" eb="4">
      <t>ガッコウ</t>
    </rPh>
    <phoneticPr fontId="2"/>
  </si>
  <si>
    <t>公専攻</t>
    <rPh sb="0" eb="1">
      <t>コウ</t>
    </rPh>
    <rPh sb="1" eb="3">
      <t>センコウ</t>
    </rPh>
    <phoneticPr fontId="2"/>
  </si>
  <si>
    <t>私専攻</t>
    <rPh sb="0" eb="1">
      <t>シ</t>
    </rPh>
    <rPh sb="1" eb="3">
      <t>センコウ</t>
    </rPh>
    <phoneticPr fontId="2"/>
  </si>
  <si>
    <t>小 学 校</t>
    <rPh sb="0" eb="5">
      <t>ショウガッコウ</t>
    </rPh>
    <phoneticPr fontId="2"/>
  </si>
  <si>
    <t>児童数</t>
    <rPh sb="0" eb="3">
      <t>ジドウスウ</t>
    </rPh>
    <phoneticPr fontId="2"/>
  </si>
  <si>
    <t>公  立</t>
    <rPh sb="0" eb="4">
      <t>コウリツ</t>
    </rPh>
    <phoneticPr fontId="2"/>
  </si>
  <si>
    <t>中 学 校</t>
    <rPh sb="0" eb="5">
      <t>チュウガッコウ</t>
    </rPh>
    <phoneticPr fontId="2"/>
  </si>
  <si>
    <t>特別支援
学　　　校</t>
    <rPh sb="0" eb="2">
      <t>トクベツ</t>
    </rPh>
    <rPh sb="2" eb="4">
      <t>シエン</t>
    </rPh>
    <rPh sb="5" eb="6">
      <t>ガク</t>
    </rPh>
    <rPh sb="9" eb="10">
      <t>コウ</t>
    </rPh>
    <phoneticPr fontId="2"/>
  </si>
  <si>
    <t>中　　　等
教育学校</t>
    <rPh sb="0" eb="1">
      <t>ナカ</t>
    </rPh>
    <rPh sb="4" eb="5">
      <t>トウ</t>
    </rPh>
    <rPh sb="6" eb="8">
      <t>キョウイク</t>
    </rPh>
    <rPh sb="8" eb="10">
      <t>ガッコウ</t>
    </rPh>
    <phoneticPr fontId="2"/>
  </si>
  <si>
    <t>※中等教育学校：当県では平成16年度に初めて設置された。</t>
    <rPh sb="1" eb="3">
      <t>チュウトウ</t>
    </rPh>
    <rPh sb="3" eb="5">
      <t>キョウイク</t>
    </rPh>
    <rPh sb="5" eb="7">
      <t>ガッコウ</t>
    </rPh>
    <rPh sb="8" eb="9">
      <t>トウ</t>
    </rPh>
    <rPh sb="9" eb="10">
      <t>ケン</t>
    </rPh>
    <rPh sb="12" eb="14">
      <t>ヘイセイ</t>
    </rPh>
    <rPh sb="16" eb="18">
      <t>ネンド</t>
    </rPh>
    <rPh sb="19" eb="20">
      <t>ハジ</t>
    </rPh>
    <rPh sb="22" eb="24">
      <t>セッチ</t>
    </rPh>
    <phoneticPr fontId="2"/>
  </si>
  <si>
    <t>教育・保育職員数</t>
    <rPh sb="0" eb="2">
      <t>キョウイク</t>
    </rPh>
    <rPh sb="3" eb="5">
      <t>ホイク</t>
    </rPh>
    <rPh sb="5" eb="7">
      <t>ショクイン</t>
    </rPh>
    <rPh sb="7" eb="8">
      <t>スウ</t>
    </rPh>
    <phoneticPr fontId="2"/>
  </si>
  <si>
    <t>幼保連携
型認定こ
ども園　</t>
    <rPh sb="0" eb="1">
      <t>ヨウ</t>
    </rPh>
    <rPh sb="1" eb="2">
      <t>ホ</t>
    </rPh>
    <rPh sb="2" eb="4">
      <t>レンケイ</t>
    </rPh>
    <rPh sb="5" eb="6">
      <t>ガタ</t>
    </rPh>
    <rPh sb="6" eb="8">
      <t>ニンテイ</t>
    </rPh>
    <rPh sb="12" eb="13">
      <t>エン</t>
    </rPh>
    <phoneticPr fontId="2"/>
  </si>
  <si>
    <t>公　立</t>
    <rPh sb="0" eb="1">
      <t>コウ</t>
    </rPh>
    <rPh sb="2" eb="3">
      <t>タテ</t>
    </rPh>
    <phoneticPr fontId="2"/>
  </si>
  <si>
    <t>※高等学校には通信制課程を含まない。</t>
    <rPh sb="7" eb="10">
      <t>ツウシンセイ</t>
    </rPh>
    <rPh sb="10" eb="12">
      <t>カテイ</t>
    </rPh>
    <rPh sb="13" eb="14">
      <t>フク</t>
    </rPh>
    <phoneticPr fontId="2"/>
  </si>
  <si>
    <t>義務教育　学　　校</t>
    <rPh sb="0" eb="2">
      <t>ギム</t>
    </rPh>
    <rPh sb="2" eb="4">
      <t>キョウイク</t>
    </rPh>
    <rPh sb="5" eb="6">
      <t>ガク</t>
    </rPh>
    <rPh sb="8" eb="9">
      <t>コウ</t>
    </rPh>
    <phoneticPr fontId="2"/>
  </si>
  <si>
    <t>　　　　　　　　 「私専攻」は私立校専攻科。</t>
  </si>
  <si>
    <t>※高等学校：「公全｣は公立校全日制､ ｢公定｣は公立校定時制、「公専攻」は公立校専攻科、</t>
  </si>
  <si>
    <t>※特別支援学校：学校教育法の一部改正に伴い、平成19年度から盲学校、聾学校及び養護</t>
    <rPh sb="1" eb="3">
      <t>トクベツ</t>
    </rPh>
    <rPh sb="3" eb="5">
      <t>シエン</t>
    </rPh>
    <rPh sb="5" eb="7">
      <t>ガッコウ</t>
    </rPh>
    <phoneticPr fontId="2"/>
  </si>
  <si>
    <t>　　 学校が障害種別を超えた特別支援学校に一本化された。</t>
    <rPh sb="3" eb="5">
      <t>ガッコウ</t>
    </rPh>
    <rPh sb="6" eb="8">
      <t>ショウガイ</t>
    </rPh>
    <rPh sb="8" eb="10">
      <t>シュベツ</t>
    </rPh>
    <rPh sb="11" eb="12">
      <t>コ</t>
    </rPh>
    <rPh sb="14" eb="16">
      <t>トクベツ</t>
    </rPh>
    <rPh sb="16" eb="18">
      <t>シエン</t>
    </rPh>
    <rPh sb="18" eb="20">
      <t>ガッコウ</t>
    </rPh>
    <rPh sb="21" eb="24">
      <t>イッポンカ</t>
    </rPh>
    <phoneticPr fontId="2"/>
  </si>
  <si>
    <t>※義務教育学校：当県では平成29年度より設置された。</t>
    <rPh sb="1" eb="3">
      <t>ギム</t>
    </rPh>
    <rPh sb="3" eb="5">
      <t>キョウイク</t>
    </rPh>
    <rPh sb="5" eb="7">
      <t>ガッコウ</t>
    </rPh>
    <rPh sb="8" eb="10">
      <t>トウケン</t>
    </rPh>
    <rPh sb="12" eb="14">
      <t>ヘイセイ</t>
    </rPh>
    <rPh sb="16" eb="18">
      <t>ネンド</t>
    </rPh>
    <rPh sb="20" eb="22">
      <t>セッチ</t>
    </rPh>
    <rPh sb="21" eb="22">
      <t>ヘイネンド</t>
    </rPh>
    <phoneticPr fontId="2"/>
  </si>
  <si>
    <t>令和元年度</t>
    <rPh sb="0" eb="4">
      <t>レイワガンネン</t>
    </rPh>
    <rPh sb="4" eb="5">
      <t>ド</t>
    </rPh>
    <phoneticPr fontId="2"/>
  </si>
  <si>
    <t>令和３年度</t>
    <rPh sb="0" eb="2">
      <t>レイワ</t>
    </rPh>
    <rPh sb="3" eb="5">
      <t>ネンド</t>
    </rPh>
    <rPh sb="4" eb="5">
      <t>ド</t>
    </rPh>
    <phoneticPr fontId="2"/>
  </si>
  <si>
    <t>令和４年度</t>
    <rPh sb="0" eb="2">
      <t>レイワ</t>
    </rPh>
    <rPh sb="3" eb="5">
      <t>ネンド</t>
    </rPh>
    <rPh sb="4" eb="5">
      <t>ド</t>
    </rPh>
    <phoneticPr fontId="2"/>
  </si>
  <si>
    <t>第１表　学校総覧（平成30年度～令和4年度）</t>
    <rPh sb="0" eb="1">
      <t>ダイ</t>
    </rPh>
    <rPh sb="2" eb="3">
      <t>ヒョウ</t>
    </rPh>
    <rPh sb="4" eb="6">
      <t>ガッコウ</t>
    </rPh>
    <rPh sb="6" eb="8">
      <t>ソウラン</t>
    </rPh>
    <rPh sb="9" eb="11">
      <t>ヘイセイ</t>
    </rPh>
    <rPh sb="13" eb="15">
      <t>ネンド</t>
    </rPh>
    <rPh sb="16" eb="18">
      <t>レイワ</t>
    </rPh>
    <rPh sb="19" eb="21">
      <t>ネンド</t>
    </rPh>
    <rPh sb="20" eb="21">
      <t>ド</t>
    </rPh>
    <phoneticPr fontId="2"/>
  </si>
  <si>
    <t>平成30年度</t>
    <rPh sb="0" eb="2">
      <t>ヘイセイ</t>
    </rPh>
    <rPh sb="4" eb="6">
      <t>ネンド</t>
    </rPh>
    <phoneticPr fontId="2"/>
  </si>
  <si>
    <t>令和２年度</t>
    <rPh sb="0" eb="2">
      <t>レイワ</t>
    </rPh>
    <rPh sb="3" eb="5">
      <t>ネンド</t>
    </rPh>
    <rPh sb="4" eb="5">
      <t>ド</t>
    </rPh>
    <phoneticPr fontId="2"/>
  </si>
  <si>
    <t>第２表   市区町村別幼稚園の園数、園児数及び教職員数</t>
    <rPh sb="0" eb="1">
      <t>ダイ</t>
    </rPh>
    <rPh sb="2" eb="3">
      <t>ヒョウ</t>
    </rPh>
    <rPh sb="15" eb="16">
      <t>エン</t>
    </rPh>
    <rPh sb="16" eb="17">
      <t>スウ</t>
    </rPh>
    <rPh sb="18" eb="21">
      <t>エンジスウ</t>
    </rPh>
    <rPh sb="23" eb="25">
      <t>キョウショク</t>
    </rPh>
    <rPh sb="25" eb="27">
      <t>インスウ</t>
    </rPh>
    <phoneticPr fontId="6"/>
  </si>
  <si>
    <t xml:space="preserve">区 分 </t>
  </si>
  <si>
    <t>園　　     数</t>
    <rPh sb="0" eb="1">
      <t>エン</t>
    </rPh>
    <phoneticPr fontId="6"/>
  </si>
  <si>
    <t>園          児          数</t>
    <rPh sb="0" eb="1">
      <t>エン</t>
    </rPh>
    <phoneticPr fontId="6"/>
  </si>
  <si>
    <t>教員数</t>
  </si>
  <si>
    <t>職員数</t>
  </si>
  <si>
    <t>認  可</t>
    <phoneticPr fontId="6"/>
  </si>
  <si>
    <t xml:space="preserve"> 市区町村名</t>
    <rPh sb="2" eb="3">
      <t>ク</t>
    </rPh>
    <phoneticPr fontId="6"/>
  </si>
  <si>
    <t>総  数</t>
  </si>
  <si>
    <t>国  立</t>
  </si>
  <si>
    <t>公  立</t>
  </si>
  <si>
    <t>私  立</t>
  </si>
  <si>
    <t>男</t>
  </si>
  <si>
    <t>女</t>
  </si>
  <si>
    <t>３  歳</t>
  </si>
  <si>
    <t>４  歳</t>
  </si>
  <si>
    <t>５  歳</t>
  </si>
  <si>
    <t>定  員</t>
    <phoneticPr fontId="6"/>
  </si>
  <si>
    <t>県計</t>
  </si>
  <si>
    <t>市部計</t>
  </si>
  <si>
    <t>郡部計</t>
  </si>
  <si>
    <t>北九州市</t>
  </si>
  <si>
    <t>門司区</t>
  </si>
  <si>
    <t>若松区</t>
  </si>
  <si>
    <t>戸畑区</t>
  </si>
  <si>
    <t>小倉北区</t>
  </si>
  <si>
    <t>小倉南区</t>
  </si>
  <si>
    <t>八幡東区</t>
  </si>
  <si>
    <t>八幡西区</t>
  </si>
  <si>
    <t>福岡市</t>
  </si>
  <si>
    <t>東区</t>
  </si>
  <si>
    <t>博多区</t>
  </si>
  <si>
    <t>中央区</t>
  </si>
  <si>
    <t>南区</t>
  </si>
  <si>
    <t>西区</t>
  </si>
  <si>
    <t>城南区</t>
  </si>
  <si>
    <t>早良区</t>
  </si>
  <si>
    <t>大牟田市</t>
  </si>
  <si>
    <t>久留米市</t>
  </si>
  <si>
    <t>直方市</t>
  </si>
  <si>
    <t>飯塚市</t>
  </si>
  <si>
    <t>田川市</t>
  </si>
  <si>
    <t>柳川市</t>
  </si>
  <si>
    <t>八女市</t>
    <rPh sb="0" eb="3">
      <t>ヤメシ</t>
    </rPh>
    <phoneticPr fontId="6"/>
  </si>
  <si>
    <t>筑後市</t>
  </si>
  <si>
    <t>大川市</t>
  </si>
  <si>
    <t>行橋市</t>
  </si>
  <si>
    <t>豊前市</t>
  </si>
  <si>
    <t>中間市</t>
  </si>
  <si>
    <t>小郡市</t>
  </si>
  <si>
    <t>筑紫野市</t>
  </si>
  <si>
    <t>春日市</t>
  </si>
  <si>
    <t>大野城市</t>
  </si>
  <si>
    <t>宗像市</t>
  </si>
  <si>
    <t>太宰府市</t>
  </si>
  <si>
    <t>古賀市</t>
  </si>
  <si>
    <t>福津市</t>
    <rPh sb="2" eb="3">
      <t>シ</t>
    </rPh>
    <phoneticPr fontId="6"/>
  </si>
  <si>
    <t>うきは市</t>
    <rPh sb="3" eb="4">
      <t>シ</t>
    </rPh>
    <phoneticPr fontId="6"/>
  </si>
  <si>
    <t>宮若市</t>
    <rPh sb="0" eb="1">
      <t>ミヤ</t>
    </rPh>
    <rPh sb="1" eb="2">
      <t>ワカ</t>
    </rPh>
    <rPh sb="2" eb="3">
      <t>シ</t>
    </rPh>
    <phoneticPr fontId="6"/>
  </si>
  <si>
    <t>嘉麻市</t>
    <rPh sb="0" eb="1">
      <t>カ</t>
    </rPh>
    <rPh sb="1" eb="2">
      <t>マ</t>
    </rPh>
    <rPh sb="2" eb="3">
      <t>シ</t>
    </rPh>
    <phoneticPr fontId="6"/>
  </si>
  <si>
    <t>朝倉市</t>
    <rPh sb="0" eb="2">
      <t>アサクラ</t>
    </rPh>
    <rPh sb="2" eb="3">
      <t>シ</t>
    </rPh>
    <phoneticPr fontId="6"/>
  </si>
  <si>
    <t>みやま市</t>
    <rPh sb="3" eb="4">
      <t>シ</t>
    </rPh>
    <phoneticPr fontId="6"/>
  </si>
  <si>
    <t>糸島市</t>
    <rPh sb="0" eb="2">
      <t>イトシマ</t>
    </rPh>
    <rPh sb="2" eb="3">
      <t>シ</t>
    </rPh>
    <phoneticPr fontId="6"/>
  </si>
  <si>
    <t>那 珂 川 市</t>
    <rPh sb="0" eb="1">
      <t>トモ</t>
    </rPh>
    <rPh sb="2" eb="3">
      <t>カ</t>
    </rPh>
    <rPh sb="4" eb="5">
      <t>カワ</t>
    </rPh>
    <rPh sb="6" eb="7">
      <t>シ</t>
    </rPh>
    <phoneticPr fontId="6"/>
  </si>
  <si>
    <t>糟屋郡</t>
    <rPh sb="0" eb="1">
      <t>カス</t>
    </rPh>
    <phoneticPr fontId="6"/>
  </si>
  <si>
    <t>宇美町</t>
  </si>
  <si>
    <t>篠栗町</t>
  </si>
  <si>
    <t>志免町</t>
  </si>
  <si>
    <t>須恵町</t>
  </si>
  <si>
    <t>新宮町</t>
  </si>
  <si>
    <t>久山町</t>
  </si>
  <si>
    <t>粕屋町</t>
  </si>
  <si>
    <t>遠賀郡</t>
  </si>
  <si>
    <t>芦屋町</t>
  </si>
  <si>
    <t>水巻町</t>
  </si>
  <si>
    <t>岡垣町</t>
  </si>
  <si>
    <t>遠賀町</t>
  </si>
  <si>
    <t>鞍手郡</t>
  </si>
  <si>
    <t>小竹町</t>
  </si>
  <si>
    <t>鞍手町</t>
  </si>
  <si>
    <t>嘉穂郡</t>
  </si>
  <si>
    <t>桂川町</t>
  </si>
  <si>
    <t>朝倉郡</t>
  </si>
  <si>
    <t>筑前町</t>
    <phoneticPr fontId="6"/>
  </si>
  <si>
    <t>東峰村</t>
    <rPh sb="2" eb="3">
      <t>ムラ</t>
    </rPh>
    <phoneticPr fontId="6"/>
  </si>
  <si>
    <t>三井郡</t>
  </si>
  <si>
    <t>大刀洗町</t>
  </si>
  <si>
    <t>三潴郡</t>
  </si>
  <si>
    <t>大木町</t>
  </si>
  <si>
    <t>八女郡</t>
  </si>
  <si>
    <t>広川町</t>
  </si>
  <si>
    <t>田川郡</t>
  </si>
  <si>
    <t>香春町</t>
  </si>
  <si>
    <t>添田町</t>
  </si>
  <si>
    <t>糸田町</t>
  </si>
  <si>
    <t>川崎町</t>
  </si>
  <si>
    <t>大任町</t>
  </si>
  <si>
    <t>赤村</t>
  </si>
  <si>
    <t>福智町</t>
    <rPh sb="0" eb="2">
      <t>フクチ</t>
    </rPh>
    <rPh sb="2" eb="3">
      <t>マチ</t>
    </rPh>
    <phoneticPr fontId="6"/>
  </si>
  <si>
    <t>京都郡</t>
  </si>
  <si>
    <t>苅田町</t>
  </si>
  <si>
    <t>みやこ町</t>
    <rPh sb="3" eb="4">
      <t>マチ</t>
    </rPh>
    <phoneticPr fontId="6"/>
  </si>
  <si>
    <t>築上郡</t>
  </si>
  <si>
    <t>吉富町</t>
  </si>
  <si>
    <t>上毛町</t>
    <rPh sb="0" eb="2">
      <t>ジョウモウ</t>
    </rPh>
    <rPh sb="2" eb="3">
      <t>マチ</t>
    </rPh>
    <phoneticPr fontId="6"/>
  </si>
  <si>
    <t>築上町</t>
    <rPh sb="0" eb="1">
      <t>チク</t>
    </rPh>
    <rPh sb="1" eb="2">
      <t>ジョウ</t>
    </rPh>
    <rPh sb="2" eb="3">
      <t>マチ</t>
    </rPh>
    <phoneticPr fontId="6"/>
  </si>
  <si>
    <t>第３表   市区町村別幼保連携型認定こども園の園数、園児数及び教育・保育職員数</t>
    <rPh sb="0" eb="1">
      <t>ダイ</t>
    </rPh>
    <rPh sb="2" eb="3">
      <t>ヒョウ</t>
    </rPh>
    <rPh sb="11" eb="13">
      <t>ヨウホ</t>
    </rPh>
    <rPh sb="13" eb="15">
      <t>レンケイ</t>
    </rPh>
    <rPh sb="15" eb="16">
      <t>ガタ</t>
    </rPh>
    <rPh sb="16" eb="18">
      <t>ニンテイ</t>
    </rPh>
    <rPh sb="21" eb="22">
      <t>エン</t>
    </rPh>
    <rPh sb="23" eb="24">
      <t>エン</t>
    </rPh>
    <rPh sb="24" eb="25">
      <t>スウ</t>
    </rPh>
    <rPh sb="26" eb="29">
      <t>エンジスウ</t>
    </rPh>
    <rPh sb="29" eb="30">
      <t>オヨ</t>
    </rPh>
    <rPh sb="31" eb="33">
      <t>キョウイク</t>
    </rPh>
    <rPh sb="34" eb="36">
      <t>ホイク</t>
    </rPh>
    <rPh sb="36" eb="38">
      <t>ショクイン</t>
    </rPh>
    <phoneticPr fontId="6"/>
  </si>
  <si>
    <t>教育・保育職員数</t>
    <rPh sb="0" eb="2">
      <t>キョウイク</t>
    </rPh>
    <rPh sb="3" eb="5">
      <t>ホイク</t>
    </rPh>
    <rPh sb="5" eb="7">
      <t>ショクイン</t>
    </rPh>
    <rPh sb="7" eb="8">
      <t>スウ</t>
    </rPh>
    <phoneticPr fontId="6"/>
  </si>
  <si>
    <t>その他の職員数</t>
    <rPh sb="2" eb="3">
      <t>タ</t>
    </rPh>
    <phoneticPr fontId="6"/>
  </si>
  <si>
    <t>認  可</t>
    <phoneticPr fontId="6"/>
  </si>
  <si>
    <t>０  歳</t>
    <phoneticPr fontId="6"/>
  </si>
  <si>
    <t>１  歳</t>
    <phoneticPr fontId="6"/>
  </si>
  <si>
    <t>２  歳</t>
    <phoneticPr fontId="6"/>
  </si>
  <si>
    <t>３  歳</t>
    <phoneticPr fontId="6"/>
  </si>
  <si>
    <t>定  員</t>
    <phoneticPr fontId="6"/>
  </si>
  <si>
    <t>那珂川市</t>
    <rPh sb="0" eb="3">
      <t>ナカガワ</t>
    </rPh>
    <rPh sb="3" eb="4">
      <t>シ</t>
    </rPh>
    <phoneticPr fontId="6"/>
  </si>
  <si>
    <t>筑前町</t>
    <phoneticPr fontId="6"/>
  </si>
  <si>
    <t>第４表　市区町村別小学校の学校数、学級数、児童数及び教職員数</t>
    <rPh sb="0" eb="1">
      <t>ダイ</t>
    </rPh>
    <rPh sb="2" eb="3">
      <t>ヒョウ</t>
    </rPh>
    <rPh sb="4" eb="8">
      <t>シクチョウソン</t>
    </rPh>
    <rPh sb="8" eb="9">
      <t>ベツ</t>
    </rPh>
    <rPh sb="9" eb="12">
      <t>ショウガッコウ</t>
    </rPh>
    <rPh sb="13" eb="16">
      <t>ガッコウスウ</t>
    </rPh>
    <rPh sb="17" eb="20">
      <t>ガッキュウスウ</t>
    </rPh>
    <rPh sb="21" eb="24">
      <t>ジドウスウ</t>
    </rPh>
    <rPh sb="24" eb="25">
      <t>オヨ</t>
    </rPh>
    <rPh sb="26" eb="29">
      <t>キョウショクイン</t>
    </rPh>
    <rPh sb="29" eb="30">
      <t>スウ</t>
    </rPh>
    <phoneticPr fontId="6"/>
  </si>
  <si>
    <t>学     校     数</t>
    <phoneticPr fontId="6"/>
  </si>
  <si>
    <t>学級数</t>
    <phoneticPr fontId="6"/>
  </si>
  <si>
    <t>児               童               数</t>
    <phoneticPr fontId="6"/>
  </si>
  <si>
    <t>教員数</t>
    <phoneticPr fontId="6"/>
  </si>
  <si>
    <t>職員数</t>
    <phoneticPr fontId="6"/>
  </si>
  <si>
    <t>１  年</t>
  </si>
  <si>
    <t>２  年</t>
  </si>
  <si>
    <t>３  年</t>
  </si>
  <si>
    <t>４  年</t>
  </si>
  <si>
    <t>５  年</t>
  </si>
  <si>
    <t>６  年</t>
  </si>
  <si>
    <t>第５表　市区町村別中学校の学校数、学級数、生徒数及び教職員数</t>
    <rPh sb="0" eb="1">
      <t>ダイ</t>
    </rPh>
    <rPh sb="2" eb="3">
      <t>ヒョウ</t>
    </rPh>
    <rPh sb="4" eb="8">
      <t>シクチョウソン</t>
    </rPh>
    <rPh sb="8" eb="9">
      <t>ベツ</t>
    </rPh>
    <rPh sb="9" eb="12">
      <t>チュウガッコウ</t>
    </rPh>
    <rPh sb="13" eb="16">
      <t>ガッコウスウ</t>
    </rPh>
    <rPh sb="17" eb="20">
      <t>ガッキュウスウ</t>
    </rPh>
    <rPh sb="21" eb="24">
      <t>セイトスウ</t>
    </rPh>
    <rPh sb="24" eb="25">
      <t>オヨ</t>
    </rPh>
    <rPh sb="26" eb="29">
      <t>キョウショクイン</t>
    </rPh>
    <rPh sb="29" eb="30">
      <t>スウ</t>
    </rPh>
    <phoneticPr fontId="6"/>
  </si>
  <si>
    <t>学     校     数</t>
    <phoneticPr fontId="6"/>
  </si>
  <si>
    <t>学級数</t>
    <phoneticPr fontId="6"/>
  </si>
  <si>
    <t>生         徒         数</t>
    <phoneticPr fontId="6"/>
  </si>
  <si>
    <t>職員数</t>
    <phoneticPr fontId="6"/>
  </si>
  <si>
    <t>第６表　市郡別高等学校の学校数、生徒数及び教職員数</t>
    <rPh sb="0" eb="1">
      <t>ダイ</t>
    </rPh>
    <rPh sb="2" eb="3">
      <t>ヒョウ</t>
    </rPh>
    <rPh sb="4" eb="5">
      <t>シ</t>
    </rPh>
    <rPh sb="5" eb="6">
      <t>グン</t>
    </rPh>
    <rPh sb="6" eb="7">
      <t>ベツ</t>
    </rPh>
    <rPh sb="7" eb="9">
      <t>コウトウ</t>
    </rPh>
    <rPh sb="9" eb="11">
      <t>ガッコウ</t>
    </rPh>
    <rPh sb="12" eb="15">
      <t>ガッコウスウ</t>
    </rPh>
    <rPh sb="16" eb="19">
      <t>セイトスウ</t>
    </rPh>
    <rPh sb="19" eb="20">
      <t>オヨ</t>
    </rPh>
    <rPh sb="21" eb="24">
      <t>キョウショクイン</t>
    </rPh>
    <rPh sb="24" eb="25">
      <t>スウ</t>
    </rPh>
    <phoneticPr fontId="6"/>
  </si>
  <si>
    <t>学   校   数</t>
    <phoneticPr fontId="6"/>
  </si>
  <si>
    <t>生    徒    数</t>
    <phoneticPr fontId="6"/>
  </si>
  <si>
    <t>全     日     制</t>
    <phoneticPr fontId="6"/>
  </si>
  <si>
    <t>定       時       制</t>
    <phoneticPr fontId="6"/>
  </si>
  <si>
    <t>専攻科</t>
    <phoneticPr fontId="6"/>
  </si>
  <si>
    <t xml:space="preserve"> 市郡名</t>
    <rPh sb="2" eb="3">
      <t>グン</t>
    </rPh>
    <phoneticPr fontId="6"/>
  </si>
  <si>
    <t>総数</t>
    <phoneticPr fontId="6"/>
  </si>
  <si>
    <t>公立</t>
    <phoneticPr fontId="6"/>
  </si>
  <si>
    <t>私立</t>
    <phoneticPr fontId="6"/>
  </si>
  <si>
    <t>１年</t>
    <phoneticPr fontId="6"/>
  </si>
  <si>
    <t>２年</t>
    <phoneticPr fontId="6"/>
  </si>
  <si>
    <t>３年</t>
    <phoneticPr fontId="6"/>
  </si>
  <si>
    <t>４年</t>
    <phoneticPr fontId="6"/>
  </si>
  <si>
    <t>八女市</t>
  </si>
  <si>
    <t>三井郡</t>
    <rPh sb="1" eb="2">
      <t>イ</t>
    </rPh>
    <rPh sb="2" eb="3">
      <t>グン</t>
    </rPh>
    <phoneticPr fontId="6"/>
  </si>
  <si>
    <t>三潴郡</t>
    <phoneticPr fontId="6"/>
  </si>
  <si>
    <t>第７表   設置者別専修学校の学校数及び生徒数</t>
    <rPh sb="0" eb="1">
      <t>ダイ</t>
    </rPh>
    <rPh sb="2" eb="3">
      <t>ヒョウ</t>
    </rPh>
    <rPh sb="6" eb="9">
      <t>セッチシャ</t>
    </rPh>
    <rPh sb="9" eb="10">
      <t>ベツ</t>
    </rPh>
    <rPh sb="10" eb="14">
      <t>センシュウガッコウ</t>
    </rPh>
    <rPh sb="15" eb="17">
      <t>ガッコウ</t>
    </rPh>
    <rPh sb="17" eb="18">
      <t>スウ</t>
    </rPh>
    <rPh sb="18" eb="19">
      <t>オヨ</t>
    </rPh>
    <rPh sb="20" eb="23">
      <t>セイトスウ</t>
    </rPh>
    <phoneticPr fontId="6"/>
  </si>
  <si>
    <t>設置者</t>
    <rPh sb="0" eb="2">
      <t>セッチ</t>
    </rPh>
    <rPh sb="2" eb="3">
      <t>シャ</t>
    </rPh>
    <phoneticPr fontId="6"/>
  </si>
  <si>
    <t>総　数</t>
    <rPh sb="0" eb="1">
      <t>フサ</t>
    </rPh>
    <rPh sb="2" eb="3">
      <t>カズ</t>
    </rPh>
    <phoneticPr fontId="6"/>
  </si>
  <si>
    <t>国　立</t>
    <phoneticPr fontId="6"/>
  </si>
  <si>
    <t>公　立</t>
    <phoneticPr fontId="6"/>
  </si>
  <si>
    <t>私</t>
    <rPh sb="0" eb="1">
      <t>ワタシ</t>
    </rPh>
    <phoneticPr fontId="6"/>
  </si>
  <si>
    <t>立</t>
    <rPh sb="0" eb="1">
      <t>タ</t>
    </rPh>
    <phoneticPr fontId="6"/>
  </si>
  <si>
    <t>国立</t>
  </si>
  <si>
    <t>計</t>
  </si>
  <si>
    <t>学校法人</t>
  </si>
  <si>
    <t>準学校法人</t>
    <rPh sb="3" eb="5">
      <t>ホウジン</t>
    </rPh>
    <phoneticPr fontId="6"/>
  </si>
  <si>
    <t>財団法人</t>
  </si>
  <si>
    <t>社団法人</t>
  </si>
  <si>
    <t>その他</t>
  </si>
  <si>
    <t>個　人</t>
    <phoneticPr fontId="6"/>
  </si>
  <si>
    <t>学校数</t>
  </si>
  <si>
    <t xml:space="preserve"> 注) 「準学校法人」とは、私立学校法第64条第4項の規定による専修学校又は各種学校の設置のみを目的とする法人をいう。</t>
    <rPh sb="1" eb="2">
      <t>チュウ</t>
    </rPh>
    <rPh sb="5" eb="6">
      <t>ジュン</t>
    </rPh>
    <rPh sb="6" eb="8">
      <t>ガッコウ</t>
    </rPh>
    <rPh sb="8" eb="10">
      <t>ホウジン</t>
    </rPh>
    <rPh sb="14" eb="16">
      <t>シリツ</t>
    </rPh>
    <rPh sb="16" eb="18">
      <t>ガッコウ</t>
    </rPh>
    <rPh sb="18" eb="19">
      <t>ホウ</t>
    </rPh>
    <rPh sb="19" eb="20">
      <t>ダイ</t>
    </rPh>
    <rPh sb="22" eb="23">
      <t>ジョウ</t>
    </rPh>
    <rPh sb="23" eb="24">
      <t>ダイ</t>
    </rPh>
    <rPh sb="25" eb="26">
      <t>コウ</t>
    </rPh>
    <rPh sb="27" eb="29">
      <t>キテイ</t>
    </rPh>
    <rPh sb="32" eb="34">
      <t>センシュウ</t>
    </rPh>
    <rPh sb="34" eb="36">
      <t>ガッコウ</t>
    </rPh>
    <rPh sb="36" eb="37">
      <t>マタ</t>
    </rPh>
    <rPh sb="38" eb="40">
      <t>カクシュ</t>
    </rPh>
    <rPh sb="40" eb="42">
      <t>ガッコウ</t>
    </rPh>
    <rPh sb="43" eb="45">
      <t>セッチ</t>
    </rPh>
    <rPh sb="48" eb="50">
      <t>モクテキ</t>
    </rPh>
    <rPh sb="53" eb="55">
      <t>ホウジン</t>
    </rPh>
    <phoneticPr fontId="6"/>
  </si>
  <si>
    <t>　　 「その他」としては、医療法人、組合、独立行政法人等がある。</t>
    <rPh sb="6" eb="7">
      <t>タ</t>
    </rPh>
    <rPh sb="13" eb="15">
      <t>イリョウ</t>
    </rPh>
    <rPh sb="15" eb="17">
      <t>ホウジン</t>
    </rPh>
    <rPh sb="18" eb="20">
      <t>クミアイ</t>
    </rPh>
    <rPh sb="21" eb="23">
      <t>ドクリツ</t>
    </rPh>
    <rPh sb="23" eb="25">
      <t>ギョウセイ</t>
    </rPh>
    <rPh sb="25" eb="27">
      <t>ホウジン</t>
    </rPh>
    <rPh sb="27" eb="28">
      <t>トウ</t>
    </rPh>
    <phoneticPr fontId="6"/>
  </si>
  <si>
    <t>第８表   設置者別各種学校の学校数及び生徒数</t>
    <rPh sb="0" eb="1">
      <t>ダイ</t>
    </rPh>
    <rPh sb="2" eb="3">
      <t>ヒョウ</t>
    </rPh>
    <rPh sb="6" eb="9">
      <t>セッチシャ</t>
    </rPh>
    <rPh sb="9" eb="10">
      <t>ベツ</t>
    </rPh>
    <rPh sb="10" eb="14">
      <t>カクシュガッコウ</t>
    </rPh>
    <rPh sb="15" eb="17">
      <t>ガッコウ</t>
    </rPh>
    <rPh sb="17" eb="18">
      <t>スウ</t>
    </rPh>
    <rPh sb="18" eb="19">
      <t>オヨ</t>
    </rPh>
    <rPh sb="20" eb="23">
      <t>セイトスウ</t>
    </rPh>
    <phoneticPr fontId="6"/>
  </si>
  <si>
    <t>国　立</t>
    <phoneticPr fontId="6"/>
  </si>
  <si>
    <t>公　立</t>
    <phoneticPr fontId="6"/>
  </si>
  <si>
    <t>個　人</t>
    <phoneticPr fontId="6"/>
  </si>
  <si>
    <t>第９表　市郡別中学校の進路別卒業者数</t>
    <rPh sb="0" eb="1">
      <t>ダイ</t>
    </rPh>
    <rPh sb="2" eb="3">
      <t>ヒョウ</t>
    </rPh>
    <rPh sb="4" eb="5">
      <t>シ</t>
    </rPh>
    <rPh sb="5" eb="6">
      <t>グン</t>
    </rPh>
    <rPh sb="6" eb="7">
      <t>ベツ</t>
    </rPh>
    <rPh sb="7" eb="10">
      <t>チュウガッコウ</t>
    </rPh>
    <rPh sb="11" eb="13">
      <t>シンロ</t>
    </rPh>
    <rPh sb="13" eb="14">
      <t>ベツ</t>
    </rPh>
    <rPh sb="14" eb="17">
      <t>ソツギョウシャ</t>
    </rPh>
    <rPh sb="17" eb="18">
      <t>スウ</t>
    </rPh>
    <phoneticPr fontId="6"/>
  </si>
  <si>
    <t xml:space="preserve">  卒 業 者 総 数 (A)</t>
  </si>
  <si>
    <t>高 等 学 校 等
進  学  者 (B)</t>
    <rPh sb="0" eb="7">
      <t>コウトウガッコウ</t>
    </rPh>
    <rPh sb="8" eb="9">
      <t>トウ</t>
    </rPh>
    <phoneticPr fontId="6"/>
  </si>
  <si>
    <t>専 修 学 校
高 等 課 程
進 学 者 (C)</t>
    <rPh sb="0" eb="7">
      <t>センシュウガッコウ</t>
    </rPh>
    <rPh sb="16" eb="21">
      <t>シンガクシャ</t>
    </rPh>
    <phoneticPr fontId="6"/>
  </si>
  <si>
    <t>専 修 学 校
一 般 課 程
等入学者 (D)</t>
    <rPh sb="0" eb="7">
      <t>センシュウガッコウ</t>
    </rPh>
    <rPh sb="16" eb="17">
      <t>トウ</t>
    </rPh>
    <rPh sb="17" eb="20">
      <t>ニュウガクシャ</t>
    </rPh>
    <phoneticPr fontId="6"/>
  </si>
  <si>
    <t>公 共 職 業 能
力 開 発 施 設
等 入 学 者(E)</t>
    <rPh sb="0" eb="3">
      <t>コウキョウ</t>
    </rPh>
    <rPh sb="4" eb="7">
      <t>ショクギョウ</t>
    </rPh>
    <rPh sb="8" eb="9">
      <t>ノウ</t>
    </rPh>
    <rPh sb="10" eb="11">
      <t>ノウリョク</t>
    </rPh>
    <rPh sb="12" eb="15">
      <t>カイハツ</t>
    </rPh>
    <rPh sb="16" eb="19">
      <t>シセツ</t>
    </rPh>
    <rPh sb="20" eb="21">
      <t>トウ</t>
    </rPh>
    <rPh sb="22" eb="27">
      <t>ニュウガクシャ</t>
    </rPh>
    <phoneticPr fontId="6"/>
  </si>
  <si>
    <t>就職者 (F)</t>
    <phoneticPr fontId="6"/>
  </si>
  <si>
    <t>その他の者(G)</t>
    <rPh sb="2" eb="3">
      <t>タ</t>
    </rPh>
    <rPh sb="4" eb="5">
      <t>モノ</t>
    </rPh>
    <phoneticPr fontId="6"/>
  </si>
  <si>
    <t>就職進学者、
就職入学者(H)</t>
    <rPh sb="0" eb="2">
      <t>シュウショク</t>
    </rPh>
    <rPh sb="2" eb="5">
      <t>シンガクシャ</t>
    </rPh>
    <rPh sb="7" eb="9">
      <t>シュウショク</t>
    </rPh>
    <rPh sb="9" eb="12">
      <t>ニュウガクシャ</t>
    </rPh>
    <phoneticPr fontId="6"/>
  </si>
  <si>
    <t>高等学校等進学率
(B)/(A)</t>
    <rPh sb="0" eb="2">
      <t>コウトウ</t>
    </rPh>
    <rPh sb="2" eb="4">
      <t>ガッコウ</t>
    </rPh>
    <rPh sb="4" eb="5">
      <t>トウ</t>
    </rPh>
    <phoneticPr fontId="6"/>
  </si>
  <si>
    <r>
      <t xml:space="preserve">就職率
</t>
    </r>
    <r>
      <rPr>
        <sz val="9"/>
        <rFont val="ＭＳ Ｐ明朝"/>
        <family val="1"/>
        <charset val="128"/>
      </rPr>
      <t>(F)/(A)</t>
    </r>
    <phoneticPr fontId="6"/>
  </si>
  <si>
    <t>男</t>
    <phoneticPr fontId="6"/>
  </si>
  <si>
    <t>女</t>
    <phoneticPr fontId="6"/>
  </si>
  <si>
    <t>男</t>
    <phoneticPr fontId="6"/>
  </si>
  <si>
    <t>女</t>
    <phoneticPr fontId="6"/>
  </si>
  <si>
    <t>男</t>
    <phoneticPr fontId="6"/>
  </si>
  <si>
    <t>男</t>
    <phoneticPr fontId="6"/>
  </si>
  <si>
    <t>女</t>
    <phoneticPr fontId="6"/>
  </si>
  <si>
    <t>男</t>
    <rPh sb="0" eb="1">
      <t>オトコ</t>
    </rPh>
    <phoneticPr fontId="6"/>
  </si>
  <si>
    <t>女</t>
    <rPh sb="0" eb="1">
      <t>オンナ</t>
    </rPh>
    <phoneticPr fontId="6"/>
  </si>
  <si>
    <t>女</t>
    <phoneticPr fontId="6"/>
  </si>
  <si>
    <t>第１０表　中学校の進路別卒業者の推移</t>
    <rPh sb="0" eb="1">
      <t>ダイ</t>
    </rPh>
    <rPh sb="3" eb="4">
      <t>ヒョウ</t>
    </rPh>
    <rPh sb="5" eb="8">
      <t>チュウガッコウ</t>
    </rPh>
    <rPh sb="9" eb="11">
      <t>シンロ</t>
    </rPh>
    <rPh sb="11" eb="12">
      <t>ベツ</t>
    </rPh>
    <rPh sb="12" eb="15">
      <t>ソツギョウシャ</t>
    </rPh>
    <rPh sb="16" eb="18">
      <t>スイイ</t>
    </rPh>
    <phoneticPr fontId="2"/>
  </si>
  <si>
    <t>性　別</t>
    <rPh sb="2" eb="3">
      <t>ベツ</t>
    </rPh>
    <phoneticPr fontId="6"/>
  </si>
  <si>
    <t>年 度</t>
    <rPh sb="2" eb="3">
      <t>ド</t>
    </rPh>
    <phoneticPr fontId="6"/>
  </si>
  <si>
    <t>卒業者</t>
  </si>
  <si>
    <t>高等学校
等進学者</t>
    <rPh sb="0" eb="4">
      <t>コウトウガッコウ</t>
    </rPh>
    <rPh sb="5" eb="6">
      <t>トウ</t>
    </rPh>
    <phoneticPr fontId="6"/>
  </si>
  <si>
    <t>専修学校
等入学者</t>
    <rPh sb="5" eb="6">
      <t>トウ</t>
    </rPh>
    <rPh sb="6" eb="9">
      <t>ニュウガクシャ</t>
    </rPh>
    <phoneticPr fontId="6"/>
  </si>
  <si>
    <t>就職者</t>
  </si>
  <si>
    <t>その他の者</t>
    <rPh sb="2" eb="3">
      <t>タ</t>
    </rPh>
    <rPh sb="4" eb="5">
      <t>モノ</t>
    </rPh>
    <phoneticPr fontId="6"/>
  </si>
  <si>
    <t>就職進学者・
就職入学者</t>
    <rPh sb="0" eb="2">
      <t>シュウショク</t>
    </rPh>
    <rPh sb="2" eb="5">
      <t>シンガクシャ</t>
    </rPh>
    <rPh sb="7" eb="9">
      <t>シュウショク</t>
    </rPh>
    <rPh sb="9" eb="12">
      <t>ニュウガクシャ</t>
    </rPh>
    <phoneticPr fontId="6"/>
  </si>
  <si>
    <t>高等学校
等進学率</t>
    <rPh sb="0" eb="2">
      <t>コウトウ</t>
    </rPh>
    <rPh sb="2" eb="4">
      <t>ガッコウ</t>
    </rPh>
    <rPh sb="5" eb="6">
      <t>トウ</t>
    </rPh>
    <phoneticPr fontId="6"/>
  </si>
  <si>
    <t>就職率</t>
    <phoneticPr fontId="6"/>
  </si>
  <si>
    <t>志願者</t>
  </si>
  <si>
    <t>うち公共職業能力開発施設等入学者</t>
    <rPh sb="2" eb="4">
      <t>コウキョウ</t>
    </rPh>
    <rPh sb="4" eb="6">
      <t>ショクギョウ</t>
    </rPh>
    <rPh sb="6" eb="8">
      <t>ノウリョク</t>
    </rPh>
    <rPh sb="8" eb="10">
      <t>カイハツ</t>
    </rPh>
    <rPh sb="10" eb="12">
      <t>シセツ</t>
    </rPh>
    <rPh sb="12" eb="13">
      <t>トウ</t>
    </rPh>
    <rPh sb="13" eb="16">
      <t>ニュウガクシャ</t>
    </rPh>
    <phoneticPr fontId="6"/>
  </si>
  <si>
    <t>産　　　　業　　　　別</t>
    <rPh sb="0" eb="11">
      <t>サンギョウベツ</t>
    </rPh>
    <phoneticPr fontId="6"/>
  </si>
  <si>
    <t>就職先別</t>
    <rPh sb="0" eb="3">
      <t>シュウショクサキ</t>
    </rPh>
    <rPh sb="3" eb="4">
      <t>ベツ</t>
    </rPh>
    <phoneticPr fontId="6"/>
  </si>
  <si>
    <t>１次産業</t>
    <phoneticPr fontId="6"/>
  </si>
  <si>
    <t>２次産業</t>
    <phoneticPr fontId="6"/>
  </si>
  <si>
    <t>３次産業</t>
    <phoneticPr fontId="6"/>
  </si>
  <si>
    <t>県  内</t>
  </si>
  <si>
    <t>県  外</t>
  </si>
  <si>
    <t>Ａ</t>
    <phoneticPr fontId="6"/>
  </si>
  <si>
    <t>Ｂ</t>
    <phoneticPr fontId="6"/>
  </si>
  <si>
    <t>Ｃ</t>
    <phoneticPr fontId="6"/>
  </si>
  <si>
    <t>Ｄ</t>
    <phoneticPr fontId="6"/>
  </si>
  <si>
    <t>Ｅ</t>
    <phoneticPr fontId="6"/>
  </si>
  <si>
    <t>Ｆ</t>
    <phoneticPr fontId="6"/>
  </si>
  <si>
    <t>Ｇ</t>
    <phoneticPr fontId="6"/>
  </si>
  <si>
    <t>Ｈ</t>
    <phoneticPr fontId="6"/>
  </si>
  <si>
    <t>Ｉ</t>
    <phoneticPr fontId="6"/>
  </si>
  <si>
    <t>Ｊ</t>
    <phoneticPr fontId="6"/>
  </si>
  <si>
    <t>Ｋ</t>
    <phoneticPr fontId="6"/>
  </si>
  <si>
    <t>Ｌ</t>
    <phoneticPr fontId="6"/>
  </si>
  <si>
    <t>Ｍ</t>
    <phoneticPr fontId="6"/>
  </si>
  <si>
    <t>Ｎ</t>
    <phoneticPr fontId="6"/>
  </si>
  <si>
    <t>Ｏ</t>
    <phoneticPr fontId="6"/>
  </si>
  <si>
    <t>男　・　女　　計</t>
    <rPh sb="0" eb="1">
      <t>オトコ</t>
    </rPh>
    <rPh sb="4" eb="5">
      <t>オンナ</t>
    </rPh>
    <rPh sb="7" eb="8">
      <t>ケイ</t>
    </rPh>
    <phoneticPr fontId="6"/>
  </si>
  <si>
    <t>S 55</t>
    <phoneticPr fontId="2"/>
  </si>
  <si>
    <t>…</t>
    <phoneticPr fontId="6"/>
  </si>
  <si>
    <t>…</t>
  </si>
  <si>
    <t>H6</t>
    <phoneticPr fontId="2"/>
  </si>
  <si>
    <t>H7</t>
  </si>
  <si>
    <t>H 11</t>
    <phoneticPr fontId="2"/>
  </si>
  <si>
    <t>H13</t>
    <phoneticPr fontId="12"/>
  </si>
  <si>
    <t>H14</t>
    <phoneticPr fontId="12"/>
  </si>
  <si>
    <t>R 1</t>
    <phoneticPr fontId="2"/>
  </si>
  <si>
    <t>-</t>
  </si>
  <si>
    <t xml:space="preserve">     注） Ａ＝Ｂ＋Ｃ＋Ｅ＋Ｌ－Ｍ    Ｅ＝Ｆ＋Ｇ＋Ｈ＋Ｉ＝Ｊ＋Ｋ    Ｎ＝Ｂ／Ａ×１００    Ｏ＝Ｅ／Ａ×１００    Ｍ…Ｂ、Ｃのうち就職している者</t>
    <rPh sb="5" eb="6">
      <t>チュウ</t>
    </rPh>
    <rPh sb="74" eb="76">
      <t>シュウショク</t>
    </rPh>
    <rPh sb="80" eb="81">
      <t>モノ</t>
    </rPh>
    <phoneticPr fontId="6"/>
  </si>
  <si>
    <t>　　　　　Ｄ公共職業能力開発施設等入学者については、平成11年度調査より追加</t>
    <rPh sb="6" eb="8">
      <t>コウキョウ</t>
    </rPh>
    <rPh sb="8" eb="10">
      <t>ショクギョウ</t>
    </rPh>
    <rPh sb="10" eb="12">
      <t>ノウリョク</t>
    </rPh>
    <rPh sb="12" eb="14">
      <t>カイハツ</t>
    </rPh>
    <rPh sb="14" eb="16">
      <t>シセツ</t>
    </rPh>
    <rPh sb="16" eb="17">
      <t>トウ</t>
    </rPh>
    <rPh sb="17" eb="20">
      <t>ニュウガクシャ</t>
    </rPh>
    <rPh sb="26" eb="28">
      <t>ヘイセイ</t>
    </rPh>
    <rPh sb="30" eb="32">
      <t>ネンド</t>
    </rPh>
    <rPh sb="32" eb="34">
      <t>チョウサ</t>
    </rPh>
    <rPh sb="36" eb="38">
      <t>ツイカ</t>
    </rPh>
    <phoneticPr fontId="6"/>
  </si>
  <si>
    <t xml:space="preserve">          平成23年度以降の高等学校等志願者数が同進学者数を下回っているが、これは高等学校の通信制及び高等学校等の別科への志願者数が調査対象となっていないことに</t>
    <rPh sb="10" eb="12">
      <t>ヘイセイ</t>
    </rPh>
    <rPh sb="14" eb="16">
      <t>ネンド</t>
    </rPh>
    <rPh sb="16" eb="18">
      <t>イコウ</t>
    </rPh>
    <rPh sb="19" eb="21">
      <t>コウトウ</t>
    </rPh>
    <rPh sb="21" eb="23">
      <t>ガッコウ</t>
    </rPh>
    <rPh sb="23" eb="24">
      <t>トウ</t>
    </rPh>
    <rPh sb="24" eb="27">
      <t>シガンシャ</t>
    </rPh>
    <rPh sb="27" eb="28">
      <t>スウ</t>
    </rPh>
    <rPh sb="29" eb="30">
      <t>ドウ</t>
    </rPh>
    <rPh sb="30" eb="33">
      <t>シンガクシャ</t>
    </rPh>
    <rPh sb="33" eb="34">
      <t>スウ</t>
    </rPh>
    <rPh sb="35" eb="37">
      <t>シタマワ</t>
    </rPh>
    <rPh sb="46" eb="48">
      <t>コウトウ</t>
    </rPh>
    <rPh sb="48" eb="49">
      <t>ガク</t>
    </rPh>
    <rPh sb="49" eb="50">
      <t>コウ</t>
    </rPh>
    <rPh sb="51" eb="54">
      <t>ツウシンセイ</t>
    </rPh>
    <rPh sb="54" eb="55">
      <t>オヨ</t>
    </rPh>
    <rPh sb="56" eb="58">
      <t>コウトウ</t>
    </rPh>
    <rPh sb="58" eb="60">
      <t>ガッコウ</t>
    </rPh>
    <rPh sb="60" eb="61">
      <t>トウ</t>
    </rPh>
    <rPh sb="62" eb="64">
      <t>ベッカ</t>
    </rPh>
    <rPh sb="66" eb="69">
      <t>シガンシャ</t>
    </rPh>
    <rPh sb="69" eb="70">
      <t>スウ</t>
    </rPh>
    <rPh sb="71" eb="73">
      <t>チョウサ</t>
    </rPh>
    <rPh sb="73" eb="75">
      <t>タイショウ</t>
    </rPh>
    <phoneticPr fontId="6"/>
  </si>
  <si>
    <t>よるもの</t>
    <phoneticPr fontId="2"/>
  </si>
  <si>
    <t>S 55</t>
    <phoneticPr fontId="2"/>
  </si>
  <si>
    <t>…</t>
    <phoneticPr fontId="6"/>
  </si>
  <si>
    <t>H6</t>
    <phoneticPr fontId="2"/>
  </si>
  <si>
    <t>H 11</t>
  </si>
  <si>
    <t>H13</t>
  </si>
  <si>
    <t>H14</t>
    <phoneticPr fontId="12"/>
  </si>
  <si>
    <t>S 55</t>
    <phoneticPr fontId="2"/>
  </si>
  <si>
    <t>…</t>
    <phoneticPr fontId="6"/>
  </si>
  <si>
    <t>…</t>
    <phoneticPr fontId="6"/>
  </si>
  <si>
    <t>H6</t>
    <phoneticPr fontId="2"/>
  </si>
  <si>
    <t>…</t>
    <phoneticPr fontId="6"/>
  </si>
  <si>
    <t>…</t>
    <phoneticPr fontId="6"/>
  </si>
  <si>
    <t>H14</t>
    <phoneticPr fontId="12"/>
  </si>
  <si>
    <t>R 1</t>
    <phoneticPr fontId="2"/>
  </si>
  <si>
    <t>注）区分計上年度の前年度末の状況。</t>
    <rPh sb="0" eb="1">
      <t>チュウ</t>
    </rPh>
    <rPh sb="2" eb="4">
      <t>クブン</t>
    </rPh>
    <rPh sb="4" eb="6">
      <t>ケイジョウ</t>
    </rPh>
    <rPh sb="6" eb="8">
      <t>ネンド</t>
    </rPh>
    <rPh sb="9" eb="12">
      <t>ゼンネンド</t>
    </rPh>
    <rPh sb="12" eb="13">
      <t>マツ</t>
    </rPh>
    <rPh sb="14" eb="16">
      <t>ジョウキョウ</t>
    </rPh>
    <phoneticPr fontId="2"/>
  </si>
  <si>
    <t>第11表　市郡別高等学校の進路別卒業者数</t>
    <rPh sb="0" eb="1">
      <t>ダイ</t>
    </rPh>
    <rPh sb="3" eb="4">
      <t>ヒョウ</t>
    </rPh>
    <rPh sb="5" eb="6">
      <t>シ</t>
    </rPh>
    <rPh sb="6" eb="7">
      <t>グン</t>
    </rPh>
    <rPh sb="7" eb="8">
      <t>ベツ</t>
    </rPh>
    <rPh sb="8" eb="10">
      <t>コウトウ</t>
    </rPh>
    <rPh sb="10" eb="12">
      <t>ガッコウ</t>
    </rPh>
    <rPh sb="13" eb="15">
      <t>シンロ</t>
    </rPh>
    <rPh sb="15" eb="16">
      <t>ベツ</t>
    </rPh>
    <rPh sb="16" eb="19">
      <t>ソツギョウシャ</t>
    </rPh>
    <rPh sb="19" eb="20">
      <t>スウ</t>
    </rPh>
    <phoneticPr fontId="6"/>
  </si>
  <si>
    <t>大 学 等
進  学  者 (B)</t>
    <rPh sb="0" eb="1">
      <t>ダイ</t>
    </rPh>
    <rPh sb="2" eb="3">
      <t>ガク</t>
    </rPh>
    <rPh sb="4" eb="5">
      <t>トウ</t>
    </rPh>
    <phoneticPr fontId="6"/>
  </si>
  <si>
    <t>専 修 学 校
専 門 課 程
進 学 者 (C)</t>
    <rPh sb="0" eb="7">
      <t>センシュウガッコウ</t>
    </rPh>
    <rPh sb="8" eb="9">
      <t>セン</t>
    </rPh>
    <rPh sb="10" eb="11">
      <t>モン</t>
    </rPh>
    <rPh sb="16" eb="21">
      <t>シンガクシャ</t>
    </rPh>
    <phoneticPr fontId="6"/>
  </si>
  <si>
    <t>就職者 (F)</t>
    <phoneticPr fontId="6"/>
  </si>
  <si>
    <t>大学等
進学率
(B)/(A)</t>
    <rPh sb="0" eb="2">
      <t>ダイガク</t>
    </rPh>
    <rPh sb="2" eb="3">
      <t>トウ</t>
    </rPh>
    <rPh sb="4" eb="5">
      <t>コウトウ</t>
    </rPh>
    <phoneticPr fontId="6"/>
  </si>
  <si>
    <r>
      <t xml:space="preserve">就職率
</t>
    </r>
    <r>
      <rPr>
        <sz val="9"/>
        <color theme="1"/>
        <rFont val="ＭＳ Ｐ明朝"/>
        <family val="1"/>
        <charset val="128"/>
      </rPr>
      <t>(F)/(A)</t>
    </r>
    <phoneticPr fontId="6"/>
  </si>
  <si>
    <t>男</t>
    <phoneticPr fontId="6"/>
  </si>
  <si>
    <t>男</t>
    <phoneticPr fontId="6"/>
  </si>
  <si>
    <t>第１２表　高等学校の進路別卒業者の推移</t>
    <rPh sb="0" eb="1">
      <t>ダイ</t>
    </rPh>
    <rPh sb="3" eb="4">
      <t>ヒョウ</t>
    </rPh>
    <rPh sb="5" eb="7">
      <t>コウトウ</t>
    </rPh>
    <rPh sb="7" eb="9">
      <t>ガッコウ</t>
    </rPh>
    <rPh sb="10" eb="12">
      <t>シンロ</t>
    </rPh>
    <rPh sb="12" eb="13">
      <t>ベツ</t>
    </rPh>
    <rPh sb="13" eb="16">
      <t>ソツギョウシャ</t>
    </rPh>
    <rPh sb="17" eb="19">
      <t>スイイ</t>
    </rPh>
    <phoneticPr fontId="2"/>
  </si>
  <si>
    <t>大学等
進学者</t>
    <rPh sb="0" eb="3">
      <t>ダイガクトウ</t>
    </rPh>
    <phoneticPr fontId="6"/>
  </si>
  <si>
    <t>専修学校
等入学者</t>
    <rPh sb="5" eb="6">
      <t>トウ</t>
    </rPh>
    <rPh sb="6" eb="9">
      <t>ニュウガクシャ</t>
    </rPh>
    <phoneticPr fontId="2"/>
  </si>
  <si>
    <t>一時的な仕事に就いた者</t>
    <rPh sb="0" eb="3">
      <t>イチジテキ</t>
    </rPh>
    <rPh sb="4" eb="6">
      <t>シゴト</t>
    </rPh>
    <rPh sb="7" eb="8">
      <t>ツ</t>
    </rPh>
    <rPh sb="10" eb="11">
      <t>モノ</t>
    </rPh>
    <phoneticPr fontId="6"/>
  </si>
  <si>
    <t>就職進学者・就職入学者</t>
    <rPh sb="0" eb="2">
      <t>シュウショク</t>
    </rPh>
    <rPh sb="2" eb="5">
      <t>シンガクシャ</t>
    </rPh>
    <rPh sb="6" eb="8">
      <t>シュウショク</t>
    </rPh>
    <rPh sb="8" eb="11">
      <t>ニュウガクシャ</t>
    </rPh>
    <phoneticPr fontId="6"/>
  </si>
  <si>
    <t>大学等
進学率</t>
    <rPh sb="0" eb="3">
      <t>ダイガクトウ</t>
    </rPh>
    <phoneticPr fontId="6"/>
  </si>
  <si>
    <t>就職率</t>
    <phoneticPr fontId="6"/>
  </si>
  <si>
    <t>公共職業能力開発施設等入学者</t>
    <rPh sb="0" eb="2">
      <t>コウキョウ</t>
    </rPh>
    <rPh sb="2" eb="4">
      <t>ショクギョウ</t>
    </rPh>
    <rPh sb="4" eb="6">
      <t>ノウリョク</t>
    </rPh>
    <rPh sb="6" eb="8">
      <t>カイハツ</t>
    </rPh>
    <rPh sb="8" eb="10">
      <t>シセツ</t>
    </rPh>
    <rPh sb="10" eb="11">
      <t>トウ</t>
    </rPh>
    <rPh sb="11" eb="14">
      <t>ニュウガクシャ</t>
    </rPh>
    <phoneticPr fontId="2"/>
  </si>
  <si>
    <t xml:space="preserve">うち正規の職
員等でない者
</t>
    <rPh sb="2" eb="4">
      <t>セイキ</t>
    </rPh>
    <rPh sb="5" eb="6">
      <t>ショク</t>
    </rPh>
    <rPh sb="7" eb="8">
      <t>エン</t>
    </rPh>
    <rPh sb="8" eb="9">
      <t>トウ</t>
    </rPh>
    <rPh sb="12" eb="13">
      <t>モノ</t>
    </rPh>
    <phoneticPr fontId="2"/>
  </si>
  <si>
    <t>Ａ</t>
    <phoneticPr fontId="2"/>
  </si>
  <si>
    <t>Ｂ</t>
    <phoneticPr fontId="2"/>
  </si>
  <si>
    <t>Ｃ</t>
    <phoneticPr fontId="2"/>
  </si>
  <si>
    <t>Ｄ</t>
    <phoneticPr fontId="2"/>
  </si>
  <si>
    <t>Ｅ</t>
    <phoneticPr fontId="2"/>
  </si>
  <si>
    <t>Ｅ'</t>
    <phoneticPr fontId="2"/>
  </si>
  <si>
    <t>Ｆ</t>
    <phoneticPr fontId="2"/>
  </si>
  <si>
    <t>Ｇ</t>
    <phoneticPr fontId="2"/>
  </si>
  <si>
    <t>Ｉ</t>
    <phoneticPr fontId="2"/>
  </si>
  <si>
    <t>Ｊ</t>
    <phoneticPr fontId="2"/>
  </si>
  <si>
    <t>Ｋ</t>
    <phoneticPr fontId="2"/>
  </si>
  <si>
    <t>Ｌ</t>
    <phoneticPr fontId="2"/>
  </si>
  <si>
    <t>男・女　計</t>
    <rPh sb="0" eb="1">
      <t>オトコ</t>
    </rPh>
    <rPh sb="2" eb="3">
      <t>オンナ</t>
    </rPh>
    <rPh sb="4" eb="5">
      <t>ケイ</t>
    </rPh>
    <phoneticPr fontId="6"/>
  </si>
  <si>
    <t>S 55</t>
    <phoneticPr fontId="2"/>
  </si>
  <si>
    <t>…</t>
    <phoneticPr fontId="2"/>
  </si>
  <si>
    <t>H6</t>
    <phoneticPr fontId="2"/>
  </si>
  <si>
    <t>H13</t>
    <phoneticPr fontId="12"/>
  </si>
  <si>
    <t>H 14</t>
    <phoneticPr fontId="12"/>
  </si>
  <si>
    <t>R 1</t>
    <phoneticPr fontId="2"/>
  </si>
  <si>
    <t>　注）　Ａ＝Ｂ＋Ｃ＋Ｅ＋Ｈ＋Ｉ－Ｊ　　Ｅ＝Ｆ＋Ｇ　　Ｋ＝Ｂ／Ａ×100　　Ｌ＝Ｅ／Ａ×100　　Ｊ…Ｂ、Ｃのうち就職している者</t>
    <rPh sb="1" eb="2">
      <t>チュウ</t>
    </rPh>
    <rPh sb="56" eb="58">
      <t>シュウショク</t>
    </rPh>
    <rPh sb="62" eb="63">
      <t>モノ</t>
    </rPh>
    <phoneticPr fontId="2"/>
  </si>
  <si>
    <t>　　　　 Ｄ ：公共職業能力開発施設等入学者については、平成11年度調査より追加</t>
    <rPh sb="8" eb="10">
      <t>コウキョウ</t>
    </rPh>
    <rPh sb="10" eb="12">
      <t>ショクギョウ</t>
    </rPh>
    <rPh sb="12" eb="14">
      <t>ノウリョク</t>
    </rPh>
    <rPh sb="14" eb="16">
      <t>カイハツ</t>
    </rPh>
    <rPh sb="16" eb="18">
      <t>シセツ</t>
    </rPh>
    <rPh sb="18" eb="19">
      <t>トウ</t>
    </rPh>
    <rPh sb="19" eb="22">
      <t>ニュウガクシャ</t>
    </rPh>
    <rPh sb="28" eb="30">
      <t>ヘイセイ</t>
    </rPh>
    <rPh sb="32" eb="34">
      <t>ネンド</t>
    </rPh>
    <rPh sb="34" eb="36">
      <t>チョウサ</t>
    </rPh>
    <rPh sb="38" eb="40">
      <t>ツイカ</t>
    </rPh>
    <phoneticPr fontId="2"/>
  </si>
  <si>
    <t>　　　　 H ：一時的な仕事に就いた者については、平成16年度調査より追加されたが、平成１5年度までは「その他の者」に含まれる。</t>
    <rPh sb="8" eb="11">
      <t>イチジテキ</t>
    </rPh>
    <rPh sb="12" eb="14">
      <t>シゴト</t>
    </rPh>
    <rPh sb="15" eb="16">
      <t>ツ</t>
    </rPh>
    <rPh sb="18" eb="19">
      <t>モノ</t>
    </rPh>
    <rPh sb="25" eb="27">
      <t>ヘイセイ</t>
    </rPh>
    <rPh sb="29" eb="31">
      <t>ネンド</t>
    </rPh>
    <rPh sb="31" eb="33">
      <t>チョウサ</t>
    </rPh>
    <phoneticPr fontId="2"/>
  </si>
  <si>
    <t>　　　　 Ｅ'：うち正規の職員等でない者については、平成27年度調査より追加。雇用の期間が１年以上の期間の定めがある者で、かつ１週間の所定労働時間が40～30時間の者をいう。</t>
    <rPh sb="10" eb="12">
      <t>セイキ</t>
    </rPh>
    <rPh sb="13" eb="15">
      <t>ショクイン</t>
    </rPh>
    <rPh sb="15" eb="16">
      <t>トウ</t>
    </rPh>
    <rPh sb="19" eb="20">
      <t>モノ</t>
    </rPh>
    <rPh sb="26" eb="28">
      <t>ヘイセイ</t>
    </rPh>
    <rPh sb="30" eb="32">
      <t>ネンド</t>
    </rPh>
    <rPh sb="32" eb="34">
      <t>チョウサ</t>
    </rPh>
    <rPh sb="36" eb="38">
      <t>ツイカ</t>
    </rPh>
    <phoneticPr fontId="2"/>
  </si>
  <si>
    <t>Ａ</t>
    <phoneticPr fontId="2"/>
  </si>
  <si>
    <t>Ｂ</t>
    <phoneticPr fontId="2"/>
  </si>
  <si>
    <t>Ｅ</t>
    <phoneticPr fontId="2"/>
  </si>
  <si>
    <t>Ｅ'</t>
    <phoneticPr fontId="2"/>
  </si>
  <si>
    <t>Ｆ</t>
    <phoneticPr fontId="2"/>
  </si>
  <si>
    <t>Ｇ</t>
    <phoneticPr fontId="2"/>
  </si>
  <si>
    <t>Ｋ</t>
    <phoneticPr fontId="2"/>
  </si>
  <si>
    <t>…</t>
    <phoneticPr fontId="2"/>
  </si>
  <si>
    <t>Ｈ9</t>
    <phoneticPr fontId="2"/>
  </si>
  <si>
    <t>H13</t>
    <phoneticPr fontId="12"/>
  </si>
  <si>
    <t>R  1</t>
    <phoneticPr fontId="2"/>
  </si>
  <si>
    <t xml:space="preserve"> </t>
    <phoneticPr fontId="2"/>
  </si>
  <si>
    <t>…</t>
    <phoneticPr fontId="2"/>
  </si>
  <si>
    <t>…</t>
    <phoneticPr fontId="2"/>
  </si>
  <si>
    <t>…</t>
    <phoneticPr fontId="2"/>
  </si>
  <si>
    <t>H 14</t>
    <phoneticPr fontId="12"/>
  </si>
  <si>
    <t>R 1</t>
    <phoneticPr fontId="2"/>
  </si>
  <si>
    <t>第１３表　高等学校卒業者の産業別就職者の推移</t>
    <rPh sb="0" eb="1">
      <t>ダイ</t>
    </rPh>
    <rPh sb="3" eb="4">
      <t>ヒョウ</t>
    </rPh>
    <rPh sb="5" eb="7">
      <t>コウトウ</t>
    </rPh>
    <rPh sb="7" eb="9">
      <t>ガッコウ</t>
    </rPh>
    <rPh sb="9" eb="12">
      <t>ソツギョウシャ</t>
    </rPh>
    <rPh sb="13" eb="16">
      <t>サンギョウベツ</t>
    </rPh>
    <rPh sb="16" eb="19">
      <t>シュウショクシャ</t>
    </rPh>
    <rPh sb="20" eb="22">
      <t>スイイ</t>
    </rPh>
    <phoneticPr fontId="2"/>
  </si>
  <si>
    <t>性別</t>
    <rPh sb="1" eb="2">
      <t>ベツ</t>
    </rPh>
    <phoneticPr fontId="6"/>
  </si>
  <si>
    <t>年度</t>
    <rPh sb="1" eb="2">
      <t>ド</t>
    </rPh>
    <phoneticPr fontId="6"/>
  </si>
  <si>
    <t xml:space="preserve"> 農業,　林業</t>
    <rPh sb="1" eb="3">
      <t>ノウギョウ</t>
    </rPh>
    <phoneticPr fontId="6"/>
  </si>
  <si>
    <t>漁　業</t>
    <phoneticPr fontId="6"/>
  </si>
  <si>
    <t>鉱業,採石業,砂利採取業</t>
    <rPh sb="1" eb="2">
      <t>ギョウ</t>
    </rPh>
    <rPh sb="3" eb="5">
      <t>サイセキ</t>
    </rPh>
    <rPh sb="5" eb="6">
      <t>ギョウ</t>
    </rPh>
    <rPh sb="7" eb="9">
      <t>ジャリ</t>
    </rPh>
    <rPh sb="9" eb="12">
      <t>サイシュギョウ</t>
    </rPh>
    <phoneticPr fontId="6"/>
  </si>
  <si>
    <t>建設業</t>
  </si>
  <si>
    <t>製造業</t>
  </si>
  <si>
    <t xml:space="preserve"> 電気・
 ガス・
 熱供給･
 水道業</t>
    <rPh sb="11" eb="12">
      <t>ネツ</t>
    </rPh>
    <rPh sb="12" eb="13">
      <t>トモ</t>
    </rPh>
    <rPh sb="13" eb="14">
      <t>キュウ</t>
    </rPh>
    <rPh sb="17" eb="18">
      <t>ミズ</t>
    </rPh>
    <rPh sb="18" eb="19">
      <t>ミチ</t>
    </rPh>
    <rPh sb="19" eb="20">
      <t>ギョウ</t>
    </rPh>
    <phoneticPr fontId="6"/>
  </si>
  <si>
    <t>情　 報
通信業</t>
    <rPh sb="0" eb="1">
      <t>ジョウ</t>
    </rPh>
    <rPh sb="3" eb="4">
      <t>ホウ</t>
    </rPh>
    <rPh sb="5" eb="8">
      <t>ツウシンギョウ</t>
    </rPh>
    <phoneticPr fontId="6"/>
  </si>
  <si>
    <t>運輸業,郵便業</t>
    <rPh sb="0" eb="3">
      <t>ウンユギョウ</t>
    </rPh>
    <rPh sb="4" eb="6">
      <t>ユウビン</t>
    </rPh>
    <rPh sb="6" eb="7">
      <t>ギョウ</t>
    </rPh>
    <phoneticPr fontId="6"/>
  </si>
  <si>
    <t>卸売業,
小売業</t>
    <rPh sb="2" eb="3">
      <t>ギョウ</t>
    </rPh>
    <rPh sb="5" eb="6">
      <t>ショウ</t>
    </rPh>
    <rPh sb="6" eb="7">
      <t>バイ</t>
    </rPh>
    <rPh sb="7" eb="8">
      <t>ギョウ</t>
    </rPh>
    <phoneticPr fontId="6"/>
  </si>
  <si>
    <t>金融業,保険業</t>
    <rPh sb="2" eb="3">
      <t>ギョウ</t>
    </rPh>
    <rPh sb="4" eb="6">
      <t>ホケン</t>
    </rPh>
    <rPh sb="6" eb="7">
      <t>ギョウ</t>
    </rPh>
    <phoneticPr fontId="6"/>
  </si>
  <si>
    <t>不動産業,物品賃貸業</t>
    <rPh sb="3" eb="4">
      <t>ギョウ</t>
    </rPh>
    <rPh sb="5" eb="7">
      <t>ブッピン</t>
    </rPh>
    <rPh sb="7" eb="10">
      <t>チンタイギョウ</t>
    </rPh>
    <phoneticPr fontId="6"/>
  </si>
  <si>
    <t>学術研究,専門・技術ｻｰﾋﾞｽ業</t>
    <rPh sb="0" eb="2">
      <t>ガクジュツ</t>
    </rPh>
    <rPh sb="2" eb="4">
      <t>ケンキュウ</t>
    </rPh>
    <rPh sb="5" eb="7">
      <t>センモン</t>
    </rPh>
    <rPh sb="8" eb="10">
      <t>ギジュツ</t>
    </rPh>
    <rPh sb="15" eb="16">
      <t>ギョウ</t>
    </rPh>
    <phoneticPr fontId="6"/>
  </si>
  <si>
    <t>宿泊業,飲食サービス業</t>
    <rPh sb="0" eb="2">
      <t>シュクハク</t>
    </rPh>
    <rPh sb="2" eb="3">
      <t>ギョウ</t>
    </rPh>
    <rPh sb="4" eb="6">
      <t>インショク</t>
    </rPh>
    <rPh sb="10" eb="11">
      <t>ギョウ</t>
    </rPh>
    <phoneticPr fontId="6"/>
  </si>
  <si>
    <t>生活関連ｻｰﾋﾞｽ業,娯楽業</t>
    <rPh sb="0" eb="2">
      <t>セイカツ</t>
    </rPh>
    <rPh sb="2" eb="4">
      <t>カンレン</t>
    </rPh>
    <rPh sb="9" eb="10">
      <t>ギョウ</t>
    </rPh>
    <rPh sb="11" eb="14">
      <t>ゴラクギョウ</t>
    </rPh>
    <phoneticPr fontId="6"/>
  </si>
  <si>
    <r>
      <t xml:space="preserve">教育,
</t>
    </r>
    <r>
      <rPr>
        <sz val="8"/>
        <rFont val="ＭＳ 明朝"/>
        <family val="1"/>
        <charset val="128"/>
      </rPr>
      <t>学習支援業</t>
    </r>
    <rPh sb="0" eb="2">
      <t>キョウイク</t>
    </rPh>
    <rPh sb="4" eb="6">
      <t>ガクシュウ</t>
    </rPh>
    <rPh sb="6" eb="8">
      <t>シエン</t>
    </rPh>
    <rPh sb="8" eb="9">
      <t>ギョウ</t>
    </rPh>
    <phoneticPr fontId="6"/>
  </si>
  <si>
    <t>医療,
福祉</t>
    <rPh sb="0" eb="2">
      <t>イリョウ</t>
    </rPh>
    <rPh sb="4" eb="5">
      <t>フク</t>
    </rPh>
    <rPh sb="5" eb="6">
      <t>シ</t>
    </rPh>
    <phoneticPr fontId="6"/>
  </si>
  <si>
    <t>複合サービス事業</t>
    <rPh sb="0" eb="2">
      <t>フクゴウ</t>
    </rPh>
    <rPh sb="6" eb="7">
      <t>ジ</t>
    </rPh>
    <rPh sb="7" eb="8">
      <t>ギョウ</t>
    </rPh>
    <phoneticPr fontId="6"/>
  </si>
  <si>
    <t>サ－ビス業</t>
    <rPh sb="4" eb="5">
      <t>ギョウ</t>
    </rPh>
    <phoneticPr fontId="6"/>
  </si>
  <si>
    <t>公　務</t>
    <phoneticPr fontId="6"/>
  </si>
  <si>
    <t>…</t>
    <phoneticPr fontId="6"/>
  </si>
  <si>
    <t>R１</t>
    <phoneticPr fontId="2"/>
  </si>
  <si>
    <t>※日本標準産業分類の改訂に伴い、平成15年度及び平成20年度の調査から産業区分が変更された。</t>
    <rPh sb="1" eb="3">
      <t>ニホン</t>
    </rPh>
    <rPh sb="3" eb="5">
      <t>ヒョウジュン</t>
    </rPh>
    <rPh sb="5" eb="7">
      <t>サンギョウ</t>
    </rPh>
    <rPh sb="7" eb="9">
      <t>ブンルイ</t>
    </rPh>
    <rPh sb="10" eb="12">
      <t>カイテイ</t>
    </rPh>
    <rPh sb="13" eb="14">
      <t>トモナ</t>
    </rPh>
    <rPh sb="16" eb="18">
      <t>ヘイセイ</t>
    </rPh>
    <rPh sb="20" eb="22">
      <t>ネンド</t>
    </rPh>
    <rPh sb="22" eb="23">
      <t>オヨ</t>
    </rPh>
    <rPh sb="24" eb="26">
      <t>ヘイセイ</t>
    </rPh>
    <rPh sb="28" eb="30">
      <t>ネンド</t>
    </rPh>
    <rPh sb="31" eb="33">
      <t>チョウサ</t>
    </rPh>
    <rPh sb="35" eb="37">
      <t>サンギョウ</t>
    </rPh>
    <rPh sb="37" eb="39">
      <t>クブン</t>
    </rPh>
    <rPh sb="40" eb="42">
      <t>ヘンコウ</t>
    </rPh>
    <phoneticPr fontId="6"/>
  </si>
  <si>
    <t>漁　業</t>
    <phoneticPr fontId="6"/>
  </si>
  <si>
    <t>公　務</t>
    <phoneticPr fontId="6"/>
  </si>
  <si>
    <t>S 55</t>
    <phoneticPr fontId="2"/>
  </si>
  <si>
    <t>…</t>
    <phoneticPr fontId="6"/>
  </si>
  <si>
    <t>H6</t>
    <phoneticPr fontId="2"/>
  </si>
  <si>
    <t>H13</t>
    <phoneticPr fontId="12"/>
  </si>
  <si>
    <t>R１</t>
    <phoneticPr fontId="2"/>
  </si>
  <si>
    <t>R 1</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</si>
</sst>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 #,##0_ ;_ * \-#,##0_ ;_ * &quot;-&quot;_ ;_ @_ "/>
    <numFmt numFmtId="176" formatCode="#,##0;\-#,##0;&quot;-&quot;;@"/>
    <numFmt numFmtId="177" formatCode="#,##0;\-#,##0;&quot;-&quot;;@\ "/>
    <numFmt numFmtId="178" formatCode="#,##0;\-#,##0;&quot;-&quot;;\ @\ "/>
    <numFmt numFmtId="179" formatCode="#,##0.0;\-#,##0.0;&quot;-&quot;;@\ "/>
    <numFmt numFmtId="180" formatCode="#,##0.0;\-#,##0.0"/>
    <numFmt numFmtId="181" formatCode="#,##0.0;\-#,##0.0;&quot;-&quot;;\ @\ "/>
    <numFmt numFmtId="182" formatCode="#,##0.0;\-#,##0.0;&quot;-&quot;;@"/>
    <numFmt numFmtId="183" formatCode="0.0_ "/>
  </numFmts>
  <fonts count="23">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9"/>
      <name val="ＭＳ Ｐ明朝"/>
      <family val="1"/>
      <charset val="128"/>
    </font>
    <font>
      <sz val="14"/>
      <name val="ＭＳ 明朝"/>
      <family val="1"/>
      <charset val="128"/>
    </font>
    <font>
      <sz val="7"/>
      <name val="ＭＳ Ｐ明朝"/>
      <family val="1"/>
      <charset val="128"/>
    </font>
    <font>
      <sz val="14"/>
      <name val="ＭＳ Ｐ明朝"/>
      <family val="1"/>
      <charset val="128"/>
    </font>
    <font>
      <sz val="11"/>
      <name val="ＭＳ Ｐ明朝"/>
      <family val="1"/>
      <charset val="128"/>
    </font>
    <font>
      <b/>
      <sz val="10"/>
      <name val="ＭＳ Ｐ明朝"/>
      <family val="1"/>
      <charset val="128"/>
    </font>
    <font>
      <sz val="8"/>
      <name val="ＭＳ Ｐ明朝"/>
      <family val="1"/>
      <charset val="128"/>
    </font>
    <font>
      <sz val="12"/>
      <name val="ＭＳ Ｐ明朝"/>
      <family val="1"/>
      <charset val="128"/>
    </font>
    <font>
      <sz val="6"/>
      <name val="ＭＳ Ｐゴシック"/>
      <family val="3"/>
      <charset val="128"/>
      <scheme val="minor"/>
    </font>
    <font>
      <sz val="11"/>
      <color theme="1"/>
      <name val="ＭＳ Ｐゴシック"/>
      <family val="2"/>
      <scheme val="minor"/>
    </font>
    <font>
      <sz val="10"/>
      <color theme="1"/>
      <name val="ＭＳ Ｐ明朝"/>
      <family val="1"/>
      <charset val="128"/>
    </font>
    <font>
      <sz val="14"/>
      <color theme="1"/>
      <name val="ＭＳ Ｐ明朝"/>
      <family val="1"/>
      <charset val="128"/>
    </font>
    <font>
      <sz val="9"/>
      <color theme="1"/>
      <name val="ＭＳ Ｐ明朝"/>
      <family val="1"/>
      <charset val="128"/>
    </font>
    <font>
      <sz val="8"/>
      <color theme="1"/>
      <name val="ＭＳ Ｐ明朝"/>
      <family val="1"/>
      <charset val="128"/>
    </font>
    <font>
      <sz val="9"/>
      <name val="ＭＳ Ｐゴシック"/>
      <family val="3"/>
      <charset val="128"/>
    </font>
    <font>
      <sz val="10"/>
      <name val="ＭＳ 明朝"/>
      <family val="1"/>
      <charset val="128"/>
    </font>
    <font>
      <sz val="12"/>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69">
    <border>
      <left/>
      <right/>
      <top/>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right style="hair">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style="thin">
        <color indexed="64"/>
      </right>
      <top/>
      <bottom style="dashed">
        <color indexed="64"/>
      </bottom>
      <diagonal/>
    </border>
    <border>
      <left style="thin">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hair">
        <color indexed="64"/>
      </left>
      <right style="hair">
        <color indexed="64"/>
      </right>
      <top/>
      <bottom style="dott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bottom style="dashed">
        <color indexed="64"/>
      </bottom>
      <diagonal/>
    </border>
    <border>
      <left/>
      <right/>
      <top/>
      <bottom style="dott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hair">
        <color indexed="64"/>
      </right>
      <top style="dashed">
        <color indexed="64"/>
      </top>
      <bottom/>
      <diagonal/>
    </border>
    <border>
      <left style="hair">
        <color indexed="64"/>
      </left>
      <right style="thin">
        <color indexed="64"/>
      </right>
      <top style="dashed">
        <color indexed="64"/>
      </top>
      <bottom/>
      <diagonal/>
    </border>
    <border>
      <left/>
      <right style="hair">
        <color indexed="64"/>
      </right>
      <top/>
      <bottom style="dashed">
        <color indexed="64"/>
      </bottom>
      <diagonal/>
    </border>
    <border>
      <left style="hair">
        <color indexed="64"/>
      </left>
      <right/>
      <top/>
      <bottom style="dashed">
        <color indexed="64"/>
      </bottom>
      <diagonal/>
    </border>
    <border>
      <left/>
      <right style="hair">
        <color indexed="64"/>
      </right>
      <top/>
      <bottom style="dotted">
        <color indexed="64"/>
      </bottom>
      <diagonal/>
    </border>
    <border>
      <left style="hair">
        <color indexed="64"/>
      </left>
      <right/>
      <top/>
      <bottom style="dotted">
        <color indexed="64"/>
      </bottom>
      <diagonal/>
    </border>
  </borders>
  <cellStyleXfs count="14">
    <xf numFmtId="0" fontId="0" fillId="0" borderId="0"/>
    <xf numFmtId="38" fontId="1" fillId="0" borderId="0" applyFont="0" applyFill="0" applyBorder="0" applyAlignment="0" applyProtection="0"/>
    <xf numFmtId="0" fontId="1" fillId="0" borderId="0">
      <alignment vertical="center"/>
    </xf>
    <xf numFmtId="0" fontId="5" fillId="0" borderId="0"/>
    <xf numFmtId="0" fontId="5" fillId="0" borderId="0"/>
    <xf numFmtId="0" fontId="5" fillId="0" borderId="0"/>
    <xf numFmtId="0" fontId="5" fillId="0" borderId="0"/>
    <xf numFmtId="0" fontId="5" fillId="0" borderId="0"/>
    <xf numFmtId="37" fontId="5" fillId="0" borderId="0"/>
    <xf numFmtId="0" fontId="5" fillId="0" borderId="0"/>
    <xf numFmtId="0" fontId="13" fillId="0" borderId="0"/>
    <xf numFmtId="3" fontId="19" fillId="0" borderId="0" applyFill="0" applyBorder="0" applyAlignment="0" applyProtection="0"/>
    <xf numFmtId="38" fontId="13" fillId="0" borderId="0" applyFont="0" applyFill="0" applyBorder="0" applyAlignment="0" applyProtection="0">
      <alignment vertical="center"/>
    </xf>
    <xf numFmtId="0" fontId="5" fillId="0" borderId="0"/>
  </cellStyleXfs>
  <cellXfs count="962">
    <xf numFmtId="0" fontId="0" fillId="0" borderId="0" xfId="0"/>
    <xf numFmtId="0" fontId="3" fillId="0" borderId="0" xfId="0" applyFont="1" applyFill="1"/>
    <xf numFmtId="0" fontId="3" fillId="0" borderId="0" xfId="0" applyFont="1" applyFill="1" applyAlignment="1">
      <alignment horizontal="center" vertical="center"/>
    </xf>
    <xf numFmtId="176" fontId="3" fillId="0" borderId="17" xfId="1" applyNumberFormat="1" applyFont="1" applyFill="1" applyBorder="1" applyAlignment="1">
      <alignment horizontal="right" vertical="center"/>
    </xf>
    <xf numFmtId="176" fontId="3" fillId="0" borderId="27" xfId="1" applyNumberFormat="1" applyFont="1" applyFill="1" applyBorder="1" applyAlignment="1">
      <alignment horizontal="right" vertical="center"/>
    </xf>
    <xf numFmtId="176" fontId="3" fillId="0" borderId="22" xfId="1" applyNumberFormat="1" applyFont="1" applyFill="1" applyBorder="1" applyAlignment="1">
      <alignment horizontal="right" vertical="center"/>
    </xf>
    <xf numFmtId="0" fontId="3" fillId="0" borderId="14" xfId="0" applyFont="1" applyFill="1" applyBorder="1" applyAlignment="1">
      <alignment horizontal="center" vertical="center"/>
    </xf>
    <xf numFmtId="0" fontId="3" fillId="0" borderId="4" xfId="0" applyFont="1" applyFill="1" applyBorder="1" applyAlignment="1">
      <alignment horizontal="center" vertical="center"/>
    </xf>
    <xf numFmtId="176" fontId="3" fillId="0" borderId="18"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0" xfId="1" applyNumberFormat="1" applyFont="1" applyFill="1" applyBorder="1" applyAlignment="1">
      <alignment horizontal="right" vertical="center"/>
    </xf>
    <xf numFmtId="176" fontId="3" fillId="0" borderId="1" xfId="1" applyNumberFormat="1" applyFont="1" applyFill="1" applyBorder="1" applyAlignment="1">
      <alignment horizontal="right" vertical="center"/>
    </xf>
    <xf numFmtId="176" fontId="3" fillId="0" borderId="26"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23" xfId="1" applyNumberFormat="1" applyFont="1" applyFill="1" applyBorder="1" applyAlignment="1">
      <alignment horizontal="right" vertical="center"/>
    </xf>
    <xf numFmtId="0" fontId="3" fillId="0" borderId="8" xfId="0" applyFont="1" applyFill="1" applyBorder="1" applyAlignment="1">
      <alignment horizontal="center" vertical="center"/>
    </xf>
    <xf numFmtId="176" fontId="3" fillId="0" borderId="10" xfId="1" applyNumberFormat="1" applyFont="1" applyFill="1" applyBorder="1" applyAlignment="1">
      <alignment horizontal="right" vertical="center"/>
    </xf>
    <xf numFmtId="176" fontId="3" fillId="0" borderId="30" xfId="1" applyNumberFormat="1" applyFont="1" applyFill="1" applyBorder="1" applyAlignment="1">
      <alignment horizontal="right" vertical="center"/>
    </xf>
    <xf numFmtId="0" fontId="3" fillId="0" borderId="12" xfId="0" applyFont="1" applyFill="1" applyBorder="1" applyAlignment="1">
      <alignment horizontal="center" vertical="center"/>
    </xf>
    <xf numFmtId="176" fontId="3" fillId="0" borderId="19" xfId="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25" xfId="1" applyNumberFormat="1" applyFont="1" applyFill="1" applyBorder="1" applyAlignment="1">
      <alignment horizontal="right" vertical="center"/>
    </xf>
    <xf numFmtId="0" fontId="3" fillId="0" borderId="12" xfId="0" applyFont="1" applyFill="1" applyBorder="1" applyAlignment="1">
      <alignment horizontal="center"/>
    </xf>
    <xf numFmtId="176" fontId="3" fillId="0" borderId="19" xfId="0" applyNumberFormat="1" applyFont="1" applyFill="1" applyBorder="1" applyAlignment="1">
      <alignment vertical="center"/>
    </xf>
    <xf numFmtId="0" fontId="3" fillId="0" borderId="5" xfId="0" applyFont="1" applyFill="1" applyBorder="1" applyAlignment="1">
      <alignment horizontal="center"/>
    </xf>
    <xf numFmtId="176" fontId="3" fillId="0" borderId="18" xfId="0" applyNumberFormat="1" applyFont="1" applyFill="1" applyBorder="1" applyAlignment="1">
      <alignment vertical="center"/>
    </xf>
    <xf numFmtId="0" fontId="3" fillId="0" borderId="11" xfId="0" applyFont="1" applyFill="1" applyBorder="1" applyAlignment="1">
      <alignment horizontal="center" vertical="center"/>
    </xf>
    <xf numFmtId="0" fontId="3" fillId="0" borderId="6" xfId="0" applyFont="1" applyFill="1" applyBorder="1" applyAlignment="1">
      <alignment horizontal="center"/>
    </xf>
    <xf numFmtId="176" fontId="3" fillId="0" borderId="7" xfId="0" applyNumberFormat="1" applyFont="1" applyFill="1" applyBorder="1" applyAlignment="1">
      <alignment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13" xfId="0" applyFont="1" applyFill="1" applyBorder="1" applyAlignment="1">
      <alignment horizontal="center" vertical="center"/>
    </xf>
    <xf numFmtId="176" fontId="3" fillId="0" borderId="24" xfId="1" applyNumberFormat="1" applyFont="1" applyFill="1" applyBorder="1" applyAlignment="1">
      <alignment horizontal="right" vertical="center"/>
    </xf>
    <xf numFmtId="0" fontId="3" fillId="0" borderId="15" xfId="0" applyFont="1"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3" fillId="0" borderId="0" xfId="0" applyFont="1" applyFill="1" applyAlignment="1">
      <alignment horizontal="center"/>
    </xf>
    <xf numFmtId="0" fontId="3" fillId="0" borderId="0" xfId="0" applyFont="1" applyFill="1" applyAlignment="1">
      <alignment vertical="center" wrapText="1"/>
    </xf>
    <xf numFmtId="0" fontId="3" fillId="0" borderId="16" xfId="0" applyFont="1" applyFill="1" applyBorder="1" applyAlignment="1">
      <alignment horizontal="center" vertical="center"/>
    </xf>
    <xf numFmtId="176" fontId="3" fillId="0" borderId="7" xfId="0" applyNumberFormat="1" applyFont="1" applyFill="1" applyBorder="1" applyAlignment="1">
      <alignment horizontal="right" vertical="center"/>
    </xf>
    <xf numFmtId="176" fontId="3" fillId="0" borderId="29" xfId="0" applyNumberFormat="1" applyFont="1" applyFill="1" applyBorder="1" applyAlignment="1">
      <alignment horizontal="right" vertical="center"/>
    </xf>
    <xf numFmtId="176" fontId="3" fillId="0" borderId="23" xfId="0" applyNumberFormat="1" applyFont="1" applyFill="1" applyBorder="1" applyAlignment="1">
      <alignment horizontal="right" vertical="center"/>
    </xf>
    <xf numFmtId="176" fontId="3" fillId="0" borderId="28" xfId="2" applyNumberFormat="1" applyFont="1" applyFill="1" applyBorder="1" applyAlignment="1">
      <alignment vertical="center"/>
    </xf>
    <xf numFmtId="176" fontId="3" fillId="0" borderId="0" xfId="2" applyNumberFormat="1" applyFont="1" applyFill="1" applyAlignment="1">
      <alignment vertical="center"/>
    </xf>
    <xf numFmtId="176" fontId="3" fillId="0" borderId="28" xfId="1" applyNumberFormat="1" applyFont="1" applyFill="1" applyBorder="1" applyAlignment="1">
      <alignment vertical="center" shrinkToFit="1"/>
    </xf>
    <xf numFmtId="176" fontId="3" fillId="0" borderId="0" xfId="1" applyNumberFormat="1" applyFont="1" applyFill="1" applyAlignment="1">
      <alignment vertical="center" shrinkToFit="1"/>
    </xf>
    <xf numFmtId="176" fontId="3" fillId="0" borderId="20" xfId="2" applyNumberFormat="1" applyFont="1" applyFill="1" applyBorder="1" applyAlignment="1">
      <alignment vertical="center" shrinkToFit="1"/>
    </xf>
    <xf numFmtId="0" fontId="3" fillId="0" borderId="1" xfId="0" applyNumberFormat="1" applyFont="1" applyFill="1" applyBorder="1" applyAlignment="1">
      <alignment horizontal="center" vertical="center" shrinkToFit="1"/>
    </xf>
    <xf numFmtId="0" fontId="3" fillId="0" borderId="26" xfId="0" applyNumberFormat="1" applyFont="1" applyFill="1" applyBorder="1" applyAlignment="1">
      <alignment horizontal="center" vertical="center" shrinkToFit="1"/>
    </xf>
    <xf numFmtId="0" fontId="3" fillId="0" borderId="20" xfId="0" applyNumberFormat="1" applyFont="1" applyFill="1" applyBorder="1" applyAlignment="1">
      <alignment horizontal="center" vertical="center" shrinkToFit="1"/>
    </xf>
    <xf numFmtId="0" fontId="3" fillId="0" borderId="0" xfId="0" applyFont="1" applyFill="1" applyAlignment="1">
      <alignment vertical="center"/>
    </xf>
    <xf numFmtId="0" fontId="3" fillId="0" borderId="2" xfId="0" applyFont="1" applyFill="1" applyBorder="1" applyAlignment="1">
      <alignment horizontal="center" vertical="center"/>
    </xf>
    <xf numFmtId="0" fontId="4" fillId="0" borderId="0" xfId="0" applyFont="1" applyFill="1" applyAlignment="1">
      <alignment vertical="center"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xf>
    <xf numFmtId="176" fontId="3" fillId="0" borderId="0" xfId="1" applyNumberFormat="1" applyFont="1" applyFill="1" applyAlignment="1">
      <alignment vertical="center"/>
    </xf>
    <xf numFmtId="0" fontId="3" fillId="0" borderId="0" xfId="3" quotePrefix="1" applyFont="1" applyFill="1" applyBorder="1" applyAlignment="1" applyProtection="1">
      <alignment horizontal="left" vertical="center"/>
    </xf>
    <xf numFmtId="0" fontId="3" fillId="0" borderId="23" xfId="3" applyFont="1" applyFill="1" applyBorder="1" applyAlignment="1">
      <alignment vertical="center"/>
    </xf>
    <xf numFmtId="0" fontId="3" fillId="0" borderId="0" xfId="3" applyFont="1" applyFill="1" applyAlignment="1">
      <alignment vertical="center"/>
    </xf>
    <xf numFmtId="0" fontId="3" fillId="0" borderId="33" xfId="3" quotePrefix="1" applyFont="1" applyFill="1" applyBorder="1" applyAlignment="1" applyProtection="1">
      <alignment horizontal="center" vertical="center"/>
    </xf>
    <xf numFmtId="0" fontId="3" fillId="0" borderId="14" xfId="3" applyFont="1" applyFill="1" applyBorder="1" applyAlignment="1" applyProtection="1">
      <alignment horizontal="center" vertical="center"/>
    </xf>
    <xf numFmtId="0" fontId="3" fillId="0" borderId="34" xfId="3" applyFont="1" applyFill="1" applyBorder="1" applyAlignment="1" applyProtection="1">
      <alignment horizontal="center" vertical="center"/>
    </xf>
    <xf numFmtId="0" fontId="3" fillId="0" borderId="35" xfId="3" applyFont="1" applyFill="1" applyBorder="1" applyAlignment="1" applyProtection="1">
      <alignment horizontal="center" vertical="center"/>
    </xf>
    <xf numFmtId="0" fontId="3" fillId="0" borderId="36" xfId="3" applyFont="1" applyFill="1" applyBorder="1" applyAlignment="1" applyProtection="1">
      <alignment horizontal="center" vertical="center"/>
    </xf>
    <xf numFmtId="0" fontId="3" fillId="0" borderId="26" xfId="3" applyFont="1" applyFill="1" applyBorder="1" applyAlignment="1" applyProtection="1">
      <alignment horizontal="center" vertical="center"/>
    </xf>
    <xf numFmtId="0" fontId="3" fillId="0" borderId="37" xfId="3" quotePrefix="1" applyFont="1" applyFill="1" applyBorder="1" applyAlignment="1" applyProtection="1">
      <alignment horizontal="center" vertical="center"/>
    </xf>
    <xf numFmtId="0" fontId="3" fillId="0" borderId="22" xfId="3" applyFont="1" applyFill="1" applyBorder="1" applyAlignment="1">
      <alignment vertical="center"/>
    </xf>
    <xf numFmtId="176" fontId="3" fillId="0" borderId="22" xfId="3" applyNumberFormat="1" applyFont="1" applyFill="1" applyBorder="1" applyAlignment="1" applyProtection="1">
      <alignment horizontal="left" vertical="center"/>
    </xf>
    <xf numFmtId="176" fontId="3" fillId="0" borderId="2" xfId="3" applyNumberFormat="1" applyFont="1" applyFill="1" applyBorder="1" applyAlignment="1" applyProtection="1">
      <alignment horizontal="left" vertical="center"/>
    </xf>
    <xf numFmtId="176" fontId="3" fillId="0" borderId="3" xfId="3" applyNumberFormat="1" applyFont="1" applyFill="1" applyBorder="1" applyAlignment="1" applyProtection="1">
      <alignment vertical="center"/>
      <protection locked="0"/>
    </xf>
    <xf numFmtId="176" fontId="3" fillId="0" borderId="38" xfId="3" applyNumberFormat="1" applyFont="1" applyFill="1" applyBorder="1" applyAlignment="1" applyProtection="1">
      <alignment vertical="center"/>
      <protection locked="0"/>
    </xf>
    <xf numFmtId="176" fontId="3" fillId="0" borderId="39" xfId="3" applyNumberFormat="1" applyFont="1" applyFill="1" applyBorder="1" applyAlignment="1" applyProtection="1">
      <alignment vertical="center"/>
      <protection locked="0"/>
    </xf>
    <xf numFmtId="176" fontId="3" fillId="0" borderId="40" xfId="3" applyNumberFormat="1" applyFont="1" applyFill="1" applyBorder="1" applyAlignment="1" applyProtection="1">
      <alignment vertical="center"/>
      <protection locked="0"/>
    </xf>
    <xf numFmtId="176" fontId="3" fillId="0" borderId="28" xfId="3" applyNumberFormat="1" applyFont="1" applyFill="1" applyBorder="1" applyAlignment="1" applyProtection="1">
      <alignment vertical="center"/>
      <protection locked="0"/>
    </xf>
    <xf numFmtId="176" fontId="3" fillId="0" borderId="41" xfId="3" applyNumberFormat="1" applyFont="1" applyFill="1" applyBorder="1" applyAlignment="1" applyProtection="1">
      <alignment vertical="center"/>
      <protection locked="0"/>
    </xf>
    <xf numFmtId="176" fontId="3" fillId="0" borderId="5" xfId="3" applyNumberFormat="1" applyFont="1" applyFill="1" applyBorder="1" applyAlignment="1" applyProtection="1">
      <alignment vertical="center"/>
      <protection locked="0"/>
    </xf>
    <xf numFmtId="176" fontId="3" fillId="0" borderId="42" xfId="3" applyNumberFormat="1" applyFont="1" applyFill="1" applyBorder="1" applyAlignment="1" applyProtection="1">
      <alignment vertical="center"/>
      <protection locked="0"/>
    </xf>
    <xf numFmtId="176" fontId="3" fillId="0" borderId="0" xfId="3" applyNumberFormat="1" applyFont="1" applyFill="1" applyAlignment="1">
      <alignment vertical="center"/>
    </xf>
    <xf numFmtId="176" fontId="3" fillId="0" borderId="23" xfId="3" applyNumberFormat="1" applyFont="1" applyFill="1" applyBorder="1" applyAlignment="1" applyProtection="1">
      <alignment horizontal="left" vertical="center"/>
    </xf>
    <xf numFmtId="176" fontId="3" fillId="0" borderId="16" xfId="3" applyNumberFormat="1" applyFont="1" applyFill="1" applyBorder="1" applyAlignment="1" applyProtection="1">
      <alignment horizontal="left" vertical="center"/>
    </xf>
    <xf numFmtId="176" fontId="3" fillId="0" borderId="6" xfId="3" applyNumberFormat="1" applyFont="1" applyFill="1" applyBorder="1" applyAlignment="1" applyProtection="1">
      <alignment vertical="center"/>
      <protection locked="0"/>
    </xf>
    <xf numFmtId="176" fontId="3" fillId="0" borderId="43" xfId="3" applyNumberFormat="1" applyFont="1" applyFill="1" applyBorder="1" applyAlignment="1" applyProtection="1">
      <alignment vertical="center"/>
      <protection locked="0"/>
    </xf>
    <xf numFmtId="176" fontId="3" fillId="0" borderId="44" xfId="3" applyNumberFormat="1" applyFont="1" applyFill="1" applyBorder="1" applyAlignment="1" applyProtection="1">
      <alignment vertical="center"/>
      <protection locked="0"/>
    </xf>
    <xf numFmtId="176" fontId="3" fillId="0" borderId="45" xfId="3" applyNumberFormat="1" applyFont="1" applyFill="1" applyBorder="1" applyAlignment="1" applyProtection="1">
      <alignment vertical="center"/>
      <protection locked="0"/>
    </xf>
    <xf numFmtId="176" fontId="3" fillId="0" borderId="29" xfId="3" applyNumberFormat="1" applyFont="1" applyFill="1" applyBorder="1" applyAlignment="1" applyProtection="1">
      <alignment vertical="center"/>
      <protection locked="0"/>
    </xf>
    <xf numFmtId="176" fontId="3" fillId="0" borderId="37" xfId="3" applyNumberFormat="1" applyFont="1" applyFill="1" applyBorder="1" applyAlignment="1" applyProtection="1">
      <alignment vertical="center"/>
      <protection locked="0"/>
    </xf>
    <xf numFmtId="176" fontId="3" fillId="0" borderId="27" xfId="3" applyNumberFormat="1" applyFont="1" applyFill="1" applyBorder="1" applyAlignment="1" applyProtection="1">
      <alignment vertical="center"/>
      <protection locked="0"/>
    </xf>
    <xf numFmtId="176" fontId="3" fillId="0" borderId="33" xfId="3" applyNumberFormat="1" applyFont="1" applyFill="1" applyBorder="1" applyAlignment="1" applyProtection="1">
      <alignment vertical="center"/>
      <protection locked="0"/>
    </xf>
    <xf numFmtId="0" fontId="3" fillId="0" borderId="0" xfId="3" applyFont="1" applyFill="1" applyBorder="1" applyAlignment="1">
      <alignment vertical="center"/>
    </xf>
    <xf numFmtId="176" fontId="3" fillId="0" borderId="0" xfId="3" applyNumberFormat="1" applyFont="1" applyFill="1" applyBorder="1" applyAlignment="1" applyProtection="1">
      <alignment horizontal="left" vertical="center"/>
    </xf>
    <xf numFmtId="176" fontId="3" fillId="0" borderId="4" xfId="3" applyNumberFormat="1" applyFont="1" applyFill="1" applyBorder="1" applyAlignment="1" applyProtection="1">
      <alignment horizontal="left" vertical="center"/>
    </xf>
    <xf numFmtId="176" fontId="3" fillId="0" borderId="46" xfId="3" applyNumberFormat="1" applyFont="1" applyFill="1" applyBorder="1" applyAlignment="1" applyProtection="1">
      <alignment vertical="center"/>
      <protection locked="0"/>
    </xf>
    <xf numFmtId="176" fontId="3" fillId="0" borderId="47" xfId="3" applyNumberFormat="1" applyFont="1" applyFill="1" applyBorder="1" applyAlignment="1" applyProtection="1">
      <alignment vertical="center"/>
      <protection locked="0"/>
    </xf>
    <xf numFmtId="0" fontId="3" fillId="0" borderId="0" xfId="0" applyFont="1" applyFill="1" applyAlignment="1">
      <alignment vertical="center" shrinkToFit="1"/>
    </xf>
    <xf numFmtId="0" fontId="3" fillId="0" borderId="47" xfId="0" applyFont="1" applyFill="1" applyBorder="1" applyAlignment="1">
      <alignment vertical="center" shrinkToFit="1"/>
    </xf>
    <xf numFmtId="0" fontId="3" fillId="0" borderId="44" xfId="0" applyFont="1" applyFill="1" applyBorder="1" applyAlignment="1">
      <alignment vertical="center" shrinkToFit="1"/>
    </xf>
    <xf numFmtId="176" fontId="3" fillId="0" borderId="4" xfId="3" applyNumberFormat="1" applyFont="1" applyFill="1" applyBorder="1" applyAlignment="1" applyProtection="1">
      <alignment horizontal="distributed" vertical="center"/>
    </xf>
    <xf numFmtId="176" fontId="8" fillId="0" borderId="46" xfId="3" applyNumberFormat="1" applyFont="1" applyFill="1" applyBorder="1" applyAlignment="1" applyProtection="1">
      <alignment vertical="center"/>
      <protection locked="0"/>
    </xf>
    <xf numFmtId="176" fontId="3" fillId="0" borderId="16" xfId="3" applyNumberFormat="1" applyFont="1" applyFill="1" applyBorder="1" applyAlignment="1" applyProtection="1">
      <alignment horizontal="distributed" vertical="center"/>
    </xf>
    <xf numFmtId="0" fontId="3" fillId="0" borderId="45" xfId="0" applyFont="1" applyFill="1" applyBorder="1" applyAlignment="1">
      <alignment vertical="center" shrinkToFit="1"/>
    </xf>
    <xf numFmtId="0" fontId="3" fillId="0" borderId="20" xfId="3" applyFont="1" applyFill="1" applyBorder="1" applyAlignment="1">
      <alignment vertical="center"/>
    </xf>
    <xf numFmtId="176" fontId="3" fillId="0" borderId="20" xfId="3" applyNumberFormat="1" applyFont="1" applyFill="1" applyBorder="1" applyAlignment="1" applyProtection="1">
      <alignment horizontal="left" vertical="center"/>
    </xf>
    <xf numFmtId="176" fontId="3" fillId="0" borderId="21" xfId="3" applyNumberFormat="1" applyFont="1" applyFill="1" applyBorder="1" applyAlignment="1" applyProtection="1">
      <alignment horizontal="left" vertical="center"/>
    </xf>
    <xf numFmtId="176" fontId="3" fillId="0" borderId="14" xfId="3" applyNumberFormat="1" applyFont="1" applyFill="1" applyBorder="1" applyAlignment="1" applyProtection="1">
      <alignment vertical="center"/>
      <protection locked="0"/>
    </xf>
    <xf numFmtId="176" fontId="3" fillId="0" borderId="34" xfId="3" applyNumberFormat="1" applyFont="1" applyFill="1" applyBorder="1" applyAlignment="1" applyProtection="1">
      <alignment vertical="center"/>
      <protection locked="0"/>
    </xf>
    <xf numFmtId="176" fontId="3" fillId="0" borderId="36" xfId="3" applyNumberFormat="1" applyFont="1" applyFill="1" applyBorder="1" applyAlignment="1" applyProtection="1">
      <alignment vertical="center"/>
      <protection locked="0"/>
    </xf>
    <xf numFmtId="176" fontId="3" fillId="0" borderId="26" xfId="3" applyNumberFormat="1" applyFont="1" applyFill="1" applyBorder="1" applyAlignment="1" applyProtection="1">
      <alignment vertical="center"/>
      <protection locked="0"/>
    </xf>
    <xf numFmtId="176" fontId="3" fillId="0" borderId="32" xfId="3" applyNumberFormat="1" applyFont="1" applyFill="1" applyBorder="1" applyAlignment="1" applyProtection="1">
      <alignment vertical="center"/>
      <protection locked="0"/>
    </xf>
    <xf numFmtId="176" fontId="3" fillId="0" borderId="35" xfId="3" applyNumberFormat="1" applyFont="1" applyFill="1" applyBorder="1" applyAlignment="1" applyProtection="1">
      <alignment vertical="center"/>
      <protection locked="0"/>
    </xf>
    <xf numFmtId="176" fontId="3" fillId="0" borderId="23" xfId="3" applyNumberFormat="1" applyFont="1" applyFill="1" applyBorder="1" applyAlignment="1" applyProtection="1">
      <alignment horizontal="distributed" vertical="center"/>
    </xf>
    <xf numFmtId="41" fontId="3" fillId="0" borderId="22" xfId="3" applyNumberFormat="1" applyFont="1" applyFill="1" applyBorder="1" applyAlignment="1" applyProtection="1">
      <alignment horizontal="left" vertical="center"/>
    </xf>
    <xf numFmtId="41" fontId="3" fillId="0" borderId="2" xfId="3" applyNumberFormat="1" applyFont="1" applyFill="1" applyBorder="1" applyAlignment="1" applyProtection="1">
      <alignment horizontal="left" vertical="center"/>
    </xf>
    <xf numFmtId="41" fontId="3" fillId="0" borderId="23" xfId="3" applyNumberFormat="1" applyFont="1" applyFill="1" applyBorder="1" applyAlignment="1" applyProtection="1">
      <alignment horizontal="left" vertical="center"/>
    </xf>
    <xf numFmtId="41" fontId="3" fillId="0" borderId="16" xfId="3" applyNumberFormat="1" applyFont="1" applyFill="1" applyBorder="1" applyAlignment="1" applyProtection="1">
      <alignment horizontal="left" vertical="center"/>
    </xf>
    <xf numFmtId="41" fontId="3" fillId="0" borderId="4" xfId="3" applyNumberFormat="1" applyFont="1" applyFill="1" applyBorder="1" applyAlignment="1" applyProtection="1">
      <alignment horizontal="left" vertical="center"/>
    </xf>
    <xf numFmtId="41" fontId="3" fillId="0" borderId="0" xfId="3" applyNumberFormat="1" applyFont="1" applyFill="1" applyBorder="1" applyAlignment="1" applyProtection="1">
      <alignment horizontal="left" vertical="center"/>
    </xf>
    <xf numFmtId="0" fontId="7" fillId="0" borderId="0" xfId="3" applyFont="1" applyFill="1" applyBorder="1" applyAlignment="1">
      <alignment vertical="center"/>
    </xf>
    <xf numFmtId="176" fontId="3" fillId="0" borderId="16" xfId="3" applyNumberFormat="1" applyFont="1" applyFill="1" applyBorder="1" applyAlignment="1" applyProtection="1">
      <alignment vertical="center"/>
      <protection locked="0"/>
    </xf>
    <xf numFmtId="0" fontId="3" fillId="0" borderId="23" xfId="4" applyFont="1" applyFill="1" applyBorder="1" applyAlignment="1">
      <alignment vertical="center"/>
    </xf>
    <xf numFmtId="0" fontId="3" fillId="0" borderId="0" xfId="4" applyFont="1" applyFill="1" applyAlignment="1">
      <alignment vertical="center"/>
    </xf>
    <xf numFmtId="0" fontId="3" fillId="0" borderId="6" xfId="4" applyFont="1" applyFill="1" applyBorder="1" applyAlignment="1" applyProtection="1">
      <alignment horizontal="center" vertical="center"/>
    </xf>
    <xf numFmtId="0" fontId="3" fillId="0" borderId="34" xfId="4" applyFont="1" applyFill="1" applyBorder="1" applyAlignment="1" applyProtection="1">
      <alignment horizontal="center" vertical="center"/>
    </xf>
    <xf numFmtId="0" fontId="3" fillId="0" borderId="26" xfId="4" applyFont="1" applyFill="1" applyBorder="1" applyAlignment="1" applyProtection="1">
      <alignment horizontal="center" vertical="center"/>
    </xf>
    <xf numFmtId="0" fontId="3" fillId="0" borderId="36" xfId="4" applyFont="1" applyFill="1" applyBorder="1" applyAlignment="1" applyProtection="1">
      <alignment horizontal="center" vertical="center"/>
    </xf>
    <xf numFmtId="0" fontId="3" fillId="0" borderId="0" xfId="4" applyFont="1" applyFill="1" applyAlignment="1">
      <alignment horizontal="center" vertical="center"/>
    </xf>
    <xf numFmtId="177" fontId="3" fillId="0" borderId="5" xfId="4" applyNumberFormat="1" applyFont="1" applyFill="1" applyBorder="1" applyAlignment="1" applyProtection="1">
      <alignment vertical="center"/>
    </xf>
    <xf numFmtId="177" fontId="3" fillId="0" borderId="46" xfId="4" applyNumberFormat="1" applyFont="1" applyFill="1" applyBorder="1" applyAlignment="1" applyProtection="1">
      <alignment vertical="center"/>
    </xf>
    <xf numFmtId="177" fontId="3" fillId="0" borderId="28" xfId="4" applyNumberFormat="1" applyFont="1" applyFill="1" applyBorder="1" applyAlignment="1" applyProtection="1">
      <alignment vertical="center"/>
    </xf>
    <xf numFmtId="177" fontId="3" fillId="0" borderId="41" xfId="4" applyNumberFormat="1" applyFont="1" applyFill="1" applyBorder="1" applyAlignment="1" applyProtection="1">
      <alignment vertical="center"/>
    </xf>
    <xf numFmtId="177" fontId="3" fillId="0" borderId="42" xfId="4" applyNumberFormat="1" applyFont="1" applyFill="1" applyBorder="1" applyAlignment="1" applyProtection="1">
      <alignment vertical="center"/>
    </xf>
    <xf numFmtId="177" fontId="3" fillId="0" borderId="6" xfId="4" applyNumberFormat="1" applyFont="1" applyFill="1" applyBorder="1" applyAlignment="1" applyProtection="1">
      <alignment vertical="center"/>
    </xf>
    <xf numFmtId="177" fontId="3" fillId="0" borderId="43" xfId="4" applyNumberFormat="1" applyFont="1" applyFill="1" applyBorder="1" applyAlignment="1" applyProtection="1">
      <alignment vertical="center"/>
    </xf>
    <xf numFmtId="177" fontId="3" fillId="0" borderId="29" xfId="4" applyNumberFormat="1" applyFont="1" applyFill="1" applyBorder="1" applyAlignment="1" applyProtection="1">
      <alignment vertical="center"/>
    </xf>
    <xf numFmtId="177" fontId="3" fillId="0" borderId="45" xfId="4" applyNumberFormat="1" applyFont="1" applyFill="1" applyBorder="1" applyAlignment="1" applyProtection="1">
      <alignment vertical="center"/>
    </xf>
    <xf numFmtId="177" fontId="3" fillId="0" borderId="37" xfId="4" applyNumberFormat="1" applyFont="1" applyFill="1" applyBorder="1" applyAlignment="1" applyProtection="1">
      <alignment vertical="center"/>
    </xf>
    <xf numFmtId="177" fontId="3" fillId="0" borderId="3" xfId="4" applyNumberFormat="1" applyFont="1" applyFill="1" applyBorder="1" applyAlignment="1" applyProtection="1">
      <alignment vertical="center"/>
    </xf>
    <xf numFmtId="177" fontId="3" fillId="0" borderId="38" xfId="4" applyNumberFormat="1" applyFont="1" applyFill="1" applyBorder="1" applyAlignment="1" applyProtection="1">
      <alignment vertical="center"/>
    </xf>
    <xf numFmtId="177" fontId="3" fillId="0" borderId="27" xfId="4" applyNumberFormat="1" applyFont="1" applyFill="1" applyBorder="1" applyAlignment="1" applyProtection="1">
      <alignment vertical="center"/>
    </xf>
    <xf numFmtId="177" fontId="3" fillId="0" borderId="40" xfId="4" applyNumberFormat="1" applyFont="1" applyFill="1" applyBorder="1" applyAlignment="1" applyProtection="1">
      <alignment vertical="center"/>
    </xf>
    <xf numFmtId="177" fontId="3" fillId="0" borderId="33" xfId="4" applyNumberFormat="1" applyFont="1" applyFill="1" applyBorder="1" applyAlignment="1" applyProtection="1">
      <alignment vertical="center"/>
    </xf>
    <xf numFmtId="177" fontId="3" fillId="0" borderId="46" xfId="4" applyNumberFormat="1" applyFont="1" applyFill="1" applyBorder="1" applyAlignment="1" applyProtection="1">
      <alignment vertical="center"/>
      <protection locked="0"/>
    </xf>
    <xf numFmtId="177" fontId="3" fillId="0" borderId="28" xfId="4" applyNumberFormat="1" applyFont="1" applyFill="1" applyBorder="1" applyAlignment="1" applyProtection="1">
      <alignment vertical="center"/>
      <protection locked="0"/>
    </xf>
    <xf numFmtId="177" fontId="3" fillId="0" borderId="41" xfId="4" applyNumberFormat="1" applyFont="1" applyFill="1" applyBorder="1" applyAlignment="1" applyProtection="1">
      <alignment vertical="center"/>
      <protection locked="0"/>
    </xf>
    <xf numFmtId="177" fontId="3" fillId="0" borderId="5" xfId="4" applyNumberFormat="1" applyFont="1" applyFill="1" applyBorder="1" applyAlignment="1" applyProtection="1">
      <alignment vertical="center"/>
      <protection locked="0"/>
    </xf>
    <xf numFmtId="177" fontId="3" fillId="0" borderId="42" xfId="4" applyNumberFormat="1" applyFont="1" applyFill="1" applyBorder="1" applyAlignment="1" applyProtection="1">
      <alignment vertical="center"/>
      <protection locked="0"/>
    </xf>
    <xf numFmtId="177" fontId="3" fillId="0" borderId="43" xfId="4" applyNumberFormat="1" applyFont="1" applyFill="1" applyBorder="1" applyAlignment="1" applyProtection="1">
      <alignment vertical="center"/>
      <protection locked="0"/>
    </xf>
    <xf numFmtId="177" fontId="3" fillId="0" borderId="29" xfId="4" applyNumberFormat="1" applyFont="1" applyFill="1" applyBorder="1" applyAlignment="1" applyProtection="1">
      <alignment vertical="center"/>
      <protection locked="0"/>
    </xf>
    <xf numFmtId="177" fontId="3" fillId="0" borderId="45" xfId="4" applyNumberFormat="1" applyFont="1" applyFill="1" applyBorder="1" applyAlignment="1" applyProtection="1">
      <alignment vertical="center"/>
      <protection locked="0"/>
    </xf>
    <xf numFmtId="177" fontId="3" fillId="0" borderId="6" xfId="4" applyNumberFormat="1" applyFont="1" applyFill="1" applyBorder="1" applyAlignment="1" applyProtection="1">
      <alignment vertical="center"/>
      <protection locked="0"/>
    </xf>
    <xf numFmtId="177" fontId="3" fillId="0" borderId="37" xfId="4" applyNumberFormat="1" applyFont="1" applyFill="1" applyBorder="1" applyAlignment="1" applyProtection="1">
      <alignment vertical="center"/>
      <protection locked="0"/>
    </xf>
    <xf numFmtId="177" fontId="3" fillId="0" borderId="14" xfId="4" applyNumberFormat="1" applyFont="1" applyFill="1" applyBorder="1" applyAlignment="1" applyProtection="1">
      <alignment vertical="center"/>
    </xf>
    <xf numFmtId="177" fontId="3" fillId="0" borderId="34" xfId="4" applyNumberFormat="1" applyFont="1" applyFill="1" applyBorder="1" applyAlignment="1" applyProtection="1">
      <alignment vertical="center"/>
      <protection locked="0"/>
    </xf>
    <xf numFmtId="177" fontId="3" fillId="0" borderId="26" xfId="4" applyNumberFormat="1" applyFont="1" applyFill="1" applyBorder="1" applyAlignment="1" applyProtection="1">
      <alignment vertical="center"/>
      <protection locked="0"/>
    </xf>
    <xf numFmtId="177" fontId="3" fillId="0" borderId="36" xfId="4" applyNumberFormat="1" applyFont="1" applyFill="1" applyBorder="1" applyAlignment="1" applyProtection="1">
      <alignment vertical="center"/>
      <protection locked="0"/>
    </xf>
    <xf numFmtId="177" fontId="3" fillId="0" borderId="14" xfId="4" applyNumberFormat="1" applyFont="1" applyFill="1" applyBorder="1" applyAlignment="1" applyProtection="1">
      <alignment vertical="center"/>
      <protection locked="0"/>
    </xf>
    <xf numFmtId="177" fontId="3" fillId="0" borderId="32" xfId="4" applyNumberFormat="1" applyFont="1" applyFill="1" applyBorder="1" applyAlignment="1" applyProtection="1">
      <alignment vertical="center"/>
      <protection locked="0"/>
    </xf>
    <xf numFmtId="0" fontId="3" fillId="0" borderId="23" xfId="5" applyFont="1" applyFill="1" applyBorder="1" applyAlignment="1">
      <alignment vertical="center"/>
    </xf>
    <xf numFmtId="0" fontId="3" fillId="0" borderId="0" xfId="5" applyFont="1" applyFill="1" applyAlignment="1">
      <alignment vertical="center"/>
    </xf>
    <xf numFmtId="0" fontId="3" fillId="0" borderId="6" xfId="5" applyFont="1" applyFill="1" applyBorder="1" applyAlignment="1" applyProtection="1">
      <alignment horizontal="center" vertical="center"/>
    </xf>
    <xf numFmtId="0" fontId="3" fillId="0" borderId="34" xfId="5" applyFont="1" applyFill="1" applyBorder="1" applyAlignment="1" applyProtection="1">
      <alignment horizontal="center" vertical="center"/>
    </xf>
    <xf numFmtId="0" fontId="3" fillId="0" borderId="26" xfId="5" applyFont="1" applyFill="1" applyBorder="1" applyAlignment="1" applyProtection="1">
      <alignment horizontal="center" vertical="center"/>
    </xf>
    <xf numFmtId="0" fontId="3" fillId="0" borderId="36" xfId="5" applyFont="1" applyFill="1" applyBorder="1" applyAlignment="1" applyProtection="1">
      <alignment horizontal="center" vertical="center"/>
    </xf>
    <xf numFmtId="0" fontId="3" fillId="0" borderId="0" xfId="5" applyFont="1" applyFill="1" applyAlignment="1">
      <alignment horizontal="center" vertical="center"/>
    </xf>
    <xf numFmtId="177" fontId="3" fillId="0" borderId="5" xfId="5" applyNumberFormat="1" applyFont="1" applyFill="1" applyBorder="1" applyAlignment="1" applyProtection="1">
      <alignment vertical="center"/>
    </xf>
    <xf numFmtId="177" fontId="3" fillId="0" borderId="46" xfId="5" applyNumberFormat="1" applyFont="1" applyFill="1" applyBorder="1" applyAlignment="1" applyProtection="1">
      <alignment vertical="center"/>
    </xf>
    <xf numFmtId="177" fontId="3" fillId="0" borderId="28" xfId="5" applyNumberFormat="1" applyFont="1" applyFill="1" applyBorder="1" applyAlignment="1" applyProtection="1">
      <alignment vertical="center"/>
    </xf>
    <xf numFmtId="177" fontId="3" fillId="0" borderId="41" xfId="5" applyNumberFormat="1" applyFont="1" applyFill="1" applyBorder="1" applyAlignment="1" applyProtection="1">
      <alignment vertical="center"/>
    </xf>
    <xf numFmtId="177" fontId="3" fillId="0" borderId="5" xfId="1" applyNumberFormat="1" applyFont="1" applyFill="1" applyBorder="1" applyAlignment="1" applyProtection="1">
      <alignment vertical="center"/>
    </xf>
    <xf numFmtId="177" fontId="3" fillId="0" borderId="46" xfId="1" applyNumberFormat="1" applyFont="1" applyFill="1" applyBorder="1" applyAlignment="1" applyProtection="1">
      <alignment vertical="center"/>
    </xf>
    <xf numFmtId="177" fontId="3" fillId="0" borderId="40" xfId="1" applyNumberFormat="1" applyFont="1" applyFill="1" applyBorder="1" applyAlignment="1" applyProtection="1">
      <alignment vertical="center"/>
    </xf>
    <xf numFmtId="177" fontId="3" fillId="0" borderId="38" xfId="1" applyNumberFormat="1" applyFont="1" applyFill="1" applyBorder="1" applyAlignment="1" applyProtection="1">
      <alignment vertical="center"/>
    </xf>
    <xf numFmtId="177" fontId="3" fillId="0" borderId="28" xfId="1" applyNumberFormat="1" applyFont="1" applyFill="1" applyBorder="1" applyAlignment="1" applyProtection="1">
      <alignment vertical="center"/>
    </xf>
    <xf numFmtId="177" fontId="3" fillId="0" borderId="41" xfId="1" applyNumberFormat="1" applyFont="1" applyFill="1" applyBorder="1" applyAlignment="1" applyProtection="1">
      <alignment vertical="center"/>
    </xf>
    <xf numFmtId="177" fontId="3" fillId="0" borderId="42" xfId="5" applyNumberFormat="1" applyFont="1" applyFill="1" applyBorder="1" applyAlignment="1" applyProtection="1">
      <alignment vertical="center"/>
    </xf>
    <xf numFmtId="177" fontId="3" fillId="0" borderId="0" xfId="5" applyNumberFormat="1" applyFont="1" applyFill="1" applyAlignment="1" applyProtection="1">
      <alignment vertical="center"/>
    </xf>
    <xf numFmtId="0" fontId="3" fillId="0" borderId="0" xfId="5" applyFont="1" applyFill="1" applyAlignment="1" applyProtection="1">
      <alignment vertical="center"/>
    </xf>
    <xf numFmtId="177" fontId="3" fillId="0" borderId="6" xfId="5" applyNumberFormat="1" applyFont="1" applyFill="1" applyBorder="1" applyAlignment="1" applyProtection="1">
      <alignment vertical="center"/>
    </xf>
    <xf numFmtId="177" fontId="3" fillId="0" borderId="43" xfId="5" applyNumberFormat="1" applyFont="1" applyFill="1" applyBorder="1" applyAlignment="1" applyProtection="1">
      <alignment vertical="center"/>
    </xf>
    <xf numFmtId="177" fontId="3" fillId="0" borderId="29" xfId="5" applyNumberFormat="1" applyFont="1" applyFill="1" applyBorder="1" applyAlignment="1" applyProtection="1">
      <alignment vertical="center"/>
    </xf>
    <xf numFmtId="177" fontId="3" fillId="0" borderId="45" xfId="5" applyNumberFormat="1" applyFont="1" applyFill="1" applyBorder="1" applyAlignment="1" applyProtection="1">
      <alignment vertical="center"/>
    </xf>
    <xf numFmtId="177" fontId="3" fillId="0" borderId="6" xfId="1" applyNumberFormat="1" applyFont="1" applyFill="1" applyBorder="1" applyAlignment="1" applyProtection="1">
      <alignment vertical="center"/>
    </xf>
    <xf numFmtId="177" fontId="3" fillId="0" borderId="43" xfId="1" applyNumberFormat="1" applyFont="1" applyFill="1" applyBorder="1" applyAlignment="1" applyProtection="1">
      <alignment vertical="center"/>
    </xf>
    <xf numFmtId="177" fontId="3" fillId="0" borderId="45" xfId="1" applyNumberFormat="1" applyFont="1" applyFill="1" applyBorder="1" applyAlignment="1" applyProtection="1">
      <alignment vertical="center"/>
    </xf>
    <xf numFmtId="177" fontId="3" fillId="0" borderId="29" xfId="1" applyNumberFormat="1" applyFont="1" applyFill="1" applyBorder="1" applyAlignment="1" applyProtection="1">
      <alignment vertical="center"/>
    </xf>
    <xf numFmtId="177" fontId="3" fillId="0" borderId="37" xfId="5" applyNumberFormat="1" applyFont="1" applyFill="1" applyBorder="1" applyAlignment="1" applyProtection="1">
      <alignment vertical="center"/>
    </xf>
    <xf numFmtId="177" fontId="3" fillId="0" borderId="3" xfId="5" applyNumberFormat="1" applyFont="1" applyFill="1" applyBorder="1" applyAlignment="1" applyProtection="1">
      <alignment vertical="center"/>
    </xf>
    <xf numFmtId="177" fontId="3" fillId="0" borderId="38" xfId="5" applyNumberFormat="1" applyFont="1" applyFill="1" applyBorder="1" applyAlignment="1" applyProtection="1">
      <alignment vertical="center"/>
    </xf>
    <xf numFmtId="177" fontId="3" fillId="0" borderId="27" xfId="5" applyNumberFormat="1" applyFont="1" applyFill="1" applyBorder="1" applyAlignment="1" applyProtection="1">
      <alignment vertical="center"/>
    </xf>
    <xf numFmtId="177" fontId="3" fillId="0" borderId="40" xfId="5" applyNumberFormat="1" applyFont="1" applyFill="1" applyBorder="1" applyAlignment="1" applyProtection="1">
      <alignment vertical="center"/>
    </xf>
    <xf numFmtId="177" fontId="3" fillId="0" borderId="3" xfId="1" applyNumberFormat="1" applyFont="1" applyFill="1" applyBorder="1" applyAlignment="1" applyProtection="1">
      <alignment vertical="center"/>
    </xf>
    <xf numFmtId="177" fontId="3" fillId="0" borderId="27" xfId="1" applyNumberFormat="1" applyFont="1" applyFill="1" applyBorder="1" applyAlignment="1" applyProtection="1">
      <alignment vertical="center"/>
    </xf>
    <xf numFmtId="177" fontId="3" fillId="0" borderId="33" xfId="5" applyNumberFormat="1" applyFont="1" applyFill="1" applyBorder="1" applyAlignment="1" applyProtection="1">
      <alignment vertical="center"/>
    </xf>
    <xf numFmtId="177" fontId="3" fillId="0" borderId="33" xfId="1" applyNumberFormat="1" applyFont="1" applyFill="1" applyBorder="1" applyAlignment="1" applyProtection="1">
      <alignment vertical="center"/>
    </xf>
    <xf numFmtId="177" fontId="3" fillId="0" borderId="17" xfId="1" applyNumberFormat="1" applyFont="1" applyFill="1" applyBorder="1" applyAlignment="1" applyProtection="1">
      <alignment vertical="center"/>
    </xf>
    <xf numFmtId="177" fontId="3" fillId="0" borderId="46" xfId="5" applyNumberFormat="1" applyFont="1" applyFill="1" applyBorder="1" applyAlignment="1" applyProtection="1">
      <alignment vertical="center"/>
      <protection locked="0"/>
    </xf>
    <xf numFmtId="177" fontId="3" fillId="0" borderId="28" xfId="5" applyNumberFormat="1" applyFont="1" applyFill="1" applyBorder="1" applyAlignment="1" applyProtection="1">
      <alignment vertical="center"/>
      <protection locked="0"/>
    </xf>
    <xf numFmtId="177" fontId="3" fillId="0" borderId="41" xfId="5" applyNumberFormat="1" applyFont="1" applyFill="1" applyBorder="1" applyAlignment="1" applyProtection="1">
      <alignment vertical="center"/>
      <protection locked="0"/>
    </xf>
    <xf numFmtId="177" fontId="3" fillId="0" borderId="0" xfId="0" applyNumberFormat="1" applyFont="1" applyFill="1" applyAlignment="1">
      <alignment vertical="center" shrinkToFit="1"/>
    </xf>
    <xf numFmtId="177" fontId="3" fillId="0" borderId="0" xfId="1" applyNumberFormat="1" applyFont="1" applyFill="1" applyAlignment="1">
      <alignment vertical="center" shrinkToFit="1"/>
    </xf>
    <xf numFmtId="177" fontId="3" fillId="0" borderId="18" xfId="1" applyNumberFormat="1" applyFont="1" applyFill="1" applyBorder="1" applyAlignment="1">
      <alignment vertical="center" shrinkToFit="1"/>
    </xf>
    <xf numFmtId="177" fontId="3" fillId="0" borderId="46" xfId="1" applyNumberFormat="1" applyFont="1" applyFill="1" applyBorder="1" applyAlignment="1">
      <alignment vertical="center" shrinkToFit="1"/>
    </xf>
    <xf numFmtId="177" fontId="3" fillId="0" borderId="28" xfId="1" applyNumberFormat="1" applyFont="1" applyFill="1" applyBorder="1" applyAlignment="1" applyProtection="1">
      <alignment vertical="center"/>
      <protection locked="0"/>
    </xf>
    <xf numFmtId="177" fontId="3" fillId="0" borderId="41" xfId="1" applyNumberFormat="1" applyFont="1" applyFill="1" applyBorder="1" applyAlignment="1" applyProtection="1">
      <alignment vertical="center"/>
      <protection locked="0"/>
    </xf>
    <xf numFmtId="177" fontId="3" fillId="0" borderId="5" xfId="5" applyNumberFormat="1" applyFont="1" applyFill="1" applyBorder="1" applyAlignment="1" applyProtection="1">
      <alignment vertical="center"/>
      <protection locked="0"/>
    </xf>
    <xf numFmtId="177" fontId="3" fillId="0" borderId="42" xfId="5" applyNumberFormat="1" applyFont="1" applyFill="1" applyBorder="1" applyAlignment="1" applyProtection="1">
      <alignment vertical="center"/>
      <protection locked="0"/>
    </xf>
    <xf numFmtId="177" fontId="3" fillId="0" borderId="43" xfId="1" applyNumberFormat="1" applyFont="1" applyFill="1" applyBorder="1" applyAlignment="1">
      <alignment vertical="center" shrinkToFit="1"/>
    </xf>
    <xf numFmtId="177" fontId="3" fillId="0" borderId="42" xfId="0" applyNumberFormat="1" applyFont="1" applyFill="1" applyBorder="1" applyAlignment="1">
      <alignment vertical="center" shrinkToFit="1"/>
    </xf>
    <xf numFmtId="177" fontId="3" fillId="0" borderId="43" xfId="5" applyNumberFormat="1" applyFont="1" applyFill="1" applyBorder="1" applyAlignment="1" applyProtection="1">
      <alignment vertical="center"/>
      <protection locked="0"/>
    </xf>
    <xf numFmtId="177" fontId="3" fillId="0" borderId="29" xfId="5" applyNumberFormat="1" applyFont="1" applyFill="1" applyBorder="1" applyAlignment="1" applyProtection="1">
      <alignment vertical="center"/>
      <protection locked="0"/>
    </xf>
    <xf numFmtId="177" fontId="3" fillId="0" borderId="45" xfId="5" applyNumberFormat="1" applyFont="1" applyFill="1" applyBorder="1" applyAlignment="1" applyProtection="1">
      <alignment vertical="center"/>
      <protection locked="0"/>
    </xf>
    <xf numFmtId="177" fontId="3" fillId="0" borderId="23" xfId="0" applyNumberFormat="1" applyFont="1" applyFill="1" applyBorder="1" applyAlignment="1">
      <alignment vertical="center" shrinkToFit="1"/>
    </xf>
    <xf numFmtId="177" fontId="3" fillId="0" borderId="23" xfId="1" applyNumberFormat="1" applyFont="1" applyFill="1" applyBorder="1" applyAlignment="1">
      <alignment vertical="center" shrinkToFit="1"/>
    </xf>
    <xf numFmtId="177" fontId="3" fillId="0" borderId="7" xfId="1" applyNumberFormat="1" applyFont="1" applyFill="1" applyBorder="1" applyAlignment="1">
      <alignment vertical="center" shrinkToFit="1"/>
    </xf>
    <xf numFmtId="177" fontId="3" fillId="0" borderId="29" xfId="1" applyNumberFormat="1" applyFont="1" applyFill="1" applyBorder="1" applyAlignment="1" applyProtection="1">
      <alignment vertical="center"/>
      <protection locked="0"/>
    </xf>
    <xf numFmtId="177" fontId="3" fillId="0" borderId="45" xfId="1" applyNumberFormat="1" applyFont="1" applyFill="1" applyBorder="1" applyAlignment="1" applyProtection="1">
      <alignment vertical="center"/>
      <protection locked="0"/>
    </xf>
    <xf numFmtId="177" fontId="3" fillId="0" borderId="37" xfId="0" applyNumberFormat="1" applyFont="1" applyFill="1" applyBorder="1" applyAlignment="1">
      <alignment vertical="center" shrinkToFit="1"/>
    </xf>
    <xf numFmtId="177" fontId="3" fillId="0" borderId="14" xfId="5" applyNumberFormat="1" applyFont="1" applyFill="1" applyBorder="1" applyAlignment="1" applyProtection="1">
      <alignment vertical="center"/>
    </xf>
    <xf numFmtId="177" fontId="3" fillId="0" borderId="34" xfId="5" applyNumberFormat="1" applyFont="1" applyFill="1" applyBorder="1" applyAlignment="1" applyProtection="1">
      <alignment vertical="center"/>
      <protection locked="0"/>
    </xf>
    <xf numFmtId="177" fontId="3" fillId="0" borderId="26" xfId="5" applyNumberFormat="1" applyFont="1" applyFill="1" applyBorder="1" applyAlignment="1" applyProtection="1">
      <alignment vertical="center"/>
      <protection locked="0"/>
    </xf>
    <xf numFmtId="177" fontId="3" fillId="0" borderId="36" xfId="5" applyNumberFormat="1" applyFont="1" applyFill="1" applyBorder="1" applyAlignment="1" applyProtection="1">
      <alignment vertical="center"/>
      <protection locked="0"/>
    </xf>
    <xf numFmtId="177" fontId="3" fillId="0" borderId="14" xfId="0" applyNumberFormat="1" applyFont="1" applyFill="1" applyBorder="1" applyAlignment="1">
      <alignment vertical="center" shrinkToFit="1"/>
    </xf>
    <xf numFmtId="177" fontId="3" fillId="0" borderId="14" xfId="1" applyNumberFormat="1" applyFont="1" applyFill="1" applyBorder="1" applyAlignment="1" applyProtection="1">
      <alignment vertical="center"/>
    </xf>
    <xf numFmtId="177" fontId="3" fillId="0" borderId="32" xfId="1" applyNumberFormat="1" applyFont="1" applyFill="1" applyBorder="1" applyAlignment="1">
      <alignment vertical="center" shrinkToFit="1"/>
    </xf>
    <xf numFmtId="177" fontId="3" fillId="0" borderId="36" xfId="1" applyNumberFormat="1" applyFont="1" applyFill="1" applyBorder="1" applyAlignment="1">
      <alignment vertical="center" shrinkToFit="1"/>
    </xf>
    <xf numFmtId="177" fontId="3" fillId="0" borderId="26" xfId="1" applyNumberFormat="1" applyFont="1" applyFill="1" applyBorder="1" applyAlignment="1">
      <alignment vertical="center" shrinkToFit="1"/>
    </xf>
    <xf numFmtId="177" fontId="3" fillId="0" borderId="21" xfId="1" applyNumberFormat="1" applyFont="1" applyFill="1" applyBorder="1" applyAlignment="1">
      <alignment vertical="center" shrinkToFit="1"/>
    </xf>
    <xf numFmtId="177" fontId="3" fillId="0" borderId="32" xfId="0" applyNumberFormat="1" applyFont="1" applyFill="1" applyBorder="1" applyAlignment="1">
      <alignment vertical="center" shrinkToFit="1"/>
    </xf>
    <xf numFmtId="177" fontId="3" fillId="0" borderId="20" xfId="1" applyNumberFormat="1" applyFont="1" applyFill="1" applyBorder="1" applyAlignment="1">
      <alignment vertical="center" shrinkToFit="1"/>
    </xf>
    <xf numFmtId="177" fontId="3" fillId="0" borderId="34" xfId="1" applyNumberFormat="1" applyFont="1" applyFill="1" applyBorder="1" applyAlignment="1">
      <alignment vertical="center" shrinkToFit="1"/>
    </xf>
    <xf numFmtId="177" fontId="3" fillId="0" borderId="6" xfId="5" applyNumberFormat="1" applyFont="1" applyFill="1" applyBorder="1" applyAlignment="1" applyProtection="1">
      <alignment vertical="center"/>
      <protection locked="0"/>
    </xf>
    <xf numFmtId="177" fontId="3" fillId="0" borderId="43" xfId="1" applyNumberFormat="1" applyFont="1" applyFill="1" applyBorder="1" applyAlignment="1" applyProtection="1">
      <alignment vertical="center"/>
      <protection locked="0"/>
    </xf>
    <xf numFmtId="177" fontId="3" fillId="0" borderId="37" xfId="5" applyNumberFormat="1" applyFont="1" applyFill="1" applyBorder="1" applyAlignment="1" applyProtection="1">
      <alignment vertical="center"/>
      <protection locked="0"/>
    </xf>
    <xf numFmtId="177" fontId="3" fillId="0" borderId="46" xfId="1" applyNumberFormat="1" applyFont="1" applyFill="1" applyBorder="1" applyAlignment="1" applyProtection="1">
      <alignment vertical="center"/>
      <protection locked="0"/>
    </xf>
    <xf numFmtId="0" fontId="3" fillId="0" borderId="0" xfId="5" applyFont="1" applyFill="1" applyBorder="1" applyAlignment="1">
      <alignment vertical="center"/>
    </xf>
    <xf numFmtId="0" fontId="3" fillId="0" borderId="23" xfId="6" applyFont="1" applyFill="1" applyBorder="1" applyAlignment="1">
      <alignment vertical="center"/>
    </xf>
    <xf numFmtId="0" fontId="3" fillId="0" borderId="0" xfId="6" applyFont="1" applyFill="1" applyAlignment="1">
      <alignment vertical="center"/>
    </xf>
    <xf numFmtId="0" fontId="3" fillId="0" borderId="20" xfId="6" applyFont="1" applyFill="1" applyBorder="1" applyAlignment="1">
      <alignment vertical="center"/>
    </xf>
    <xf numFmtId="0" fontId="3" fillId="0" borderId="21" xfId="6" applyFont="1" applyFill="1" applyBorder="1" applyAlignment="1">
      <alignment vertical="center"/>
    </xf>
    <xf numFmtId="0" fontId="3" fillId="0" borderId="3" xfId="6" applyFont="1" applyFill="1" applyBorder="1" applyAlignment="1">
      <alignment vertical="center"/>
    </xf>
    <xf numFmtId="0" fontId="3" fillId="0" borderId="33" xfId="6" applyFont="1" applyFill="1" applyBorder="1" applyAlignment="1">
      <alignment vertical="center"/>
    </xf>
    <xf numFmtId="0" fontId="3" fillId="0" borderId="5" xfId="6" quotePrefix="1" applyFont="1" applyFill="1" applyBorder="1" applyAlignment="1" applyProtection="1">
      <alignment horizontal="center" vertical="center"/>
    </xf>
    <xf numFmtId="0" fontId="3" fillId="0" borderId="42" xfId="6" quotePrefix="1" applyFont="1" applyFill="1" applyBorder="1" applyAlignment="1" applyProtection="1">
      <alignment horizontal="center" vertical="center"/>
    </xf>
    <xf numFmtId="0" fontId="3" fillId="0" borderId="6" xfId="6" quotePrefix="1" applyFont="1" applyFill="1" applyBorder="1" applyAlignment="1" applyProtection="1">
      <alignment horizontal="center" vertical="center"/>
    </xf>
    <xf numFmtId="0" fontId="3" fillId="0" borderId="34" xfId="6" quotePrefix="1" applyFont="1" applyFill="1" applyBorder="1" applyAlignment="1" applyProtection="1">
      <alignment horizontal="center" vertical="center"/>
    </xf>
    <xf numFmtId="0" fontId="3" fillId="0" borderId="36" xfId="6" quotePrefix="1" applyFont="1" applyFill="1" applyBorder="1" applyAlignment="1" applyProtection="1">
      <alignment horizontal="center" vertical="center"/>
    </xf>
    <xf numFmtId="0" fontId="3" fillId="0" borderId="14" xfId="6" quotePrefix="1" applyFont="1" applyFill="1" applyBorder="1" applyAlignment="1" applyProtection="1">
      <alignment horizontal="center" vertical="center"/>
    </xf>
    <xf numFmtId="0" fontId="3" fillId="0" borderId="34" xfId="6" applyFont="1" applyFill="1" applyBorder="1" applyAlignment="1" applyProtection="1">
      <alignment horizontal="center" vertical="center"/>
    </xf>
    <xf numFmtId="0" fontId="3" fillId="0" borderId="36" xfId="6" applyFont="1" applyFill="1" applyBorder="1" applyAlignment="1" applyProtection="1">
      <alignment horizontal="center" vertical="center"/>
    </xf>
    <xf numFmtId="0" fontId="3" fillId="0" borderId="26" xfId="6" quotePrefix="1" applyFont="1" applyFill="1" applyBorder="1" applyAlignment="1" applyProtection="1">
      <alignment horizontal="center" vertical="center"/>
    </xf>
    <xf numFmtId="0" fontId="3" fillId="0" borderId="37" xfId="6" quotePrefix="1" applyFont="1" applyFill="1" applyBorder="1" applyAlignment="1" applyProtection="1">
      <alignment horizontal="center" vertical="center"/>
    </xf>
    <xf numFmtId="176" fontId="3" fillId="0" borderId="5" xfId="6" applyNumberFormat="1" applyFont="1" applyFill="1" applyBorder="1" applyAlignment="1" applyProtection="1">
      <alignment vertical="center"/>
    </xf>
    <xf numFmtId="176" fontId="3" fillId="0" borderId="46" xfId="6" applyNumberFormat="1" applyFont="1" applyFill="1" applyBorder="1" applyAlignment="1" applyProtection="1">
      <alignment vertical="center"/>
    </xf>
    <xf numFmtId="176" fontId="3" fillId="0" borderId="41" xfId="6" applyNumberFormat="1" applyFont="1" applyFill="1" applyBorder="1" applyAlignment="1" applyProtection="1">
      <alignment vertical="center"/>
    </xf>
    <xf numFmtId="176" fontId="3" fillId="0" borderId="46" xfId="1" applyNumberFormat="1" applyFont="1" applyFill="1" applyBorder="1" applyAlignment="1" applyProtection="1">
      <alignment vertical="center"/>
    </xf>
    <xf numFmtId="176" fontId="3" fillId="0" borderId="40" xfId="1" applyNumberFormat="1" applyFont="1" applyFill="1" applyBorder="1" applyAlignment="1" applyProtection="1">
      <alignment vertical="center"/>
    </xf>
    <xf numFmtId="176" fontId="3" fillId="0" borderId="5" xfId="1" applyNumberFormat="1" applyFont="1" applyFill="1" applyBorder="1" applyAlignment="1" applyProtection="1">
      <alignment vertical="center"/>
    </xf>
    <xf numFmtId="176" fontId="3" fillId="0" borderId="28" xfId="1" applyNumberFormat="1" applyFont="1" applyFill="1" applyBorder="1" applyAlignment="1" applyProtection="1">
      <alignment vertical="center"/>
    </xf>
    <xf numFmtId="176" fontId="3" fillId="0" borderId="41" xfId="1" applyNumberFormat="1" applyFont="1" applyFill="1" applyBorder="1" applyAlignment="1" applyProtection="1">
      <alignment vertical="center"/>
    </xf>
    <xf numFmtId="176" fontId="3" fillId="0" borderId="28" xfId="6" applyNumberFormat="1" applyFont="1" applyFill="1" applyBorder="1" applyAlignment="1" applyProtection="1">
      <alignment vertical="center"/>
    </xf>
    <xf numFmtId="176" fontId="3" fillId="0" borderId="42" xfId="6" applyNumberFormat="1" applyFont="1" applyFill="1" applyBorder="1" applyAlignment="1" applyProtection="1">
      <alignment vertical="center"/>
    </xf>
    <xf numFmtId="176" fontId="3" fillId="0" borderId="6" xfId="6" applyNumberFormat="1" applyFont="1" applyFill="1" applyBorder="1" applyAlignment="1" applyProtection="1">
      <alignment vertical="center"/>
    </xf>
    <xf numFmtId="176" fontId="3" fillId="0" borderId="43" xfId="6" applyNumberFormat="1" applyFont="1" applyFill="1" applyBorder="1" applyAlignment="1" applyProtection="1">
      <alignment vertical="center"/>
    </xf>
    <xf numFmtId="176" fontId="3" fillId="0" borderId="45" xfId="6" applyNumberFormat="1" applyFont="1" applyFill="1" applyBorder="1" applyAlignment="1" applyProtection="1">
      <alignment vertical="center"/>
    </xf>
    <xf numFmtId="176" fontId="3" fillId="0" borderId="43" xfId="1" applyNumberFormat="1" applyFont="1" applyFill="1" applyBorder="1" applyAlignment="1" applyProtection="1">
      <alignment vertical="center"/>
    </xf>
    <xf numFmtId="176" fontId="3" fillId="0" borderId="45" xfId="1" applyNumberFormat="1" applyFont="1" applyFill="1" applyBorder="1" applyAlignment="1" applyProtection="1">
      <alignment vertical="center"/>
    </xf>
    <xf numFmtId="176" fontId="3" fillId="0" borderId="6" xfId="1" applyNumberFormat="1" applyFont="1" applyFill="1" applyBorder="1" applyAlignment="1" applyProtection="1">
      <alignment vertical="center"/>
    </xf>
    <xf numFmtId="176" fontId="3" fillId="0" borderId="29" xfId="1" applyNumberFormat="1" applyFont="1" applyFill="1" applyBorder="1" applyAlignment="1" applyProtection="1">
      <alignment vertical="center"/>
    </xf>
    <xf numFmtId="176" fontId="3" fillId="0" borderId="29" xfId="6" applyNumberFormat="1" applyFont="1" applyFill="1" applyBorder="1" applyAlignment="1" applyProtection="1">
      <alignment vertical="center"/>
    </xf>
    <xf numFmtId="176" fontId="3" fillId="0" borderId="37" xfId="6" applyNumberFormat="1" applyFont="1" applyFill="1" applyBorder="1" applyAlignment="1" applyProtection="1">
      <alignment vertical="center"/>
    </xf>
    <xf numFmtId="176" fontId="3" fillId="0" borderId="3" xfId="6" applyNumberFormat="1" applyFont="1" applyFill="1" applyBorder="1" applyAlignment="1" applyProtection="1">
      <alignment vertical="center"/>
    </xf>
    <xf numFmtId="176" fontId="3" fillId="0" borderId="38" xfId="6" applyNumberFormat="1" applyFont="1" applyFill="1" applyBorder="1" applyAlignment="1" applyProtection="1">
      <alignment vertical="center"/>
    </xf>
    <xf numFmtId="176" fontId="3" fillId="0" borderId="40" xfId="6" applyNumberFormat="1" applyFont="1" applyFill="1" applyBorder="1" applyAlignment="1" applyProtection="1">
      <alignment vertical="center"/>
    </xf>
    <xf numFmtId="176" fontId="3" fillId="0" borderId="38" xfId="1" applyNumberFormat="1" applyFont="1" applyFill="1" applyBorder="1" applyAlignment="1" applyProtection="1">
      <alignment vertical="center"/>
    </xf>
    <xf numFmtId="176" fontId="3" fillId="0" borderId="3" xfId="1" applyNumberFormat="1" applyFont="1" applyFill="1" applyBorder="1" applyAlignment="1" applyProtection="1">
      <alignment vertical="center"/>
    </xf>
    <xf numFmtId="176" fontId="3" fillId="0" borderId="27" xfId="1" applyNumberFormat="1" applyFont="1" applyFill="1" applyBorder="1" applyAlignment="1" applyProtection="1">
      <alignment vertical="center"/>
    </xf>
    <xf numFmtId="176" fontId="3" fillId="0" borderId="27" xfId="6" applyNumberFormat="1" applyFont="1" applyFill="1" applyBorder="1" applyAlignment="1" applyProtection="1">
      <alignment vertical="center"/>
    </xf>
    <xf numFmtId="176" fontId="3" fillId="0" borderId="33" xfId="6" applyNumberFormat="1" applyFont="1" applyFill="1" applyBorder="1" applyAlignment="1" applyProtection="1">
      <alignment vertical="center"/>
    </xf>
    <xf numFmtId="176" fontId="3" fillId="0" borderId="46" xfId="5" applyNumberFormat="1" applyFont="1" applyFill="1" applyBorder="1" applyAlignment="1" applyProtection="1">
      <alignment vertical="center"/>
    </xf>
    <xf numFmtId="176" fontId="3" fillId="0" borderId="4" xfId="5" applyNumberFormat="1" applyFont="1" applyFill="1" applyBorder="1" applyAlignment="1" applyProtection="1">
      <alignment vertical="center"/>
    </xf>
    <xf numFmtId="176" fontId="3" fillId="0" borderId="4" xfId="1" applyNumberFormat="1" applyFont="1" applyFill="1" applyBorder="1" applyAlignment="1" applyProtection="1">
      <alignment vertical="center"/>
    </xf>
    <xf numFmtId="176" fontId="3" fillId="0" borderId="42" xfId="1" applyNumberFormat="1" applyFont="1" applyFill="1" applyBorder="1" applyAlignment="1" applyProtection="1">
      <alignment vertical="center"/>
    </xf>
    <xf numFmtId="176" fontId="3" fillId="0" borderId="42" xfId="5" applyNumberFormat="1" applyFont="1" applyFill="1" applyBorder="1" applyAlignment="1" applyProtection="1">
      <alignment vertical="center"/>
    </xf>
    <xf numFmtId="176" fontId="3" fillId="0" borderId="28" xfId="5" applyNumberFormat="1" applyFont="1" applyFill="1" applyBorder="1" applyAlignment="1" applyProtection="1">
      <alignment vertical="center"/>
    </xf>
    <xf numFmtId="176" fontId="3" fillId="0" borderId="5" xfId="5" applyNumberFormat="1" applyFont="1" applyFill="1" applyBorder="1" applyAlignment="1" applyProtection="1">
      <alignment vertical="center"/>
    </xf>
    <xf numFmtId="176" fontId="3" fillId="0" borderId="14" xfId="6" applyNumberFormat="1" applyFont="1" applyFill="1" applyBorder="1" applyAlignment="1" applyProtection="1">
      <alignment vertical="center"/>
    </xf>
    <xf numFmtId="176" fontId="3" fillId="0" borderId="34" xfId="6" applyNumberFormat="1" applyFont="1" applyFill="1" applyBorder="1" applyAlignment="1" applyProtection="1">
      <alignment vertical="center"/>
    </xf>
    <xf numFmtId="176" fontId="3" fillId="0" borderId="36" xfId="6" applyNumberFormat="1" applyFont="1" applyFill="1" applyBorder="1" applyAlignment="1" applyProtection="1">
      <alignment vertical="center"/>
    </xf>
    <xf numFmtId="176" fontId="3" fillId="0" borderId="34" xfId="1" applyNumberFormat="1" applyFont="1" applyFill="1" applyBorder="1" applyAlignment="1" applyProtection="1">
      <alignment vertical="center"/>
    </xf>
    <xf numFmtId="176" fontId="3" fillId="0" borderId="36" xfId="1" applyNumberFormat="1" applyFont="1" applyFill="1" applyBorder="1" applyAlignment="1" applyProtection="1">
      <alignment vertical="center"/>
    </xf>
    <xf numFmtId="176" fontId="3" fillId="0" borderId="14" xfId="1" applyNumberFormat="1" applyFont="1" applyFill="1" applyBorder="1" applyAlignment="1" applyProtection="1">
      <alignment vertical="center"/>
    </xf>
    <xf numFmtId="176" fontId="3" fillId="0" borderId="26" xfId="1" applyNumberFormat="1" applyFont="1" applyFill="1" applyBorder="1" applyAlignment="1" applyProtection="1">
      <alignment vertical="center"/>
    </xf>
    <xf numFmtId="176" fontId="3" fillId="0" borderId="26" xfId="6" applyNumberFormat="1" applyFont="1" applyFill="1" applyBorder="1" applyAlignment="1" applyProtection="1">
      <alignment vertical="center"/>
    </xf>
    <xf numFmtId="176" fontId="3" fillId="0" borderId="32" xfId="6" applyNumberFormat="1" applyFont="1" applyFill="1" applyBorder="1" applyAlignment="1" applyProtection="1">
      <alignment vertical="center"/>
    </xf>
    <xf numFmtId="0" fontId="3" fillId="0" borderId="0" xfId="6" applyFont="1" applyFill="1" applyAlignment="1" applyProtection="1">
      <alignment vertical="center"/>
    </xf>
    <xf numFmtId="176" fontId="3" fillId="0" borderId="34" xfId="6" applyNumberFormat="1" applyFont="1" applyFill="1" applyBorder="1" applyAlignment="1" applyProtection="1">
      <alignment vertical="center"/>
      <protection locked="0"/>
    </xf>
    <xf numFmtId="176" fontId="3" fillId="0" borderId="36" xfId="6" applyNumberFormat="1" applyFont="1" applyFill="1" applyBorder="1" applyAlignment="1" applyProtection="1">
      <alignment vertical="center"/>
      <protection locked="0"/>
    </xf>
    <xf numFmtId="176" fontId="3" fillId="0" borderId="14" xfId="6" applyNumberFormat="1" applyFont="1" applyFill="1" applyBorder="1" applyAlignment="1" applyProtection="1">
      <alignment vertical="center"/>
      <protection locked="0"/>
    </xf>
    <xf numFmtId="176" fontId="3" fillId="0" borderId="34" xfId="1" applyNumberFormat="1" applyFont="1" applyFill="1" applyBorder="1" applyAlignment="1">
      <alignment vertical="center" shrinkToFit="1"/>
    </xf>
    <xf numFmtId="176" fontId="3" fillId="0" borderId="36" xfId="1" applyNumberFormat="1" applyFont="1" applyFill="1" applyBorder="1" applyAlignment="1">
      <alignment vertical="center" shrinkToFit="1"/>
    </xf>
    <xf numFmtId="176" fontId="3" fillId="0" borderId="26" xfId="1" applyNumberFormat="1" applyFont="1" applyFill="1" applyBorder="1" applyAlignment="1">
      <alignment vertical="center" shrinkToFit="1"/>
    </xf>
    <xf numFmtId="176" fontId="3" fillId="0" borderId="26" xfId="6" applyNumberFormat="1" applyFont="1" applyFill="1" applyBorder="1" applyAlignment="1" applyProtection="1">
      <alignment vertical="center"/>
      <protection locked="0"/>
    </xf>
    <xf numFmtId="176" fontId="3" fillId="0" borderId="32" xfId="0" applyNumberFormat="1" applyFont="1" applyFill="1" applyBorder="1" applyAlignment="1">
      <alignment vertical="center" shrinkToFit="1"/>
    </xf>
    <xf numFmtId="41" fontId="3" fillId="0" borderId="20" xfId="3" applyNumberFormat="1" applyFont="1" applyFill="1" applyBorder="1" applyAlignment="1" applyProtection="1">
      <alignment horizontal="left" vertical="center"/>
    </xf>
    <xf numFmtId="41" fontId="3" fillId="0" borderId="21" xfId="3" applyNumberFormat="1" applyFont="1" applyFill="1" applyBorder="1" applyAlignment="1" applyProtection="1">
      <alignment horizontal="left" vertical="center"/>
    </xf>
    <xf numFmtId="176" fontId="3" fillId="0" borderId="0" xfId="6" applyNumberFormat="1" applyFont="1" applyFill="1" applyAlignment="1">
      <alignment vertical="center"/>
    </xf>
    <xf numFmtId="0" fontId="3" fillId="0" borderId="0" xfId="7" applyFont="1" applyFill="1" applyAlignment="1">
      <alignment vertical="center"/>
    </xf>
    <xf numFmtId="0" fontId="9" fillId="0" borderId="0" xfId="7" applyFont="1" applyFill="1" applyAlignment="1">
      <alignment vertical="center"/>
    </xf>
    <xf numFmtId="0" fontId="3" fillId="0" borderId="23" xfId="7" applyFont="1" applyFill="1" applyBorder="1" applyAlignment="1">
      <alignment vertical="center"/>
    </xf>
    <xf numFmtId="0" fontId="3" fillId="0" borderId="32" xfId="7" applyFont="1" applyFill="1" applyBorder="1" applyAlignment="1" applyProtection="1">
      <alignment horizontal="center" vertical="center"/>
    </xf>
    <xf numFmtId="0" fontId="3" fillId="0" borderId="20" xfId="7" applyFont="1" applyFill="1" applyBorder="1" applyAlignment="1">
      <alignment vertical="center"/>
    </xf>
    <xf numFmtId="0" fontId="3" fillId="0" borderId="20" xfId="7" applyFont="1" applyFill="1" applyBorder="1" applyAlignment="1">
      <alignment horizontal="center" vertical="center"/>
    </xf>
    <xf numFmtId="0" fontId="3" fillId="0" borderId="6" xfId="7" applyFont="1" applyFill="1" applyBorder="1" applyAlignment="1" applyProtection="1">
      <alignment horizontal="center" vertical="center"/>
    </xf>
    <xf numFmtId="0" fontId="3" fillId="0" borderId="34" xfId="7" applyFont="1" applyFill="1" applyBorder="1" applyAlignment="1" applyProtection="1">
      <alignment horizontal="center" vertical="center"/>
    </xf>
    <xf numFmtId="0" fontId="3" fillId="0" borderId="26" xfId="7" applyFont="1" applyFill="1" applyBorder="1" applyAlignment="1" applyProtection="1">
      <alignment horizontal="center" vertical="center"/>
    </xf>
    <xf numFmtId="0" fontId="3" fillId="0" borderId="36" xfId="7" applyFont="1" applyFill="1" applyBorder="1" applyAlignment="1" applyProtection="1">
      <alignment horizontal="center" vertical="center"/>
    </xf>
    <xf numFmtId="0" fontId="3" fillId="0" borderId="21" xfId="7" applyFont="1" applyFill="1" applyBorder="1" applyAlignment="1" applyProtection="1">
      <alignment horizontal="center" vertical="center"/>
    </xf>
    <xf numFmtId="178" fontId="3" fillId="0" borderId="14" xfId="7" applyNumberFormat="1" applyFont="1" applyFill="1" applyBorder="1" applyAlignment="1" applyProtection="1">
      <alignment vertical="center"/>
    </xf>
    <xf numFmtId="178" fontId="3" fillId="0" borderId="14" xfId="7" applyNumberFormat="1" applyFont="1" applyFill="1" applyBorder="1" applyAlignment="1" applyProtection="1">
      <alignment horizontal="right" vertical="center"/>
      <protection locked="0"/>
    </xf>
    <xf numFmtId="178" fontId="3" fillId="0" borderId="14" xfId="7" applyNumberFormat="1" applyFont="1" applyFill="1" applyBorder="1" applyAlignment="1" applyProtection="1">
      <alignment vertical="center"/>
      <protection locked="0"/>
    </xf>
    <xf numFmtId="178" fontId="3" fillId="0" borderId="34" xfId="7" applyNumberFormat="1" applyFont="1" applyFill="1" applyBorder="1" applyAlignment="1" applyProtection="1">
      <alignment vertical="center"/>
      <protection locked="0"/>
    </xf>
    <xf numFmtId="178" fontId="3" fillId="0" borderId="26" xfId="7" applyNumberFormat="1" applyFont="1" applyFill="1" applyBorder="1" applyAlignment="1" applyProtection="1">
      <alignment vertical="center"/>
      <protection locked="0"/>
    </xf>
    <xf numFmtId="178" fontId="3" fillId="0" borderId="26" xfId="7" applyNumberFormat="1" applyFont="1" applyFill="1" applyBorder="1" applyAlignment="1" applyProtection="1">
      <alignment horizontal="right" vertical="center"/>
      <protection locked="0"/>
    </xf>
    <xf numFmtId="178" fontId="3" fillId="0" borderId="1" xfId="7" applyNumberFormat="1" applyFont="1" applyFill="1" applyBorder="1" applyAlignment="1" applyProtection="1">
      <alignment vertical="center"/>
      <protection locked="0"/>
    </xf>
    <xf numFmtId="0" fontId="3" fillId="0" borderId="2" xfId="7" applyFont="1" applyFill="1" applyBorder="1" applyAlignment="1" applyProtection="1">
      <alignment horizontal="center" vertical="center"/>
    </xf>
    <xf numFmtId="178" fontId="3" fillId="0" borderId="3" xfId="7" applyNumberFormat="1" applyFont="1" applyFill="1" applyBorder="1" applyAlignment="1" applyProtection="1">
      <alignment vertical="center"/>
    </xf>
    <xf numFmtId="178" fontId="3" fillId="0" borderId="3" xfId="7" applyNumberFormat="1" applyFont="1" applyFill="1" applyBorder="1" applyAlignment="1" applyProtection="1">
      <alignment horizontal="right" vertical="center"/>
      <protection locked="0"/>
    </xf>
    <xf numFmtId="178" fontId="3" fillId="0" borderId="3" xfId="7" applyNumberFormat="1" applyFont="1" applyFill="1" applyBorder="1" applyAlignment="1" applyProtection="1">
      <alignment vertical="center"/>
      <protection locked="0"/>
    </xf>
    <xf numFmtId="178" fontId="3" fillId="0" borderId="38" xfId="7" applyNumberFormat="1" applyFont="1" applyFill="1" applyBorder="1" applyAlignment="1" applyProtection="1">
      <alignment vertical="center"/>
      <protection locked="0"/>
    </xf>
    <xf numFmtId="178" fontId="3" fillId="0" borderId="27" xfId="7" applyNumberFormat="1" applyFont="1" applyFill="1" applyBorder="1" applyAlignment="1" applyProtection="1">
      <alignment vertical="center"/>
      <protection locked="0"/>
    </xf>
    <xf numFmtId="178" fontId="3" fillId="0" borderId="27" xfId="7" applyNumberFormat="1" applyFont="1" applyFill="1" applyBorder="1" applyAlignment="1" applyProtection="1">
      <alignment horizontal="right" vertical="center"/>
      <protection locked="0"/>
    </xf>
    <xf numFmtId="178" fontId="3" fillId="0" borderId="17" xfId="7" applyNumberFormat="1" applyFont="1" applyFill="1" applyBorder="1" applyAlignment="1" applyProtection="1">
      <alignment vertical="center"/>
      <protection locked="0"/>
    </xf>
    <xf numFmtId="0" fontId="3" fillId="0" borderId="4" xfId="7" applyFont="1" applyFill="1" applyBorder="1" applyAlignment="1" applyProtection="1">
      <alignment horizontal="center" vertical="center"/>
    </xf>
    <xf numFmtId="178" fontId="3" fillId="0" borderId="5" xfId="7" applyNumberFormat="1" applyFont="1" applyFill="1" applyBorder="1" applyAlignment="1" applyProtection="1">
      <alignment vertical="center"/>
    </xf>
    <xf numFmtId="178" fontId="3" fillId="0" borderId="5" xfId="7" applyNumberFormat="1" applyFont="1" applyFill="1" applyBorder="1" applyAlignment="1" applyProtection="1">
      <alignment horizontal="right" vertical="center"/>
      <protection locked="0"/>
    </xf>
    <xf numFmtId="178" fontId="3" fillId="0" borderId="5" xfId="7" applyNumberFormat="1" applyFont="1" applyFill="1" applyBorder="1" applyAlignment="1" applyProtection="1">
      <alignment vertical="center"/>
      <protection locked="0"/>
    </xf>
    <xf numFmtId="178" fontId="3" fillId="0" borderId="46" xfId="7" applyNumberFormat="1" applyFont="1" applyFill="1" applyBorder="1" applyAlignment="1" applyProtection="1">
      <alignment vertical="center"/>
      <protection locked="0"/>
    </xf>
    <xf numFmtId="178" fontId="3" fillId="0" borderId="28" xfId="7" applyNumberFormat="1" applyFont="1" applyFill="1" applyBorder="1" applyAlignment="1" applyProtection="1">
      <alignment vertical="center"/>
      <protection locked="0"/>
    </xf>
    <xf numFmtId="178" fontId="3" fillId="0" borderId="28" xfId="7" applyNumberFormat="1" applyFont="1" applyFill="1" applyBorder="1" applyAlignment="1" applyProtection="1">
      <alignment horizontal="right" vertical="center"/>
      <protection locked="0"/>
    </xf>
    <xf numFmtId="178" fontId="3" fillId="0" borderId="18" xfId="7" applyNumberFormat="1" applyFont="1" applyFill="1" applyBorder="1" applyAlignment="1" applyProtection="1">
      <alignment vertical="center"/>
      <protection locked="0"/>
    </xf>
    <xf numFmtId="0" fontId="3" fillId="0" borderId="16" xfId="7" applyFont="1" applyFill="1" applyBorder="1" applyAlignment="1" applyProtection="1">
      <alignment horizontal="center" vertical="center"/>
    </xf>
    <xf numFmtId="178" fontId="3" fillId="0" borderId="6" xfId="7" applyNumberFormat="1" applyFont="1" applyFill="1" applyBorder="1" applyAlignment="1" applyProtection="1">
      <alignment vertical="center"/>
    </xf>
    <xf numFmtId="178" fontId="3" fillId="0" borderId="43" xfId="7" applyNumberFormat="1" applyFont="1" applyFill="1" applyBorder="1" applyAlignment="1" applyProtection="1">
      <alignment vertical="center"/>
      <protection locked="0"/>
    </xf>
    <xf numFmtId="178" fontId="3" fillId="0" borderId="29" xfId="7" applyNumberFormat="1" applyFont="1" applyFill="1" applyBorder="1" applyAlignment="1" applyProtection="1">
      <alignment vertical="center"/>
    </xf>
    <xf numFmtId="178" fontId="3" fillId="0" borderId="44" xfId="7" applyNumberFormat="1" applyFont="1" applyFill="1" applyBorder="1" applyAlignment="1" applyProtection="1">
      <alignment horizontal="right" vertical="center"/>
      <protection locked="0"/>
    </xf>
    <xf numFmtId="178" fontId="3" fillId="0" borderId="29" xfId="7" applyNumberFormat="1" applyFont="1" applyFill="1" applyBorder="1" applyAlignment="1" applyProtection="1">
      <alignment horizontal="right" vertical="center"/>
      <protection locked="0"/>
    </xf>
    <xf numFmtId="178" fontId="3" fillId="0" borderId="7" xfId="7" applyNumberFormat="1" applyFont="1" applyFill="1" applyBorder="1" applyAlignment="1" applyProtection="1">
      <alignment vertical="center"/>
    </xf>
    <xf numFmtId="0" fontId="3" fillId="0" borderId="0" xfId="7" applyFont="1" applyFill="1" applyBorder="1" applyAlignment="1" applyProtection="1">
      <alignment horizontal="center" vertical="center"/>
    </xf>
    <xf numFmtId="37" fontId="3" fillId="0" borderId="0" xfId="7" applyNumberFormat="1" applyFont="1" applyFill="1" applyBorder="1" applyAlignment="1" applyProtection="1">
      <alignment vertical="center"/>
    </xf>
    <xf numFmtId="37" fontId="3" fillId="0" borderId="0" xfId="7" applyNumberFormat="1" applyFont="1" applyFill="1" applyBorder="1" applyAlignment="1" applyProtection="1">
      <alignment vertical="center"/>
      <protection locked="0"/>
    </xf>
    <xf numFmtId="0" fontId="3" fillId="0" borderId="1" xfId="7" applyFont="1" applyFill="1" applyBorder="1" applyAlignment="1" applyProtection="1">
      <alignment horizontal="center" vertical="center"/>
    </xf>
    <xf numFmtId="37" fontId="3" fillId="0" borderId="23" xfId="8" applyFont="1" applyFill="1" applyBorder="1" applyAlignment="1">
      <alignment vertical="center"/>
    </xf>
    <xf numFmtId="37" fontId="3" fillId="0" borderId="0" xfId="8" applyFont="1" applyFill="1" applyAlignment="1">
      <alignment vertical="center"/>
    </xf>
    <xf numFmtId="37" fontId="3" fillId="0" borderId="37" xfId="8" applyFont="1" applyFill="1" applyBorder="1" applyAlignment="1" applyProtection="1">
      <alignment horizontal="center" vertical="center"/>
    </xf>
    <xf numFmtId="37" fontId="3" fillId="0" borderId="34" xfId="8" quotePrefix="1" applyFont="1" applyFill="1" applyBorder="1" applyAlignment="1" applyProtection="1">
      <alignment horizontal="center" vertical="center"/>
    </xf>
    <xf numFmtId="37" fontId="3" fillId="0" borderId="36" xfId="8" quotePrefix="1" applyFont="1" applyFill="1" applyBorder="1" applyAlignment="1" applyProtection="1">
      <alignment horizontal="center" vertical="center"/>
    </xf>
    <xf numFmtId="37" fontId="3" fillId="0" borderId="0" xfId="8" applyFont="1" applyFill="1" applyAlignment="1">
      <alignment horizontal="center" vertical="center"/>
    </xf>
    <xf numFmtId="177" fontId="3" fillId="0" borderId="3" xfId="8" applyNumberFormat="1" applyFont="1" applyFill="1" applyBorder="1" applyAlignment="1" applyProtection="1">
      <alignment vertical="center"/>
    </xf>
    <xf numFmtId="177" fontId="3" fillId="0" borderId="46" xfId="8" applyNumberFormat="1" applyFont="1" applyFill="1" applyBorder="1" applyAlignment="1" applyProtection="1">
      <alignment vertical="center"/>
    </xf>
    <xf numFmtId="177" fontId="3" fillId="0" borderId="41" xfId="8" applyNumberFormat="1" applyFont="1" applyFill="1" applyBorder="1" applyAlignment="1" applyProtection="1">
      <alignment vertical="center"/>
    </xf>
    <xf numFmtId="179" fontId="3" fillId="0" borderId="42" xfId="8" applyNumberFormat="1" applyFont="1" applyFill="1" applyBorder="1" applyAlignment="1" applyProtection="1">
      <alignment vertical="center"/>
    </xf>
    <xf numFmtId="37" fontId="3" fillId="0" borderId="0" xfId="8" applyFont="1" applyFill="1" applyAlignment="1" applyProtection="1">
      <alignment vertical="center"/>
    </xf>
    <xf numFmtId="177" fontId="3" fillId="0" borderId="6" xfId="8" applyNumberFormat="1" applyFont="1" applyFill="1" applyBorder="1" applyAlignment="1" applyProtection="1">
      <alignment vertical="center"/>
    </xf>
    <xf numFmtId="177" fontId="3" fillId="0" borderId="43" xfId="8" applyNumberFormat="1" applyFont="1" applyFill="1" applyBorder="1" applyAlignment="1" applyProtection="1">
      <alignment vertical="center"/>
    </xf>
    <xf numFmtId="177" fontId="3" fillId="0" borderId="45" xfId="8" applyNumberFormat="1" applyFont="1" applyFill="1" applyBorder="1" applyAlignment="1" applyProtection="1">
      <alignment vertical="center"/>
    </xf>
    <xf numFmtId="179" fontId="3" fillId="0" borderId="37" xfId="8" applyNumberFormat="1" applyFont="1" applyFill="1" applyBorder="1" applyAlignment="1" applyProtection="1">
      <alignment vertical="center"/>
    </xf>
    <xf numFmtId="177" fontId="3" fillId="0" borderId="38" xfId="8" applyNumberFormat="1" applyFont="1" applyFill="1" applyBorder="1" applyAlignment="1" applyProtection="1">
      <alignment vertical="center"/>
    </xf>
    <xf numFmtId="177" fontId="3" fillId="0" borderId="40" xfId="8" applyNumberFormat="1" applyFont="1" applyFill="1" applyBorder="1" applyAlignment="1" applyProtection="1">
      <alignment vertical="center"/>
    </xf>
    <xf numFmtId="177" fontId="3" fillId="0" borderId="5" xfId="8" applyNumberFormat="1" applyFont="1" applyFill="1" applyBorder="1" applyAlignment="1" applyProtection="1">
      <alignment vertical="center"/>
    </xf>
    <xf numFmtId="177" fontId="3" fillId="0" borderId="47" xfId="8" applyNumberFormat="1" applyFont="1" applyFill="1" applyBorder="1" applyAlignment="1" applyProtection="1">
      <alignment vertical="center"/>
    </xf>
    <xf numFmtId="177" fontId="3" fillId="0" borderId="4" xfId="5" applyNumberFormat="1" applyFont="1" applyFill="1" applyBorder="1" applyAlignment="1" applyProtection="1">
      <alignment vertical="center"/>
    </xf>
    <xf numFmtId="177" fontId="3" fillId="0" borderId="44" xfId="8" applyNumberFormat="1" applyFont="1" applyFill="1" applyBorder="1" applyAlignment="1" applyProtection="1">
      <alignment vertical="center"/>
    </xf>
    <xf numFmtId="177" fontId="3" fillId="0" borderId="14" xfId="8" applyNumberFormat="1" applyFont="1" applyFill="1" applyBorder="1" applyAlignment="1" applyProtection="1">
      <alignment vertical="center"/>
    </xf>
    <xf numFmtId="177" fontId="3" fillId="0" borderId="32" xfId="8" applyNumberFormat="1" applyFont="1" applyFill="1" applyBorder="1" applyAlignment="1" applyProtection="1">
      <alignment vertical="center"/>
    </xf>
    <xf numFmtId="177" fontId="3" fillId="0" borderId="36" xfId="8" applyNumberFormat="1" applyFont="1" applyFill="1" applyBorder="1" applyAlignment="1" applyProtection="1">
      <alignment vertical="center"/>
    </xf>
    <xf numFmtId="177" fontId="3" fillId="0" borderId="34" xfId="8" applyNumberFormat="1" applyFont="1" applyFill="1" applyBorder="1" applyAlignment="1" applyProtection="1">
      <alignment vertical="center"/>
    </xf>
    <xf numFmtId="179" fontId="3" fillId="0" borderId="32" xfId="8" applyNumberFormat="1" applyFont="1" applyFill="1" applyBorder="1" applyAlignment="1" applyProtection="1">
      <alignment vertical="center"/>
    </xf>
    <xf numFmtId="177" fontId="3" fillId="0" borderId="36" xfId="0" applyNumberFormat="1" applyFont="1" applyFill="1" applyBorder="1" applyAlignment="1">
      <alignment vertical="center" shrinkToFit="1"/>
    </xf>
    <xf numFmtId="179" fontId="3" fillId="0" borderId="32" xfId="8" applyNumberFormat="1" applyFont="1" applyFill="1" applyBorder="1" applyAlignment="1" applyProtection="1">
      <alignment vertical="center"/>
      <protection locked="0"/>
    </xf>
    <xf numFmtId="37" fontId="3" fillId="0" borderId="0" xfId="8" applyNumberFormat="1" applyFont="1" applyFill="1" applyAlignment="1" applyProtection="1">
      <alignment vertical="center"/>
      <protection locked="0"/>
    </xf>
    <xf numFmtId="37" fontId="11" fillId="0" borderId="0" xfId="8" applyFont="1" applyFill="1" applyAlignment="1">
      <alignment vertical="center"/>
    </xf>
    <xf numFmtId="37" fontId="7" fillId="0" borderId="0" xfId="8" applyFont="1" applyFill="1" applyAlignment="1">
      <alignment vertical="center"/>
    </xf>
    <xf numFmtId="37" fontId="7" fillId="0" borderId="0" xfId="8" applyNumberFormat="1" applyFont="1" applyFill="1" applyAlignment="1" applyProtection="1">
      <alignment vertical="center"/>
      <protection locked="0"/>
    </xf>
    <xf numFmtId="0" fontId="3" fillId="0" borderId="0" xfId="9" applyFont="1" applyAlignment="1">
      <alignment vertical="center"/>
    </xf>
    <xf numFmtId="0" fontId="3" fillId="0" borderId="22" xfId="9" applyFont="1" applyBorder="1" applyAlignment="1">
      <alignment vertical="center"/>
    </xf>
    <xf numFmtId="0" fontId="10" fillId="0" borderId="21" xfId="9" quotePrefix="1" applyFont="1" applyBorder="1" applyAlignment="1" applyProtection="1">
      <alignment horizontal="center" vertical="center" wrapText="1"/>
    </xf>
    <xf numFmtId="0" fontId="3" fillId="0" borderId="20" xfId="9" applyFont="1" applyBorder="1" applyAlignment="1">
      <alignment vertical="center"/>
    </xf>
    <xf numFmtId="0" fontId="3" fillId="0" borderId="38" xfId="9" quotePrefix="1" applyFont="1" applyBorder="1" applyAlignment="1" applyProtection="1">
      <alignment horizontal="center" vertical="center"/>
    </xf>
    <xf numFmtId="0" fontId="3" fillId="0" borderId="27" xfId="9" quotePrefix="1" applyFont="1" applyBorder="1" applyAlignment="1" applyProtection="1">
      <alignment horizontal="center" vertical="center"/>
    </xf>
    <xf numFmtId="0" fontId="3" fillId="0" borderId="40" xfId="9" applyFont="1" applyBorder="1" applyAlignment="1" applyProtection="1">
      <alignment horizontal="center" vertical="center"/>
    </xf>
    <xf numFmtId="0" fontId="3" fillId="0" borderId="38" xfId="9" applyFont="1" applyBorder="1" applyAlignment="1" applyProtection="1">
      <alignment horizontal="center" vertical="center"/>
    </xf>
    <xf numFmtId="0" fontId="3" fillId="0" borderId="6" xfId="9" applyFont="1" applyBorder="1" applyAlignment="1">
      <alignment horizontal="center" vertical="center"/>
    </xf>
    <xf numFmtId="0" fontId="3" fillId="0" borderId="37" xfId="9" applyFont="1" applyBorder="1" applyAlignment="1">
      <alignment horizontal="center" vertical="center"/>
    </xf>
    <xf numFmtId="0" fontId="3" fillId="0" borderId="6" xfId="9" applyFont="1" applyBorder="1" applyAlignment="1" applyProtection="1">
      <alignment horizontal="center" vertical="center"/>
    </xf>
    <xf numFmtId="0" fontId="3" fillId="0" borderId="43" xfId="9" applyFont="1" applyBorder="1" applyAlignment="1" applyProtection="1">
      <alignment horizontal="center" vertical="center"/>
    </xf>
    <xf numFmtId="0" fontId="3" fillId="0" borderId="29" xfId="9" applyFont="1" applyBorder="1" applyAlignment="1" applyProtection="1">
      <alignment horizontal="center" vertical="center"/>
    </xf>
    <xf numFmtId="0" fontId="3" fillId="0" borderId="45" xfId="9" applyFont="1" applyBorder="1" applyAlignment="1" applyProtection="1">
      <alignment horizontal="center" vertical="center"/>
    </xf>
    <xf numFmtId="0" fontId="3" fillId="0" borderId="2" xfId="9" applyFont="1" applyBorder="1" applyAlignment="1" applyProtection="1">
      <alignment horizontal="right" vertical="center"/>
    </xf>
    <xf numFmtId="178" fontId="3" fillId="0" borderId="3" xfId="9" applyNumberFormat="1" applyFont="1" applyBorder="1" applyAlignment="1" applyProtection="1">
      <alignment vertical="center"/>
      <protection locked="0"/>
    </xf>
    <xf numFmtId="178" fontId="3" fillId="0" borderId="33" xfId="9" applyNumberFormat="1" applyFont="1" applyBorder="1" applyAlignment="1" applyProtection="1">
      <alignment vertical="center"/>
      <protection locked="0"/>
    </xf>
    <xf numFmtId="178" fontId="3" fillId="0" borderId="3" xfId="9" applyNumberFormat="1" applyFont="1" applyBorder="1" applyAlignment="1" applyProtection="1">
      <alignment horizontal="right" vertical="center"/>
      <protection locked="0"/>
    </xf>
    <xf numFmtId="178" fontId="3" fillId="0" borderId="38" xfId="9" applyNumberFormat="1" applyFont="1" applyBorder="1" applyAlignment="1" applyProtection="1">
      <alignment vertical="center"/>
      <protection locked="0"/>
    </xf>
    <xf numFmtId="178" fontId="3" fillId="0" borderId="28" xfId="9" applyNumberFormat="1" applyFont="1" applyBorder="1" applyAlignment="1" applyProtection="1">
      <alignment vertical="center"/>
      <protection locked="0"/>
    </xf>
    <xf numFmtId="178" fontId="3" fillId="0" borderId="41" xfId="9" applyNumberFormat="1" applyFont="1" applyBorder="1" applyAlignment="1" applyProtection="1">
      <alignment vertical="center"/>
      <protection locked="0"/>
    </xf>
    <xf numFmtId="178" fontId="3" fillId="0" borderId="5" xfId="9" applyNumberFormat="1" applyFont="1" applyBorder="1" applyAlignment="1" applyProtection="1">
      <alignment vertical="center"/>
      <protection locked="0"/>
    </xf>
    <xf numFmtId="180" fontId="3" fillId="0" borderId="5" xfId="9" applyNumberFormat="1" applyFont="1" applyBorder="1" applyAlignment="1" applyProtection="1">
      <alignment vertical="center"/>
      <protection locked="0"/>
    </xf>
    <xf numFmtId="180" fontId="3" fillId="0" borderId="42" xfId="9" applyNumberFormat="1" applyFont="1" applyBorder="1" applyAlignment="1" applyProtection="1">
      <alignment vertical="center"/>
      <protection locked="0"/>
    </xf>
    <xf numFmtId="0" fontId="3" fillId="0" borderId="48" xfId="9" applyFont="1" applyBorder="1" applyAlignment="1" applyProtection="1">
      <alignment horizontal="right" vertical="center"/>
    </xf>
    <xf numFmtId="178" fontId="3" fillId="0" borderId="48" xfId="9" applyNumberFormat="1" applyFont="1" applyBorder="1" applyAlignment="1" applyProtection="1">
      <alignment vertical="center"/>
      <protection locked="0"/>
    </xf>
    <xf numFmtId="178" fontId="3" fillId="0" borderId="49" xfId="9" applyNumberFormat="1" applyFont="1" applyBorder="1" applyAlignment="1" applyProtection="1">
      <alignment vertical="center"/>
      <protection locked="0"/>
    </xf>
    <xf numFmtId="178" fontId="3" fillId="0" borderId="48" xfId="9" applyNumberFormat="1" applyFont="1" applyBorder="1" applyAlignment="1" applyProtection="1">
      <alignment horizontal="right" vertical="center"/>
      <protection locked="0"/>
    </xf>
    <xf numFmtId="178" fontId="3" fillId="0" borderId="50" xfId="9" applyNumberFormat="1" applyFont="1" applyBorder="1" applyAlignment="1" applyProtection="1">
      <alignment vertical="center"/>
      <protection locked="0"/>
    </xf>
    <xf numFmtId="178" fontId="3" fillId="0" borderId="51" xfId="9" applyNumberFormat="1" applyFont="1" applyBorder="1" applyAlignment="1" applyProtection="1">
      <alignment vertical="center"/>
      <protection locked="0"/>
    </xf>
    <xf numFmtId="178" fontId="3" fillId="0" borderId="52" xfId="9" applyNumberFormat="1" applyFont="1" applyBorder="1" applyAlignment="1" applyProtection="1">
      <alignment vertical="center"/>
      <protection locked="0"/>
    </xf>
    <xf numFmtId="180" fontId="3" fillId="0" borderId="48" xfId="9" applyNumberFormat="1" applyFont="1" applyBorder="1" applyAlignment="1" applyProtection="1">
      <alignment vertical="center"/>
      <protection locked="0"/>
    </xf>
    <xf numFmtId="180" fontId="3" fillId="0" borderId="49" xfId="9" applyNumberFormat="1" applyFont="1" applyBorder="1" applyAlignment="1" applyProtection="1">
      <alignment vertical="center"/>
      <protection locked="0"/>
    </xf>
    <xf numFmtId="0" fontId="3" fillId="0" borderId="4" xfId="9" applyFont="1" applyBorder="1" applyAlignment="1" applyProtection="1">
      <alignment horizontal="right" vertical="center"/>
    </xf>
    <xf numFmtId="178" fontId="3" fillId="0" borderId="42" xfId="9" applyNumberFormat="1" applyFont="1" applyBorder="1" applyAlignment="1" applyProtection="1">
      <alignment vertical="center"/>
      <protection locked="0"/>
    </xf>
    <xf numFmtId="178" fontId="3" fillId="0" borderId="5" xfId="9" applyNumberFormat="1" applyFont="1" applyBorder="1" applyAlignment="1" applyProtection="1">
      <alignment horizontal="right" vertical="center"/>
      <protection locked="0"/>
    </xf>
    <xf numFmtId="178" fontId="3" fillId="0" borderId="46" xfId="9" applyNumberFormat="1" applyFont="1" applyBorder="1" applyAlignment="1" applyProtection="1">
      <alignment vertical="center"/>
      <protection locked="0"/>
    </xf>
    <xf numFmtId="0" fontId="3" fillId="0" borderId="4" xfId="9" applyFont="1" applyBorder="1" applyAlignment="1" applyProtection="1">
      <alignment horizontal="center" vertical="center"/>
    </xf>
    <xf numFmtId="0" fontId="3" fillId="0" borderId="5" xfId="9" applyFont="1" applyBorder="1" applyAlignment="1" applyProtection="1">
      <alignment horizontal="right" vertical="center"/>
    </xf>
    <xf numFmtId="0" fontId="3" fillId="0" borderId="5" xfId="9" applyFont="1" applyBorder="1" applyAlignment="1" applyProtection="1">
      <alignment vertical="center"/>
    </xf>
    <xf numFmtId="0" fontId="3" fillId="0" borderId="53" xfId="9" applyFont="1" applyBorder="1" applyAlignment="1" applyProtection="1">
      <alignment vertical="center"/>
    </xf>
    <xf numFmtId="178" fontId="3" fillId="0" borderId="53" xfId="9" applyNumberFormat="1" applyFont="1" applyBorder="1" applyAlignment="1" applyProtection="1">
      <alignment vertical="center"/>
      <protection locked="0"/>
    </xf>
    <xf numFmtId="178" fontId="3" fillId="0" borderId="54" xfId="9" applyNumberFormat="1" applyFont="1" applyBorder="1" applyAlignment="1" applyProtection="1">
      <alignment vertical="center"/>
      <protection locked="0"/>
    </xf>
    <xf numFmtId="178" fontId="3" fillId="0" borderId="55" xfId="9" applyNumberFormat="1" applyFont="1" applyBorder="1" applyAlignment="1" applyProtection="1">
      <alignment vertical="center"/>
      <protection locked="0"/>
    </xf>
    <xf numFmtId="178" fontId="3" fillId="0" borderId="56" xfId="9" applyNumberFormat="1" applyFont="1" applyBorder="1" applyAlignment="1" applyProtection="1">
      <alignment vertical="center"/>
      <protection locked="0"/>
    </xf>
    <xf numFmtId="180" fontId="3" fillId="0" borderId="53" xfId="9" applyNumberFormat="1" applyFont="1" applyBorder="1" applyAlignment="1" applyProtection="1">
      <alignment vertical="center"/>
      <protection locked="0"/>
    </xf>
    <xf numFmtId="180" fontId="3" fillId="0" borderId="57" xfId="9" applyNumberFormat="1" applyFont="1" applyBorder="1" applyAlignment="1" applyProtection="1">
      <alignment vertical="center"/>
      <protection locked="0"/>
    </xf>
    <xf numFmtId="0" fontId="3" fillId="0" borderId="0" xfId="9" applyFont="1" applyBorder="1" applyAlignment="1">
      <alignment vertical="center"/>
    </xf>
    <xf numFmtId="178" fontId="3" fillId="0" borderId="4" xfId="9" applyNumberFormat="1" applyFont="1" applyBorder="1" applyAlignment="1" applyProtection="1">
      <alignment vertical="center"/>
      <protection locked="0"/>
    </xf>
    <xf numFmtId="180" fontId="3" fillId="0" borderId="0" xfId="9" applyNumberFormat="1" applyFont="1" applyBorder="1" applyAlignment="1" applyProtection="1">
      <alignment vertical="center"/>
      <protection locked="0"/>
    </xf>
    <xf numFmtId="178" fontId="3" fillId="0" borderId="5" xfId="9" applyNumberFormat="1" applyFont="1" applyBorder="1" applyAlignment="1" applyProtection="1">
      <alignment vertical="center"/>
    </xf>
    <xf numFmtId="178" fontId="3" fillId="0" borderId="46" xfId="9" applyNumberFormat="1" applyFont="1" applyBorder="1" applyAlignment="1" applyProtection="1">
      <alignment vertical="center"/>
    </xf>
    <xf numFmtId="178" fontId="3" fillId="0" borderId="28" xfId="9" applyNumberFormat="1" applyFont="1" applyBorder="1" applyAlignment="1" applyProtection="1">
      <alignment vertical="center"/>
    </xf>
    <xf numFmtId="178" fontId="3" fillId="0" borderId="41" xfId="9" applyNumberFormat="1" applyFont="1" applyBorder="1" applyAlignment="1" applyProtection="1">
      <alignment vertical="center"/>
    </xf>
    <xf numFmtId="178" fontId="3" fillId="0" borderId="53" xfId="9" applyNumberFormat="1" applyFont="1" applyBorder="1" applyAlignment="1" applyProtection="1">
      <alignment vertical="center"/>
    </xf>
    <xf numFmtId="178" fontId="3" fillId="0" borderId="54" xfId="9" applyNumberFormat="1" applyFont="1" applyBorder="1" applyAlignment="1" applyProtection="1">
      <alignment vertical="center"/>
    </xf>
    <xf numFmtId="178" fontId="3" fillId="0" borderId="55" xfId="9" applyNumberFormat="1" applyFont="1" applyBorder="1" applyAlignment="1" applyProtection="1">
      <alignment vertical="center"/>
    </xf>
    <xf numFmtId="178" fontId="3" fillId="0" borderId="56" xfId="9" applyNumberFormat="1" applyFont="1" applyBorder="1" applyAlignment="1" applyProtection="1">
      <alignment vertical="center"/>
    </xf>
    <xf numFmtId="178" fontId="3" fillId="0" borderId="58" xfId="9" applyNumberFormat="1" applyFont="1" applyBorder="1" applyAlignment="1" applyProtection="1">
      <alignment vertical="center"/>
    </xf>
    <xf numFmtId="178" fontId="3" fillId="0" borderId="4" xfId="9" applyNumberFormat="1" applyFont="1" applyBorder="1" applyAlignment="1" applyProtection="1">
      <alignment vertical="center"/>
    </xf>
    <xf numFmtId="178" fontId="3" fillId="0" borderId="0" xfId="9" applyNumberFormat="1" applyFont="1" applyAlignment="1">
      <alignment vertical="center"/>
    </xf>
    <xf numFmtId="0" fontId="13" fillId="0" borderId="4" xfId="10" applyBorder="1" applyAlignment="1">
      <alignment horizontal="center" vertical="center" textRotation="255"/>
    </xf>
    <xf numFmtId="178" fontId="3" fillId="0" borderId="0" xfId="9" applyNumberFormat="1" applyFont="1" applyBorder="1" applyAlignment="1" applyProtection="1">
      <alignment vertical="center"/>
    </xf>
    <xf numFmtId="178" fontId="3" fillId="0" borderId="42" xfId="9" applyNumberFormat="1" applyFont="1" applyBorder="1" applyAlignment="1" applyProtection="1">
      <alignment vertical="center"/>
    </xf>
    <xf numFmtId="178" fontId="3" fillId="0" borderId="46" xfId="9" applyNumberFormat="1" applyFont="1" applyBorder="1" applyAlignment="1" applyProtection="1">
      <alignment horizontal="right" vertical="center"/>
    </xf>
    <xf numFmtId="178" fontId="3" fillId="0" borderId="18" xfId="9" applyNumberFormat="1" applyFont="1" applyBorder="1" applyAlignment="1" applyProtection="1">
      <alignment vertical="center"/>
    </xf>
    <xf numFmtId="181" fontId="3" fillId="0" borderId="5" xfId="9" applyNumberFormat="1" applyFont="1" applyBorder="1" applyAlignment="1" applyProtection="1">
      <alignment vertical="center"/>
    </xf>
    <xf numFmtId="0" fontId="13" fillId="0" borderId="0" xfId="10" applyBorder="1" applyAlignment="1">
      <alignment horizontal="center" vertical="center" textRotation="255"/>
    </xf>
    <xf numFmtId="0" fontId="3" fillId="0" borderId="53" xfId="9" applyFont="1" applyBorder="1" applyAlignment="1" applyProtection="1">
      <alignment horizontal="right" vertical="center"/>
    </xf>
    <xf numFmtId="181" fontId="3" fillId="0" borderId="53" xfId="9" applyNumberFormat="1" applyFont="1" applyBorder="1" applyAlignment="1" applyProtection="1">
      <alignment vertical="center"/>
    </xf>
    <xf numFmtId="0" fontId="3" fillId="0" borderId="6" xfId="9" applyFont="1" applyBorder="1" applyAlignment="1" applyProtection="1">
      <alignment horizontal="right" vertical="center"/>
    </xf>
    <xf numFmtId="178" fontId="3" fillId="0" borderId="6" xfId="9" applyNumberFormat="1" applyFont="1" applyBorder="1" applyAlignment="1" applyProtection="1">
      <alignment vertical="center"/>
    </xf>
    <xf numFmtId="178" fontId="3" fillId="0" borderId="43" xfId="9" applyNumberFormat="1" applyFont="1" applyBorder="1" applyAlignment="1" applyProtection="1">
      <alignment vertical="center"/>
    </xf>
    <xf numFmtId="178" fontId="3" fillId="0" borderId="29" xfId="9" applyNumberFormat="1" applyFont="1" applyBorder="1" applyAlignment="1" applyProtection="1">
      <alignment vertical="center"/>
    </xf>
    <xf numFmtId="178" fontId="3" fillId="0" borderId="45" xfId="9" applyNumberFormat="1" applyFont="1" applyBorder="1" applyAlignment="1" applyProtection="1">
      <alignment vertical="center"/>
    </xf>
    <xf numFmtId="181" fontId="3" fillId="0" borderId="6" xfId="9" applyNumberFormat="1" applyFont="1" applyBorder="1" applyAlignment="1" applyProtection="1">
      <alignment vertical="center"/>
    </xf>
    <xf numFmtId="180" fontId="3" fillId="0" borderId="37" xfId="9" applyNumberFormat="1" applyFont="1" applyBorder="1" applyAlignment="1" applyProtection="1">
      <alignment vertical="center"/>
      <protection locked="0"/>
    </xf>
    <xf numFmtId="0" fontId="3" fillId="0" borderId="0" xfId="9" applyFont="1" applyBorder="1" applyAlignment="1" applyProtection="1">
      <alignment vertical="center"/>
    </xf>
    <xf numFmtId="37" fontId="3" fillId="0" borderId="0" xfId="9" applyNumberFormat="1" applyFont="1" applyBorder="1" applyAlignment="1" applyProtection="1">
      <alignment vertical="center"/>
    </xf>
    <xf numFmtId="0" fontId="7" fillId="0" borderId="0" xfId="9" applyFont="1" applyAlignment="1">
      <alignment vertical="center"/>
    </xf>
    <xf numFmtId="178" fontId="3" fillId="0" borderId="3" xfId="9" applyNumberFormat="1" applyFont="1" applyBorder="1" applyAlignment="1">
      <alignment vertical="center"/>
    </xf>
    <xf numFmtId="178" fontId="3" fillId="0" borderId="27" xfId="9" applyNumberFormat="1" applyFont="1" applyBorder="1" applyAlignment="1" applyProtection="1">
      <alignment vertical="center"/>
      <protection locked="0"/>
    </xf>
    <xf numFmtId="178" fontId="3" fillId="0" borderId="40" xfId="9" applyNumberFormat="1" applyFont="1" applyBorder="1" applyAlignment="1" applyProtection="1">
      <alignment vertical="center"/>
      <protection locked="0"/>
    </xf>
    <xf numFmtId="180" fontId="3" fillId="0" borderId="3" xfId="9" applyNumberFormat="1" applyFont="1" applyBorder="1" applyAlignment="1" applyProtection="1">
      <alignment vertical="center"/>
      <protection locked="0"/>
    </xf>
    <xf numFmtId="180" fontId="3" fillId="0" borderId="33" xfId="9" applyNumberFormat="1" applyFont="1" applyBorder="1" applyAlignment="1" applyProtection="1">
      <alignment vertical="center"/>
      <protection locked="0"/>
    </xf>
    <xf numFmtId="178" fontId="3" fillId="0" borderId="48" xfId="9" applyNumberFormat="1" applyFont="1" applyBorder="1" applyAlignment="1">
      <alignment vertical="center"/>
    </xf>
    <xf numFmtId="178" fontId="3" fillId="0" borderId="5" xfId="9" applyNumberFormat="1" applyFont="1" applyBorder="1" applyAlignment="1">
      <alignment vertical="center"/>
    </xf>
    <xf numFmtId="0" fontId="3" fillId="0" borderId="59" xfId="9" applyFont="1" applyBorder="1" applyAlignment="1" applyProtection="1">
      <alignment horizontal="right" vertical="center"/>
    </xf>
    <xf numFmtId="0" fontId="3" fillId="0" borderId="4" xfId="9" applyFont="1" applyBorder="1" applyAlignment="1" applyProtection="1">
      <alignment vertical="center"/>
    </xf>
    <xf numFmtId="178" fontId="3" fillId="0" borderId="53" xfId="9" applyNumberFormat="1" applyFont="1" applyBorder="1" applyAlignment="1">
      <alignment vertical="center"/>
    </xf>
    <xf numFmtId="0" fontId="3" fillId="0" borderId="42" xfId="9" applyFont="1" applyBorder="1" applyAlignment="1" applyProtection="1">
      <alignment vertical="center"/>
    </xf>
    <xf numFmtId="0" fontId="3" fillId="0" borderId="42" xfId="9" applyFont="1" applyBorder="1" applyAlignment="1">
      <alignment vertical="center"/>
    </xf>
    <xf numFmtId="178" fontId="3" fillId="0" borderId="42" xfId="9" applyNumberFormat="1" applyFont="1" applyBorder="1" applyAlignment="1">
      <alignment vertical="center"/>
    </xf>
    <xf numFmtId="178" fontId="3" fillId="0" borderId="28" xfId="9" applyNumberFormat="1" applyFont="1" applyBorder="1" applyAlignment="1">
      <alignment vertical="center"/>
    </xf>
    <xf numFmtId="178" fontId="3" fillId="0" borderId="4" xfId="9" applyNumberFormat="1" applyFont="1" applyBorder="1" applyAlignment="1">
      <alignment vertical="center"/>
    </xf>
    <xf numFmtId="178" fontId="3" fillId="0" borderId="46" xfId="9" applyNumberFormat="1" applyFont="1" applyBorder="1" applyAlignment="1">
      <alignment vertical="center"/>
    </xf>
    <xf numFmtId="178" fontId="3" fillId="0" borderId="41" xfId="9" applyNumberFormat="1" applyFont="1" applyBorder="1" applyAlignment="1">
      <alignment vertical="center"/>
    </xf>
    <xf numFmtId="0" fontId="3" fillId="0" borderId="5" xfId="9" applyFont="1" applyBorder="1" applyAlignment="1">
      <alignment vertical="center"/>
    </xf>
    <xf numFmtId="0" fontId="3" fillId="0" borderId="53" xfId="9" applyFont="1" applyBorder="1" applyAlignment="1">
      <alignment vertical="center"/>
    </xf>
    <xf numFmtId="178" fontId="3" fillId="0" borderId="54" xfId="9" applyNumberFormat="1" applyFont="1" applyBorder="1" applyAlignment="1">
      <alignment vertical="center"/>
    </xf>
    <xf numFmtId="178" fontId="3" fillId="0" borderId="55" xfId="9" applyNumberFormat="1" applyFont="1" applyBorder="1" applyAlignment="1">
      <alignment vertical="center"/>
    </xf>
    <xf numFmtId="178" fontId="3" fillId="0" borderId="56" xfId="9" applyNumberFormat="1" applyFont="1" applyBorder="1" applyAlignment="1">
      <alignment vertical="center"/>
    </xf>
    <xf numFmtId="178" fontId="3" fillId="0" borderId="5" xfId="9" applyNumberFormat="1" applyFont="1" applyFill="1" applyBorder="1" applyAlignment="1">
      <alignment vertical="center"/>
    </xf>
    <xf numFmtId="178" fontId="3" fillId="0" borderId="46" xfId="9" applyNumberFormat="1" applyFont="1" applyFill="1" applyBorder="1" applyAlignment="1">
      <alignment vertical="center"/>
    </xf>
    <xf numFmtId="178" fontId="3" fillId="0" borderId="28" xfId="9" applyNumberFormat="1" applyFont="1" applyFill="1" applyBorder="1" applyAlignment="1">
      <alignment vertical="center"/>
    </xf>
    <xf numFmtId="178" fontId="3" fillId="0" borderId="41" xfId="9" applyNumberFormat="1" applyFont="1" applyFill="1" applyBorder="1" applyAlignment="1">
      <alignment vertical="center"/>
    </xf>
    <xf numFmtId="178" fontId="3" fillId="0" borderId="4" xfId="9" applyNumberFormat="1" applyFont="1" applyFill="1" applyBorder="1" applyAlignment="1">
      <alignment vertical="center"/>
    </xf>
    <xf numFmtId="178" fontId="3" fillId="0" borderId="53" xfId="9" applyNumberFormat="1" applyFont="1" applyFill="1" applyBorder="1" applyAlignment="1">
      <alignment vertical="center"/>
    </xf>
    <xf numFmtId="178" fontId="3" fillId="0" borderId="54" xfId="9" applyNumberFormat="1" applyFont="1" applyFill="1" applyBorder="1" applyAlignment="1">
      <alignment vertical="center"/>
    </xf>
    <xf numFmtId="178" fontId="3" fillId="0" borderId="55" xfId="9" applyNumberFormat="1" applyFont="1" applyFill="1" applyBorder="1" applyAlignment="1">
      <alignment vertical="center"/>
    </xf>
    <xf numFmtId="178" fontId="3" fillId="0" borderId="56" xfId="9" applyNumberFormat="1" applyFont="1" applyFill="1" applyBorder="1" applyAlignment="1">
      <alignment vertical="center"/>
    </xf>
    <xf numFmtId="0" fontId="3" fillId="0" borderId="42" xfId="9" applyFont="1" applyBorder="1" applyAlignment="1">
      <alignment horizontal="right" vertical="center"/>
    </xf>
    <xf numFmtId="0" fontId="13" fillId="0" borderId="4" xfId="10" applyBorder="1" applyAlignment="1">
      <alignment horizontal="center" vertical="center"/>
    </xf>
    <xf numFmtId="0" fontId="3" fillId="0" borderId="5" xfId="9" applyFont="1" applyBorder="1" applyAlignment="1">
      <alignment horizontal="right" vertical="center"/>
    </xf>
    <xf numFmtId="178" fontId="3" fillId="0" borderId="42" xfId="9" applyNumberFormat="1" applyFont="1" applyFill="1" applyBorder="1" applyAlignment="1">
      <alignment vertical="center"/>
    </xf>
    <xf numFmtId="178" fontId="3" fillId="0" borderId="18" xfId="9" applyNumberFormat="1" applyFont="1" applyFill="1" applyBorder="1" applyAlignment="1">
      <alignment vertical="center"/>
    </xf>
    <xf numFmtId="0" fontId="3" fillId="0" borderId="53" xfId="9" applyFont="1" applyBorder="1" applyAlignment="1">
      <alignment horizontal="right" vertical="center"/>
    </xf>
    <xf numFmtId="178" fontId="3" fillId="0" borderId="58" xfId="9" applyNumberFormat="1" applyFont="1" applyBorder="1" applyAlignment="1">
      <alignment vertical="center"/>
    </xf>
    <xf numFmtId="178" fontId="3" fillId="0" borderId="60" xfId="9" applyNumberFormat="1" applyFont="1" applyBorder="1" applyAlignment="1">
      <alignment vertical="center"/>
    </xf>
    <xf numFmtId="0" fontId="3" fillId="0" borderId="6" xfId="9" applyFont="1" applyBorder="1" applyAlignment="1">
      <alignment horizontal="right" vertical="center"/>
    </xf>
    <xf numFmtId="178" fontId="3" fillId="0" borderId="16" xfId="9" applyNumberFormat="1" applyFont="1" applyBorder="1" applyAlignment="1">
      <alignment vertical="center"/>
    </xf>
    <xf numFmtId="178" fontId="3" fillId="0" borderId="43" xfId="9" applyNumberFormat="1" applyFont="1" applyBorder="1" applyAlignment="1">
      <alignment vertical="center"/>
    </xf>
    <xf numFmtId="178" fontId="3" fillId="0" borderId="29" xfId="9" applyNumberFormat="1" applyFont="1" applyBorder="1" applyAlignment="1">
      <alignment vertical="center"/>
    </xf>
    <xf numFmtId="178" fontId="3" fillId="0" borderId="45" xfId="9" applyNumberFormat="1" applyFont="1" applyBorder="1" applyAlignment="1">
      <alignment vertical="center"/>
    </xf>
    <xf numFmtId="178" fontId="3" fillId="0" borderId="23" xfId="9" applyNumberFormat="1" applyFont="1" applyBorder="1" applyAlignment="1">
      <alignment vertical="center"/>
    </xf>
    <xf numFmtId="180" fontId="3" fillId="0" borderId="6" xfId="9" applyNumberFormat="1" applyFont="1" applyBorder="1" applyAlignment="1" applyProtection="1">
      <alignment vertical="center"/>
      <protection locked="0"/>
    </xf>
    <xf numFmtId="0" fontId="7" fillId="0" borderId="0" xfId="9" applyFont="1" applyBorder="1" applyAlignment="1">
      <alignment horizontal="center" vertical="center"/>
    </xf>
    <xf numFmtId="0" fontId="3" fillId="0" borderId="23" xfId="9" applyFont="1" applyBorder="1" applyAlignment="1" applyProtection="1">
      <alignment vertical="center"/>
    </xf>
    <xf numFmtId="178" fontId="3" fillId="0" borderId="23" xfId="9" applyNumberFormat="1" applyFont="1" applyBorder="1" applyAlignment="1" applyProtection="1">
      <alignment vertical="center"/>
      <protection locked="0"/>
    </xf>
    <xf numFmtId="178" fontId="3" fillId="0" borderId="16" xfId="9" applyNumberFormat="1" applyFont="1" applyBorder="1" applyAlignment="1" applyProtection="1">
      <alignment vertical="center"/>
      <protection locked="0"/>
    </xf>
    <xf numFmtId="178" fontId="3" fillId="0" borderId="23" xfId="9" applyNumberFormat="1" applyFont="1" applyBorder="1" applyAlignment="1" applyProtection="1">
      <alignment horizontal="right" vertical="center"/>
      <protection locked="0"/>
    </xf>
    <xf numFmtId="178" fontId="3" fillId="0" borderId="20" xfId="9" applyNumberFormat="1" applyFont="1" applyBorder="1" applyAlignment="1" applyProtection="1">
      <alignment vertical="center"/>
      <protection locked="0"/>
    </xf>
    <xf numFmtId="180" fontId="3" fillId="0" borderId="23" xfId="9" applyNumberFormat="1" applyFont="1" applyBorder="1" applyAlignment="1" applyProtection="1">
      <alignment vertical="center"/>
      <protection locked="0"/>
    </xf>
    <xf numFmtId="37" fontId="3" fillId="0" borderId="23" xfId="9" applyNumberFormat="1" applyFont="1" applyBorder="1" applyAlignment="1" applyProtection="1">
      <alignment vertical="center"/>
      <protection locked="0"/>
    </xf>
    <xf numFmtId="178" fontId="3" fillId="0" borderId="5" xfId="9" applyNumberFormat="1" applyFont="1" applyFill="1" applyBorder="1" applyAlignment="1" applyProtection="1">
      <alignment vertical="center"/>
      <protection locked="0"/>
    </xf>
    <xf numFmtId="178" fontId="3" fillId="0" borderId="46" xfId="9" applyNumberFormat="1" applyFont="1" applyFill="1" applyBorder="1" applyAlignment="1" applyProtection="1">
      <alignment vertical="center"/>
      <protection locked="0"/>
    </xf>
    <xf numFmtId="178" fontId="3" fillId="0" borderId="28" xfId="9" applyNumberFormat="1" applyFont="1" applyFill="1" applyBorder="1" applyAlignment="1" applyProtection="1">
      <alignment vertical="center"/>
      <protection locked="0"/>
    </xf>
    <xf numFmtId="178" fontId="3" fillId="0" borderId="41" xfId="9" applyNumberFormat="1" applyFont="1" applyFill="1" applyBorder="1" applyAlignment="1" applyProtection="1">
      <alignment vertical="center"/>
      <protection locked="0"/>
    </xf>
    <xf numFmtId="178" fontId="3" fillId="0" borderId="53" xfId="9" applyNumberFormat="1" applyFont="1" applyFill="1" applyBorder="1" applyAlignment="1" applyProtection="1">
      <alignment vertical="center"/>
      <protection locked="0"/>
    </xf>
    <xf numFmtId="178" fontId="3" fillId="0" borderId="54" xfId="9" applyNumberFormat="1" applyFont="1" applyFill="1" applyBorder="1" applyAlignment="1" applyProtection="1">
      <alignment vertical="center"/>
      <protection locked="0"/>
    </xf>
    <xf numFmtId="178" fontId="3" fillId="0" borderId="55" xfId="9" applyNumberFormat="1" applyFont="1" applyFill="1" applyBorder="1" applyAlignment="1" applyProtection="1">
      <alignment vertical="center"/>
      <protection locked="0"/>
    </xf>
    <xf numFmtId="178" fontId="3" fillId="0" borderId="56" xfId="9" applyNumberFormat="1" applyFont="1" applyFill="1" applyBorder="1" applyAlignment="1" applyProtection="1">
      <alignment vertical="center"/>
      <protection locked="0"/>
    </xf>
    <xf numFmtId="178" fontId="3" fillId="0" borderId="58" xfId="9" applyNumberFormat="1" applyFont="1" applyFill="1" applyBorder="1" applyAlignment="1" applyProtection="1">
      <alignment vertical="center"/>
      <protection locked="0"/>
    </xf>
    <xf numFmtId="178" fontId="3" fillId="0" borderId="4" xfId="9" applyNumberFormat="1" applyFont="1" applyFill="1" applyBorder="1" applyAlignment="1" applyProtection="1">
      <alignment vertical="center"/>
      <protection locked="0"/>
    </xf>
    <xf numFmtId="178" fontId="3" fillId="0" borderId="0" xfId="9" applyNumberFormat="1" applyFont="1" applyBorder="1" applyAlignment="1" applyProtection="1">
      <alignment vertical="center"/>
      <protection locked="0"/>
    </xf>
    <xf numFmtId="178" fontId="3" fillId="0" borderId="42" xfId="9" applyNumberFormat="1" applyFont="1" applyFill="1" applyBorder="1" applyAlignment="1" applyProtection="1">
      <alignment vertical="center"/>
      <protection locked="0"/>
    </xf>
    <xf numFmtId="178" fontId="3" fillId="0" borderId="57" xfId="9" applyNumberFormat="1" applyFont="1" applyBorder="1" applyAlignment="1" applyProtection="1">
      <alignment vertical="center"/>
      <protection locked="0"/>
    </xf>
    <xf numFmtId="178" fontId="3" fillId="0" borderId="6" xfId="9" applyNumberFormat="1" applyFont="1" applyBorder="1" applyAlignment="1" applyProtection="1">
      <alignment vertical="center"/>
      <protection locked="0"/>
    </xf>
    <xf numFmtId="178" fontId="3" fillId="0" borderId="43" xfId="9" applyNumberFormat="1" applyFont="1" applyBorder="1" applyAlignment="1" applyProtection="1">
      <alignment vertical="center"/>
      <protection locked="0"/>
    </xf>
    <xf numFmtId="178" fontId="3" fillId="0" borderId="29" xfId="9" applyNumberFormat="1" applyFont="1" applyBorder="1" applyAlignment="1" applyProtection="1">
      <alignment vertical="center"/>
      <protection locked="0"/>
    </xf>
    <xf numFmtId="178" fontId="3" fillId="0" borderId="45" xfId="9" applyNumberFormat="1" applyFont="1" applyBorder="1" applyAlignment="1" applyProtection="1">
      <alignment vertical="center"/>
      <protection locked="0"/>
    </xf>
    <xf numFmtId="178" fontId="3" fillId="0" borderId="37" xfId="9" applyNumberFormat="1" applyFont="1" applyBorder="1" applyAlignment="1" applyProtection="1">
      <alignment vertical="center"/>
      <protection locked="0"/>
    </xf>
    <xf numFmtId="37" fontId="14" fillId="0" borderId="37" xfId="8" applyFont="1" applyFill="1" applyBorder="1" applyAlignment="1" applyProtection="1">
      <alignment horizontal="center" vertical="center"/>
    </xf>
    <xf numFmtId="37" fontId="14" fillId="0" borderId="34" xfId="8" quotePrefix="1" applyFont="1" applyFill="1" applyBorder="1" applyAlignment="1" applyProtection="1">
      <alignment horizontal="center" vertical="center"/>
    </xf>
    <xf numFmtId="37" fontId="14" fillId="0" borderId="36" xfId="8" quotePrefix="1" applyFont="1" applyFill="1" applyBorder="1" applyAlignment="1" applyProtection="1">
      <alignment horizontal="center" vertical="center"/>
    </xf>
    <xf numFmtId="182" fontId="3" fillId="0" borderId="3" xfId="8" applyNumberFormat="1" applyFont="1" applyFill="1" applyBorder="1" applyAlignment="1" applyProtection="1">
      <alignment vertical="center"/>
    </xf>
    <xf numFmtId="182" fontId="3" fillId="0" borderId="42" xfId="8" applyNumberFormat="1" applyFont="1" applyFill="1" applyBorder="1" applyAlignment="1" applyProtection="1">
      <alignment vertical="center"/>
    </xf>
    <xf numFmtId="177" fontId="3" fillId="0" borderId="0" xfId="8" applyNumberFormat="1" applyFont="1" applyFill="1" applyBorder="1" applyAlignment="1" applyProtection="1">
      <alignment horizontal="center" vertical="center"/>
      <protection locked="0"/>
    </xf>
    <xf numFmtId="182" fontId="3" fillId="0" borderId="6" xfId="8" applyNumberFormat="1" applyFont="1" applyFill="1" applyBorder="1" applyAlignment="1" applyProtection="1">
      <alignment vertical="center"/>
    </xf>
    <xf numFmtId="182" fontId="3" fillId="0" borderId="37" xfId="8" applyNumberFormat="1" applyFont="1" applyFill="1" applyBorder="1" applyAlignment="1" applyProtection="1">
      <alignment vertical="center"/>
    </xf>
    <xf numFmtId="182" fontId="3" fillId="0" borderId="5" xfId="8" applyNumberFormat="1" applyFont="1" applyFill="1" applyBorder="1" applyAlignment="1" applyProtection="1">
      <alignment vertical="center"/>
    </xf>
    <xf numFmtId="182" fontId="3" fillId="0" borderId="14" xfId="8" applyNumberFormat="1" applyFont="1" applyFill="1" applyBorder="1" applyAlignment="1" applyProtection="1">
      <alignment vertical="center"/>
    </xf>
    <xf numFmtId="182" fontId="3" fillId="0" borderId="32" xfId="8" applyNumberFormat="1" applyFont="1" applyFill="1" applyBorder="1" applyAlignment="1" applyProtection="1">
      <alignment vertical="center"/>
    </xf>
    <xf numFmtId="0" fontId="3" fillId="0" borderId="32" xfId="0" applyFont="1" applyFill="1" applyBorder="1" applyAlignment="1">
      <alignment vertical="center" shrinkToFit="1"/>
    </xf>
    <xf numFmtId="0" fontId="3" fillId="0" borderId="36" xfId="0" applyFont="1" applyFill="1" applyBorder="1" applyAlignment="1">
      <alignment vertical="center" shrinkToFit="1"/>
    </xf>
    <xf numFmtId="182" fontId="3" fillId="0" borderId="32" xfId="8" applyNumberFormat="1" applyFont="1" applyFill="1" applyBorder="1" applyAlignment="1" applyProtection="1">
      <alignment vertical="center"/>
      <protection locked="0"/>
    </xf>
    <xf numFmtId="0" fontId="3" fillId="0" borderId="0" xfId="10" applyFont="1" applyAlignment="1">
      <alignment horizontal="left" vertical="center"/>
    </xf>
    <xf numFmtId="0" fontId="3" fillId="0" borderId="0" xfId="10" applyFont="1" applyAlignment="1">
      <alignment vertical="center"/>
    </xf>
    <xf numFmtId="0" fontId="3" fillId="0" borderId="2" xfId="10" applyFont="1" applyBorder="1" applyAlignment="1">
      <alignment vertical="center"/>
    </xf>
    <xf numFmtId="0" fontId="4" fillId="0" borderId="21" xfId="10" applyFont="1" applyBorder="1" applyAlignment="1">
      <alignment horizontal="center" vertical="center" wrapText="1"/>
    </xf>
    <xf numFmtId="0" fontId="3" fillId="0" borderId="22" xfId="10" applyFont="1" applyFill="1" applyBorder="1" applyAlignment="1">
      <alignment horizontal="center" vertical="center"/>
    </xf>
    <xf numFmtId="0" fontId="3" fillId="0" borderId="22" xfId="10" applyFont="1" applyBorder="1" applyAlignment="1">
      <alignment vertical="center"/>
    </xf>
    <xf numFmtId="0" fontId="3" fillId="0" borderId="6" xfId="10" applyFont="1" applyBorder="1" applyAlignment="1">
      <alignment horizontal="center" vertical="center"/>
    </xf>
    <xf numFmtId="0" fontId="3" fillId="0" borderId="37" xfId="10" applyFont="1" applyBorder="1" applyAlignment="1">
      <alignment horizontal="center" vertical="center"/>
    </xf>
    <xf numFmtId="0" fontId="3" fillId="0" borderId="43" xfId="10" applyFont="1" applyBorder="1" applyAlignment="1">
      <alignment horizontal="center" vertical="center"/>
    </xf>
    <xf numFmtId="0" fontId="3" fillId="0" borderId="45" xfId="10" applyFont="1" applyBorder="1" applyAlignment="1">
      <alignment horizontal="center" vertical="center"/>
    </xf>
    <xf numFmtId="0" fontId="3" fillId="0" borderId="0" xfId="10" applyFont="1" applyAlignment="1">
      <alignment horizontal="center" vertical="center"/>
    </xf>
    <xf numFmtId="0" fontId="3" fillId="0" borderId="3" xfId="10" applyFont="1" applyBorder="1" applyAlignment="1">
      <alignment horizontal="right" vertical="center"/>
    </xf>
    <xf numFmtId="3" fontId="3" fillId="0" borderId="3" xfId="11" applyFont="1" applyBorder="1" applyAlignment="1">
      <alignment vertical="center"/>
    </xf>
    <xf numFmtId="3" fontId="3" fillId="0" borderId="33" xfId="11" applyFont="1" applyBorder="1" applyAlignment="1">
      <alignment vertical="center"/>
    </xf>
    <xf numFmtId="3" fontId="3" fillId="0" borderId="5" xfId="11" applyFont="1" applyBorder="1" applyAlignment="1">
      <alignment vertical="center"/>
    </xf>
    <xf numFmtId="3" fontId="3" fillId="0" borderId="5" xfId="11" applyFont="1" applyBorder="1" applyAlignment="1">
      <alignment horizontal="right" vertical="center"/>
    </xf>
    <xf numFmtId="3" fontId="3" fillId="0" borderId="46" xfId="11" applyFont="1" applyBorder="1" applyAlignment="1">
      <alignment vertical="center"/>
    </xf>
    <xf numFmtId="3" fontId="3" fillId="0" borderId="41" xfId="11" applyFont="1" applyBorder="1" applyAlignment="1">
      <alignment vertical="center"/>
    </xf>
    <xf numFmtId="183" fontId="3" fillId="0" borderId="5" xfId="10" applyNumberFormat="1" applyFont="1" applyBorder="1" applyAlignment="1">
      <alignment vertical="center"/>
    </xf>
    <xf numFmtId="183" fontId="3" fillId="0" borderId="42" xfId="10" applyNumberFormat="1" applyFont="1" applyBorder="1" applyAlignment="1">
      <alignment vertical="center"/>
    </xf>
    <xf numFmtId="0" fontId="8" fillId="0" borderId="0" xfId="10" applyFont="1" applyAlignment="1">
      <alignment vertical="center"/>
    </xf>
    <xf numFmtId="0" fontId="3" fillId="0" borderId="48" xfId="10" applyFont="1" applyBorder="1" applyAlignment="1">
      <alignment horizontal="right" vertical="center"/>
    </xf>
    <xf numFmtId="3" fontId="3" fillId="0" borderId="48" xfId="11" applyFont="1" applyBorder="1" applyAlignment="1">
      <alignment vertical="center"/>
    </xf>
    <xf numFmtId="3" fontId="3" fillId="0" borderId="49" xfId="11" applyFont="1" applyBorder="1" applyAlignment="1">
      <alignment vertical="center"/>
    </xf>
    <xf numFmtId="3" fontId="3" fillId="0" borderId="48" xfId="11" applyFont="1" applyBorder="1" applyAlignment="1">
      <alignment horizontal="right" vertical="center"/>
    </xf>
    <xf numFmtId="3" fontId="3" fillId="0" borderId="50" xfId="11" applyFont="1" applyBorder="1" applyAlignment="1">
      <alignment vertical="center"/>
    </xf>
    <xf numFmtId="3" fontId="3" fillId="0" borderId="52" xfId="11" applyFont="1" applyBorder="1" applyAlignment="1">
      <alignment vertical="center"/>
    </xf>
    <xf numFmtId="183" fontId="3" fillId="0" borderId="48" xfId="10" applyNumberFormat="1" applyFont="1" applyBorder="1" applyAlignment="1">
      <alignment vertical="center"/>
    </xf>
    <xf numFmtId="183" fontId="3" fillId="0" borderId="49" xfId="10" applyNumberFormat="1" applyFont="1" applyBorder="1" applyAlignment="1">
      <alignment vertical="center"/>
    </xf>
    <xf numFmtId="0" fontId="3" fillId="0" borderId="5" xfId="10" applyFont="1" applyBorder="1" applyAlignment="1">
      <alignment horizontal="right" vertical="center"/>
    </xf>
    <xf numFmtId="3" fontId="3" fillId="0" borderId="42" xfId="11" applyFont="1" applyBorder="1" applyAlignment="1">
      <alignment vertical="center"/>
    </xf>
    <xf numFmtId="0" fontId="3" fillId="0" borderId="5" xfId="10" applyFont="1" applyBorder="1" applyAlignment="1">
      <alignment vertical="center"/>
    </xf>
    <xf numFmtId="0" fontId="3" fillId="0" borderId="53" xfId="10" applyFont="1" applyBorder="1" applyAlignment="1">
      <alignment vertical="center"/>
    </xf>
    <xf numFmtId="3" fontId="3" fillId="0" borderId="53" xfId="11" applyFont="1" applyBorder="1" applyAlignment="1">
      <alignment vertical="center"/>
    </xf>
    <xf numFmtId="3" fontId="3" fillId="0" borderId="53" xfId="11" applyFont="1" applyBorder="1" applyAlignment="1">
      <alignment horizontal="right" vertical="center"/>
    </xf>
    <xf numFmtId="3" fontId="3" fillId="0" borderId="54" xfId="11" applyFont="1" applyBorder="1" applyAlignment="1">
      <alignment vertical="center"/>
    </xf>
    <xf numFmtId="3" fontId="3" fillId="0" borderId="56" xfId="11" applyFont="1" applyBorder="1" applyAlignment="1">
      <alignment vertical="center"/>
    </xf>
    <xf numFmtId="183" fontId="3" fillId="0" borderId="53" xfId="10" applyNumberFormat="1" applyFont="1" applyBorder="1" applyAlignment="1">
      <alignment vertical="center"/>
    </xf>
    <xf numFmtId="183" fontId="3" fillId="0" borderId="57" xfId="10" applyNumberFormat="1" applyFont="1" applyBorder="1" applyAlignment="1">
      <alignment vertical="center"/>
    </xf>
    <xf numFmtId="3" fontId="3" fillId="0" borderId="4" xfId="11" applyFont="1" applyBorder="1" applyAlignment="1">
      <alignment vertical="center"/>
    </xf>
    <xf numFmtId="0" fontId="8" fillId="0" borderId="0" xfId="10" applyFont="1" applyBorder="1" applyAlignment="1">
      <alignment vertical="center"/>
    </xf>
    <xf numFmtId="0" fontId="3" fillId="0" borderId="0" xfId="10" applyFont="1" applyBorder="1" applyAlignment="1">
      <alignment vertical="center"/>
    </xf>
    <xf numFmtId="183" fontId="3" fillId="0" borderId="58" xfId="10" applyNumberFormat="1" applyFont="1" applyBorder="1" applyAlignment="1">
      <alignment vertical="center"/>
    </xf>
    <xf numFmtId="183" fontId="3" fillId="0" borderId="60" xfId="10" applyNumberFormat="1" applyFont="1" applyBorder="1" applyAlignment="1">
      <alignment vertical="center"/>
    </xf>
    <xf numFmtId="183" fontId="3" fillId="0" borderId="4" xfId="10" applyNumberFormat="1" applyFont="1" applyBorder="1" applyAlignment="1">
      <alignment vertical="center"/>
    </xf>
    <xf numFmtId="183" fontId="3" fillId="0" borderId="0" xfId="10" applyNumberFormat="1" applyFont="1" applyBorder="1" applyAlignment="1">
      <alignment vertical="center"/>
    </xf>
    <xf numFmtId="3" fontId="8" fillId="0" borderId="0" xfId="10" applyNumberFormat="1" applyFont="1" applyBorder="1" applyAlignment="1">
      <alignment vertical="center"/>
    </xf>
    <xf numFmtId="0" fontId="3" fillId="0" borderId="42" xfId="10" applyFont="1" applyBorder="1" applyAlignment="1">
      <alignment horizontal="right" vertical="center"/>
    </xf>
    <xf numFmtId="0" fontId="3" fillId="0" borderId="57" xfId="10" applyFont="1" applyBorder="1" applyAlignment="1">
      <alignment horizontal="right" vertical="center"/>
    </xf>
    <xf numFmtId="3" fontId="3" fillId="0" borderId="58" xfId="11" applyFont="1" applyBorder="1" applyAlignment="1">
      <alignment vertical="center"/>
    </xf>
    <xf numFmtId="0" fontId="3" fillId="0" borderId="37" xfId="10" applyFont="1" applyBorder="1" applyAlignment="1">
      <alignment horizontal="right" vertical="center"/>
    </xf>
    <xf numFmtId="3" fontId="3" fillId="0" borderId="6" xfId="11" applyFont="1" applyBorder="1" applyAlignment="1">
      <alignment vertical="center"/>
    </xf>
    <xf numFmtId="3" fontId="3" fillId="0" borderId="43" xfId="11" applyFont="1" applyBorder="1" applyAlignment="1">
      <alignment vertical="center"/>
    </xf>
    <xf numFmtId="3" fontId="3" fillId="0" borderId="16" xfId="11" applyFont="1" applyBorder="1" applyAlignment="1">
      <alignment vertical="center"/>
    </xf>
    <xf numFmtId="0" fontId="3" fillId="0" borderId="22" xfId="10" applyFont="1" applyBorder="1" applyAlignment="1">
      <alignment horizontal="center" vertical="center" textRotation="255"/>
    </xf>
    <xf numFmtId="3" fontId="3" fillId="0" borderId="0" xfId="11" applyFont="1" applyAlignment="1">
      <alignment vertical="center"/>
    </xf>
    <xf numFmtId="3" fontId="3" fillId="0" borderId="22" xfId="11" applyFont="1" applyBorder="1" applyAlignment="1">
      <alignment vertical="center"/>
    </xf>
    <xf numFmtId="3" fontId="3" fillId="0" borderId="0" xfId="11" applyFont="1" applyBorder="1" applyAlignment="1">
      <alignment vertical="center"/>
    </xf>
    <xf numFmtId="183" fontId="3" fillId="0" borderId="22" xfId="10" applyNumberFormat="1" applyFont="1" applyBorder="1" applyAlignment="1">
      <alignment vertical="center"/>
    </xf>
    <xf numFmtId="183" fontId="3" fillId="0" borderId="0" xfId="10" applyNumberFormat="1" applyFont="1" applyAlignment="1">
      <alignment vertical="center"/>
    </xf>
    <xf numFmtId="0" fontId="3" fillId="0" borderId="0" xfId="10" quotePrefix="1" applyFont="1" applyAlignment="1">
      <alignment vertical="center"/>
    </xf>
    <xf numFmtId="3" fontId="3" fillId="0" borderId="3" xfId="11" applyFont="1" applyBorder="1" applyAlignment="1">
      <alignment horizontal="right" vertical="center"/>
    </xf>
    <xf numFmtId="3" fontId="3" fillId="0" borderId="38" xfId="11" applyFont="1" applyBorder="1" applyAlignment="1">
      <alignment vertical="center"/>
    </xf>
    <xf numFmtId="3" fontId="3" fillId="0" borderId="40" xfId="11" applyFont="1" applyBorder="1" applyAlignment="1">
      <alignment vertical="center"/>
    </xf>
    <xf numFmtId="183" fontId="3" fillId="0" borderId="3" xfId="10" applyNumberFormat="1" applyFont="1" applyBorder="1" applyAlignment="1">
      <alignment vertical="center"/>
    </xf>
    <xf numFmtId="183" fontId="3" fillId="0" borderId="33" xfId="10" applyNumberFormat="1" applyFont="1" applyBorder="1" applyAlignment="1">
      <alignment vertical="center"/>
    </xf>
    <xf numFmtId="3" fontId="3" fillId="0" borderId="5" xfId="11" applyFont="1" applyFill="1" applyBorder="1" applyAlignment="1">
      <alignment horizontal="right" vertical="center"/>
    </xf>
    <xf numFmtId="0" fontId="3" fillId="0" borderId="61" xfId="10" applyFont="1" applyBorder="1" applyAlignment="1">
      <alignment horizontal="right" vertical="center"/>
    </xf>
    <xf numFmtId="3" fontId="3" fillId="0" borderId="61" xfId="11" applyFont="1" applyBorder="1" applyAlignment="1">
      <alignment vertical="center"/>
    </xf>
    <xf numFmtId="3" fontId="3" fillId="0" borderId="62" xfId="11" applyFont="1" applyBorder="1" applyAlignment="1">
      <alignment vertical="center"/>
    </xf>
    <xf numFmtId="3" fontId="3" fillId="0" borderId="61" xfId="11" applyFont="1" applyBorder="1" applyAlignment="1">
      <alignment horizontal="right" vertical="center"/>
    </xf>
    <xf numFmtId="3" fontId="3" fillId="0" borderId="63" xfId="11" applyFont="1" applyBorder="1" applyAlignment="1">
      <alignment vertical="center"/>
    </xf>
    <xf numFmtId="3" fontId="3" fillId="0" borderId="64" xfId="11" applyFont="1" applyBorder="1" applyAlignment="1">
      <alignment vertical="center"/>
    </xf>
    <xf numFmtId="183" fontId="3" fillId="0" borderId="61" xfId="10" applyNumberFormat="1" applyFont="1" applyBorder="1" applyAlignment="1">
      <alignment vertical="center"/>
    </xf>
    <xf numFmtId="183" fontId="3" fillId="0" borderId="62" xfId="10" applyNumberFormat="1" applyFont="1" applyBorder="1" applyAlignment="1">
      <alignment vertical="center"/>
    </xf>
    <xf numFmtId="3" fontId="3" fillId="0" borderId="5" xfId="11" applyFont="1" applyFill="1" applyBorder="1" applyAlignment="1">
      <alignment vertical="center"/>
    </xf>
    <xf numFmtId="3" fontId="3" fillId="0" borderId="46" xfId="11" applyFont="1" applyFill="1" applyBorder="1" applyAlignment="1">
      <alignment vertical="center"/>
    </xf>
    <xf numFmtId="3" fontId="3" fillId="0" borderId="4" xfId="11" applyFont="1" applyFill="1" applyBorder="1" applyAlignment="1">
      <alignment vertical="center"/>
    </xf>
    <xf numFmtId="3" fontId="3" fillId="0" borderId="53" xfId="11" applyFont="1" applyFill="1" applyBorder="1" applyAlignment="1">
      <alignment vertical="center"/>
    </xf>
    <xf numFmtId="3" fontId="3" fillId="0" borderId="54" xfId="11" applyFont="1" applyFill="1" applyBorder="1" applyAlignment="1">
      <alignment vertical="center"/>
    </xf>
    <xf numFmtId="3" fontId="3" fillId="0" borderId="56" xfId="11" applyFont="1" applyFill="1" applyBorder="1" applyAlignment="1">
      <alignment vertical="center"/>
    </xf>
    <xf numFmtId="3" fontId="3" fillId="0" borderId="42" xfId="11" applyFont="1" applyFill="1" applyBorder="1" applyAlignment="1">
      <alignment vertical="center"/>
    </xf>
    <xf numFmtId="0" fontId="3" fillId="0" borderId="53" xfId="10" applyFont="1" applyBorder="1" applyAlignment="1">
      <alignment horizontal="right" vertical="center"/>
    </xf>
    <xf numFmtId="3" fontId="3" fillId="0" borderId="60" xfId="11" applyFont="1" applyBorder="1" applyAlignment="1">
      <alignment vertical="center"/>
    </xf>
    <xf numFmtId="3" fontId="3" fillId="0" borderId="57" xfId="11" applyFont="1" applyBorder="1" applyAlignment="1">
      <alignment vertical="center"/>
    </xf>
    <xf numFmtId="3" fontId="3" fillId="0" borderId="57" xfId="11" applyFont="1" applyFill="1" applyBorder="1" applyAlignment="1">
      <alignment vertical="center"/>
    </xf>
    <xf numFmtId="3" fontId="3" fillId="0" borderId="58" xfId="11" applyFont="1" applyFill="1" applyBorder="1" applyAlignment="1">
      <alignment vertical="center"/>
    </xf>
    <xf numFmtId="3" fontId="3" fillId="0" borderId="23" xfId="11" applyFont="1" applyBorder="1" applyAlignment="1">
      <alignment vertical="center"/>
    </xf>
    <xf numFmtId="3" fontId="3" fillId="0" borderId="37" xfId="11" applyFont="1" applyFill="1" applyBorder="1" applyAlignment="1">
      <alignment vertical="center"/>
    </xf>
    <xf numFmtId="3" fontId="3" fillId="0" borderId="37" xfId="11" applyFont="1" applyBorder="1" applyAlignment="1">
      <alignment vertical="center"/>
    </xf>
    <xf numFmtId="3" fontId="3" fillId="0" borderId="45" xfId="11" applyFont="1" applyFill="1" applyBorder="1" applyAlignment="1">
      <alignment vertical="center"/>
    </xf>
    <xf numFmtId="0" fontId="3" fillId="0" borderId="0" xfId="10" applyFont="1" applyBorder="1" applyAlignment="1">
      <alignment horizontal="center" vertical="center" textRotation="255"/>
    </xf>
    <xf numFmtId="0" fontId="3" fillId="0" borderId="20" xfId="10" applyFont="1" applyBorder="1" applyAlignment="1">
      <alignment vertical="center"/>
    </xf>
    <xf numFmtId="3" fontId="3" fillId="0" borderId="20" xfId="11" applyFont="1" applyBorder="1" applyAlignment="1">
      <alignment vertical="center"/>
    </xf>
    <xf numFmtId="3" fontId="3" fillId="0" borderId="20" xfId="11" applyFont="1" applyBorder="1" applyAlignment="1">
      <alignment horizontal="right" vertical="center"/>
    </xf>
    <xf numFmtId="183" fontId="3" fillId="0" borderId="20" xfId="10" applyNumberFormat="1" applyFont="1" applyBorder="1" applyAlignment="1">
      <alignment vertical="center"/>
    </xf>
    <xf numFmtId="3" fontId="3" fillId="0" borderId="41" xfId="11" applyFont="1" applyFill="1" applyBorder="1" applyAlignment="1">
      <alignment vertical="center"/>
    </xf>
    <xf numFmtId="38" fontId="3" fillId="0" borderId="5" xfId="12" applyFont="1" applyBorder="1" applyAlignment="1">
      <alignment vertical="center"/>
    </xf>
    <xf numFmtId="38" fontId="3" fillId="0" borderId="46" xfId="12" applyFont="1" applyBorder="1" applyAlignment="1">
      <alignment vertical="center"/>
    </xf>
    <xf numFmtId="38" fontId="3" fillId="0" borderId="41" xfId="12" applyFont="1" applyBorder="1" applyAlignment="1">
      <alignment vertical="center"/>
    </xf>
    <xf numFmtId="38" fontId="3" fillId="0" borderId="53" xfId="12" applyFont="1" applyBorder="1" applyAlignment="1">
      <alignment vertical="center"/>
    </xf>
    <xf numFmtId="38" fontId="3" fillId="0" borderId="54" xfId="12" applyFont="1" applyBorder="1" applyAlignment="1">
      <alignment vertical="center"/>
    </xf>
    <xf numFmtId="38" fontId="3" fillId="0" borderId="56" xfId="12" applyFont="1" applyBorder="1" applyAlignment="1">
      <alignment vertical="center"/>
    </xf>
    <xf numFmtId="38" fontId="3" fillId="0" borderId="4" xfId="12" applyFont="1" applyBorder="1" applyAlignment="1">
      <alignment vertical="center"/>
    </xf>
    <xf numFmtId="38" fontId="3" fillId="0" borderId="5" xfId="12" applyFont="1" applyBorder="1" applyAlignment="1">
      <alignment horizontal="right" vertical="center"/>
    </xf>
    <xf numFmtId="38" fontId="3" fillId="0" borderId="42" xfId="12" applyFont="1" applyBorder="1" applyAlignment="1">
      <alignment horizontal="right" vertical="center"/>
    </xf>
    <xf numFmtId="38" fontId="3" fillId="0" borderId="0" xfId="12" applyFont="1" applyBorder="1" applyAlignment="1">
      <alignment vertical="center"/>
    </xf>
    <xf numFmtId="38" fontId="3" fillId="0" borderId="42" xfId="12" applyFont="1" applyBorder="1" applyAlignment="1">
      <alignment vertical="center"/>
    </xf>
    <xf numFmtId="38" fontId="3" fillId="0" borderId="57" xfId="12" applyFont="1" applyBorder="1" applyAlignment="1">
      <alignment horizontal="right" vertical="center"/>
    </xf>
    <xf numFmtId="38" fontId="3" fillId="0" borderId="60" xfId="12" applyFont="1" applyBorder="1" applyAlignment="1">
      <alignment vertical="center"/>
    </xf>
    <xf numFmtId="38" fontId="3" fillId="0" borderId="57" xfId="12" applyFont="1" applyBorder="1" applyAlignment="1">
      <alignment vertical="center"/>
    </xf>
    <xf numFmtId="38" fontId="3" fillId="0" borderId="37" xfId="12" applyFont="1" applyBorder="1" applyAlignment="1">
      <alignment horizontal="right" vertical="center"/>
    </xf>
    <xf numFmtId="38" fontId="3" fillId="0" borderId="6" xfId="12" applyFont="1" applyBorder="1" applyAlignment="1">
      <alignment vertical="center"/>
    </xf>
    <xf numFmtId="38" fontId="3" fillId="0" borderId="23" xfId="12" applyFont="1" applyBorder="1" applyAlignment="1">
      <alignment vertical="center"/>
    </xf>
    <xf numFmtId="38" fontId="3" fillId="0" borderId="37" xfId="12" applyFont="1" applyBorder="1" applyAlignment="1">
      <alignment vertical="center"/>
    </xf>
    <xf numFmtId="38" fontId="3" fillId="0" borderId="43" xfId="12" applyFont="1" applyBorder="1" applyAlignment="1">
      <alignment vertical="center"/>
    </xf>
    <xf numFmtId="38" fontId="3" fillId="0" borderId="7" xfId="12" applyFont="1" applyBorder="1" applyAlignment="1">
      <alignment vertical="center"/>
    </xf>
    <xf numFmtId="183" fontId="3" fillId="0" borderId="6" xfId="10" applyNumberFormat="1" applyFont="1" applyBorder="1" applyAlignment="1">
      <alignment vertical="center"/>
    </xf>
    <xf numFmtId="183" fontId="3" fillId="0" borderId="37" xfId="10" applyNumberFormat="1" applyFont="1" applyBorder="1" applyAlignment="1">
      <alignment vertical="center"/>
    </xf>
    <xf numFmtId="0" fontId="13" fillId="0" borderId="0" xfId="10" applyBorder="1" applyAlignment="1">
      <alignment vertical="center"/>
    </xf>
    <xf numFmtId="0" fontId="20" fillId="0" borderId="0" xfId="13" applyFont="1" applyBorder="1" applyAlignment="1">
      <alignment vertical="center"/>
    </xf>
    <xf numFmtId="0" fontId="19" fillId="0" borderId="0" xfId="13" applyFont="1" applyBorder="1" applyAlignment="1">
      <alignment vertical="center"/>
    </xf>
    <xf numFmtId="0" fontId="19" fillId="0" borderId="0" xfId="13" applyFont="1" applyAlignment="1">
      <alignment vertical="center"/>
    </xf>
    <xf numFmtId="0" fontId="19" fillId="0" borderId="3" xfId="13" applyFont="1" applyBorder="1" applyAlignment="1" applyProtection="1">
      <alignment horizontal="right" vertical="center"/>
    </xf>
    <xf numFmtId="178" fontId="19" fillId="0" borderId="3" xfId="13" applyNumberFormat="1" applyFont="1" applyBorder="1" applyAlignment="1" applyProtection="1">
      <alignment vertical="center"/>
    </xf>
    <xf numFmtId="178" fontId="19" fillId="0" borderId="28" xfId="13" applyNumberFormat="1" applyFont="1" applyBorder="1" applyAlignment="1" applyProtection="1">
      <alignment vertical="center"/>
    </xf>
    <xf numFmtId="178" fontId="19" fillId="0" borderId="41" xfId="13" applyNumberFormat="1" applyFont="1" applyBorder="1" applyAlignment="1" applyProtection="1">
      <alignment vertical="center"/>
    </xf>
    <xf numFmtId="178" fontId="19" fillId="0" borderId="46" xfId="13" applyNumberFormat="1" applyFont="1" applyBorder="1" applyAlignment="1" applyProtection="1">
      <alignment vertical="center"/>
    </xf>
    <xf numFmtId="178" fontId="19" fillId="0" borderId="47" xfId="13" applyNumberFormat="1" applyFont="1" applyBorder="1" applyAlignment="1" applyProtection="1">
      <alignment vertical="center"/>
    </xf>
    <xf numFmtId="178" fontId="19" fillId="0" borderId="28" xfId="13" applyNumberFormat="1" applyFont="1" applyBorder="1" applyAlignment="1" applyProtection="1">
      <alignment horizontal="right" vertical="center"/>
    </xf>
    <xf numFmtId="178" fontId="19" fillId="0" borderId="18" xfId="13" applyNumberFormat="1" applyFont="1" applyBorder="1" applyAlignment="1" applyProtection="1">
      <alignment vertical="center"/>
    </xf>
    <xf numFmtId="0" fontId="19" fillId="0" borderId="48" xfId="13" applyFont="1" applyBorder="1" applyAlignment="1" applyProtection="1">
      <alignment horizontal="right" vertical="center"/>
    </xf>
    <xf numFmtId="178" fontId="19" fillId="0" borderId="48" xfId="13" applyNumberFormat="1" applyFont="1" applyBorder="1" applyAlignment="1" applyProtection="1">
      <alignment vertical="center"/>
    </xf>
    <xf numFmtId="178" fontId="19" fillId="0" borderId="51" xfId="13" applyNumberFormat="1" applyFont="1" applyBorder="1" applyAlignment="1" applyProtection="1">
      <alignment horizontal="right" vertical="center"/>
    </xf>
    <xf numFmtId="178" fontId="19" fillId="0" borderId="52" xfId="13" applyNumberFormat="1" applyFont="1" applyBorder="1" applyAlignment="1" applyProtection="1">
      <alignment vertical="center"/>
    </xf>
    <xf numFmtId="178" fontId="19" fillId="0" borderId="50" xfId="13" applyNumberFormat="1" applyFont="1" applyBorder="1" applyAlignment="1" applyProtection="1">
      <alignment vertical="center"/>
    </xf>
    <xf numFmtId="178" fontId="19" fillId="0" borderId="51" xfId="13" applyNumberFormat="1" applyFont="1" applyBorder="1" applyAlignment="1" applyProtection="1">
      <alignment vertical="center"/>
    </xf>
    <xf numFmtId="178" fontId="19" fillId="0" borderId="65" xfId="13" applyNumberFormat="1" applyFont="1" applyBorder="1" applyAlignment="1" applyProtection="1">
      <alignment vertical="center"/>
    </xf>
    <xf numFmtId="178" fontId="19" fillId="0" borderId="66" xfId="13" applyNumberFormat="1" applyFont="1" applyBorder="1" applyAlignment="1" applyProtection="1">
      <alignment vertical="center"/>
    </xf>
    <xf numFmtId="0" fontId="19" fillId="0" borderId="5" xfId="13" applyFont="1" applyBorder="1" applyAlignment="1" applyProtection="1">
      <alignment horizontal="right" vertical="center"/>
    </xf>
    <xf numFmtId="178" fontId="19" fillId="0" borderId="5" xfId="13" applyNumberFormat="1" applyFont="1" applyBorder="1" applyAlignment="1" applyProtection="1">
      <alignment vertical="center"/>
    </xf>
    <xf numFmtId="0" fontId="19" fillId="0" borderId="5" xfId="13" applyFont="1" applyBorder="1" applyAlignment="1" applyProtection="1">
      <alignment vertical="center"/>
    </xf>
    <xf numFmtId="0" fontId="19" fillId="0" borderId="53" xfId="13" applyFont="1" applyBorder="1" applyAlignment="1" applyProtection="1">
      <alignment horizontal="right" vertical="center"/>
    </xf>
    <xf numFmtId="178" fontId="19" fillId="0" borderId="53" xfId="13" applyNumberFormat="1" applyFont="1" applyBorder="1" applyAlignment="1" applyProtection="1">
      <alignment vertical="center"/>
    </xf>
    <xf numFmtId="178" fontId="19" fillId="0" borderId="55" xfId="13" applyNumberFormat="1" applyFont="1" applyBorder="1" applyAlignment="1" applyProtection="1">
      <alignment vertical="center"/>
    </xf>
    <xf numFmtId="178" fontId="19" fillId="0" borderId="56" xfId="13" applyNumberFormat="1" applyFont="1" applyBorder="1" applyAlignment="1" applyProtection="1">
      <alignment vertical="center"/>
    </xf>
    <xf numFmtId="178" fontId="19" fillId="0" borderId="54" xfId="13" applyNumberFormat="1" applyFont="1" applyBorder="1" applyAlignment="1" applyProtection="1">
      <alignment vertical="center"/>
    </xf>
    <xf numFmtId="178" fontId="19" fillId="0" borderId="67" xfId="13" applyNumberFormat="1" applyFont="1" applyBorder="1" applyAlignment="1" applyProtection="1">
      <alignment vertical="center"/>
    </xf>
    <xf numFmtId="178" fontId="19" fillId="0" borderId="55" xfId="13" applyNumberFormat="1" applyFont="1" applyBorder="1" applyAlignment="1" applyProtection="1">
      <alignment horizontal="right" vertical="center"/>
    </xf>
    <xf numFmtId="178" fontId="19" fillId="0" borderId="68" xfId="13" applyNumberFormat="1" applyFont="1" applyBorder="1" applyAlignment="1" applyProtection="1">
      <alignment vertical="center"/>
    </xf>
    <xf numFmtId="178" fontId="19" fillId="0" borderId="0" xfId="13" applyNumberFormat="1" applyFont="1" applyBorder="1" applyAlignment="1" applyProtection="1">
      <alignment vertical="center"/>
    </xf>
    <xf numFmtId="178" fontId="19" fillId="0" borderId="4" xfId="13" applyNumberFormat="1" applyFont="1" applyBorder="1" applyAlignment="1" applyProtection="1">
      <alignment vertical="center"/>
    </xf>
    <xf numFmtId="178" fontId="19" fillId="0" borderId="58" xfId="13" applyNumberFormat="1" applyFont="1" applyBorder="1" applyAlignment="1" applyProtection="1">
      <alignment vertical="center"/>
    </xf>
    <xf numFmtId="178" fontId="19" fillId="0" borderId="60" xfId="13" applyNumberFormat="1" applyFont="1" applyBorder="1" applyAlignment="1" applyProtection="1">
      <alignment vertical="center"/>
    </xf>
    <xf numFmtId="178" fontId="19" fillId="0" borderId="0" xfId="13" applyNumberFormat="1" applyFont="1" applyBorder="1" applyAlignment="1">
      <alignment vertical="center"/>
    </xf>
    <xf numFmtId="178" fontId="19" fillId="0" borderId="42" xfId="13" applyNumberFormat="1" applyFont="1" applyBorder="1" applyAlignment="1" applyProtection="1">
      <alignment vertical="center"/>
    </xf>
    <xf numFmtId="178" fontId="19" fillId="0" borderId="57" xfId="13" applyNumberFormat="1" applyFont="1" applyBorder="1" applyAlignment="1" applyProtection="1">
      <alignment vertical="center"/>
    </xf>
    <xf numFmtId="0" fontId="19" fillId="0" borderId="37" xfId="13" applyFont="1" applyBorder="1" applyAlignment="1" applyProtection="1">
      <alignment horizontal="right" vertical="center"/>
    </xf>
    <xf numFmtId="178" fontId="19" fillId="0" borderId="6" xfId="13" applyNumberFormat="1" applyFont="1" applyBorder="1" applyAlignment="1" applyProtection="1">
      <alignment vertical="center"/>
    </xf>
    <xf numFmtId="178" fontId="19" fillId="0" borderId="37" xfId="13" applyNumberFormat="1" applyFont="1" applyBorder="1" applyAlignment="1" applyProtection="1">
      <alignment vertical="center"/>
    </xf>
    <xf numFmtId="178" fontId="19" fillId="0" borderId="45" xfId="13" applyNumberFormat="1" applyFont="1" applyBorder="1" applyAlignment="1" applyProtection="1">
      <alignment vertical="center"/>
    </xf>
    <xf numFmtId="178" fontId="19" fillId="0" borderId="43" xfId="13" applyNumberFormat="1" applyFont="1" applyBorder="1" applyAlignment="1" applyProtection="1">
      <alignment vertical="center"/>
    </xf>
    <xf numFmtId="178" fontId="19" fillId="0" borderId="23" xfId="13" applyNumberFormat="1" applyFont="1" applyBorder="1" applyAlignment="1" applyProtection="1">
      <alignment vertical="center"/>
    </xf>
    <xf numFmtId="178" fontId="19" fillId="0" borderId="7" xfId="13" applyNumberFormat="1" applyFont="1" applyBorder="1" applyAlignment="1" applyProtection="1">
      <alignment vertical="center"/>
    </xf>
    <xf numFmtId="178" fontId="19" fillId="0" borderId="29" xfId="13" applyNumberFormat="1" applyFont="1" applyBorder="1" applyAlignment="1" applyProtection="1">
      <alignment vertical="center"/>
    </xf>
    <xf numFmtId="0" fontId="5" fillId="0" borderId="22" xfId="13" applyFont="1" applyBorder="1" applyAlignment="1">
      <alignment horizontal="center" vertical="center" textRotation="255"/>
    </xf>
    <xf numFmtId="0" fontId="19" fillId="0" borderId="22" xfId="13" applyFont="1" applyBorder="1" applyAlignment="1" applyProtection="1">
      <alignment vertical="center"/>
    </xf>
    <xf numFmtId="178" fontId="19" fillId="0" borderId="22" xfId="13" applyNumberFormat="1" applyFont="1" applyBorder="1" applyAlignment="1" applyProtection="1">
      <alignment vertical="center"/>
      <protection locked="0"/>
    </xf>
    <xf numFmtId="178" fontId="19" fillId="0" borderId="39" xfId="13" applyNumberFormat="1" applyFont="1" applyBorder="1" applyAlignment="1" applyProtection="1">
      <alignment vertical="center"/>
      <protection locked="0"/>
    </xf>
    <xf numFmtId="178" fontId="19" fillId="0" borderId="27" xfId="13" applyNumberFormat="1" applyFont="1" applyBorder="1" applyAlignment="1" applyProtection="1">
      <alignment vertical="center"/>
    </xf>
    <xf numFmtId="178" fontId="19" fillId="0" borderId="40" xfId="13" applyNumberFormat="1" applyFont="1" applyBorder="1" applyAlignment="1" applyProtection="1">
      <alignment vertical="center"/>
    </xf>
    <xf numFmtId="178" fontId="19" fillId="0" borderId="38" xfId="13" applyNumberFormat="1" applyFont="1" applyBorder="1" applyAlignment="1" applyProtection="1">
      <alignment vertical="center"/>
    </xf>
    <xf numFmtId="178" fontId="19" fillId="0" borderId="39" xfId="13" applyNumberFormat="1" applyFont="1" applyBorder="1" applyAlignment="1" applyProtection="1">
      <alignment vertical="center"/>
    </xf>
    <xf numFmtId="178" fontId="19" fillId="0" borderId="27" xfId="13" applyNumberFormat="1" applyFont="1" applyBorder="1" applyAlignment="1" applyProtection="1">
      <alignment horizontal="right" vertical="center"/>
    </xf>
    <xf numFmtId="178" fontId="19" fillId="0" borderId="17" xfId="13" applyNumberFormat="1" applyFont="1" applyBorder="1" applyAlignment="1" applyProtection="1">
      <alignment vertical="center"/>
    </xf>
    <xf numFmtId="178" fontId="19" fillId="0" borderId="0" xfId="13" applyNumberFormat="1" applyFont="1" applyBorder="1" applyAlignment="1" applyProtection="1">
      <alignment horizontal="right" vertical="center"/>
    </xf>
    <xf numFmtId="178" fontId="19" fillId="0" borderId="60" xfId="13" applyNumberFormat="1" applyFont="1" applyBorder="1" applyAlignment="1" applyProtection="1">
      <alignment horizontal="right" vertical="center"/>
    </xf>
    <xf numFmtId="0" fontId="19" fillId="0" borderId="6" xfId="13" applyFont="1" applyBorder="1" applyAlignment="1" applyProtection="1">
      <alignment horizontal="right" vertical="center"/>
    </xf>
    <xf numFmtId="178" fontId="19" fillId="0" borderId="23" xfId="13" applyNumberFormat="1" applyFont="1" applyBorder="1" applyAlignment="1" applyProtection="1">
      <alignment horizontal="right" vertical="center"/>
    </xf>
    <xf numFmtId="0" fontId="19" fillId="0" borderId="0" xfId="13" applyFont="1" applyBorder="1" applyAlignment="1" applyProtection="1">
      <alignment vertical="center"/>
    </xf>
    <xf numFmtId="178" fontId="19" fillId="0" borderId="0" xfId="13" applyNumberFormat="1" applyFont="1" applyBorder="1" applyAlignment="1" applyProtection="1">
      <alignment vertical="center"/>
      <protection locked="0"/>
    </xf>
    <xf numFmtId="178" fontId="19" fillId="0" borderId="44" xfId="13" applyNumberFormat="1" applyFont="1" applyBorder="1" applyAlignment="1" applyProtection="1">
      <alignment vertical="center"/>
      <protection locked="0"/>
    </xf>
    <xf numFmtId="178" fontId="19" fillId="0" borderId="23" xfId="13" applyNumberFormat="1" applyFont="1" applyBorder="1" applyAlignment="1" applyProtection="1">
      <alignment vertical="center"/>
      <protection locked="0"/>
    </xf>
    <xf numFmtId="0" fontId="19" fillId="0" borderId="5" xfId="13" applyFont="1" applyBorder="1" applyAlignment="1">
      <alignment horizontal="right" vertical="center"/>
    </xf>
    <xf numFmtId="38" fontId="19" fillId="0" borderId="46" xfId="12" applyFont="1" applyBorder="1" applyAlignment="1">
      <alignment vertical="center"/>
    </xf>
    <xf numFmtId="38" fontId="19" fillId="0" borderId="28" xfId="12" applyFont="1" applyBorder="1" applyAlignment="1">
      <alignment vertical="center"/>
    </xf>
    <xf numFmtId="38" fontId="19" fillId="0" borderId="4" xfId="12" applyFont="1" applyBorder="1" applyAlignment="1">
      <alignment vertical="center"/>
    </xf>
    <xf numFmtId="38" fontId="19" fillId="0" borderId="47" xfId="12" applyFont="1" applyBorder="1" applyAlignment="1">
      <alignment vertical="center"/>
    </xf>
    <xf numFmtId="38" fontId="19" fillId="0" borderId="0" xfId="12" applyFont="1" applyBorder="1" applyAlignment="1">
      <alignment vertical="center"/>
    </xf>
    <xf numFmtId="0" fontId="19" fillId="0" borderId="53" xfId="13" applyFont="1" applyBorder="1" applyAlignment="1">
      <alignment horizontal="right" vertical="center"/>
    </xf>
    <xf numFmtId="38" fontId="19" fillId="0" borderId="54" xfId="12" applyFont="1" applyBorder="1" applyAlignment="1">
      <alignment vertical="center"/>
    </xf>
    <xf numFmtId="38" fontId="19" fillId="0" borderId="55" xfId="12" applyFont="1" applyBorder="1" applyAlignment="1">
      <alignment vertical="center"/>
    </xf>
    <xf numFmtId="38" fontId="19" fillId="0" borderId="58" xfId="12" applyFont="1" applyBorder="1" applyAlignment="1">
      <alignment vertical="center"/>
    </xf>
    <xf numFmtId="38" fontId="19" fillId="0" borderId="67" xfId="12" applyFont="1" applyBorder="1" applyAlignment="1">
      <alignment vertical="center"/>
    </xf>
    <xf numFmtId="38" fontId="19" fillId="0" borderId="60" xfId="12" applyFont="1" applyBorder="1" applyAlignment="1">
      <alignment vertical="center"/>
    </xf>
    <xf numFmtId="38" fontId="19" fillId="0" borderId="42" xfId="12" applyFont="1" applyBorder="1" applyAlignment="1">
      <alignment vertical="center"/>
    </xf>
    <xf numFmtId="38" fontId="19" fillId="0" borderId="18" xfId="12" applyFont="1" applyBorder="1" applyAlignment="1">
      <alignment vertical="center"/>
    </xf>
    <xf numFmtId="38" fontId="19" fillId="0" borderId="57" xfId="12" applyFont="1" applyBorder="1" applyAlignment="1">
      <alignment vertical="center"/>
    </xf>
    <xf numFmtId="38" fontId="19" fillId="0" borderId="68" xfId="12" applyFont="1" applyBorder="1" applyAlignment="1">
      <alignment vertical="center"/>
    </xf>
    <xf numFmtId="38" fontId="19" fillId="0" borderId="56" xfId="12" applyFont="1" applyBorder="1" applyAlignment="1">
      <alignment vertical="center"/>
    </xf>
    <xf numFmtId="0" fontId="19" fillId="0" borderId="6" xfId="13" applyFont="1" applyBorder="1" applyAlignment="1">
      <alignment horizontal="right" vertical="center"/>
    </xf>
    <xf numFmtId="38" fontId="19" fillId="0" borderId="37" xfId="12" applyFont="1" applyBorder="1" applyAlignment="1">
      <alignment vertical="center"/>
    </xf>
    <xf numFmtId="38" fontId="19" fillId="0" borderId="7" xfId="12" applyFont="1" applyBorder="1" applyAlignment="1">
      <alignment vertical="center"/>
    </xf>
    <xf numFmtId="38" fontId="19" fillId="0" borderId="45" xfId="12" applyFont="1" applyBorder="1" applyAlignment="1">
      <alignment vertical="center"/>
    </xf>
    <xf numFmtId="38" fontId="19" fillId="0" borderId="23" xfId="12" applyFont="1" applyBorder="1" applyAlignment="1">
      <alignment vertical="center"/>
    </xf>
    <xf numFmtId="38" fontId="19" fillId="0" borderId="29" xfId="12" applyFont="1" applyBorder="1" applyAlignment="1">
      <alignment vertical="center"/>
    </xf>
    <xf numFmtId="0" fontId="3" fillId="0" borderId="0" xfId="0" applyFont="1" applyFill="1" applyAlignment="1">
      <alignment horizontal="left" vertical="center" wrapText="1"/>
    </xf>
    <xf numFmtId="0" fontId="3" fillId="0" borderId="1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4" fillId="0" borderId="0" xfId="0" applyFont="1" applyFill="1" applyAlignment="1">
      <alignment vertical="center"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3" xfId="3" applyFont="1" applyFill="1" applyBorder="1" applyAlignment="1" applyProtection="1">
      <alignment horizontal="center" vertical="center"/>
    </xf>
    <xf numFmtId="0" fontId="7" fillId="0" borderId="6" xfId="3" applyFont="1" applyFill="1" applyBorder="1" applyAlignment="1">
      <alignment horizontal="center" vertical="center"/>
    </xf>
    <xf numFmtId="0" fontId="3" fillId="0" borderId="23" xfId="3" applyFont="1" applyFill="1" applyBorder="1" applyAlignment="1" applyProtection="1">
      <alignment horizontal="left" vertical="center"/>
    </xf>
    <xf numFmtId="0" fontId="3" fillId="0" borderId="16" xfId="3" applyFont="1" applyFill="1" applyBorder="1" applyAlignment="1" applyProtection="1">
      <alignment horizontal="left" vertical="center"/>
    </xf>
    <xf numFmtId="176" fontId="3" fillId="0" borderId="0" xfId="3" applyNumberFormat="1" applyFont="1" applyFill="1" applyBorder="1" applyAlignment="1" applyProtection="1">
      <alignment horizontal="distributed" vertical="center"/>
    </xf>
    <xf numFmtId="0" fontId="3" fillId="0" borderId="22" xfId="3" applyFont="1" applyFill="1" applyBorder="1" applyAlignment="1" applyProtection="1">
      <alignment horizontal="right" vertical="center"/>
    </xf>
    <xf numFmtId="0" fontId="3" fillId="0" borderId="2" xfId="3" applyFont="1" applyFill="1" applyBorder="1" applyAlignment="1" applyProtection="1">
      <alignment horizontal="right" vertical="center"/>
    </xf>
    <xf numFmtId="0" fontId="3" fillId="0" borderId="32" xfId="3" applyFont="1" applyFill="1" applyBorder="1" applyAlignment="1" applyProtection="1">
      <alignment horizontal="center" vertical="center"/>
    </xf>
    <xf numFmtId="0" fontId="7" fillId="0" borderId="20" xfId="3" applyFont="1" applyFill="1" applyBorder="1" applyAlignment="1">
      <alignment horizontal="center" vertical="center"/>
    </xf>
    <xf numFmtId="0" fontId="7" fillId="0" borderId="21" xfId="3" applyFont="1" applyFill="1" applyBorder="1" applyAlignment="1">
      <alignment vertical="center"/>
    </xf>
    <xf numFmtId="0" fontId="3" fillId="0" borderId="14" xfId="3" quotePrefix="1" applyFont="1" applyFill="1" applyBorder="1" applyAlignment="1" applyProtection="1">
      <alignment horizontal="center" vertical="center"/>
    </xf>
    <xf numFmtId="0" fontId="7" fillId="0" borderId="14" xfId="3" applyFont="1" applyFill="1" applyBorder="1" applyAlignment="1">
      <alignment horizontal="center" vertical="center"/>
    </xf>
    <xf numFmtId="176" fontId="3" fillId="0" borderId="22" xfId="3" applyNumberFormat="1" applyFont="1" applyFill="1" applyBorder="1" applyAlignment="1" applyProtection="1">
      <alignment horizontal="distributed" vertical="center"/>
    </xf>
    <xf numFmtId="176" fontId="3" fillId="0" borderId="20" xfId="3" applyNumberFormat="1" applyFont="1" applyFill="1" applyBorder="1" applyAlignment="1" applyProtection="1">
      <alignment horizontal="distributed" vertical="center"/>
    </xf>
    <xf numFmtId="176" fontId="3" fillId="0" borderId="23" xfId="3" applyNumberFormat="1" applyFont="1" applyFill="1" applyBorder="1" applyAlignment="1" applyProtection="1">
      <alignment horizontal="distributed" vertical="center"/>
    </xf>
    <xf numFmtId="176" fontId="3" fillId="0" borderId="20" xfId="3" applyNumberFormat="1" applyFont="1" applyFill="1" applyBorder="1" applyAlignment="1" applyProtection="1">
      <alignment horizontal="center" vertical="center"/>
    </xf>
    <xf numFmtId="0" fontId="1" fillId="0" borderId="20" xfId="0" applyFont="1" applyFill="1" applyBorder="1" applyAlignment="1">
      <alignment horizontal="center" vertical="center"/>
    </xf>
    <xf numFmtId="0" fontId="3" fillId="0" borderId="3" xfId="3" applyFont="1" applyFill="1" applyBorder="1" applyAlignment="1" applyProtection="1">
      <alignment horizontal="center" vertical="center" wrapText="1"/>
    </xf>
    <xf numFmtId="0" fontId="7" fillId="0" borderId="6" xfId="3" applyFont="1" applyFill="1" applyBorder="1" applyAlignment="1">
      <alignment horizontal="center" vertical="center" wrapText="1"/>
    </xf>
    <xf numFmtId="0" fontId="3" fillId="0" borderId="3" xfId="4" quotePrefix="1" applyFont="1" applyFill="1" applyBorder="1" applyAlignment="1" applyProtection="1">
      <alignment horizontal="center" vertical="center"/>
    </xf>
    <xf numFmtId="0" fontId="7" fillId="0" borderId="6" xfId="4" applyFont="1" applyFill="1" applyBorder="1" applyAlignment="1">
      <alignment horizontal="center" vertical="center"/>
    </xf>
    <xf numFmtId="0" fontId="3" fillId="0" borderId="33" xfId="4" quotePrefix="1" applyFont="1" applyFill="1" applyBorder="1" applyAlignment="1" applyProtection="1">
      <alignment horizontal="center" vertical="center"/>
    </xf>
    <xf numFmtId="0" fontId="7" fillId="0" borderId="37" xfId="4" applyFont="1" applyFill="1" applyBorder="1" applyAlignment="1">
      <alignment horizontal="center" vertical="center"/>
    </xf>
    <xf numFmtId="0" fontId="3" fillId="0" borderId="32" xfId="4" quotePrefix="1" applyFont="1" applyFill="1" applyBorder="1" applyAlignment="1" applyProtection="1">
      <alignment horizontal="center" vertical="center"/>
    </xf>
    <xf numFmtId="0" fontId="7" fillId="0" borderId="20" xfId="4" applyFont="1" applyFill="1" applyBorder="1" applyAlignment="1">
      <alignment horizontal="center" vertical="center"/>
    </xf>
    <xf numFmtId="0" fontId="7" fillId="0" borderId="21" xfId="4" applyFont="1" applyFill="1" applyBorder="1" applyAlignment="1">
      <alignment horizontal="center" vertical="center"/>
    </xf>
    <xf numFmtId="0" fontId="3" fillId="0" borderId="3" xfId="5" quotePrefix="1" applyFont="1" applyFill="1" applyBorder="1" applyAlignment="1" applyProtection="1">
      <alignment horizontal="center" vertical="center"/>
    </xf>
    <xf numFmtId="0" fontId="7" fillId="0" borderId="6" xfId="5" applyFont="1" applyFill="1" applyBorder="1" applyAlignment="1">
      <alignment horizontal="center" vertical="center"/>
    </xf>
    <xf numFmtId="0" fontId="3" fillId="0" borderId="33" xfId="5" quotePrefix="1" applyFont="1" applyFill="1" applyBorder="1" applyAlignment="1" applyProtection="1">
      <alignment horizontal="center" vertical="center"/>
    </xf>
    <xf numFmtId="0" fontId="7" fillId="0" borderId="37" xfId="5" applyFont="1" applyFill="1" applyBorder="1" applyAlignment="1">
      <alignment horizontal="center" vertical="center"/>
    </xf>
    <xf numFmtId="0" fontId="3" fillId="0" borderId="32" xfId="5" quotePrefix="1" applyFont="1" applyFill="1" applyBorder="1" applyAlignment="1" applyProtection="1">
      <alignment horizontal="center" vertical="center"/>
    </xf>
    <xf numFmtId="0" fontId="7" fillId="0" borderId="20" xfId="5" applyFont="1" applyFill="1" applyBorder="1" applyAlignment="1">
      <alignment horizontal="center" vertical="center"/>
    </xf>
    <xf numFmtId="0" fontId="7" fillId="0" borderId="21" xfId="5" applyFont="1" applyFill="1" applyBorder="1" applyAlignment="1">
      <alignment horizontal="center" vertical="center"/>
    </xf>
    <xf numFmtId="0" fontId="3" fillId="0" borderId="33" xfId="6" quotePrefix="1" applyFont="1" applyFill="1" applyBorder="1" applyAlignment="1" applyProtection="1">
      <alignment horizontal="center" vertical="center"/>
    </xf>
    <xf numFmtId="0" fontId="7" fillId="0" borderId="22" xfId="6" applyFont="1" applyFill="1" applyBorder="1" applyAlignment="1">
      <alignment horizontal="center" vertical="center"/>
    </xf>
    <xf numFmtId="0" fontId="7" fillId="0" borderId="2" xfId="6" applyFont="1" applyFill="1" applyBorder="1" applyAlignment="1">
      <alignment horizontal="center" vertical="center"/>
    </xf>
    <xf numFmtId="0" fontId="7" fillId="0" borderId="37" xfId="6" applyFont="1" applyFill="1" applyBorder="1" applyAlignment="1">
      <alignment horizontal="center" vertical="center"/>
    </xf>
    <xf numFmtId="0" fontId="7" fillId="0" borderId="23" xfId="6" applyFont="1" applyFill="1" applyBorder="1" applyAlignment="1">
      <alignment horizontal="center" vertical="center"/>
    </xf>
    <xf numFmtId="0" fontId="7" fillId="0" borderId="16" xfId="6" applyFont="1" applyFill="1" applyBorder="1" applyAlignment="1">
      <alignment horizontal="center" vertical="center"/>
    </xf>
    <xf numFmtId="0" fontId="3" fillId="0" borderId="0" xfId="3" applyFont="1" applyFill="1" applyBorder="1" applyAlignment="1" applyProtection="1">
      <alignment horizontal="left" vertical="center"/>
    </xf>
    <xf numFmtId="0" fontId="3" fillId="0" borderId="4" xfId="3" applyFont="1" applyFill="1" applyBorder="1" applyAlignment="1" applyProtection="1">
      <alignment horizontal="left" vertical="center"/>
    </xf>
    <xf numFmtId="0" fontId="3" fillId="0" borderId="32" xfId="6" quotePrefix="1" applyFont="1" applyFill="1" applyBorder="1" applyAlignment="1" applyProtection="1">
      <alignment horizontal="center" vertical="center"/>
    </xf>
    <xf numFmtId="0" fontId="7" fillId="0" borderId="20" xfId="6" applyFont="1" applyFill="1" applyBorder="1" applyAlignment="1">
      <alignment horizontal="center" vertical="center"/>
    </xf>
    <xf numFmtId="0" fontId="7" fillId="0" borderId="21" xfId="6" applyFont="1" applyFill="1" applyBorder="1" applyAlignment="1">
      <alignment horizontal="center" vertical="center"/>
    </xf>
    <xf numFmtId="0" fontId="3" fillId="0" borderId="3" xfId="6" quotePrefix="1" applyFont="1" applyFill="1" applyBorder="1" applyAlignment="1" applyProtection="1">
      <alignment horizontal="center" vertical="center"/>
    </xf>
    <xf numFmtId="0" fontId="7" fillId="0" borderId="6" xfId="6" applyFont="1" applyFill="1" applyBorder="1" applyAlignment="1">
      <alignment horizontal="center" vertical="center"/>
    </xf>
    <xf numFmtId="0" fontId="3" fillId="0" borderId="2" xfId="7" applyFont="1" applyFill="1" applyBorder="1" applyAlignment="1">
      <alignment horizontal="center" vertical="center"/>
    </xf>
    <xf numFmtId="0" fontId="3" fillId="0" borderId="16" xfId="7" applyFont="1" applyFill="1" applyBorder="1" applyAlignment="1">
      <alignment horizontal="center" vertical="center"/>
    </xf>
    <xf numFmtId="0" fontId="3" fillId="0" borderId="3" xfId="7" applyFont="1" applyFill="1" applyBorder="1" applyAlignment="1" applyProtection="1">
      <alignment horizontal="center" vertical="center"/>
    </xf>
    <xf numFmtId="0" fontId="3" fillId="0" borderId="6" xfId="7" applyFont="1" applyFill="1" applyBorder="1" applyAlignment="1">
      <alignment horizontal="center" vertical="center"/>
    </xf>
    <xf numFmtId="0" fontId="3" fillId="0" borderId="0" xfId="7" applyFont="1" applyFill="1" applyAlignment="1">
      <alignment horizontal="center" vertical="center"/>
    </xf>
    <xf numFmtId="37" fontId="3" fillId="0" borderId="32" xfId="8" quotePrefix="1" applyFont="1" applyFill="1" applyBorder="1" applyAlignment="1" applyProtection="1">
      <alignment horizontal="center" vertical="center" wrapText="1"/>
    </xf>
    <xf numFmtId="37" fontId="3" fillId="0" borderId="21" xfId="8" applyFont="1" applyFill="1" applyBorder="1" applyAlignment="1">
      <alignment horizontal="center" vertical="center" wrapText="1"/>
    </xf>
    <xf numFmtId="37" fontId="3" fillId="0" borderId="32" xfId="8" quotePrefix="1" applyFont="1" applyFill="1" applyBorder="1" applyAlignment="1">
      <alignment horizontal="center" vertical="center" wrapText="1"/>
    </xf>
    <xf numFmtId="37" fontId="3" fillId="0" borderId="32" xfId="8" applyFont="1" applyFill="1" applyBorder="1" applyAlignment="1" applyProtection="1">
      <alignment horizontal="center" vertical="center"/>
    </xf>
    <xf numFmtId="37" fontId="7" fillId="0" borderId="20" xfId="8" applyFont="1" applyFill="1" applyBorder="1" applyAlignment="1">
      <alignment horizontal="center" vertical="center"/>
    </xf>
    <xf numFmtId="37" fontId="7" fillId="0" borderId="21" xfId="8" applyFont="1" applyFill="1" applyBorder="1" applyAlignment="1">
      <alignment horizontal="center" vertical="center"/>
    </xf>
    <xf numFmtId="37" fontId="7" fillId="0" borderId="21" xfId="8" applyFont="1" applyFill="1" applyBorder="1" applyAlignment="1">
      <alignment horizontal="center" vertical="center" wrapText="1"/>
    </xf>
    <xf numFmtId="37" fontId="4" fillId="0" borderId="32" xfId="8" quotePrefix="1" applyFont="1" applyFill="1" applyBorder="1" applyAlignment="1" applyProtection="1">
      <alignment horizontal="center" vertical="center"/>
    </xf>
    <xf numFmtId="37" fontId="4" fillId="0" borderId="21" xfId="8" applyFont="1" applyFill="1" applyBorder="1" applyAlignment="1">
      <alignment horizontal="center" vertical="center"/>
    </xf>
    <xf numFmtId="37" fontId="3" fillId="0" borderId="32" xfId="8" applyFont="1" applyFill="1" applyBorder="1" applyAlignment="1" applyProtection="1">
      <alignment horizontal="center" vertical="center" wrapText="1"/>
    </xf>
    <xf numFmtId="37" fontId="10" fillId="0" borderId="3" xfId="8" applyFont="1" applyFill="1" applyBorder="1" applyAlignment="1">
      <alignment horizontal="center" vertical="center" wrapText="1"/>
    </xf>
    <xf numFmtId="37" fontId="10" fillId="0" borderId="6" xfId="8" applyFont="1" applyFill="1" applyBorder="1" applyAlignment="1">
      <alignment vertical="center"/>
    </xf>
    <xf numFmtId="37" fontId="3" fillId="0" borderId="33" xfId="8" applyFont="1" applyFill="1" applyBorder="1" applyAlignment="1">
      <alignment horizontal="center" vertical="center" wrapText="1"/>
    </xf>
    <xf numFmtId="37" fontId="7" fillId="0" borderId="37" xfId="8" applyFont="1" applyFill="1" applyBorder="1" applyAlignment="1">
      <alignment horizontal="center" vertical="center"/>
    </xf>
    <xf numFmtId="37" fontId="11" fillId="0" borderId="0" xfId="8" applyFont="1" applyFill="1" applyAlignment="1">
      <alignment horizontal="center" vertical="center"/>
    </xf>
    <xf numFmtId="0" fontId="4" fillId="0" borderId="3" xfId="9" applyFont="1" applyBorder="1" applyAlignment="1" applyProtection="1">
      <alignment horizontal="center" vertical="center" wrapText="1"/>
    </xf>
    <xf numFmtId="0" fontId="4" fillId="0" borderId="5" xfId="9" applyFont="1" applyBorder="1" applyAlignment="1" applyProtection="1">
      <alignment horizontal="center" vertical="center" wrapText="1"/>
    </xf>
    <xf numFmtId="0" fontId="4" fillId="0" borderId="5" xfId="9" applyFont="1" applyBorder="1" applyAlignment="1">
      <alignment horizontal="center" vertical="center"/>
    </xf>
    <xf numFmtId="0" fontId="3" fillId="0" borderId="33" xfId="9" applyFont="1" applyBorder="1" applyAlignment="1" applyProtection="1">
      <alignment horizontal="center" vertical="center" wrapText="1"/>
    </xf>
    <xf numFmtId="0" fontId="3" fillId="0" borderId="42" xfId="9" applyFont="1" applyBorder="1" applyAlignment="1" applyProtection="1">
      <alignment horizontal="center" vertical="center" wrapText="1"/>
    </xf>
    <xf numFmtId="0" fontId="7" fillId="0" borderId="42" xfId="9" applyFont="1" applyBorder="1" applyAlignment="1">
      <alignment horizontal="center" vertical="center"/>
    </xf>
    <xf numFmtId="0" fontId="3" fillId="0" borderId="3" xfId="9" applyFont="1" applyBorder="1" applyAlignment="1" applyProtection="1">
      <alignment horizontal="center" vertical="center"/>
    </xf>
    <xf numFmtId="0" fontId="3" fillId="0" borderId="5" xfId="9" applyFont="1" applyBorder="1" applyAlignment="1" applyProtection="1">
      <alignment horizontal="center" vertical="center"/>
    </xf>
    <xf numFmtId="0" fontId="6" fillId="0" borderId="3" xfId="9" quotePrefix="1" applyFont="1" applyBorder="1" applyAlignment="1" applyProtection="1">
      <alignment horizontal="center" vertical="center" wrapText="1"/>
    </xf>
    <xf numFmtId="0" fontId="6" fillId="0" borderId="5" xfId="9" quotePrefix="1" applyFont="1" applyBorder="1" applyAlignment="1" applyProtection="1">
      <alignment horizontal="center" vertical="center" wrapText="1"/>
    </xf>
    <xf numFmtId="0" fontId="3" fillId="0" borderId="32" xfId="9" applyFont="1" applyBorder="1" applyAlignment="1" applyProtection="1">
      <alignment horizontal="center" vertical="center"/>
    </xf>
    <xf numFmtId="0" fontId="3" fillId="0" borderId="20" xfId="9" quotePrefix="1" applyFont="1" applyBorder="1" applyAlignment="1" applyProtection="1">
      <alignment horizontal="center" vertical="center"/>
    </xf>
    <xf numFmtId="0" fontId="3" fillId="0" borderId="21" xfId="9" quotePrefix="1" applyFont="1" applyBorder="1" applyAlignment="1" applyProtection="1">
      <alignment horizontal="center" vertical="center"/>
    </xf>
    <xf numFmtId="0" fontId="7" fillId="0" borderId="21" xfId="9" applyFont="1" applyBorder="1" applyAlignment="1">
      <alignment vertical="center"/>
    </xf>
    <xf numFmtId="0" fontId="3" fillId="0" borderId="33" xfId="9" quotePrefix="1" applyFont="1" applyBorder="1" applyAlignment="1" applyProtection="1">
      <alignment horizontal="center" vertical="center" wrapText="1"/>
    </xf>
    <xf numFmtId="0" fontId="3" fillId="0" borderId="5" xfId="9" quotePrefix="1" applyFont="1" applyBorder="1" applyAlignment="1" applyProtection="1">
      <alignment horizontal="center" vertical="center"/>
    </xf>
    <xf numFmtId="0" fontId="3" fillId="0" borderId="33" xfId="9" applyFont="1" applyBorder="1" applyAlignment="1" applyProtection="1">
      <alignment horizontal="center" vertical="center"/>
    </xf>
    <xf numFmtId="0" fontId="3" fillId="0" borderId="42" xfId="9" applyFont="1" applyBorder="1" applyAlignment="1" applyProtection="1">
      <alignment horizontal="center" vertical="center"/>
    </xf>
    <xf numFmtId="0" fontId="3" fillId="0" borderId="2" xfId="9" applyFont="1" applyBorder="1" applyAlignment="1">
      <alignment horizontal="center" vertical="center" textRotation="255"/>
    </xf>
    <xf numFmtId="0" fontId="3" fillId="0" borderId="4" xfId="9" applyFont="1" applyBorder="1" applyAlignment="1">
      <alignment horizontal="center" vertical="center" textRotation="255"/>
    </xf>
    <xf numFmtId="0" fontId="13" fillId="0" borderId="4" xfId="10" applyBorder="1" applyAlignment="1">
      <alignment horizontal="center" vertical="center" textRotation="255"/>
    </xf>
    <xf numFmtId="0" fontId="3" fillId="0" borderId="2" xfId="9" quotePrefix="1" applyFont="1" applyBorder="1" applyAlignment="1" applyProtection="1">
      <alignment horizontal="center" vertical="center"/>
    </xf>
    <xf numFmtId="0" fontId="3" fillId="0" borderId="4" xfId="9" quotePrefix="1" applyFont="1" applyBorder="1" applyAlignment="1" applyProtection="1">
      <alignment horizontal="center" vertical="center"/>
    </xf>
    <xf numFmtId="0" fontId="13" fillId="0" borderId="4" xfId="10" applyBorder="1" applyAlignment="1">
      <alignment horizontal="center" vertical="center"/>
    </xf>
    <xf numFmtId="0" fontId="3" fillId="0" borderId="4" xfId="9" applyFont="1" applyBorder="1" applyAlignment="1" applyProtection="1">
      <alignment horizontal="center" vertical="center"/>
    </xf>
    <xf numFmtId="0" fontId="10" fillId="0" borderId="3" xfId="9" applyFont="1" applyBorder="1" applyAlignment="1" applyProtection="1">
      <alignment horizontal="center" vertical="center"/>
    </xf>
    <xf numFmtId="0" fontId="10" fillId="0" borderId="5" xfId="9" applyFont="1" applyBorder="1" applyAlignment="1" applyProtection="1">
      <alignment horizontal="center" vertical="center"/>
    </xf>
    <xf numFmtId="0" fontId="10" fillId="0" borderId="5" xfId="9" quotePrefix="1" applyFont="1" applyBorder="1" applyAlignment="1" applyProtection="1">
      <alignment horizontal="center" vertical="center"/>
    </xf>
    <xf numFmtId="0" fontId="6" fillId="0" borderId="3" xfId="9" applyFont="1" applyBorder="1" applyAlignment="1" applyProtection="1">
      <alignment horizontal="center" vertical="center" wrapText="1"/>
    </xf>
    <xf numFmtId="0" fontId="6" fillId="0" borderId="5" xfId="9" applyFont="1" applyBorder="1" applyAlignment="1" applyProtection="1">
      <alignment horizontal="center" vertical="center" wrapText="1"/>
    </xf>
    <xf numFmtId="0" fontId="3" fillId="0" borderId="2" xfId="9" applyFont="1" applyBorder="1" applyAlignment="1" applyProtection="1">
      <alignment horizontal="center" vertical="center" textRotation="255"/>
    </xf>
    <xf numFmtId="0" fontId="3" fillId="0" borderId="4" xfId="9" applyFont="1" applyBorder="1" applyAlignment="1" applyProtection="1">
      <alignment horizontal="center" vertical="center" textRotation="255"/>
    </xf>
    <xf numFmtId="0" fontId="7" fillId="0" borderId="4" xfId="9" applyFont="1" applyBorder="1" applyAlignment="1">
      <alignment horizontal="center" vertical="center" textRotation="255"/>
    </xf>
    <xf numFmtId="0" fontId="7" fillId="0" borderId="16" xfId="9" applyFont="1" applyBorder="1" applyAlignment="1">
      <alignment horizontal="center" vertical="center" textRotation="255"/>
    </xf>
    <xf numFmtId="0" fontId="3" fillId="0" borderId="3" xfId="9" quotePrefix="1" applyFont="1" applyBorder="1" applyAlignment="1" applyProtection="1">
      <alignment horizontal="center" vertical="center" textRotation="255"/>
    </xf>
    <xf numFmtId="0" fontId="3" fillId="0" borderId="5" xfId="9" quotePrefix="1" applyFont="1" applyBorder="1" applyAlignment="1" applyProtection="1">
      <alignment horizontal="center" vertical="center" textRotation="255"/>
    </xf>
    <xf numFmtId="0" fontId="7" fillId="0" borderId="5" xfId="9" applyFont="1" applyBorder="1" applyAlignment="1">
      <alignment horizontal="center" vertical="center" textRotation="255"/>
    </xf>
    <xf numFmtId="0" fontId="7" fillId="0" borderId="6" xfId="9" applyFont="1" applyBorder="1" applyAlignment="1">
      <alignment horizontal="center" vertical="center" textRotation="255"/>
    </xf>
    <xf numFmtId="37" fontId="14" fillId="0" borderId="32" xfId="8" quotePrefix="1" applyFont="1" applyFill="1" applyBorder="1" applyAlignment="1" applyProtection="1">
      <alignment horizontal="center" vertical="center" wrapText="1"/>
    </xf>
    <xf numFmtId="37" fontId="14" fillId="0" borderId="21" xfId="8" applyFont="1" applyFill="1" applyBorder="1" applyAlignment="1">
      <alignment horizontal="center" vertical="center" wrapText="1"/>
    </xf>
    <xf numFmtId="37" fontId="14" fillId="0" borderId="32" xfId="8" quotePrefix="1" applyFont="1" applyFill="1" applyBorder="1" applyAlignment="1">
      <alignment horizontal="center" vertical="center" wrapText="1"/>
    </xf>
    <xf numFmtId="37" fontId="14" fillId="0" borderId="32" xfId="8" applyFont="1" applyFill="1" applyBorder="1" applyAlignment="1" applyProtection="1">
      <alignment horizontal="center" vertical="center"/>
    </xf>
    <xf numFmtId="37" fontId="15" fillId="0" borderId="20" xfId="8" applyFont="1" applyFill="1" applyBorder="1" applyAlignment="1">
      <alignment horizontal="center" vertical="center"/>
    </xf>
    <xf numFmtId="37" fontId="15" fillId="0" borderId="21" xfId="8" applyFont="1" applyFill="1" applyBorder="1" applyAlignment="1">
      <alignment horizontal="center" vertical="center"/>
    </xf>
    <xf numFmtId="37" fontId="15" fillId="0" borderId="21" xfId="8" applyFont="1" applyFill="1" applyBorder="1" applyAlignment="1">
      <alignment horizontal="center" vertical="center" wrapText="1"/>
    </xf>
    <xf numFmtId="37" fontId="16" fillId="0" borderId="32" xfId="8" quotePrefix="1" applyFont="1" applyFill="1" applyBorder="1" applyAlignment="1" applyProtection="1">
      <alignment horizontal="center" vertical="center"/>
    </xf>
    <xf numFmtId="37" fontId="16" fillId="0" borderId="21" xfId="8" applyFont="1" applyFill="1" applyBorder="1" applyAlignment="1">
      <alignment horizontal="center" vertical="center"/>
    </xf>
    <xf numFmtId="37" fontId="14" fillId="0" borderId="32" xfId="8" applyFont="1" applyFill="1" applyBorder="1" applyAlignment="1" applyProtection="1">
      <alignment horizontal="center" vertical="center" wrapText="1"/>
    </xf>
    <xf numFmtId="37" fontId="17" fillId="0" borderId="3" xfId="8" applyFont="1" applyFill="1" applyBorder="1" applyAlignment="1">
      <alignment horizontal="center" vertical="center" wrapText="1"/>
    </xf>
    <xf numFmtId="37" fontId="17" fillId="0" borderId="6" xfId="8" applyFont="1" applyFill="1" applyBorder="1" applyAlignment="1">
      <alignment vertical="center"/>
    </xf>
    <xf numFmtId="37" fontId="14" fillId="0" borderId="33" xfId="8" applyFont="1" applyFill="1" applyBorder="1" applyAlignment="1">
      <alignment horizontal="center" vertical="center" wrapText="1"/>
    </xf>
    <xf numFmtId="37" fontId="15" fillId="0" borderId="37" xfId="8" applyFont="1" applyFill="1" applyBorder="1" applyAlignment="1">
      <alignment horizontal="center" vertical="center"/>
    </xf>
    <xf numFmtId="0" fontId="3" fillId="0" borderId="2" xfId="10" applyFont="1" applyBorder="1" applyAlignment="1" applyProtection="1">
      <alignment horizontal="center" vertical="center" textRotation="255"/>
    </xf>
    <xf numFmtId="0" fontId="3" fillId="0" borderId="4" xfId="10" applyFont="1" applyBorder="1" applyAlignment="1" applyProtection="1">
      <alignment horizontal="center" vertical="center" textRotation="255"/>
    </xf>
    <xf numFmtId="0" fontId="8" fillId="0" borderId="4" xfId="10" applyFont="1" applyBorder="1" applyAlignment="1">
      <alignment horizontal="center" vertical="center" textRotation="255"/>
    </xf>
    <xf numFmtId="0" fontId="8" fillId="0" borderId="16" xfId="10" applyFont="1" applyBorder="1" applyAlignment="1">
      <alignment horizontal="center" vertical="center" textRotation="255"/>
    </xf>
    <xf numFmtId="0" fontId="3" fillId="0" borderId="3" xfId="10" quotePrefix="1" applyFont="1" applyBorder="1" applyAlignment="1" applyProtection="1">
      <alignment horizontal="center" vertical="center" textRotation="255"/>
    </xf>
    <xf numFmtId="0" fontId="3" fillId="0" borderId="5" xfId="10" quotePrefix="1" applyFont="1" applyBorder="1" applyAlignment="1" applyProtection="1">
      <alignment horizontal="center" vertical="center" textRotation="255"/>
    </xf>
    <xf numFmtId="0" fontId="8" fillId="0" borderId="5" xfId="10" applyFont="1" applyBorder="1" applyAlignment="1">
      <alignment horizontal="center" vertical="center" textRotation="255"/>
    </xf>
    <xf numFmtId="0" fontId="8" fillId="0" borderId="6" xfId="10" applyFont="1" applyBorder="1" applyAlignment="1">
      <alignment horizontal="center" vertical="center" textRotation="255"/>
    </xf>
    <xf numFmtId="0" fontId="3" fillId="0" borderId="3" xfId="10" applyFont="1" applyBorder="1" applyAlignment="1">
      <alignment horizontal="center" vertical="center"/>
    </xf>
    <xf numFmtId="0" fontId="3" fillId="0" borderId="5" xfId="10" applyFont="1" applyBorder="1" applyAlignment="1">
      <alignment horizontal="center" vertical="center"/>
    </xf>
    <xf numFmtId="0" fontId="3" fillId="0" borderId="33" xfId="10" applyFont="1" applyBorder="1" applyAlignment="1">
      <alignment horizontal="center" vertical="center" wrapText="1"/>
    </xf>
    <xf numFmtId="0" fontId="3" fillId="0" borderId="42" xfId="10" applyFont="1" applyBorder="1" applyAlignment="1">
      <alignment horizontal="center" vertical="center"/>
    </xf>
    <xf numFmtId="0" fontId="3" fillId="0" borderId="33" xfId="10" quotePrefix="1" applyFont="1" applyBorder="1" applyAlignment="1">
      <alignment horizontal="center" vertical="center" wrapText="1"/>
    </xf>
    <xf numFmtId="0" fontId="3" fillId="0" borderId="5" xfId="10" quotePrefix="1" applyFont="1" applyBorder="1" applyAlignment="1">
      <alignment horizontal="center" vertical="center"/>
    </xf>
    <xf numFmtId="0" fontId="4" fillId="0" borderId="3" xfId="10" applyFont="1" applyBorder="1" applyAlignment="1">
      <alignment horizontal="center" vertical="center" wrapText="1"/>
    </xf>
    <xf numFmtId="0" fontId="4" fillId="0" borderId="5" xfId="10" applyFont="1" applyBorder="1" applyAlignment="1">
      <alignment horizontal="center" vertical="center" wrapText="1"/>
    </xf>
    <xf numFmtId="0" fontId="4" fillId="0" borderId="3" xfId="10" applyFont="1" applyFill="1" applyBorder="1" applyAlignment="1">
      <alignment horizontal="center" vertical="center" wrapText="1"/>
    </xf>
    <xf numFmtId="0" fontId="18" fillId="0" borderId="5" xfId="10" applyFont="1" applyFill="1" applyBorder="1" applyAlignment="1">
      <alignment horizontal="center" vertical="center" wrapText="1"/>
    </xf>
    <xf numFmtId="0" fontId="3" fillId="0" borderId="38" xfId="10" applyFont="1" applyBorder="1" applyAlignment="1">
      <alignment horizontal="center" vertical="center"/>
    </xf>
    <xf numFmtId="0" fontId="3" fillId="0" borderId="46" xfId="10" applyFont="1" applyBorder="1" applyAlignment="1">
      <alignment horizontal="center" vertical="center"/>
    </xf>
    <xf numFmtId="0" fontId="3" fillId="0" borderId="40" xfId="10" applyFont="1" applyBorder="1" applyAlignment="1">
      <alignment horizontal="center" vertical="center"/>
    </xf>
    <xf numFmtId="0" fontId="3" fillId="0" borderId="41" xfId="10" applyFont="1" applyBorder="1" applyAlignment="1">
      <alignment horizontal="center" vertical="center"/>
    </xf>
    <xf numFmtId="0" fontId="3" fillId="0" borderId="33" xfId="10" applyFont="1" applyFill="1" applyBorder="1" applyAlignment="1">
      <alignment horizontal="center" vertical="center"/>
    </xf>
    <xf numFmtId="0" fontId="3" fillId="0" borderId="42" xfId="10" applyFont="1" applyFill="1" applyBorder="1" applyAlignment="1">
      <alignment horizontal="center" vertical="center"/>
    </xf>
    <xf numFmtId="0" fontId="4" fillId="0" borderId="3" xfId="10" applyFont="1" applyBorder="1" applyAlignment="1" applyProtection="1">
      <alignment horizontal="center" vertical="center" wrapText="1"/>
    </xf>
    <xf numFmtId="0" fontId="4" fillId="0" borderId="5" xfId="10" applyFont="1" applyBorder="1" applyAlignment="1" applyProtection="1">
      <alignment horizontal="center" vertical="center" wrapText="1"/>
    </xf>
    <xf numFmtId="0" fontId="4" fillId="0" borderId="33" xfId="10" applyFont="1" applyBorder="1" applyAlignment="1" applyProtection="1">
      <alignment horizontal="center" vertical="center"/>
    </xf>
    <xf numFmtId="0" fontId="4" fillId="0" borderId="5" xfId="10" applyFont="1" applyBorder="1" applyAlignment="1" applyProtection="1">
      <alignment horizontal="center" vertical="center"/>
    </xf>
    <xf numFmtId="0" fontId="4" fillId="0" borderId="5" xfId="10" quotePrefix="1" applyFont="1" applyBorder="1" applyAlignment="1" applyProtection="1">
      <alignment horizontal="center" vertical="center"/>
    </xf>
    <xf numFmtId="0" fontId="3" fillId="0" borderId="3" xfId="10" applyFont="1" applyBorder="1" applyAlignment="1">
      <alignment horizontal="center" vertical="center" wrapText="1"/>
    </xf>
    <xf numFmtId="0" fontId="3" fillId="0" borderId="5" xfId="10" applyFont="1" applyBorder="1" applyAlignment="1">
      <alignment horizontal="center" vertical="center" wrapText="1"/>
    </xf>
    <xf numFmtId="0" fontId="8" fillId="0" borderId="5" xfId="10" applyFont="1" applyBorder="1" applyAlignment="1">
      <alignment horizontal="center" vertical="center"/>
    </xf>
    <xf numFmtId="0" fontId="3" fillId="0" borderId="42" xfId="10" applyFont="1" applyBorder="1" applyAlignment="1">
      <alignment horizontal="center" vertical="center" wrapText="1"/>
    </xf>
    <xf numFmtId="0" fontId="8" fillId="0" borderId="42" xfId="10" applyFont="1" applyBorder="1" applyAlignment="1">
      <alignment horizontal="center" vertical="center"/>
    </xf>
    <xf numFmtId="0" fontId="3" fillId="0" borderId="2" xfId="10" applyFont="1" applyBorder="1" applyAlignment="1">
      <alignment horizontal="center" vertical="center" textRotation="255"/>
    </xf>
    <xf numFmtId="0" fontId="3" fillId="0" borderId="4" xfId="10" applyFont="1" applyBorder="1" applyAlignment="1">
      <alignment horizontal="center" vertical="center" textRotation="255"/>
    </xf>
    <xf numFmtId="0" fontId="3" fillId="0" borderId="16" xfId="10" applyFont="1" applyBorder="1" applyAlignment="1">
      <alignment horizontal="center" vertical="center" textRotation="255"/>
    </xf>
    <xf numFmtId="0" fontId="3" fillId="0" borderId="2" xfId="10" applyFont="1" applyBorder="1" applyAlignment="1">
      <alignment horizontal="center" vertical="center"/>
    </xf>
    <xf numFmtId="0" fontId="3" fillId="0" borderId="4" xfId="10" applyFont="1" applyBorder="1" applyAlignment="1">
      <alignment horizontal="center" vertical="center"/>
    </xf>
    <xf numFmtId="0" fontId="3" fillId="0" borderId="16" xfId="10" applyFont="1" applyBorder="1" applyAlignment="1">
      <alignment horizontal="center" vertical="center"/>
    </xf>
    <xf numFmtId="0" fontId="19" fillId="0" borderId="27" xfId="13" applyFont="1" applyBorder="1" applyAlignment="1" applyProtection="1">
      <alignment horizontal="center" vertical="center" wrapText="1"/>
    </xf>
    <xf numFmtId="0" fontId="19" fillId="0" borderId="29" xfId="13" applyFont="1" applyBorder="1" applyAlignment="1" applyProtection="1">
      <alignment horizontal="center" vertical="center"/>
    </xf>
    <xf numFmtId="0" fontId="19" fillId="0" borderId="27" xfId="13" applyFont="1" applyBorder="1" applyAlignment="1" applyProtection="1">
      <alignment horizontal="center" vertical="center"/>
    </xf>
    <xf numFmtId="0" fontId="5" fillId="0" borderId="29" xfId="13" applyFont="1" applyBorder="1" applyAlignment="1">
      <alignment horizontal="center" vertical="center"/>
    </xf>
    <xf numFmtId="0" fontId="19" fillId="0" borderId="40" xfId="13" applyFont="1" applyBorder="1" applyAlignment="1" applyProtection="1">
      <alignment horizontal="center" vertical="center"/>
    </xf>
    <xf numFmtId="0" fontId="5" fillId="0" borderId="45" xfId="13" applyFont="1" applyBorder="1" applyAlignment="1">
      <alignment horizontal="center" vertical="center"/>
    </xf>
    <xf numFmtId="0" fontId="19" fillId="0" borderId="38" xfId="13" applyFont="1" applyBorder="1" applyAlignment="1" applyProtection="1">
      <alignment vertical="center" wrapText="1"/>
    </xf>
    <xf numFmtId="0" fontId="5" fillId="0" borderId="43" xfId="13" applyFont="1" applyBorder="1" applyAlignment="1">
      <alignment vertical="center" wrapText="1"/>
    </xf>
    <xf numFmtId="0" fontId="19" fillId="0" borderId="29" xfId="13" quotePrefix="1" applyFont="1" applyBorder="1" applyAlignment="1" applyProtection="1">
      <alignment horizontal="center" vertical="center" wrapText="1"/>
    </xf>
    <xf numFmtId="0" fontId="5" fillId="0" borderId="29" xfId="13" applyFont="1" applyBorder="1" applyAlignment="1">
      <alignment horizontal="center" vertical="center" wrapText="1"/>
    </xf>
    <xf numFmtId="0" fontId="19" fillId="0" borderId="2" xfId="13" applyFont="1" applyBorder="1" applyAlignment="1">
      <alignment horizontal="center" vertical="center" textRotation="255"/>
    </xf>
    <xf numFmtId="0" fontId="19" fillId="0" borderId="4" xfId="13" applyFont="1" applyBorder="1" applyAlignment="1">
      <alignment horizontal="center" vertical="center" textRotation="255"/>
    </xf>
    <xf numFmtId="0" fontId="19" fillId="0" borderId="16" xfId="13" applyFont="1" applyBorder="1" applyAlignment="1">
      <alignment horizontal="center" vertical="center" textRotation="255"/>
    </xf>
    <xf numFmtId="0" fontId="21" fillId="0" borderId="27" xfId="13" applyFont="1" applyBorder="1" applyAlignment="1" applyProtection="1">
      <alignment horizontal="center" vertical="center" wrapText="1"/>
    </xf>
    <xf numFmtId="0" fontId="19" fillId="0" borderId="2" xfId="13" applyFont="1" applyBorder="1" applyAlignment="1" applyProtection="1">
      <alignment horizontal="center" vertical="center" textRotation="255"/>
    </xf>
    <xf numFmtId="0" fontId="5" fillId="0" borderId="16" xfId="13" applyFont="1" applyBorder="1" applyAlignment="1">
      <alignment horizontal="center" vertical="center" textRotation="255"/>
    </xf>
    <xf numFmtId="0" fontId="19" fillId="0" borderId="3" xfId="13" quotePrefix="1" applyFont="1" applyBorder="1" applyAlignment="1" applyProtection="1">
      <alignment horizontal="center" vertical="center" textRotation="255"/>
    </xf>
    <xf numFmtId="0" fontId="5" fillId="0" borderId="6" xfId="13" applyFont="1" applyBorder="1" applyAlignment="1">
      <alignment horizontal="center" vertical="center" textRotation="255"/>
    </xf>
    <xf numFmtId="0" fontId="19" fillId="0" borderId="3" xfId="13" applyFont="1" applyBorder="1" applyAlignment="1" applyProtection="1">
      <alignment horizontal="center" vertical="center"/>
    </xf>
    <xf numFmtId="0" fontId="5" fillId="0" borderId="6" xfId="13" applyFont="1" applyBorder="1" applyAlignment="1">
      <alignment horizontal="center" vertical="center"/>
    </xf>
    <xf numFmtId="0" fontId="19" fillId="0" borderId="38" xfId="13" applyFont="1" applyBorder="1" applyAlignment="1" applyProtection="1">
      <alignment horizontal="center" vertical="center" wrapText="1"/>
    </xf>
    <xf numFmtId="0" fontId="5" fillId="0" borderId="43" xfId="13" applyFont="1" applyBorder="1" applyAlignment="1">
      <alignment horizontal="center" vertical="center" wrapText="1"/>
    </xf>
    <xf numFmtId="0" fontId="19" fillId="0" borderId="17" xfId="13" applyFont="1" applyBorder="1" applyAlignment="1" applyProtection="1">
      <alignment horizontal="center" vertical="center"/>
    </xf>
    <xf numFmtId="0" fontId="5" fillId="0" borderId="7" xfId="13" applyFont="1" applyBorder="1" applyAlignment="1">
      <alignment horizontal="center" vertical="center"/>
    </xf>
  </cellXfs>
  <cellStyles count="14">
    <cellStyle name="桁区切り" xfId="1" builtinId="6"/>
    <cellStyle name="桁区切り 2" xfId="12"/>
    <cellStyle name="桁区切り_第１２表" xfId="11"/>
    <cellStyle name="標準" xfId="0" builtinId="0"/>
    <cellStyle name="標準 2" xfId="2"/>
    <cellStyle name="標準 3" xfId="10"/>
    <cellStyle name="標準_第１０表" xfId="9"/>
    <cellStyle name="標準_第１３表" xfId="13"/>
    <cellStyle name="標準_第２表" xfId="3"/>
    <cellStyle name="標準_第３表" xfId="4"/>
    <cellStyle name="標準_第４表" xfId="5"/>
    <cellStyle name="標準_第５表" xfId="6"/>
    <cellStyle name="標準_第6＆7表" xfId="7"/>
    <cellStyle name="標準_第９表" xfId="8"/>
  </cellStyles>
  <dxfs count="14">
    <dxf>
      <fill>
        <patternFill>
          <bgColor indexed="14"/>
        </patternFill>
      </fill>
    </dxf>
    <dxf>
      <fill>
        <patternFill>
          <bgColor indexed="45"/>
        </patternFill>
      </fill>
    </dxf>
    <dxf>
      <fill>
        <patternFill>
          <bgColor indexed="14"/>
        </patternFill>
      </fill>
    </dxf>
    <dxf>
      <fill>
        <patternFill>
          <bgColor indexed="45"/>
        </patternFill>
      </fill>
    </dxf>
    <dxf>
      <fill>
        <patternFill>
          <bgColor indexed="14"/>
        </patternFill>
      </fill>
    </dxf>
    <dxf>
      <fill>
        <patternFill>
          <bgColor indexed="45"/>
        </patternFill>
      </fill>
    </dxf>
    <dxf>
      <fill>
        <patternFill>
          <bgColor indexed="14"/>
        </patternFill>
      </fill>
    </dxf>
    <dxf>
      <fill>
        <patternFill>
          <bgColor indexed="45"/>
        </patternFill>
      </fill>
    </dxf>
    <dxf>
      <fill>
        <patternFill>
          <bgColor indexed="14"/>
        </patternFill>
      </fill>
    </dxf>
    <dxf>
      <fill>
        <patternFill>
          <bgColor indexed="45"/>
        </patternFill>
      </fill>
    </dxf>
    <dxf>
      <fill>
        <patternFill>
          <bgColor indexed="14"/>
        </patternFill>
      </fill>
    </dxf>
    <dxf>
      <fill>
        <patternFill>
          <bgColor indexed="45"/>
        </patternFill>
      </fill>
    </dxf>
    <dxf>
      <fill>
        <patternFill>
          <bgColor indexed="14"/>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28</xdr:col>
      <xdr:colOff>66676</xdr:colOff>
      <xdr:row>8</xdr:row>
      <xdr:rowOff>98425</xdr:rowOff>
    </xdr:from>
    <xdr:to>
      <xdr:col>30</xdr:col>
      <xdr:colOff>190500</xdr:colOff>
      <xdr:row>13</xdr:row>
      <xdr:rowOff>209549</xdr:rowOff>
    </xdr:to>
    <xdr:sp macro="" textlink="">
      <xdr:nvSpPr>
        <xdr:cNvPr id="2" name="テキスト ボックス 1"/>
        <xdr:cNvSpPr txBox="1"/>
      </xdr:nvSpPr>
      <xdr:spPr>
        <a:xfrm>
          <a:off x="10639426" y="1946275"/>
          <a:ext cx="1800224" cy="1396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rPr>
            <a:t>下の各タブから数字を引用。各タブは赤字の数値を書き換えて下さい。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5&#35519;&#26619;&#32113;&#35336;&#35506;/2022&#24180;&#24230;&#65288;&#20196;&#21644;4&#24180;&#24230;&#65289;&#19968;&#26178;&#21033;&#29992;/Q_&#23398;&#26657;&#32113;&#35336;&#35519;&#26619;/Q0_&#23398;&#26657;&#22522;&#26412;&#35519;&#26619;/Q002_&#23398;&#26657;&#22522;&#26412;&#35519;&#26619;&#35519;&#26619;&#20107;&#21209;/01%20&#23398;&#26657;&#22522;&#26412;&#35519;&#26619;/08%20&#23398;&#26657;&#22522;&#26412;&#35519;&#26619;&#36895;&#22577;&#12539;&#30906;&#22577;/R4&#30906;&#22577;/&#32113;&#35336;&#34920;/&#31532;&#65296;&#65302;&#34920;%20&#26356;&#26032;&#281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35&#35519;&#26619;&#32113;&#35336;&#35506;/2022&#24180;&#24230;&#65288;&#20196;&#21644;4&#24180;&#24230;&#65289;&#19968;&#26178;&#21033;&#29992;/Q_&#23398;&#26657;&#32113;&#35336;&#35519;&#26619;/Q0_&#23398;&#26657;&#22522;&#26412;&#35519;&#26619;/Q002_&#23398;&#26657;&#22522;&#26412;&#35519;&#26619;&#35519;&#26619;&#20107;&#21209;/01%20&#23398;&#26657;&#22522;&#26412;&#35519;&#26619;/08%20&#23398;&#26657;&#22522;&#26412;&#35519;&#26619;&#36895;&#22577;&#12539;&#30906;&#22577;/R4&#30906;&#22577;/&#32113;&#35336;&#34920;/&#31532;&#65296;&#65305;&#34920;%20&#26356;&#26032;&#2816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35&#35519;&#26619;&#32113;&#35336;&#35506;/2022&#24180;&#24230;&#65288;&#20196;&#21644;4&#24180;&#24230;&#65289;&#19968;&#26178;&#21033;&#29992;/Q_&#23398;&#26657;&#32113;&#35336;&#35519;&#26619;/Q0_&#23398;&#26657;&#22522;&#26412;&#35519;&#26619;/Q002_&#23398;&#26657;&#22522;&#26412;&#35519;&#26619;&#35519;&#26619;&#20107;&#21209;/01%20&#23398;&#26657;&#22522;&#26412;&#35519;&#26619;/08%20&#23398;&#26657;&#22522;&#26412;&#35519;&#26619;&#36895;&#22577;&#12539;&#30906;&#22577;/R4&#30906;&#22577;/&#32113;&#35336;&#34920;/&#31532;&#65297;&#65297;&#34920;%20&#26356;&#26032;&#281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６表"/>
      <sheetName val="学校数"/>
      <sheetName val="学年別生徒数　計"/>
      <sheetName val="学年別生徒数　全日"/>
      <sheetName val="学年別生徒数　定時"/>
      <sheetName val="職名別教員数（本務者）　計"/>
      <sheetName val="職名別職員数（本務者）　計"/>
    </sheetNames>
    <sheetDataSet>
      <sheetData sheetId="0"/>
      <sheetData sheetId="1">
        <row r="6">
          <cell r="C6">
            <v>22</v>
          </cell>
          <cell r="D6">
            <v>15</v>
          </cell>
        </row>
        <row r="14">
          <cell r="C14">
            <v>19</v>
          </cell>
          <cell r="D14">
            <v>22</v>
          </cell>
        </row>
        <row r="23">
          <cell r="C23">
            <v>4</v>
          </cell>
          <cell r="D23">
            <v>3</v>
          </cell>
        </row>
        <row r="24">
          <cell r="C24">
            <v>8</v>
          </cell>
          <cell r="D24">
            <v>4</v>
          </cell>
        </row>
        <row r="25">
          <cell r="C25">
            <v>3</v>
          </cell>
          <cell r="D25">
            <v>1</v>
          </cell>
        </row>
        <row r="26">
          <cell r="C26">
            <v>2</v>
          </cell>
          <cell r="D26">
            <v>2</v>
          </cell>
        </row>
        <row r="27">
          <cell r="C27">
            <v>3</v>
          </cell>
          <cell r="D27">
            <v>1</v>
          </cell>
        </row>
        <row r="28">
          <cell r="C28">
            <v>1</v>
          </cell>
          <cell r="D28">
            <v>2</v>
          </cell>
        </row>
        <row r="29">
          <cell r="C29">
            <v>2</v>
          </cell>
          <cell r="D29">
            <v>2</v>
          </cell>
        </row>
        <row r="30">
          <cell r="C30">
            <v>2</v>
          </cell>
          <cell r="D30">
            <v>0</v>
          </cell>
        </row>
        <row r="31">
          <cell r="C31">
            <v>1</v>
          </cell>
          <cell r="D31">
            <v>0</v>
          </cell>
        </row>
        <row r="32">
          <cell r="C32">
            <v>2</v>
          </cell>
          <cell r="D32">
            <v>0</v>
          </cell>
        </row>
        <row r="33">
          <cell r="C33">
            <v>1</v>
          </cell>
          <cell r="D33">
            <v>0</v>
          </cell>
        </row>
        <row r="34">
          <cell r="C34">
            <v>1</v>
          </cell>
          <cell r="D34">
            <v>1</v>
          </cell>
        </row>
        <row r="35">
          <cell r="C35">
            <v>2</v>
          </cell>
          <cell r="D35">
            <v>0</v>
          </cell>
        </row>
        <row r="36">
          <cell r="C36">
            <v>2</v>
          </cell>
          <cell r="D36">
            <v>2</v>
          </cell>
        </row>
        <row r="37">
          <cell r="C37">
            <v>1</v>
          </cell>
          <cell r="D37">
            <v>0</v>
          </cell>
        </row>
        <row r="38">
          <cell r="C38">
            <v>1</v>
          </cell>
          <cell r="D38">
            <v>0</v>
          </cell>
        </row>
        <row r="39">
          <cell r="C39">
            <v>1</v>
          </cell>
          <cell r="D39">
            <v>1</v>
          </cell>
        </row>
        <row r="40">
          <cell r="C40">
            <v>2</v>
          </cell>
          <cell r="D40">
            <v>2</v>
          </cell>
        </row>
        <row r="41">
          <cell r="C41">
            <v>2</v>
          </cell>
          <cell r="D41">
            <v>0</v>
          </cell>
        </row>
        <row r="42">
          <cell r="C42">
            <v>2</v>
          </cell>
          <cell r="D42">
            <v>0</v>
          </cell>
        </row>
        <row r="43">
          <cell r="C43">
            <v>1</v>
          </cell>
          <cell r="D43">
            <v>0</v>
          </cell>
        </row>
        <row r="44">
          <cell r="C44">
            <v>1</v>
          </cell>
          <cell r="D44">
            <v>0</v>
          </cell>
        </row>
        <row r="45">
          <cell r="C45">
            <v>2</v>
          </cell>
          <cell r="D45">
            <v>0</v>
          </cell>
        </row>
        <row r="46">
          <cell r="C46">
            <v>3</v>
          </cell>
          <cell r="D46">
            <v>0</v>
          </cell>
        </row>
        <row r="47">
          <cell r="C47">
            <v>1</v>
          </cell>
          <cell r="D47">
            <v>0</v>
          </cell>
        </row>
        <row r="48">
          <cell r="C48">
            <v>2</v>
          </cell>
          <cell r="D48">
            <v>0</v>
          </cell>
        </row>
        <row r="49">
          <cell r="C49">
            <v>0</v>
          </cell>
          <cell r="D49">
            <v>1</v>
          </cell>
        </row>
        <row r="50">
          <cell r="C50">
            <v>4</v>
          </cell>
          <cell r="D50">
            <v>0</v>
          </cell>
        </row>
        <row r="58">
          <cell r="C58">
            <v>1</v>
          </cell>
          <cell r="D58">
            <v>0</v>
          </cell>
        </row>
        <row r="63">
          <cell r="C63">
            <v>0</v>
          </cell>
          <cell r="D63">
            <v>0</v>
          </cell>
        </row>
        <row r="66">
          <cell r="C66">
            <v>1</v>
          </cell>
          <cell r="D66">
            <v>0</v>
          </cell>
        </row>
        <row r="68">
          <cell r="C68">
            <v>0</v>
          </cell>
          <cell r="D68">
            <v>0</v>
          </cell>
        </row>
        <row r="71">
          <cell r="C71">
            <v>0</v>
          </cell>
          <cell r="D71">
            <v>0</v>
          </cell>
        </row>
        <row r="73">
          <cell r="C73">
            <v>0</v>
          </cell>
          <cell r="D73">
            <v>0</v>
          </cell>
        </row>
        <row r="75">
          <cell r="C75">
            <v>0</v>
          </cell>
          <cell r="D75">
            <v>0</v>
          </cell>
        </row>
        <row r="77">
          <cell r="C77">
            <v>1</v>
          </cell>
          <cell r="D77">
            <v>0</v>
          </cell>
        </row>
        <row r="85">
          <cell r="C85">
            <v>2</v>
          </cell>
          <cell r="D85">
            <v>0</v>
          </cell>
        </row>
        <row r="88">
          <cell r="C88">
            <v>1</v>
          </cell>
          <cell r="D88">
            <v>0</v>
          </cell>
        </row>
      </sheetData>
      <sheetData sheetId="2">
        <row r="6">
          <cell r="C6">
            <v>11820</v>
          </cell>
          <cell r="D6">
            <v>12216</v>
          </cell>
        </row>
        <row r="14">
          <cell r="C14">
            <v>20712</v>
          </cell>
          <cell r="D14">
            <v>21216</v>
          </cell>
        </row>
        <row r="23">
          <cell r="C23">
            <v>1858</v>
          </cell>
          <cell r="D23">
            <v>1980</v>
          </cell>
        </row>
        <row r="24">
          <cell r="C24">
            <v>3731</v>
          </cell>
          <cell r="D24">
            <v>3662</v>
          </cell>
        </row>
        <row r="25">
          <cell r="C25">
            <v>1088</v>
          </cell>
          <cell r="D25">
            <v>1351</v>
          </cell>
        </row>
        <row r="26">
          <cell r="C26">
            <v>1693</v>
          </cell>
          <cell r="D26">
            <v>1642</v>
          </cell>
        </row>
        <row r="27">
          <cell r="C27">
            <v>994</v>
          </cell>
          <cell r="D27">
            <v>810</v>
          </cell>
        </row>
        <row r="28">
          <cell r="C28">
            <v>970</v>
          </cell>
          <cell r="D28">
            <v>1328</v>
          </cell>
        </row>
        <row r="29">
          <cell r="C29">
            <v>883</v>
          </cell>
          <cell r="D29">
            <v>1024</v>
          </cell>
        </row>
        <row r="30">
          <cell r="C30">
            <v>928</v>
          </cell>
          <cell r="D30">
            <v>490</v>
          </cell>
        </row>
        <row r="31">
          <cell r="C31">
            <v>122</v>
          </cell>
          <cell r="D31">
            <v>151</v>
          </cell>
        </row>
        <row r="32">
          <cell r="C32">
            <v>521</v>
          </cell>
          <cell r="D32">
            <v>812</v>
          </cell>
        </row>
        <row r="33">
          <cell r="C33">
            <v>338</v>
          </cell>
          <cell r="D33">
            <v>490</v>
          </cell>
        </row>
        <row r="34">
          <cell r="C34">
            <v>810</v>
          </cell>
          <cell r="D34">
            <v>383</v>
          </cell>
        </row>
        <row r="35">
          <cell r="C35">
            <v>436</v>
          </cell>
          <cell r="D35">
            <v>452</v>
          </cell>
        </row>
        <row r="36">
          <cell r="C36">
            <v>2898</v>
          </cell>
          <cell r="D36">
            <v>2243</v>
          </cell>
        </row>
        <row r="37">
          <cell r="C37">
            <v>609</v>
          </cell>
          <cell r="D37">
            <v>622</v>
          </cell>
        </row>
        <row r="38">
          <cell r="C38">
            <v>504</v>
          </cell>
          <cell r="D38">
            <v>779</v>
          </cell>
        </row>
        <row r="39">
          <cell r="C39">
            <v>1117</v>
          </cell>
          <cell r="D39">
            <v>1002</v>
          </cell>
        </row>
        <row r="40">
          <cell r="C40">
            <v>2466</v>
          </cell>
          <cell r="D40">
            <v>1834</v>
          </cell>
        </row>
        <row r="41">
          <cell r="C41">
            <v>550</v>
          </cell>
          <cell r="D41">
            <v>930</v>
          </cell>
        </row>
        <row r="42">
          <cell r="C42">
            <v>874</v>
          </cell>
          <cell r="D42">
            <v>575</v>
          </cell>
        </row>
        <row r="43">
          <cell r="C43">
            <v>185</v>
          </cell>
          <cell r="D43">
            <v>163</v>
          </cell>
        </row>
        <row r="44">
          <cell r="C44">
            <v>259</v>
          </cell>
          <cell r="D44">
            <v>91</v>
          </cell>
        </row>
        <row r="45">
          <cell r="C45">
            <v>310</v>
          </cell>
          <cell r="D45">
            <v>294</v>
          </cell>
        </row>
        <row r="46">
          <cell r="C46">
            <v>772</v>
          </cell>
          <cell r="D46">
            <v>748</v>
          </cell>
        </row>
        <row r="47">
          <cell r="C47">
            <v>165</v>
          </cell>
          <cell r="D47">
            <v>195</v>
          </cell>
        </row>
        <row r="48">
          <cell r="C48">
            <v>802</v>
          </cell>
          <cell r="D48">
            <v>681</v>
          </cell>
        </row>
        <row r="49">
          <cell r="C49">
            <v>0</v>
          </cell>
          <cell r="D49">
            <v>396</v>
          </cell>
        </row>
        <row r="50">
          <cell r="C50">
            <v>1548</v>
          </cell>
          <cell r="D50">
            <v>1851</v>
          </cell>
        </row>
        <row r="58">
          <cell r="C58">
            <v>211</v>
          </cell>
          <cell r="D58">
            <v>130</v>
          </cell>
        </row>
        <row r="63">
          <cell r="C63">
            <v>0</v>
          </cell>
          <cell r="D63">
            <v>0</v>
          </cell>
        </row>
        <row r="66">
          <cell r="C66">
            <v>274</v>
          </cell>
          <cell r="D66">
            <v>107</v>
          </cell>
        </row>
        <row r="68">
          <cell r="C68">
            <v>0</v>
          </cell>
          <cell r="D68">
            <v>0</v>
          </cell>
        </row>
        <row r="71">
          <cell r="C71">
            <v>0</v>
          </cell>
          <cell r="D71">
            <v>0</v>
          </cell>
        </row>
        <row r="73">
          <cell r="C73">
            <v>0</v>
          </cell>
          <cell r="D73">
            <v>0</v>
          </cell>
        </row>
        <row r="75">
          <cell r="C75">
            <v>0</v>
          </cell>
          <cell r="D75">
            <v>0</v>
          </cell>
        </row>
        <row r="77">
          <cell r="C77">
            <v>288</v>
          </cell>
          <cell r="D77">
            <v>268</v>
          </cell>
        </row>
        <row r="85">
          <cell r="C85">
            <v>660</v>
          </cell>
          <cell r="D85">
            <v>289</v>
          </cell>
        </row>
        <row r="88">
          <cell r="C88">
            <v>160</v>
          </cell>
          <cell r="D88">
            <v>137</v>
          </cell>
        </row>
      </sheetData>
      <sheetData sheetId="3">
        <row r="6">
          <cell r="D6">
            <v>7827</v>
          </cell>
          <cell r="E6">
            <v>7568</v>
          </cell>
          <cell r="F6">
            <v>7392</v>
          </cell>
          <cell r="H6">
            <v>302</v>
          </cell>
        </row>
        <row r="14">
          <cell r="D14">
            <v>13967</v>
          </cell>
          <cell r="E14">
            <v>13302</v>
          </cell>
          <cell r="F14">
            <v>13349</v>
          </cell>
          <cell r="H14">
            <v>247</v>
          </cell>
        </row>
        <row r="23">
          <cell r="D23">
            <v>1284</v>
          </cell>
          <cell r="E23">
            <v>1119</v>
          </cell>
          <cell r="F23">
            <v>1207</v>
          </cell>
          <cell r="H23">
            <v>0</v>
          </cell>
        </row>
        <row r="24">
          <cell r="D24">
            <v>2515</v>
          </cell>
          <cell r="E24">
            <v>2435</v>
          </cell>
          <cell r="F24">
            <v>2327</v>
          </cell>
          <cell r="H24">
            <v>0</v>
          </cell>
        </row>
        <row r="25">
          <cell r="D25">
            <v>804</v>
          </cell>
          <cell r="E25">
            <v>742</v>
          </cell>
          <cell r="F25">
            <v>762</v>
          </cell>
          <cell r="H25">
            <v>88</v>
          </cell>
        </row>
        <row r="26">
          <cell r="D26">
            <v>1063</v>
          </cell>
          <cell r="E26">
            <v>1065</v>
          </cell>
          <cell r="F26">
            <v>1052</v>
          </cell>
          <cell r="H26">
            <v>97</v>
          </cell>
        </row>
        <row r="27">
          <cell r="D27">
            <v>562</v>
          </cell>
          <cell r="E27">
            <v>478</v>
          </cell>
          <cell r="F27">
            <v>546</v>
          </cell>
          <cell r="H27">
            <v>0</v>
          </cell>
        </row>
        <row r="28">
          <cell r="D28">
            <v>771</v>
          </cell>
          <cell r="E28">
            <v>719</v>
          </cell>
          <cell r="F28">
            <v>685</v>
          </cell>
          <cell r="H28">
            <v>123</v>
          </cell>
        </row>
        <row r="29">
          <cell r="D29">
            <v>693</v>
          </cell>
          <cell r="E29">
            <v>574</v>
          </cell>
          <cell r="F29">
            <v>601</v>
          </cell>
          <cell r="H29">
            <v>0</v>
          </cell>
        </row>
        <row r="30">
          <cell r="D30">
            <v>480</v>
          </cell>
          <cell r="E30">
            <v>469</v>
          </cell>
          <cell r="F30">
            <v>469</v>
          </cell>
          <cell r="H30">
            <v>0</v>
          </cell>
        </row>
        <row r="31">
          <cell r="D31">
            <v>81</v>
          </cell>
          <cell r="E31">
            <v>73</v>
          </cell>
          <cell r="F31">
            <v>92</v>
          </cell>
          <cell r="H31">
            <v>0</v>
          </cell>
        </row>
        <row r="32">
          <cell r="D32">
            <v>436</v>
          </cell>
          <cell r="E32">
            <v>426</v>
          </cell>
          <cell r="F32">
            <v>415</v>
          </cell>
          <cell r="H32">
            <v>0</v>
          </cell>
        </row>
        <row r="33">
          <cell r="D33">
            <v>282</v>
          </cell>
          <cell r="E33">
            <v>273</v>
          </cell>
          <cell r="F33">
            <v>273</v>
          </cell>
          <cell r="H33">
            <v>0</v>
          </cell>
        </row>
        <row r="34">
          <cell r="D34">
            <v>402</v>
          </cell>
          <cell r="E34">
            <v>383</v>
          </cell>
          <cell r="F34">
            <v>376</v>
          </cell>
          <cell r="H34">
            <v>32</v>
          </cell>
        </row>
        <row r="35">
          <cell r="D35">
            <v>315</v>
          </cell>
          <cell r="E35">
            <v>265</v>
          </cell>
          <cell r="F35">
            <v>308</v>
          </cell>
          <cell r="H35">
            <v>0</v>
          </cell>
        </row>
        <row r="36">
          <cell r="D36">
            <v>1815</v>
          </cell>
          <cell r="E36">
            <v>1671</v>
          </cell>
          <cell r="F36">
            <v>1655</v>
          </cell>
          <cell r="H36">
            <v>0</v>
          </cell>
        </row>
        <row r="37">
          <cell r="D37">
            <v>440</v>
          </cell>
          <cell r="E37">
            <v>400</v>
          </cell>
          <cell r="F37">
            <v>391</v>
          </cell>
          <cell r="H37">
            <v>0</v>
          </cell>
        </row>
        <row r="38">
          <cell r="D38">
            <v>443</v>
          </cell>
          <cell r="E38">
            <v>393</v>
          </cell>
          <cell r="F38">
            <v>390</v>
          </cell>
          <cell r="H38">
            <v>0</v>
          </cell>
        </row>
        <row r="39">
          <cell r="D39">
            <v>755</v>
          </cell>
          <cell r="E39">
            <v>722</v>
          </cell>
          <cell r="F39">
            <v>642</v>
          </cell>
          <cell r="H39">
            <v>0</v>
          </cell>
        </row>
        <row r="40">
          <cell r="D40">
            <v>1427</v>
          </cell>
          <cell r="E40">
            <v>1410</v>
          </cell>
          <cell r="F40">
            <v>1417</v>
          </cell>
          <cell r="H40">
            <v>46</v>
          </cell>
        </row>
        <row r="41">
          <cell r="D41">
            <v>469</v>
          </cell>
          <cell r="E41">
            <v>495</v>
          </cell>
          <cell r="F41">
            <v>516</v>
          </cell>
          <cell r="H41">
            <v>0</v>
          </cell>
        </row>
        <row r="42">
          <cell r="D42">
            <v>517</v>
          </cell>
          <cell r="E42">
            <v>445</v>
          </cell>
          <cell r="F42">
            <v>469</v>
          </cell>
          <cell r="H42">
            <v>18</v>
          </cell>
        </row>
        <row r="43">
          <cell r="D43">
            <v>123</v>
          </cell>
          <cell r="E43">
            <v>123</v>
          </cell>
          <cell r="F43">
            <v>102</v>
          </cell>
          <cell r="H43">
            <v>0</v>
          </cell>
        </row>
        <row r="44">
          <cell r="D44">
            <v>102</v>
          </cell>
          <cell r="E44">
            <v>120</v>
          </cell>
          <cell r="F44">
            <v>128</v>
          </cell>
          <cell r="H44">
            <v>0</v>
          </cell>
        </row>
        <row r="45">
          <cell r="D45">
            <v>154</v>
          </cell>
          <cell r="E45">
            <v>174</v>
          </cell>
          <cell r="F45">
            <v>225</v>
          </cell>
          <cell r="H45">
            <v>0</v>
          </cell>
        </row>
        <row r="46">
          <cell r="D46">
            <v>490</v>
          </cell>
          <cell r="E46">
            <v>487</v>
          </cell>
          <cell r="F46">
            <v>473</v>
          </cell>
          <cell r="H46">
            <v>0</v>
          </cell>
        </row>
        <row r="47">
          <cell r="D47">
            <v>130</v>
          </cell>
          <cell r="E47">
            <v>106</v>
          </cell>
          <cell r="F47">
            <v>124</v>
          </cell>
          <cell r="H47">
            <v>0</v>
          </cell>
        </row>
        <row r="48">
          <cell r="D48">
            <v>513</v>
          </cell>
          <cell r="E48">
            <v>463</v>
          </cell>
          <cell r="F48">
            <v>453</v>
          </cell>
          <cell r="H48">
            <v>0</v>
          </cell>
        </row>
        <row r="49">
          <cell r="D49">
            <v>185</v>
          </cell>
          <cell r="E49">
            <v>119</v>
          </cell>
          <cell r="F49">
            <v>92</v>
          </cell>
          <cell r="H49">
            <v>0</v>
          </cell>
        </row>
        <row r="50">
          <cell r="D50">
            <v>1192</v>
          </cell>
          <cell r="E50">
            <v>1053</v>
          </cell>
          <cell r="F50">
            <v>1154</v>
          </cell>
          <cell r="H50">
            <v>0</v>
          </cell>
        </row>
        <row r="58">
          <cell r="D58">
            <v>134</v>
          </cell>
          <cell r="E58">
            <v>120</v>
          </cell>
          <cell r="F58">
            <v>87</v>
          </cell>
          <cell r="H58">
            <v>0</v>
          </cell>
        </row>
        <row r="63">
          <cell r="D63">
            <v>0</v>
          </cell>
          <cell r="E63">
            <v>0</v>
          </cell>
          <cell r="F63">
            <v>0</v>
          </cell>
          <cell r="H63">
            <v>0</v>
          </cell>
        </row>
        <row r="66">
          <cell r="D66">
            <v>111</v>
          </cell>
          <cell r="E66">
            <v>124</v>
          </cell>
          <cell r="F66">
            <v>146</v>
          </cell>
          <cell r="H66">
            <v>0</v>
          </cell>
        </row>
        <row r="68">
          <cell r="D68">
            <v>0</v>
          </cell>
          <cell r="E68">
            <v>0</v>
          </cell>
          <cell r="F68">
            <v>0</v>
          </cell>
          <cell r="H68">
            <v>0</v>
          </cell>
        </row>
        <row r="71">
          <cell r="D71">
            <v>0</v>
          </cell>
          <cell r="E71">
            <v>0</v>
          </cell>
          <cell r="F71">
            <v>0</v>
          </cell>
          <cell r="H71">
            <v>0</v>
          </cell>
        </row>
        <row r="73">
          <cell r="D73">
            <v>0</v>
          </cell>
          <cell r="E73">
            <v>0</v>
          </cell>
          <cell r="F73">
            <v>0</v>
          </cell>
          <cell r="H73">
            <v>0</v>
          </cell>
        </row>
        <row r="75">
          <cell r="D75">
            <v>0</v>
          </cell>
          <cell r="E75">
            <v>0</v>
          </cell>
          <cell r="F75">
            <v>0</v>
          </cell>
          <cell r="H75">
            <v>0</v>
          </cell>
        </row>
        <row r="77">
          <cell r="D77">
            <v>162</v>
          </cell>
          <cell r="E77">
            <v>198</v>
          </cell>
          <cell r="F77">
            <v>196</v>
          </cell>
          <cell r="H77">
            <v>0</v>
          </cell>
        </row>
        <row r="85">
          <cell r="D85">
            <v>313</v>
          </cell>
          <cell r="E85">
            <v>302</v>
          </cell>
          <cell r="F85">
            <v>334</v>
          </cell>
          <cell r="H85">
            <v>0</v>
          </cell>
        </row>
        <row r="88">
          <cell r="D88">
            <v>120</v>
          </cell>
          <cell r="E88">
            <v>75</v>
          </cell>
          <cell r="F88">
            <v>102</v>
          </cell>
          <cell r="H88">
            <v>0</v>
          </cell>
        </row>
      </sheetData>
      <sheetData sheetId="4">
        <row r="6">
          <cell r="D6">
            <v>301</v>
          </cell>
          <cell r="E6">
            <v>278</v>
          </cell>
          <cell r="F6">
            <v>266</v>
          </cell>
          <cell r="G6">
            <v>102</v>
          </cell>
        </row>
        <row r="14">
          <cell r="D14">
            <v>326</v>
          </cell>
          <cell r="E14">
            <v>282</v>
          </cell>
          <cell r="F14">
            <v>136</v>
          </cell>
          <cell r="G14">
            <v>319</v>
          </cell>
        </row>
        <row r="23">
          <cell r="D23">
            <v>113</v>
          </cell>
          <cell r="E23">
            <v>68</v>
          </cell>
          <cell r="F23">
            <v>27</v>
          </cell>
          <cell r="G23">
            <v>20</v>
          </cell>
        </row>
        <row r="24">
          <cell r="D24">
            <v>39</v>
          </cell>
          <cell r="E24">
            <v>27</v>
          </cell>
          <cell r="F24">
            <v>33</v>
          </cell>
          <cell r="G24">
            <v>17</v>
          </cell>
        </row>
        <row r="25">
          <cell r="D25">
            <v>10</v>
          </cell>
          <cell r="E25">
            <v>12</v>
          </cell>
          <cell r="F25">
            <v>12</v>
          </cell>
          <cell r="G25">
            <v>9</v>
          </cell>
        </row>
        <row r="26">
          <cell r="D26">
            <v>16</v>
          </cell>
          <cell r="E26">
            <v>15</v>
          </cell>
          <cell r="F26">
            <v>17</v>
          </cell>
          <cell r="G26">
            <v>10</v>
          </cell>
        </row>
        <row r="27">
          <cell r="D27">
            <v>108</v>
          </cell>
          <cell r="E27">
            <v>89</v>
          </cell>
          <cell r="F27">
            <v>12</v>
          </cell>
          <cell r="G27">
            <v>9</v>
          </cell>
        </row>
        <row r="28">
          <cell r="D28">
            <v>0</v>
          </cell>
          <cell r="E28">
            <v>0</v>
          </cell>
          <cell r="F28">
            <v>0</v>
          </cell>
          <cell r="G28">
            <v>0</v>
          </cell>
        </row>
        <row r="29">
          <cell r="D29">
            <v>15</v>
          </cell>
          <cell r="E29">
            <v>9</v>
          </cell>
          <cell r="F29">
            <v>10</v>
          </cell>
          <cell r="G29">
            <v>5</v>
          </cell>
        </row>
        <row r="30">
          <cell r="D30">
            <v>0</v>
          </cell>
          <cell r="E30">
            <v>0</v>
          </cell>
          <cell r="F30">
            <v>0</v>
          </cell>
          <cell r="G30">
            <v>0</v>
          </cell>
        </row>
        <row r="31">
          <cell r="D31">
            <v>2</v>
          </cell>
          <cell r="E31">
            <v>7</v>
          </cell>
          <cell r="F31">
            <v>8</v>
          </cell>
          <cell r="G31">
            <v>10</v>
          </cell>
        </row>
        <row r="32">
          <cell r="D32">
            <v>17</v>
          </cell>
          <cell r="E32">
            <v>8</v>
          </cell>
          <cell r="F32">
            <v>16</v>
          </cell>
          <cell r="G32">
            <v>15</v>
          </cell>
        </row>
        <row r="33">
          <cell r="D33">
            <v>0</v>
          </cell>
          <cell r="E33">
            <v>0</v>
          </cell>
          <cell r="F33">
            <v>0</v>
          </cell>
          <cell r="G33">
            <v>0</v>
          </cell>
        </row>
        <row r="34">
          <cell r="D34">
            <v>0</v>
          </cell>
          <cell r="E34">
            <v>0</v>
          </cell>
          <cell r="F34">
            <v>0</v>
          </cell>
          <cell r="G34">
            <v>0</v>
          </cell>
        </row>
        <row r="35">
          <cell r="D35">
            <v>0</v>
          </cell>
          <cell r="E35">
            <v>0</v>
          </cell>
          <cell r="F35">
            <v>0</v>
          </cell>
          <cell r="G35">
            <v>0</v>
          </cell>
        </row>
        <row r="36">
          <cell r="D36">
            <v>0</v>
          </cell>
          <cell r="E36">
            <v>0</v>
          </cell>
          <cell r="F36">
            <v>0</v>
          </cell>
          <cell r="G36">
            <v>0</v>
          </cell>
        </row>
        <row r="37">
          <cell r="D37">
            <v>0</v>
          </cell>
          <cell r="E37">
            <v>0</v>
          </cell>
          <cell r="F37">
            <v>0</v>
          </cell>
          <cell r="G37">
            <v>0</v>
          </cell>
        </row>
        <row r="38">
          <cell r="D38">
            <v>18</v>
          </cell>
          <cell r="E38">
            <v>8</v>
          </cell>
          <cell r="F38">
            <v>20</v>
          </cell>
          <cell r="G38">
            <v>11</v>
          </cell>
        </row>
        <row r="39">
          <cell r="D39">
            <v>0</v>
          </cell>
          <cell r="E39">
            <v>0</v>
          </cell>
          <cell r="F39">
            <v>0</v>
          </cell>
          <cell r="G39">
            <v>0</v>
          </cell>
        </row>
        <row r="40">
          <cell r="D40">
            <v>0</v>
          </cell>
          <cell r="E40">
            <v>0</v>
          </cell>
          <cell r="F40">
            <v>0</v>
          </cell>
          <cell r="G40">
            <v>0</v>
          </cell>
        </row>
        <row r="41">
          <cell r="D41">
            <v>0</v>
          </cell>
          <cell r="E41">
            <v>0</v>
          </cell>
          <cell r="F41">
            <v>0</v>
          </cell>
          <cell r="G41">
            <v>0</v>
          </cell>
        </row>
        <row r="42">
          <cell r="D42">
            <v>0</v>
          </cell>
          <cell r="E42">
            <v>0</v>
          </cell>
          <cell r="F42">
            <v>0</v>
          </cell>
          <cell r="G42">
            <v>0</v>
          </cell>
        </row>
        <row r="43">
          <cell r="D43">
            <v>0</v>
          </cell>
          <cell r="E43">
            <v>0</v>
          </cell>
          <cell r="F43">
            <v>0</v>
          </cell>
          <cell r="G43">
            <v>0</v>
          </cell>
        </row>
        <row r="44">
          <cell r="D44">
            <v>0</v>
          </cell>
          <cell r="E44">
            <v>0</v>
          </cell>
          <cell r="F44">
            <v>0</v>
          </cell>
          <cell r="G44">
            <v>0</v>
          </cell>
        </row>
        <row r="45">
          <cell r="D45">
            <v>20</v>
          </cell>
          <cell r="E45">
            <v>12</v>
          </cell>
          <cell r="F45">
            <v>19</v>
          </cell>
          <cell r="G45">
            <v>0</v>
          </cell>
        </row>
        <row r="46">
          <cell r="D46">
            <v>20</v>
          </cell>
          <cell r="E46">
            <v>21</v>
          </cell>
          <cell r="F46">
            <v>18</v>
          </cell>
          <cell r="G46">
            <v>11</v>
          </cell>
        </row>
        <row r="47">
          <cell r="D47">
            <v>0</v>
          </cell>
          <cell r="E47">
            <v>0</v>
          </cell>
          <cell r="F47">
            <v>0</v>
          </cell>
          <cell r="G47">
            <v>0</v>
          </cell>
        </row>
        <row r="48">
          <cell r="D48">
            <v>14</v>
          </cell>
          <cell r="E48">
            <v>12</v>
          </cell>
          <cell r="F48">
            <v>10</v>
          </cell>
          <cell r="G48">
            <v>18</v>
          </cell>
        </row>
        <row r="49">
          <cell r="D49">
            <v>0</v>
          </cell>
          <cell r="E49">
            <v>0</v>
          </cell>
          <cell r="F49">
            <v>0</v>
          </cell>
          <cell r="G49">
            <v>0</v>
          </cell>
        </row>
        <row r="50">
          <cell r="D50">
            <v>0</v>
          </cell>
          <cell r="E50">
            <v>0</v>
          </cell>
          <cell r="F50">
            <v>0</v>
          </cell>
          <cell r="G50">
            <v>0</v>
          </cell>
        </row>
        <row r="58">
          <cell r="D58">
            <v>0</v>
          </cell>
          <cell r="E58">
            <v>0</v>
          </cell>
          <cell r="F58">
            <v>0</v>
          </cell>
          <cell r="G58">
            <v>0</v>
          </cell>
        </row>
        <row r="63">
          <cell r="D63">
            <v>0</v>
          </cell>
          <cell r="E63">
            <v>0</v>
          </cell>
          <cell r="F63">
            <v>0</v>
          </cell>
          <cell r="G63">
            <v>0</v>
          </cell>
        </row>
        <row r="66">
          <cell r="D66">
            <v>0</v>
          </cell>
          <cell r="E66">
            <v>0</v>
          </cell>
          <cell r="F66">
            <v>0</v>
          </cell>
          <cell r="G66">
            <v>0</v>
          </cell>
        </row>
        <row r="68">
          <cell r="D68">
            <v>0</v>
          </cell>
          <cell r="E68">
            <v>0</v>
          </cell>
          <cell r="F68">
            <v>0</v>
          </cell>
          <cell r="G68">
            <v>0</v>
          </cell>
        </row>
        <row r="71">
          <cell r="D71">
            <v>0</v>
          </cell>
          <cell r="E71">
            <v>0</v>
          </cell>
          <cell r="F71">
            <v>0</v>
          </cell>
          <cell r="G71">
            <v>0</v>
          </cell>
        </row>
        <row r="73">
          <cell r="D73">
            <v>0</v>
          </cell>
          <cell r="E73">
            <v>0</v>
          </cell>
          <cell r="F73">
            <v>0</v>
          </cell>
          <cell r="G73">
            <v>0</v>
          </cell>
        </row>
        <row r="75">
          <cell r="D75">
            <v>0</v>
          </cell>
          <cell r="E75">
            <v>0</v>
          </cell>
          <cell r="F75">
            <v>0</v>
          </cell>
          <cell r="G75">
            <v>0</v>
          </cell>
        </row>
        <row r="77">
          <cell r="D77">
            <v>0</v>
          </cell>
          <cell r="E77">
            <v>0</v>
          </cell>
          <cell r="F77">
            <v>0</v>
          </cell>
          <cell r="G77">
            <v>0</v>
          </cell>
        </row>
        <row r="85">
          <cell r="D85">
            <v>0</v>
          </cell>
          <cell r="E85">
            <v>0</v>
          </cell>
          <cell r="F85">
            <v>0</v>
          </cell>
          <cell r="G85">
            <v>0</v>
          </cell>
        </row>
        <row r="88">
          <cell r="D88">
            <v>0</v>
          </cell>
          <cell r="E88">
            <v>0</v>
          </cell>
          <cell r="F88">
            <v>0</v>
          </cell>
          <cell r="G88">
            <v>0</v>
          </cell>
        </row>
      </sheetData>
      <sheetData sheetId="5">
        <row r="6">
          <cell r="B6">
            <v>1671</v>
          </cell>
        </row>
        <row r="14">
          <cell r="B14">
            <v>2578</v>
          </cell>
        </row>
        <row r="23">
          <cell r="B23">
            <v>276</v>
          </cell>
        </row>
        <row r="24">
          <cell r="B24">
            <v>558</v>
          </cell>
        </row>
        <row r="25">
          <cell r="B25">
            <v>187</v>
          </cell>
        </row>
        <row r="26">
          <cell r="B26">
            <v>239</v>
          </cell>
        </row>
        <row r="27">
          <cell r="B27">
            <v>167</v>
          </cell>
        </row>
        <row r="28">
          <cell r="B28">
            <v>151</v>
          </cell>
        </row>
        <row r="29">
          <cell r="B29">
            <v>151</v>
          </cell>
        </row>
        <row r="30">
          <cell r="B30">
            <v>102</v>
          </cell>
        </row>
        <row r="31">
          <cell r="B31">
            <v>40</v>
          </cell>
        </row>
        <row r="32">
          <cell r="B32">
            <v>100</v>
          </cell>
        </row>
        <row r="33">
          <cell r="B33">
            <v>63</v>
          </cell>
        </row>
        <row r="34">
          <cell r="B34">
            <v>81</v>
          </cell>
        </row>
        <row r="35">
          <cell r="B35">
            <v>71</v>
          </cell>
        </row>
        <row r="36">
          <cell r="B36">
            <v>307</v>
          </cell>
        </row>
        <row r="37">
          <cell r="B37">
            <v>68</v>
          </cell>
        </row>
        <row r="38">
          <cell r="B38">
            <v>78</v>
          </cell>
        </row>
        <row r="39">
          <cell r="B39">
            <v>106</v>
          </cell>
        </row>
        <row r="40">
          <cell r="B40">
            <v>278</v>
          </cell>
        </row>
        <row r="41">
          <cell r="B41">
            <v>99</v>
          </cell>
        </row>
        <row r="42">
          <cell r="B42">
            <v>98</v>
          </cell>
        </row>
        <row r="43">
          <cell r="B43">
            <v>35</v>
          </cell>
        </row>
        <row r="44">
          <cell r="B44">
            <v>43</v>
          </cell>
        </row>
        <row r="45">
          <cell r="B45">
            <v>61</v>
          </cell>
        </row>
        <row r="46">
          <cell r="B46">
            <v>125</v>
          </cell>
        </row>
        <row r="47">
          <cell r="B47">
            <v>31</v>
          </cell>
        </row>
        <row r="48">
          <cell r="B48">
            <v>107</v>
          </cell>
        </row>
        <row r="49">
          <cell r="B49">
            <v>31</v>
          </cell>
        </row>
        <row r="50">
          <cell r="B50">
            <v>234</v>
          </cell>
        </row>
        <row r="58">
          <cell r="B58">
            <v>36</v>
          </cell>
        </row>
        <row r="63">
          <cell r="B63">
            <v>0</v>
          </cell>
        </row>
        <row r="66">
          <cell r="B66">
            <v>47</v>
          </cell>
        </row>
        <row r="68">
          <cell r="B68">
            <v>0</v>
          </cell>
        </row>
        <row r="71">
          <cell r="B71">
            <v>0</v>
          </cell>
        </row>
        <row r="73">
          <cell r="B73">
            <v>0</v>
          </cell>
        </row>
        <row r="75">
          <cell r="B75">
            <v>0</v>
          </cell>
        </row>
        <row r="77">
          <cell r="B77">
            <v>42</v>
          </cell>
        </row>
        <row r="85">
          <cell r="B85">
            <v>75</v>
          </cell>
        </row>
        <row r="88">
          <cell r="B88">
            <v>25</v>
          </cell>
        </row>
      </sheetData>
      <sheetData sheetId="6">
        <row r="6">
          <cell r="B6">
            <v>363</v>
          </cell>
        </row>
        <row r="14">
          <cell r="B14">
            <v>536</v>
          </cell>
        </row>
        <row r="23">
          <cell r="B23">
            <v>90</v>
          </cell>
        </row>
        <row r="24">
          <cell r="B24">
            <v>148</v>
          </cell>
        </row>
        <row r="25">
          <cell r="B25">
            <v>45</v>
          </cell>
        </row>
        <row r="26">
          <cell r="B26">
            <v>43</v>
          </cell>
        </row>
        <row r="27">
          <cell r="B27">
            <v>45</v>
          </cell>
        </row>
        <row r="28">
          <cell r="B28">
            <v>38</v>
          </cell>
        </row>
        <row r="29">
          <cell r="B29">
            <v>57</v>
          </cell>
        </row>
        <row r="30">
          <cell r="B30">
            <v>35</v>
          </cell>
        </row>
        <row r="31">
          <cell r="B31">
            <v>13</v>
          </cell>
        </row>
        <row r="32">
          <cell r="B32">
            <v>31</v>
          </cell>
        </row>
        <row r="33">
          <cell r="B33">
            <v>12</v>
          </cell>
        </row>
        <row r="34">
          <cell r="B34">
            <v>18</v>
          </cell>
        </row>
        <row r="35">
          <cell r="B35">
            <v>20</v>
          </cell>
        </row>
        <row r="36">
          <cell r="B36">
            <v>41</v>
          </cell>
        </row>
        <row r="37">
          <cell r="B37">
            <v>8</v>
          </cell>
        </row>
        <row r="38">
          <cell r="B38">
            <v>16</v>
          </cell>
        </row>
        <row r="39">
          <cell r="B39">
            <v>15</v>
          </cell>
        </row>
        <row r="40">
          <cell r="B40">
            <v>63</v>
          </cell>
        </row>
        <row r="41">
          <cell r="B41">
            <v>18</v>
          </cell>
        </row>
        <row r="42">
          <cell r="B42">
            <v>39</v>
          </cell>
        </row>
        <row r="43">
          <cell r="B43">
            <v>10</v>
          </cell>
        </row>
        <row r="44">
          <cell r="B44">
            <v>15</v>
          </cell>
        </row>
        <row r="45">
          <cell r="B45">
            <v>11</v>
          </cell>
        </row>
        <row r="46">
          <cell r="B46">
            <v>34</v>
          </cell>
        </row>
        <row r="47">
          <cell r="B47">
            <v>9</v>
          </cell>
        </row>
        <row r="48">
          <cell r="B48">
            <v>29</v>
          </cell>
        </row>
        <row r="49">
          <cell r="B49">
            <v>1</v>
          </cell>
        </row>
        <row r="50">
          <cell r="B50">
            <v>45</v>
          </cell>
        </row>
        <row r="58">
          <cell r="B58">
            <v>15</v>
          </cell>
        </row>
        <row r="63">
          <cell r="B63">
            <v>0</v>
          </cell>
        </row>
        <row r="66">
          <cell r="B66">
            <v>20</v>
          </cell>
        </row>
        <row r="68">
          <cell r="B68">
            <v>0</v>
          </cell>
        </row>
        <row r="71">
          <cell r="B71">
            <v>0</v>
          </cell>
        </row>
        <row r="73">
          <cell r="B73">
            <v>0</v>
          </cell>
        </row>
        <row r="75">
          <cell r="B75">
            <v>0</v>
          </cell>
        </row>
        <row r="77">
          <cell r="B77">
            <v>7</v>
          </cell>
        </row>
        <row r="85">
          <cell r="B85">
            <v>26</v>
          </cell>
        </row>
        <row r="88">
          <cell r="B88">
            <v>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９表"/>
      <sheetName val="SYT20677"/>
      <sheetName val="SYT20681"/>
    </sheetNames>
    <sheetDataSet>
      <sheetData sheetId="0"/>
      <sheetData sheetId="1">
        <row r="9">
          <cell r="D9">
            <v>4098</v>
          </cell>
          <cell r="E9">
            <v>3</v>
          </cell>
          <cell r="F9">
            <v>0</v>
          </cell>
          <cell r="G9">
            <v>6</v>
          </cell>
          <cell r="H9">
            <v>16</v>
          </cell>
          <cell r="M9">
            <v>38</v>
          </cell>
          <cell r="Q9">
            <v>1</v>
          </cell>
        </row>
        <row r="17">
          <cell r="D17">
            <v>6691</v>
          </cell>
          <cell r="E17">
            <v>65</v>
          </cell>
          <cell r="F17">
            <v>11</v>
          </cell>
          <cell r="G17">
            <v>6</v>
          </cell>
          <cell r="H17">
            <v>19</v>
          </cell>
          <cell r="M17">
            <v>58</v>
          </cell>
          <cell r="Q17">
            <v>1</v>
          </cell>
        </row>
        <row r="25">
          <cell r="D25">
            <v>474</v>
          </cell>
          <cell r="E25">
            <v>0</v>
          </cell>
          <cell r="F25">
            <v>0</v>
          </cell>
          <cell r="G25">
            <v>2</v>
          </cell>
          <cell r="H25">
            <v>1</v>
          </cell>
          <cell r="M25">
            <v>5</v>
          </cell>
          <cell r="Q25">
            <v>0</v>
          </cell>
        </row>
        <row r="26">
          <cell r="D26">
            <v>1485</v>
          </cell>
          <cell r="E26">
            <v>4</v>
          </cell>
          <cell r="F26">
            <v>4</v>
          </cell>
          <cell r="G26">
            <v>0</v>
          </cell>
          <cell r="H26">
            <v>3</v>
          </cell>
          <cell r="M26">
            <v>8</v>
          </cell>
          <cell r="Q26">
            <v>0</v>
          </cell>
        </row>
        <row r="27">
          <cell r="D27">
            <v>256</v>
          </cell>
          <cell r="E27">
            <v>0</v>
          </cell>
          <cell r="F27">
            <v>0</v>
          </cell>
          <cell r="G27">
            <v>0</v>
          </cell>
          <cell r="H27">
            <v>1</v>
          </cell>
          <cell r="M27">
            <v>4</v>
          </cell>
          <cell r="Q27">
            <v>0</v>
          </cell>
        </row>
        <row r="28">
          <cell r="D28">
            <v>558</v>
          </cell>
          <cell r="E28">
            <v>1</v>
          </cell>
          <cell r="F28">
            <v>0</v>
          </cell>
          <cell r="G28">
            <v>1</v>
          </cell>
          <cell r="H28">
            <v>1</v>
          </cell>
          <cell r="M28">
            <v>9</v>
          </cell>
          <cell r="Q28">
            <v>0</v>
          </cell>
        </row>
        <row r="29">
          <cell r="D29">
            <v>189</v>
          </cell>
          <cell r="E29">
            <v>0</v>
          </cell>
          <cell r="F29">
            <v>0</v>
          </cell>
          <cell r="G29">
            <v>1</v>
          </cell>
          <cell r="H29">
            <v>1</v>
          </cell>
          <cell r="M29">
            <v>5</v>
          </cell>
          <cell r="Q29">
            <v>0</v>
          </cell>
        </row>
        <row r="30">
          <cell r="D30">
            <v>247</v>
          </cell>
          <cell r="E30">
            <v>0</v>
          </cell>
          <cell r="F30">
            <v>0</v>
          </cell>
          <cell r="G30">
            <v>0</v>
          </cell>
          <cell r="H30">
            <v>2</v>
          </cell>
          <cell r="M30">
            <v>1</v>
          </cell>
          <cell r="Q30">
            <v>0</v>
          </cell>
        </row>
        <row r="31">
          <cell r="D31">
            <v>250</v>
          </cell>
          <cell r="E31">
            <v>1</v>
          </cell>
          <cell r="F31">
            <v>0</v>
          </cell>
          <cell r="G31">
            <v>0</v>
          </cell>
          <cell r="H31">
            <v>2</v>
          </cell>
          <cell r="M31">
            <v>6</v>
          </cell>
          <cell r="Q31">
            <v>1</v>
          </cell>
        </row>
        <row r="32">
          <cell r="D32">
            <v>241</v>
          </cell>
          <cell r="E32">
            <v>0</v>
          </cell>
          <cell r="F32">
            <v>0</v>
          </cell>
          <cell r="G32">
            <v>0</v>
          </cell>
          <cell r="H32">
            <v>0</v>
          </cell>
          <cell r="M32">
            <v>0</v>
          </cell>
          <cell r="Q32">
            <v>0</v>
          </cell>
        </row>
        <row r="33">
          <cell r="D33">
            <v>106</v>
          </cell>
          <cell r="E33">
            <v>0</v>
          </cell>
          <cell r="F33">
            <v>0</v>
          </cell>
          <cell r="G33">
            <v>0</v>
          </cell>
          <cell r="H33">
            <v>1</v>
          </cell>
          <cell r="M33">
            <v>0</v>
          </cell>
          <cell r="Q33">
            <v>0</v>
          </cell>
        </row>
        <row r="34">
          <cell r="D34">
            <v>301</v>
          </cell>
          <cell r="E34">
            <v>1</v>
          </cell>
          <cell r="F34">
            <v>0</v>
          </cell>
          <cell r="G34">
            <v>0</v>
          </cell>
          <cell r="H34">
            <v>1</v>
          </cell>
          <cell r="M34">
            <v>3</v>
          </cell>
          <cell r="Q34">
            <v>0</v>
          </cell>
        </row>
        <row r="35">
          <cell r="D35">
            <v>80</v>
          </cell>
          <cell r="E35">
            <v>0</v>
          </cell>
          <cell r="F35">
            <v>0</v>
          </cell>
          <cell r="G35">
            <v>1</v>
          </cell>
          <cell r="H35">
            <v>0</v>
          </cell>
          <cell r="M35">
            <v>1</v>
          </cell>
          <cell r="Q35">
            <v>0</v>
          </cell>
        </row>
        <row r="36">
          <cell r="D36">
            <v>153</v>
          </cell>
          <cell r="E36">
            <v>0</v>
          </cell>
          <cell r="F36">
            <v>0</v>
          </cell>
          <cell r="G36">
            <v>0</v>
          </cell>
          <cell r="H36">
            <v>2</v>
          </cell>
          <cell r="M36">
            <v>5</v>
          </cell>
          <cell r="Q36">
            <v>0</v>
          </cell>
        </row>
        <row r="37">
          <cell r="D37">
            <v>324</v>
          </cell>
          <cell r="E37">
            <v>0</v>
          </cell>
          <cell r="F37">
            <v>0</v>
          </cell>
          <cell r="G37">
            <v>0</v>
          </cell>
          <cell r="H37">
            <v>0</v>
          </cell>
          <cell r="M37">
            <v>0</v>
          </cell>
          <cell r="Q37">
            <v>0</v>
          </cell>
        </row>
        <row r="38">
          <cell r="D38">
            <v>526</v>
          </cell>
          <cell r="E38">
            <v>0</v>
          </cell>
          <cell r="F38">
            <v>0</v>
          </cell>
          <cell r="G38">
            <v>0</v>
          </cell>
          <cell r="H38">
            <v>2</v>
          </cell>
          <cell r="M38">
            <v>0</v>
          </cell>
          <cell r="Q38">
            <v>0</v>
          </cell>
        </row>
        <row r="39">
          <cell r="D39">
            <v>652</v>
          </cell>
          <cell r="E39">
            <v>2</v>
          </cell>
          <cell r="F39">
            <v>0</v>
          </cell>
          <cell r="G39">
            <v>0</v>
          </cell>
          <cell r="H39">
            <v>1</v>
          </cell>
          <cell r="M39">
            <v>1</v>
          </cell>
          <cell r="Q39">
            <v>0</v>
          </cell>
        </row>
        <row r="40">
          <cell r="D40">
            <v>478</v>
          </cell>
          <cell r="E40">
            <v>1</v>
          </cell>
          <cell r="F40">
            <v>0</v>
          </cell>
          <cell r="G40">
            <v>0</v>
          </cell>
          <cell r="H40">
            <v>1</v>
          </cell>
          <cell r="M40">
            <v>6</v>
          </cell>
          <cell r="Q40">
            <v>0</v>
          </cell>
        </row>
        <row r="41">
          <cell r="D41">
            <v>502</v>
          </cell>
          <cell r="E41">
            <v>0</v>
          </cell>
          <cell r="F41">
            <v>0</v>
          </cell>
          <cell r="G41">
            <v>1</v>
          </cell>
          <cell r="H41">
            <v>3</v>
          </cell>
          <cell r="M41">
            <v>4</v>
          </cell>
          <cell r="Q41">
            <v>0</v>
          </cell>
        </row>
        <row r="42">
          <cell r="D42">
            <v>429</v>
          </cell>
          <cell r="E42">
            <v>1</v>
          </cell>
          <cell r="F42">
            <v>0</v>
          </cell>
          <cell r="G42">
            <v>0</v>
          </cell>
          <cell r="H42">
            <v>2</v>
          </cell>
          <cell r="M42">
            <v>0</v>
          </cell>
          <cell r="Q42">
            <v>0</v>
          </cell>
        </row>
        <row r="43">
          <cell r="D43">
            <v>272</v>
          </cell>
          <cell r="E43">
            <v>0</v>
          </cell>
          <cell r="F43">
            <v>0</v>
          </cell>
          <cell r="G43">
            <v>0</v>
          </cell>
          <cell r="H43">
            <v>1</v>
          </cell>
          <cell r="M43">
            <v>2</v>
          </cell>
          <cell r="Q43">
            <v>0</v>
          </cell>
        </row>
        <row r="44">
          <cell r="D44">
            <v>281</v>
          </cell>
          <cell r="E44">
            <v>0</v>
          </cell>
          <cell r="F44">
            <v>0</v>
          </cell>
          <cell r="G44">
            <v>0</v>
          </cell>
          <cell r="H44">
            <v>1</v>
          </cell>
          <cell r="M44">
            <v>0</v>
          </cell>
          <cell r="Q44">
            <v>1</v>
          </cell>
        </row>
        <row r="45">
          <cell r="D45">
            <v>129</v>
          </cell>
          <cell r="E45">
            <v>0</v>
          </cell>
          <cell r="F45">
            <v>0</v>
          </cell>
          <cell r="G45">
            <v>0</v>
          </cell>
          <cell r="H45">
            <v>0</v>
          </cell>
          <cell r="M45">
            <v>3</v>
          </cell>
          <cell r="Q45">
            <v>0</v>
          </cell>
        </row>
        <row r="46">
          <cell r="D46">
            <v>136</v>
          </cell>
          <cell r="E46">
            <v>0</v>
          </cell>
          <cell r="F46">
            <v>0</v>
          </cell>
          <cell r="G46">
            <v>1</v>
          </cell>
          <cell r="H46">
            <v>1</v>
          </cell>
          <cell r="M46">
            <v>0</v>
          </cell>
          <cell r="Q46">
            <v>0</v>
          </cell>
        </row>
        <row r="47">
          <cell r="D47">
            <v>144</v>
          </cell>
          <cell r="E47">
            <v>0</v>
          </cell>
          <cell r="F47">
            <v>0</v>
          </cell>
          <cell r="G47">
            <v>0</v>
          </cell>
          <cell r="H47">
            <v>0</v>
          </cell>
          <cell r="M47">
            <v>3</v>
          </cell>
          <cell r="Q47">
            <v>0</v>
          </cell>
        </row>
        <row r="48">
          <cell r="D48">
            <v>227</v>
          </cell>
          <cell r="E48">
            <v>0</v>
          </cell>
          <cell r="F48">
            <v>0</v>
          </cell>
          <cell r="G48">
            <v>0</v>
          </cell>
          <cell r="H48">
            <v>1</v>
          </cell>
          <cell r="M48">
            <v>2</v>
          </cell>
          <cell r="Q48">
            <v>0</v>
          </cell>
        </row>
        <row r="49">
          <cell r="D49">
            <v>157</v>
          </cell>
          <cell r="E49">
            <v>0</v>
          </cell>
          <cell r="F49">
            <v>0</v>
          </cell>
          <cell r="G49">
            <v>0</v>
          </cell>
          <cell r="H49">
            <v>0</v>
          </cell>
          <cell r="M49">
            <v>2</v>
          </cell>
          <cell r="Q49">
            <v>0</v>
          </cell>
        </row>
        <row r="50">
          <cell r="D50">
            <v>456</v>
          </cell>
          <cell r="E50">
            <v>10</v>
          </cell>
          <cell r="F50">
            <v>0</v>
          </cell>
          <cell r="G50">
            <v>0</v>
          </cell>
          <cell r="H50">
            <v>2</v>
          </cell>
          <cell r="M50">
            <v>5</v>
          </cell>
          <cell r="Q50">
            <v>0</v>
          </cell>
        </row>
        <row r="51">
          <cell r="D51">
            <v>246</v>
          </cell>
          <cell r="E51">
            <v>28</v>
          </cell>
          <cell r="F51">
            <v>0</v>
          </cell>
          <cell r="G51">
            <v>0</v>
          </cell>
          <cell r="H51">
            <v>1</v>
          </cell>
          <cell r="M51">
            <v>5</v>
          </cell>
          <cell r="Q51">
            <v>0</v>
          </cell>
        </row>
        <row r="52">
          <cell r="D52">
            <v>1239</v>
          </cell>
          <cell r="E52">
            <v>11</v>
          </cell>
          <cell r="F52">
            <v>1</v>
          </cell>
          <cell r="G52">
            <v>0</v>
          </cell>
          <cell r="H52">
            <v>4</v>
          </cell>
          <cell r="M52">
            <v>14</v>
          </cell>
          <cell r="Q52">
            <v>0</v>
          </cell>
        </row>
        <row r="60">
          <cell r="D60">
            <v>407</v>
          </cell>
          <cell r="E60">
            <v>0</v>
          </cell>
          <cell r="F60">
            <v>0</v>
          </cell>
          <cell r="G60">
            <v>0</v>
          </cell>
          <cell r="H60">
            <v>0</v>
          </cell>
          <cell r="M60">
            <v>3</v>
          </cell>
          <cell r="Q60">
            <v>0</v>
          </cell>
        </row>
        <row r="65">
          <cell r="D65">
            <v>81</v>
          </cell>
          <cell r="E65">
            <v>0</v>
          </cell>
          <cell r="F65">
            <v>0</v>
          </cell>
          <cell r="G65">
            <v>1</v>
          </cell>
          <cell r="H65">
            <v>0</v>
          </cell>
          <cell r="M65">
            <v>0</v>
          </cell>
          <cell r="Q65">
            <v>0</v>
          </cell>
        </row>
        <row r="68">
          <cell r="D68">
            <v>58</v>
          </cell>
          <cell r="E68">
            <v>0</v>
          </cell>
          <cell r="F68">
            <v>0</v>
          </cell>
          <cell r="G68">
            <v>0</v>
          </cell>
          <cell r="H68">
            <v>3</v>
          </cell>
          <cell r="M68">
            <v>0</v>
          </cell>
          <cell r="Q68">
            <v>0</v>
          </cell>
        </row>
        <row r="70">
          <cell r="D70">
            <v>133</v>
          </cell>
          <cell r="E70">
            <v>0</v>
          </cell>
          <cell r="F70">
            <v>0</v>
          </cell>
          <cell r="G70">
            <v>0</v>
          </cell>
          <cell r="H70">
            <v>1</v>
          </cell>
          <cell r="M70">
            <v>3</v>
          </cell>
          <cell r="Q70">
            <v>0</v>
          </cell>
        </row>
        <row r="73">
          <cell r="D73">
            <v>61</v>
          </cell>
          <cell r="E73">
            <v>0</v>
          </cell>
          <cell r="F73">
            <v>0</v>
          </cell>
          <cell r="G73">
            <v>0</v>
          </cell>
          <cell r="H73">
            <v>2</v>
          </cell>
          <cell r="M73">
            <v>2</v>
          </cell>
          <cell r="Q73">
            <v>0</v>
          </cell>
        </row>
        <row r="75">
          <cell r="D75">
            <v>76</v>
          </cell>
          <cell r="E75">
            <v>0</v>
          </cell>
          <cell r="F75">
            <v>0</v>
          </cell>
          <cell r="G75">
            <v>0</v>
          </cell>
          <cell r="H75">
            <v>0</v>
          </cell>
          <cell r="M75">
            <v>0</v>
          </cell>
          <cell r="Q75">
            <v>0</v>
          </cell>
        </row>
        <row r="77">
          <cell r="D77">
            <v>116</v>
          </cell>
          <cell r="E77">
            <v>1</v>
          </cell>
          <cell r="F77">
            <v>0</v>
          </cell>
          <cell r="G77">
            <v>0</v>
          </cell>
          <cell r="H77">
            <v>0</v>
          </cell>
          <cell r="M77">
            <v>2</v>
          </cell>
          <cell r="Q77">
            <v>0</v>
          </cell>
        </row>
        <row r="79">
          <cell r="D79">
            <v>263</v>
          </cell>
          <cell r="E79">
            <v>0</v>
          </cell>
          <cell r="F79">
            <v>1</v>
          </cell>
          <cell r="G79">
            <v>0</v>
          </cell>
          <cell r="H79">
            <v>4</v>
          </cell>
          <cell r="M79">
            <v>11</v>
          </cell>
          <cell r="Q79">
            <v>0</v>
          </cell>
        </row>
        <row r="87">
          <cell r="D87">
            <v>288</v>
          </cell>
          <cell r="E87">
            <v>0</v>
          </cell>
          <cell r="F87">
            <v>0</v>
          </cell>
          <cell r="G87">
            <v>0</v>
          </cell>
          <cell r="H87">
            <v>1</v>
          </cell>
          <cell r="M87">
            <v>5</v>
          </cell>
          <cell r="Q87">
            <v>0</v>
          </cell>
        </row>
        <row r="90">
          <cell r="D90">
            <v>155</v>
          </cell>
          <cell r="E90">
            <v>0</v>
          </cell>
          <cell r="F90">
            <v>0</v>
          </cell>
          <cell r="G90">
            <v>1</v>
          </cell>
          <cell r="H90">
            <v>1</v>
          </cell>
          <cell r="M90">
            <v>1</v>
          </cell>
          <cell r="Q90">
            <v>0</v>
          </cell>
        </row>
      </sheetData>
      <sheetData sheetId="2">
        <row r="9">
          <cell r="D9">
            <v>4042</v>
          </cell>
          <cell r="E9">
            <v>7</v>
          </cell>
          <cell r="F9">
            <v>3</v>
          </cell>
          <cell r="G9">
            <v>3</v>
          </cell>
          <cell r="H9">
            <v>3</v>
          </cell>
          <cell r="M9">
            <v>48</v>
          </cell>
          <cell r="Q9">
            <v>0</v>
          </cell>
        </row>
        <row r="17">
          <cell r="D17">
            <v>6624</v>
          </cell>
          <cell r="E17">
            <v>57</v>
          </cell>
          <cell r="F17">
            <v>28</v>
          </cell>
          <cell r="G17">
            <v>10</v>
          </cell>
          <cell r="H17">
            <v>7</v>
          </cell>
          <cell r="M17">
            <v>56</v>
          </cell>
          <cell r="Q17">
            <v>0</v>
          </cell>
        </row>
        <row r="25">
          <cell r="D25">
            <v>485</v>
          </cell>
          <cell r="E25">
            <v>3</v>
          </cell>
          <cell r="F25">
            <v>0</v>
          </cell>
          <cell r="G25">
            <v>0</v>
          </cell>
          <cell r="H25">
            <v>0</v>
          </cell>
          <cell r="M25">
            <v>6</v>
          </cell>
          <cell r="Q25">
            <v>0</v>
          </cell>
        </row>
        <row r="26">
          <cell r="D26">
            <v>1416</v>
          </cell>
          <cell r="E26">
            <v>4</v>
          </cell>
          <cell r="F26">
            <v>2</v>
          </cell>
          <cell r="G26">
            <v>0</v>
          </cell>
          <cell r="H26">
            <v>3</v>
          </cell>
          <cell r="M26">
            <v>11</v>
          </cell>
          <cell r="Q26">
            <v>0</v>
          </cell>
        </row>
        <row r="27">
          <cell r="D27">
            <v>201</v>
          </cell>
          <cell r="E27">
            <v>0</v>
          </cell>
          <cell r="F27">
            <v>0</v>
          </cell>
          <cell r="G27">
            <v>0</v>
          </cell>
          <cell r="H27">
            <v>0</v>
          </cell>
          <cell r="M27">
            <v>5</v>
          </cell>
          <cell r="Q27">
            <v>0</v>
          </cell>
        </row>
        <row r="28">
          <cell r="D28">
            <v>497</v>
          </cell>
          <cell r="E28">
            <v>0</v>
          </cell>
          <cell r="F28">
            <v>2</v>
          </cell>
          <cell r="G28">
            <v>0</v>
          </cell>
          <cell r="H28">
            <v>0</v>
          </cell>
          <cell r="M28">
            <v>7</v>
          </cell>
          <cell r="Q28">
            <v>0</v>
          </cell>
        </row>
        <row r="29">
          <cell r="D29">
            <v>200</v>
          </cell>
          <cell r="E29">
            <v>0</v>
          </cell>
          <cell r="F29">
            <v>1</v>
          </cell>
          <cell r="G29">
            <v>0</v>
          </cell>
          <cell r="H29">
            <v>0</v>
          </cell>
          <cell r="M29">
            <v>3</v>
          </cell>
          <cell r="Q29">
            <v>0</v>
          </cell>
        </row>
        <row r="30">
          <cell r="D30">
            <v>249</v>
          </cell>
          <cell r="E30">
            <v>1</v>
          </cell>
          <cell r="F30">
            <v>0</v>
          </cell>
          <cell r="G30">
            <v>0</v>
          </cell>
          <cell r="H30">
            <v>0</v>
          </cell>
          <cell r="M30">
            <v>2</v>
          </cell>
          <cell r="Q30">
            <v>0</v>
          </cell>
        </row>
        <row r="31">
          <cell r="D31">
            <v>233</v>
          </cell>
          <cell r="E31">
            <v>2</v>
          </cell>
          <cell r="F31">
            <v>1</v>
          </cell>
          <cell r="G31">
            <v>1</v>
          </cell>
          <cell r="H31">
            <v>0</v>
          </cell>
          <cell r="M31">
            <v>3</v>
          </cell>
          <cell r="Q31">
            <v>0</v>
          </cell>
        </row>
        <row r="32">
          <cell r="D32">
            <v>209</v>
          </cell>
          <cell r="E32">
            <v>0</v>
          </cell>
          <cell r="F32">
            <v>0</v>
          </cell>
          <cell r="G32">
            <v>0</v>
          </cell>
          <cell r="H32">
            <v>2</v>
          </cell>
          <cell r="M32">
            <v>1</v>
          </cell>
          <cell r="Q32">
            <v>0</v>
          </cell>
        </row>
        <row r="33">
          <cell r="D33">
            <v>111</v>
          </cell>
          <cell r="E33">
            <v>1</v>
          </cell>
          <cell r="F33">
            <v>0</v>
          </cell>
          <cell r="G33">
            <v>0</v>
          </cell>
          <cell r="H33">
            <v>0</v>
          </cell>
          <cell r="M33">
            <v>0</v>
          </cell>
          <cell r="Q33">
            <v>0</v>
          </cell>
        </row>
        <row r="34">
          <cell r="D34">
            <v>274</v>
          </cell>
          <cell r="E34">
            <v>0</v>
          </cell>
          <cell r="F34">
            <v>0</v>
          </cell>
          <cell r="G34">
            <v>0</v>
          </cell>
          <cell r="H34">
            <v>0</v>
          </cell>
          <cell r="M34">
            <v>1</v>
          </cell>
          <cell r="Q34">
            <v>0</v>
          </cell>
        </row>
        <row r="35">
          <cell r="D35">
            <v>70</v>
          </cell>
          <cell r="E35">
            <v>0</v>
          </cell>
          <cell r="F35">
            <v>0</v>
          </cell>
          <cell r="G35">
            <v>0</v>
          </cell>
          <cell r="H35">
            <v>0</v>
          </cell>
          <cell r="M35">
            <v>0</v>
          </cell>
          <cell r="Q35">
            <v>0</v>
          </cell>
        </row>
        <row r="36">
          <cell r="D36">
            <v>152</v>
          </cell>
          <cell r="E36">
            <v>0</v>
          </cell>
          <cell r="F36">
            <v>0</v>
          </cell>
          <cell r="G36">
            <v>0</v>
          </cell>
          <cell r="H36">
            <v>0</v>
          </cell>
          <cell r="M36">
            <v>1</v>
          </cell>
          <cell r="Q36">
            <v>0</v>
          </cell>
        </row>
        <row r="37">
          <cell r="D37">
            <v>293</v>
          </cell>
          <cell r="E37">
            <v>1</v>
          </cell>
          <cell r="F37">
            <v>0</v>
          </cell>
          <cell r="G37">
            <v>0</v>
          </cell>
          <cell r="H37">
            <v>0</v>
          </cell>
          <cell r="M37">
            <v>0</v>
          </cell>
          <cell r="Q37">
            <v>0</v>
          </cell>
        </row>
        <row r="38">
          <cell r="D38">
            <v>449</v>
          </cell>
          <cell r="E38">
            <v>1</v>
          </cell>
          <cell r="F38">
            <v>1</v>
          </cell>
          <cell r="G38">
            <v>0</v>
          </cell>
          <cell r="H38">
            <v>0</v>
          </cell>
          <cell r="M38">
            <v>1</v>
          </cell>
          <cell r="Q38">
            <v>0</v>
          </cell>
        </row>
        <row r="39">
          <cell r="D39">
            <v>550</v>
          </cell>
          <cell r="E39">
            <v>0</v>
          </cell>
          <cell r="F39">
            <v>0</v>
          </cell>
          <cell r="G39">
            <v>0</v>
          </cell>
          <cell r="H39">
            <v>1</v>
          </cell>
          <cell r="M39">
            <v>2</v>
          </cell>
          <cell r="Q39">
            <v>0</v>
          </cell>
        </row>
        <row r="40">
          <cell r="D40">
            <v>483</v>
          </cell>
          <cell r="E40">
            <v>0</v>
          </cell>
          <cell r="F40">
            <v>0</v>
          </cell>
          <cell r="G40">
            <v>0</v>
          </cell>
          <cell r="H40">
            <v>1</v>
          </cell>
          <cell r="M40">
            <v>5</v>
          </cell>
          <cell r="Q40">
            <v>0</v>
          </cell>
        </row>
        <row r="41">
          <cell r="D41">
            <v>469</v>
          </cell>
          <cell r="E41">
            <v>2</v>
          </cell>
          <cell r="F41">
            <v>0</v>
          </cell>
          <cell r="G41">
            <v>0</v>
          </cell>
          <cell r="H41">
            <v>0</v>
          </cell>
          <cell r="M41">
            <v>9</v>
          </cell>
          <cell r="Q41">
            <v>0</v>
          </cell>
        </row>
        <row r="42">
          <cell r="D42">
            <v>340</v>
          </cell>
          <cell r="E42">
            <v>0</v>
          </cell>
          <cell r="F42">
            <v>1</v>
          </cell>
          <cell r="G42">
            <v>0</v>
          </cell>
          <cell r="H42">
            <v>2</v>
          </cell>
          <cell r="M42">
            <v>2</v>
          </cell>
          <cell r="Q42">
            <v>0</v>
          </cell>
        </row>
        <row r="43">
          <cell r="D43">
            <v>237</v>
          </cell>
          <cell r="E43">
            <v>0</v>
          </cell>
          <cell r="F43">
            <v>1</v>
          </cell>
          <cell r="G43">
            <v>0</v>
          </cell>
          <cell r="H43">
            <v>0</v>
          </cell>
          <cell r="M43">
            <v>1</v>
          </cell>
          <cell r="Q43">
            <v>0</v>
          </cell>
        </row>
        <row r="44">
          <cell r="D44">
            <v>276</v>
          </cell>
          <cell r="E44">
            <v>1</v>
          </cell>
          <cell r="F44">
            <v>0</v>
          </cell>
          <cell r="G44">
            <v>0</v>
          </cell>
          <cell r="H44">
            <v>1</v>
          </cell>
          <cell r="M44">
            <v>2</v>
          </cell>
          <cell r="Q44">
            <v>0</v>
          </cell>
        </row>
        <row r="45">
          <cell r="D45">
            <v>117</v>
          </cell>
          <cell r="E45">
            <v>1</v>
          </cell>
          <cell r="F45">
            <v>0</v>
          </cell>
          <cell r="G45">
            <v>0</v>
          </cell>
          <cell r="H45">
            <v>0</v>
          </cell>
          <cell r="M45">
            <v>0</v>
          </cell>
          <cell r="Q45">
            <v>0</v>
          </cell>
        </row>
        <row r="46">
          <cell r="D46">
            <v>105</v>
          </cell>
          <cell r="E46">
            <v>0</v>
          </cell>
          <cell r="F46">
            <v>0</v>
          </cell>
          <cell r="G46">
            <v>0</v>
          </cell>
          <cell r="H46">
            <v>1</v>
          </cell>
          <cell r="M46">
            <v>0</v>
          </cell>
          <cell r="Q46">
            <v>0</v>
          </cell>
        </row>
        <row r="47">
          <cell r="D47">
            <v>127</v>
          </cell>
          <cell r="E47">
            <v>0</v>
          </cell>
          <cell r="F47">
            <v>0</v>
          </cell>
          <cell r="G47">
            <v>0</v>
          </cell>
          <cell r="H47">
            <v>1</v>
          </cell>
          <cell r="M47">
            <v>4</v>
          </cell>
          <cell r="Q47">
            <v>0</v>
          </cell>
        </row>
        <row r="48">
          <cell r="D48">
            <v>208</v>
          </cell>
          <cell r="E48">
            <v>0</v>
          </cell>
          <cell r="F48">
            <v>0</v>
          </cell>
          <cell r="G48">
            <v>0</v>
          </cell>
          <cell r="H48">
            <v>1</v>
          </cell>
          <cell r="M48">
            <v>1</v>
          </cell>
          <cell r="Q48">
            <v>0</v>
          </cell>
        </row>
        <row r="49">
          <cell r="D49">
            <v>151</v>
          </cell>
          <cell r="E49">
            <v>0</v>
          </cell>
          <cell r="F49">
            <v>0</v>
          </cell>
          <cell r="G49">
            <v>0</v>
          </cell>
          <cell r="H49">
            <v>1</v>
          </cell>
          <cell r="M49">
            <v>0</v>
          </cell>
          <cell r="Q49">
            <v>0</v>
          </cell>
        </row>
        <row r="50">
          <cell r="D50">
            <v>454</v>
          </cell>
          <cell r="E50">
            <v>8</v>
          </cell>
          <cell r="F50">
            <v>0</v>
          </cell>
          <cell r="G50">
            <v>0</v>
          </cell>
          <cell r="H50">
            <v>0</v>
          </cell>
          <cell r="M50">
            <v>2</v>
          </cell>
          <cell r="Q50">
            <v>0</v>
          </cell>
        </row>
        <row r="51">
          <cell r="D51">
            <v>247</v>
          </cell>
          <cell r="E51">
            <v>13</v>
          </cell>
          <cell r="F51">
            <v>0</v>
          </cell>
          <cell r="G51">
            <v>0</v>
          </cell>
          <cell r="H51">
            <v>1</v>
          </cell>
          <cell r="M51">
            <v>1</v>
          </cell>
          <cell r="Q51">
            <v>0</v>
          </cell>
        </row>
        <row r="52">
          <cell r="D52">
            <v>1183</v>
          </cell>
          <cell r="E52">
            <v>8</v>
          </cell>
          <cell r="F52">
            <v>2</v>
          </cell>
          <cell r="G52">
            <v>0</v>
          </cell>
          <cell r="H52">
            <v>0</v>
          </cell>
          <cell r="M52">
            <v>11</v>
          </cell>
          <cell r="Q52">
            <v>0</v>
          </cell>
        </row>
        <row r="60">
          <cell r="D60">
            <v>383</v>
          </cell>
          <cell r="E60">
            <v>1</v>
          </cell>
          <cell r="F60">
            <v>1</v>
          </cell>
          <cell r="G60">
            <v>0</v>
          </cell>
          <cell r="H60">
            <v>0</v>
          </cell>
          <cell r="M60">
            <v>8</v>
          </cell>
          <cell r="Q60">
            <v>0</v>
          </cell>
        </row>
        <row r="65">
          <cell r="D65">
            <v>88</v>
          </cell>
          <cell r="E65">
            <v>0</v>
          </cell>
          <cell r="F65">
            <v>0</v>
          </cell>
          <cell r="G65">
            <v>0</v>
          </cell>
          <cell r="H65">
            <v>0</v>
          </cell>
          <cell r="M65">
            <v>0</v>
          </cell>
          <cell r="Q65">
            <v>0</v>
          </cell>
        </row>
        <row r="68">
          <cell r="D68">
            <v>36</v>
          </cell>
          <cell r="E68">
            <v>0</v>
          </cell>
          <cell r="F68">
            <v>0</v>
          </cell>
          <cell r="G68">
            <v>0</v>
          </cell>
          <cell r="H68">
            <v>0</v>
          </cell>
          <cell r="M68">
            <v>1</v>
          </cell>
          <cell r="Q68">
            <v>0</v>
          </cell>
        </row>
        <row r="70">
          <cell r="D70">
            <v>123</v>
          </cell>
          <cell r="E70">
            <v>1</v>
          </cell>
          <cell r="F70">
            <v>0</v>
          </cell>
          <cell r="G70">
            <v>0</v>
          </cell>
          <cell r="H70">
            <v>0</v>
          </cell>
          <cell r="M70">
            <v>0</v>
          </cell>
          <cell r="Q70">
            <v>0</v>
          </cell>
        </row>
        <row r="73">
          <cell r="D73">
            <v>55</v>
          </cell>
          <cell r="E73">
            <v>0</v>
          </cell>
          <cell r="F73">
            <v>0</v>
          </cell>
          <cell r="G73">
            <v>0</v>
          </cell>
          <cell r="H73">
            <v>0</v>
          </cell>
          <cell r="M73">
            <v>2</v>
          </cell>
          <cell r="Q73">
            <v>0</v>
          </cell>
        </row>
        <row r="75">
          <cell r="D75">
            <v>84</v>
          </cell>
          <cell r="E75">
            <v>0</v>
          </cell>
          <cell r="F75">
            <v>0</v>
          </cell>
          <cell r="G75">
            <v>0</v>
          </cell>
          <cell r="H75">
            <v>0</v>
          </cell>
          <cell r="M75">
            <v>0</v>
          </cell>
          <cell r="Q75">
            <v>0</v>
          </cell>
        </row>
        <row r="77">
          <cell r="D77">
            <v>79</v>
          </cell>
          <cell r="E77">
            <v>0</v>
          </cell>
          <cell r="F77">
            <v>0</v>
          </cell>
          <cell r="G77">
            <v>0</v>
          </cell>
          <cell r="H77">
            <v>0</v>
          </cell>
          <cell r="M77">
            <v>0</v>
          </cell>
          <cell r="Q77">
            <v>0</v>
          </cell>
        </row>
        <row r="79">
          <cell r="D79">
            <v>224</v>
          </cell>
          <cell r="E79">
            <v>3</v>
          </cell>
          <cell r="F79">
            <v>1</v>
          </cell>
          <cell r="G79">
            <v>0</v>
          </cell>
          <cell r="H79">
            <v>0</v>
          </cell>
          <cell r="M79">
            <v>7</v>
          </cell>
          <cell r="Q79">
            <v>0</v>
          </cell>
        </row>
        <row r="87">
          <cell r="D87">
            <v>259</v>
          </cell>
          <cell r="E87">
            <v>0</v>
          </cell>
          <cell r="F87">
            <v>0</v>
          </cell>
          <cell r="G87">
            <v>0</v>
          </cell>
          <cell r="H87">
            <v>0</v>
          </cell>
          <cell r="M87">
            <v>4</v>
          </cell>
          <cell r="Q87">
            <v>0</v>
          </cell>
        </row>
        <row r="90">
          <cell r="D90">
            <v>161</v>
          </cell>
          <cell r="E90">
            <v>0</v>
          </cell>
          <cell r="F90">
            <v>0</v>
          </cell>
          <cell r="G90">
            <v>0</v>
          </cell>
          <cell r="H90">
            <v>0</v>
          </cell>
          <cell r="M90">
            <v>2</v>
          </cell>
          <cell r="Q9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11表"/>
      <sheetName val="SYT20727"/>
      <sheetName val="SYT20731"/>
    </sheetNames>
    <sheetDataSet>
      <sheetData sheetId="0"/>
      <sheetData sheetId="1">
        <row r="9">
          <cell r="D9">
            <v>1940</v>
          </cell>
          <cell r="E9">
            <v>556</v>
          </cell>
          <cell r="F9">
            <v>244</v>
          </cell>
          <cell r="G9">
            <v>38</v>
          </cell>
          <cell r="H9">
            <v>913</v>
          </cell>
          <cell r="M9">
            <v>213</v>
          </cell>
          <cell r="P9">
            <v>0</v>
          </cell>
        </row>
        <row r="17">
          <cell r="D17">
            <v>4093</v>
          </cell>
          <cell r="E17">
            <v>777</v>
          </cell>
          <cell r="F17">
            <v>606</v>
          </cell>
          <cell r="G17">
            <v>29</v>
          </cell>
          <cell r="H17">
            <v>959</v>
          </cell>
          <cell r="M17">
            <v>340</v>
          </cell>
          <cell r="P17">
            <v>0</v>
          </cell>
        </row>
        <row r="25">
          <cell r="D25">
            <v>211</v>
          </cell>
          <cell r="E25">
            <v>121</v>
          </cell>
          <cell r="F25">
            <v>12</v>
          </cell>
          <cell r="G25">
            <v>5</v>
          </cell>
          <cell r="H25">
            <v>299</v>
          </cell>
          <cell r="M25">
            <v>23</v>
          </cell>
          <cell r="P25">
            <v>0</v>
          </cell>
        </row>
        <row r="26">
          <cell r="D26">
            <v>497</v>
          </cell>
          <cell r="E26">
            <v>163</v>
          </cell>
          <cell r="F26">
            <v>113</v>
          </cell>
          <cell r="G26">
            <v>9</v>
          </cell>
          <cell r="H26">
            <v>356</v>
          </cell>
          <cell r="M26">
            <v>67</v>
          </cell>
          <cell r="P26">
            <v>0</v>
          </cell>
        </row>
        <row r="27">
          <cell r="D27">
            <v>160</v>
          </cell>
          <cell r="E27">
            <v>67</v>
          </cell>
          <cell r="F27">
            <v>10</v>
          </cell>
          <cell r="G27">
            <v>1</v>
          </cell>
          <cell r="H27">
            <v>82</v>
          </cell>
          <cell r="M27">
            <v>26</v>
          </cell>
          <cell r="P27">
            <v>0</v>
          </cell>
        </row>
        <row r="28">
          <cell r="D28">
            <v>364</v>
          </cell>
          <cell r="E28">
            <v>70</v>
          </cell>
          <cell r="F28">
            <v>15</v>
          </cell>
          <cell r="G28">
            <v>6</v>
          </cell>
          <cell r="H28">
            <v>57</v>
          </cell>
          <cell r="M28">
            <v>12</v>
          </cell>
          <cell r="P28">
            <v>0</v>
          </cell>
        </row>
        <row r="29">
          <cell r="D29">
            <v>40</v>
          </cell>
          <cell r="E29">
            <v>70</v>
          </cell>
          <cell r="F29">
            <v>6</v>
          </cell>
          <cell r="G29">
            <v>7</v>
          </cell>
          <cell r="H29">
            <v>139</v>
          </cell>
          <cell r="M29">
            <v>29</v>
          </cell>
          <cell r="P29">
            <v>1</v>
          </cell>
        </row>
        <row r="30">
          <cell r="D30">
            <v>141</v>
          </cell>
          <cell r="E30">
            <v>35</v>
          </cell>
          <cell r="F30">
            <v>14</v>
          </cell>
          <cell r="G30">
            <v>0</v>
          </cell>
          <cell r="H30">
            <v>39</v>
          </cell>
          <cell r="M30">
            <v>8</v>
          </cell>
          <cell r="P30">
            <v>0</v>
          </cell>
        </row>
        <row r="31">
          <cell r="D31">
            <v>134</v>
          </cell>
          <cell r="E31">
            <v>45</v>
          </cell>
          <cell r="F31">
            <v>8</v>
          </cell>
          <cell r="G31">
            <v>5</v>
          </cell>
          <cell r="H31">
            <v>63</v>
          </cell>
          <cell r="M31">
            <v>17</v>
          </cell>
          <cell r="P31">
            <v>0</v>
          </cell>
        </row>
        <row r="32">
          <cell r="D32">
            <v>99</v>
          </cell>
          <cell r="E32">
            <v>20</v>
          </cell>
          <cell r="F32">
            <v>7</v>
          </cell>
          <cell r="G32">
            <v>0</v>
          </cell>
          <cell r="H32">
            <v>179</v>
          </cell>
          <cell r="M32">
            <v>2</v>
          </cell>
          <cell r="P32">
            <v>0</v>
          </cell>
        </row>
        <row r="33">
          <cell r="D33">
            <v>5</v>
          </cell>
          <cell r="E33">
            <v>13</v>
          </cell>
          <cell r="F33">
            <v>2</v>
          </cell>
          <cell r="G33">
            <v>0</v>
          </cell>
          <cell r="H33">
            <v>32</v>
          </cell>
          <cell r="M33">
            <v>1</v>
          </cell>
          <cell r="P33">
            <v>0</v>
          </cell>
        </row>
        <row r="34">
          <cell r="D34">
            <v>95</v>
          </cell>
          <cell r="E34">
            <v>28</v>
          </cell>
          <cell r="F34">
            <v>14</v>
          </cell>
          <cell r="G34">
            <v>4</v>
          </cell>
          <cell r="H34">
            <v>39</v>
          </cell>
          <cell r="M34">
            <v>4</v>
          </cell>
          <cell r="P34">
            <v>0</v>
          </cell>
        </row>
        <row r="35">
          <cell r="D35">
            <v>40</v>
          </cell>
          <cell r="E35">
            <v>33</v>
          </cell>
          <cell r="F35">
            <v>1</v>
          </cell>
          <cell r="G35">
            <v>0</v>
          </cell>
          <cell r="H35">
            <v>18</v>
          </cell>
          <cell r="M35">
            <v>0</v>
          </cell>
          <cell r="P35">
            <v>0</v>
          </cell>
        </row>
        <row r="36">
          <cell r="D36">
            <v>117</v>
          </cell>
          <cell r="E36">
            <v>46</v>
          </cell>
          <cell r="F36">
            <v>0</v>
          </cell>
          <cell r="G36">
            <v>1</v>
          </cell>
          <cell r="H36">
            <v>35</v>
          </cell>
          <cell r="M36">
            <v>4</v>
          </cell>
          <cell r="P36">
            <v>0</v>
          </cell>
        </row>
        <row r="37">
          <cell r="D37">
            <v>85</v>
          </cell>
          <cell r="E37">
            <v>26</v>
          </cell>
          <cell r="F37">
            <v>4</v>
          </cell>
          <cell r="G37">
            <v>1</v>
          </cell>
          <cell r="H37">
            <v>33</v>
          </cell>
          <cell r="M37">
            <v>3</v>
          </cell>
          <cell r="P37">
            <v>0</v>
          </cell>
        </row>
        <row r="38">
          <cell r="D38">
            <v>692</v>
          </cell>
          <cell r="E38">
            <v>125</v>
          </cell>
          <cell r="F38">
            <v>50</v>
          </cell>
          <cell r="G38">
            <v>4</v>
          </cell>
          <cell r="H38">
            <v>82</v>
          </cell>
          <cell r="M38">
            <v>15</v>
          </cell>
          <cell r="P38">
            <v>0</v>
          </cell>
        </row>
        <row r="39">
          <cell r="D39">
            <v>151</v>
          </cell>
          <cell r="E39">
            <v>4</v>
          </cell>
          <cell r="F39">
            <v>38</v>
          </cell>
          <cell r="G39">
            <v>0</v>
          </cell>
          <cell r="H39">
            <v>1</v>
          </cell>
          <cell r="M39">
            <v>18</v>
          </cell>
          <cell r="P39">
            <v>0</v>
          </cell>
        </row>
        <row r="40">
          <cell r="D40">
            <v>153</v>
          </cell>
          <cell r="E40">
            <v>6</v>
          </cell>
          <cell r="F40">
            <v>1</v>
          </cell>
          <cell r="G40">
            <v>1</v>
          </cell>
          <cell r="H40">
            <v>11</v>
          </cell>
          <cell r="M40">
            <v>15</v>
          </cell>
          <cell r="P40">
            <v>0</v>
          </cell>
        </row>
        <row r="41">
          <cell r="D41">
            <v>265</v>
          </cell>
          <cell r="E41">
            <v>54</v>
          </cell>
          <cell r="F41">
            <v>26</v>
          </cell>
          <cell r="G41">
            <v>0</v>
          </cell>
          <cell r="H41">
            <v>17</v>
          </cell>
          <cell r="M41">
            <v>14</v>
          </cell>
          <cell r="P41">
            <v>0</v>
          </cell>
        </row>
        <row r="42">
          <cell r="D42">
            <v>396</v>
          </cell>
          <cell r="E42">
            <v>155</v>
          </cell>
          <cell r="F42">
            <v>10</v>
          </cell>
          <cell r="G42">
            <v>2</v>
          </cell>
          <cell r="H42">
            <v>75</v>
          </cell>
          <cell r="M42">
            <v>32</v>
          </cell>
          <cell r="P42">
            <v>0</v>
          </cell>
        </row>
        <row r="43">
          <cell r="D43">
            <v>115</v>
          </cell>
          <cell r="E43">
            <v>75</v>
          </cell>
          <cell r="F43">
            <v>1</v>
          </cell>
          <cell r="G43">
            <v>0</v>
          </cell>
          <cell r="H43">
            <v>14</v>
          </cell>
          <cell r="M43">
            <v>4</v>
          </cell>
          <cell r="P43">
            <v>0</v>
          </cell>
        </row>
        <row r="44">
          <cell r="D44">
            <v>103</v>
          </cell>
          <cell r="E44">
            <v>36</v>
          </cell>
          <cell r="F44">
            <v>0</v>
          </cell>
          <cell r="G44">
            <v>0</v>
          </cell>
          <cell r="H44">
            <v>97</v>
          </cell>
          <cell r="M44">
            <v>10</v>
          </cell>
          <cell r="P44">
            <v>0</v>
          </cell>
        </row>
        <row r="45">
          <cell r="D45">
            <v>31</v>
          </cell>
          <cell r="E45">
            <v>29</v>
          </cell>
          <cell r="F45">
            <v>0</v>
          </cell>
          <cell r="G45">
            <v>1</v>
          </cell>
          <cell r="H45">
            <v>10</v>
          </cell>
          <cell r="M45">
            <v>4</v>
          </cell>
          <cell r="P45">
            <v>0</v>
          </cell>
        </row>
        <row r="46">
          <cell r="D46">
            <v>3</v>
          </cell>
          <cell r="E46">
            <v>12</v>
          </cell>
          <cell r="F46">
            <v>0</v>
          </cell>
          <cell r="G46">
            <v>1</v>
          </cell>
          <cell r="H46">
            <v>42</v>
          </cell>
          <cell r="M46">
            <v>2</v>
          </cell>
          <cell r="P46">
            <v>0</v>
          </cell>
        </row>
        <row r="47">
          <cell r="D47">
            <v>20</v>
          </cell>
          <cell r="E47">
            <v>42</v>
          </cell>
          <cell r="F47">
            <v>0</v>
          </cell>
          <cell r="G47">
            <v>3</v>
          </cell>
          <cell r="H47">
            <v>34</v>
          </cell>
          <cell r="M47">
            <v>3</v>
          </cell>
          <cell r="P47">
            <v>0</v>
          </cell>
        </row>
        <row r="48">
          <cell r="D48">
            <v>131</v>
          </cell>
          <cell r="E48">
            <v>37</v>
          </cell>
          <cell r="F48">
            <v>31</v>
          </cell>
          <cell r="G48">
            <v>0</v>
          </cell>
          <cell r="H48">
            <v>50</v>
          </cell>
          <cell r="M48">
            <v>7</v>
          </cell>
          <cell r="P48">
            <v>0</v>
          </cell>
        </row>
        <row r="49">
          <cell r="D49">
            <v>46</v>
          </cell>
          <cell r="E49">
            <v>5</v>
          </cell>
          <cell r="F49">
            <v>3</v>
          </cell>
          <cell r="G49">
            <v>0</v>
          </cell>
          <cell r="H49">
            <v>3</v>
          </cell>
          <cell r="M49">
            <v>1</v>
          </cell>
          <cell r="P49">
            <v>0</v>
          </cell>
        </row>
        <row r="50">
          <cell r="D50">
            <v>136</v>
          </cell>
          <cell r="E50">
            <v>46</v>
          </cell>
          <cell r="F50">
            <v>11</v>
          </cell>
          <cell r="G50">
            <v>7</v>
          </cell>
          <cell r="H50">
            <v>59</v>
          </cell>
          <cell r="M50">
            <v>1</v>
          </cell>
          <cell r="P50">
            <v>0</v>
          </cell>
        </row>
        <row r="51">
          <cell r="D51">
            <v>0</v>
          </cell>
          <cell r="E51">
            <v>0</v>
          </cell>
          <cell r="F51">
            <v>0</v>
          </cell>
          <cell r="G51">
            <v>0</v>
          </cell>
          <cell r="H51">
            <v>0</v>
          </cell>
          <cell r="M51">
            <v>0</v>
          </cell>
          <cell r="P51">
            <v>0</v>
          </cell>
        </row>
        <row r="52">
          <cell r="D52">
            <v>321</v>
          </cell>
          <cell r="E52">
            <v>92</v>
          </cell>
          <cell r="F52">
            <v>27</v>
          </cell>
          <cell r="G52">
            <v>0</v>
          </cell>
          <cell r="H52">
            <v>37</v>
          </cell>
          <cell r="M52">
            <v>12</v>
          </cell>
          <cell r="P52">
            <v>0</v>
          </cell>
        </row>
        <row r="60">
          <cell r="D60">
            <v>5</v>
          </cell>
          <cell r="E60">
            <v>16</v>
          </cell>
          <cell r="F60">
            <v>0</v>
          </cell>
          <cell r="G60">
            <v>0</v>
          </cell>
          <cell r="H60">
            <v>41</v>
          </cell>
          <cell r="M60">
            <v>4</v>
          </cell>
          <cell r="P60">
            <v>0</v>
          </cell>
        </row>
        <row r="65">
          <cell r="D65">
            <v>0</v>
          </cell>
          <cell r="E65">
            <v>0</v>
          </cell>
          <cell r="F65">
            <v>0</v>
          </cell>
          <cell r="G65">
            <v>1</v>
          </cell>
          <cell r="H65">
            <v>1</v>
          </cell>
          <cell r="M65">
            <v>3</v>
          </cell>
          <cell r="P65">
            <v>0</v>
          </cell>
        </row>
        <row r="68">
          <cell r="D68">
            <v>8</v>
          </cell>
          <cell r="E68">
            <v>22</v>
          </cell>
          <cell r="F68">
            <v>0</v>
          </cell>
          <cell r="G68">
            <v>0</v>
          </cell>
          <cell r="H68">
            <v>47</v>
          </cell>
          <cell r="M68">
            <v>1</v>
          </cell>
          <cell r="P68">
            <v>0</v>
          </cell>
        </row>
        <row r="70">
          <cell r="D70">
            <v>0</v>
          </cell>
          <cell r="E70">
            <v>0</v>
          </cell>
          <cell r="F70">
            <v>0</v>
          </cell>
          <cell r="G70">
            <v>0</v>
          </cell>
          <cell r="H70">
            <v>0</v>
          </cell>
          <cell r="M70">
            <v>0</v>
          </cell>
          <cell r="P70">
            <v>0</v>
          </cell>
        </row>
        <row r="73">
          <cell r="D73">
            <v>0</v>
          </cell>
          <cell r="E73">
            <v>0</v>
          </cell>
          <cell r="F73">
            <v>0</v>
          </cell>
          <cell r="G73">
            <v>0</v>
          </cell>
          <cell r="H73">
            <v>0</v>
          </cell>
          <cell r="M73">
            <v>0</v>
          </cell>
          <cell r="P73">
            <v>0</v>
          </cell>
        </row>
        <row r="75">
          <cell r="D75">
            <v>0</v>
          </cell>
          <cell r="E75">
            <v>0</v>
          </cell>
          <cell r="F75">
            <v>0</v>
          </cell>
          <cell r="G75">
            <v>0</v>
          </cell>
          <cell r="H75">
            <v>0</v>
          </cell>
          <cell r="M75">
            <v>0</v>
          </cell>
          <cell r="P75">
            <v>0</v>
          </cell>
        </row>
        <row r="77">
          <cell r="D77">
            <v>0</v>
          </cell>
          <cell r="E77">
            <v>0</v>
          </cell>
          <cell r="F77">
            <v>0</v>
          </cell>
          <cell r="G77">
            <v>0</v>
          </cell>
          <cell r="H77">
            <v>0</v>
          </cell>
          <cell r="M77">
            <v>0</v>
          </cell>
          <cell r="P77">
            <v>0</v>
          </cell>
        </row>
        <row r="79">
          <cell r="D79">
            <v>74</v>
          </cell>
          <cell r="E79">
            <v>12</v>
          </cell>
          <cell r="F79">
            <v>0</v>
          </cell>
          <cell r="G79">
            <v>0</v>
          </cell>
          <cell r="H79">
            <v>4</v>
          </cell>
          <cell r="M79">
            <v>3</v>
          </cell>
          <cell r="P79">
            <v>0</v>
          </cell>
        </row>
        <row r="87">
          <cell r="D87">
            <v>92</v>
          </cell>
          <cell r="E87">
            <v>24</v>
          </cell>
          <cell r="F87">
            <v>1</v>
          </cell>
          <cell r="G87">
            <v>0</v>
          </cell>
          <cell r="H87">
            <v>121</v>
          </cell>
          <cell r="M87">
            <v>3</v>
          </cell>
          <cell r="P87">
            <v>0</v>
          </cell>
        </row>
        <row r="90">
          <cell r="D90">
            <v>19</v>
          </cell>
          <cell r="E90">
            <v>31</v>
          </cell>
          <cell r="F90">
            <v>0</v>
          </cell>
          <cell r="G90">
            <v>0</v>
          </cell>
          <cell r="H90">
            <v>29</v>
          </cell>
          <cell r="M90">
            <v>0</v>
          </cell>
          <cell r="P90">
            <v>0</v>
          </cell>
        </row>
      </sheetData>
      <sheetData sheetId="2">
        <row r="9">
          <cell r="D9">
            <v>2134</v>
          </cell>
          <cell r="E9">
            <v>861</v>
          </cell>
          <cell r="F9">
            <v>165</v>
          </cell>
          <cell r="G9">
            <v>10</v>
          </cell>
          <cell r="H9">
            <v>528</v>
          </cell>
          <cell r="M9">
            <v>224</v>
          </cell>
          <cell r="P9">
            <v>0</v>
          </cell>
        </row>
        <row r="17">
          <cell r="D17">
            <v>4726</v>
          </cell>
          <cell r="E17">
            <v>1048</v>
          </cell>
          <cell r="F17">
            <v>309</v>
          </cell>
          <cell r="G17">
            <v>6</v>
          </cell>
          <cell r="H17">
            <v>376</v>
          </cell>
          <cell r="M17">
            <v>383</v>
          </cell>
          <cell r="P17">
            <v>2</v>
          </cell>
        </row>
        <row r="25">
          <cell r="D25">
            <v>321</v>
          </cell>
          <cell r="E25">
            <v>174</v>
          </cell>
          <cell r="F25">
            <v>5</v>
          </cell>
          <cell r="G25">
            <v>5</v>
          </cell>
          <cell r="H25">
            <v>114</v>
          </cell>
          <cell r="M25">
            <v>17</v>
          </cell>
          <cell r="P25">
            <v>0</v>
          </cell>
        </row>
        <row r="26">
          <cell r="D26">
            <v>647</v>
          </cell>
          <cell r="E26">
            <v>236</v>
          </cell>
          <cell r="F26">
            <v>78</v>
          </cell>
          <cell r="G26">
            <v>1</v>
          </cell>
          <cell r="H26">
            <v>161</v>
          </cell>
          <cell r="M26">
            <v>51</v>
          </cell>
          <cell r="P26">
            <v>0</v>
          </cell>
        </row>
        <row r="27">
          <cell r="D27">
            <v>210</v>
          </cell>
          <cell r="E27">
            <v>104</v>
          </cell>
          <cell r="F27">
            <v>16</v>
          </cell>
          <cell r="G27">
            <v>0</v>
          </cell>
          <cell r="H27">
            <v>103</v>
          </cell>
          <cell r="M27">
            <v>19</v>
          </cell>
          <cell r="P27">
            <v>0</v>
          </cell>
        </row>
        <row r="28">
          <cell r="D28">
            <v>387</v>
          </cell>
          <cell r="E28">
            <v>133</v>
          </cell>
          <cell r="F28">
            <v>5</v>
          </cell>
          <cell r="G28">
            <v>0</v>
          </cell>
          <cell r="H28">
            <v>46</v>
          </cell>
          <cell r="M28">
            <v>19</v>
          </cell>
          <cell r="P28">
            <v>0</v>
          </cell>
        </row>
        <row r="29">
          <cell r="D29">
            <v>59</v>
          </cell>
          <cell r="E29">
            <v>93</v>
          </cell>
          <cell r="F29">
            <v>2</v>
          </cell>
          <cell r="G29">
            <v>2</v>
          </cell>
          <cell r="H29">
            <v>70</v>
          </cell>
          <cell r="M29">
            <v>20</v>
          </cell>
          <cell r="P29">
            <v>0</v>
          </cell>
        </row>
        <row r="30">
          <cell r="D30">
            <v>229</v>
          </cell>
          <cell r="E30">
            <v>52</v>
          </cell>
          <cell r="F30">
            <v>5</v>
          </cell>
          <cell r="G30">
            <v>1</v>
          </cell>
          <cell r="H30">
            <v>41</v>
          </cell>
          <cell r="M30">
            <v>10</v>
          </cell>
          <cell r="P30">
            <v>0</v>
          </cell>
        </row>
        <row r="31">
          <cell r="D31">
            <v>176</v>
          </cell>
          <cell r="E31">
            <v>58</v>
          </cell>
          <cell r="F31">
            <v>32</v>
          </cell>
          <cell r="G31">
            <v>1</v>
          </cell>
          <cell r="H31">
            <v>64</v>
          </cell>
          <cell r="M31">
            <v>6</v>
          </cell>
          <cell r="P31">
            <v>0</v>
          </cell>
        </row>
        <row r="32">
          <cell r="D32">
            <v>99</v>
          </cell>
          <cell r="E32">
            <v>14</v>
          </cell>
          <cell r="F32">
            <v>2</v>
          </cell>
          <cell r="G32">
            <v>0</v>
          </cell>
          <cell r="H32">
            <v>47</v>
          </cell>
          <cell r="M32">
            <v>0</v>
          </cell>
          <cell r="P32">
            <v>0</v>
          </cell>
        </row>
        <row r="33">
          <cell r="D33">
            <v>25</v>
          </cell>
          <cell r="E33">
            <v>33</v>
          </cell>
          <cell r="F33">
            <v>0</v>
          </cell>
          <cell r="G33">
            <v>0</v>
          </cell>
          <cell r="H33">
            <v>27</v>
          </cell>
          <cell r="M33">
            <v>0</v>
          </cell>
          <cell r="P33">
            <v>0</v>
          </cell>
        </row>
        <row r="34">
          <cell r="D34">
            <v>113</v>
          </cell>
          <cell r="E34">
            <v>65</v>
          </cell>
          <cell r="F34">
            <v>4</v>
          </cell>
          <cell r="G34">
            <v>1</v>
          </cell>
          <cell r="H34">
            <v>42</v>
          </cell>
          <cell r="M34">
            <v>8</v>
          </cell>
          <cell r="P34">
            <v>0</v>
          </cell>
        </row>
        <row r="35">
          <cell r="D35">
            <v>69</v>
          </cell>
          <cell r="E35">
            <v>84</v>
          </cell>
          <cell r="F35">
            <v>4</v>
          </cell>
          <cell r="G35">
            <v>0</v>
          </cell>
          <cell r="H35">
            <v>20</v>
          </cell>
          <cell r="M35">
            <v>0</v>
          </cell>
          <cell r="P35">
            <v>0</v>
          </cell>
        </row>
        <row r="36">
          <cell r="D36">
            <v>48</v>
          </cell>
          <cell r="E36">
            <v>53</v>
          </cell>
          <cell r="F36">
            <v>0</v>
          </cell>
          <cell r="G36">
            <v>0</v>
          </cell>
          <cell r="H36">
            <v>14</v>
          </cell>
          <cell r="M36">
            <v>6</v>
          </cell>
          <cell r="P36">
            <v>0</v>
          </cell>
        </row>
        <row r="37">
          <cell r="D37">
            <v>102</v>
          </cell>
          <cell r="E37">
            <v>55</v>
          </cell>
          <cell r="F37">
            <v>2</v>
          </cell>
          <cell r="G37">
            <v>1</v>
          </cell>
          <cell r="H37">
            <v>13</v>
          </cell>
          <cell r="M37">
            <v>0</v>
          </cell>
          <cell r="P37">
            <v>0</v>
          </cell>
        </row>
        <row r="38">
          <cell r="D38">
            <v>575</v>
          </cell>
          <cell r="E38">
            <v>137</v>
          </cell>
          <cell r="F38">
            <v>18</v>
          </cell>
          <cell r="G38">
            <v>1</v>
          </cell>
          <cell r="H38">
            <v>25</v>
          </cell>
          <cell r="M38">
            <v>7</v>
          </cell>
          <cell r="P38">
            <v>0</v>
          </cell>
        </row>
        <row r="39">
          <cell r="D39">
            <v>158</v>
          </cell>
          <cell r="E39">
            <v>4</v>
          </cell>
          <cell r="F39">
            <v>12</v>
          </cell>
          <cell r="G39">
            <v>1</v>
          </cell>
          <cell r="H39">
            <v>2</v>
          </cell>
          <cell r="M39">
            <v>3</v>
          </cell>
          <cell r="P39">
            <v>0</v>
          </cell>
        </row>
        <row r="40">
          <cell r="D40">
            <v>181</v>
          </cell>
          <cell r="E40">
            <v>21</v>
          </cell>
          <cell r="F40">
            <v>0</v>
          </cell>
          <cell r="G40">
            <v>0</v>
          </cell>
          <cell r="H40">
            <v>6</v>
          </cell>
          <cell r="M40">
            <v>5</v>
          </cell>
          <cell r="P40">
            <v>0</v>
          </cell>
        </row>
        <row r="41">
          <cell r="D41">
            <v>234</v>
          </cell>
          <cell r="E41">
            <v>56</v>
          </cell>
          <cell r="F41">
            <v>6</v>
          </cell>
          <cell r="G41">
            <v>0</v>
          </cell>
          <cell r="H41">
            <v>11</v>
          </cell>
          <cell r="M41">
            <v>10</v>
          </cell>
          <cell r="P41">
            <v>0</v>
          </cell>
        </row>
        <row r="42">
          <cell r="D42">
            <v>353</v>
          </cell>
          <cell r="E42">
            <v>142</v>
          </cell>
          <cell r="F42">
            <v>4</v>
          </cell>
          <cell r="G42">
            <v>0</v>
          </cell>
          <cell r="H42">
            <v>65</v>
          </cell>
          <cell r="M42">
            <v>26</v>
          </cell>
          <cell r="P42">
            <v>0</v>
          </cell>
        </row>
        <row r="43">
          <cell r="D43">
            <v>174</v>
          </cell>
          <cell r="E43">
            <v>132</v>
          </cell>
          <cell r="F43">
            <v>0</v>
          </cell>
          <cell r="G43">
            <v>0</v>
          </cell>
          <cell r="H43">
            <v>27</v>
          </cell>
          <cell r="M43">
            <v>2</v>
          </cell>
          <cell r="P43">
            <v>0</v>
          </cell>
        </row>
        <row r="44">
          <cell r="D44">
            <v>93</v>
          </cell>
          <cell r="E44">
            <v>52</v>
          </cell>
          <cell r="F44">
            <v>0</v>
          </cell>
          <cell r="G44">
            <v>0</v>
          </cell>
          <cell r="H44">
            <v>28</v>
          </cell>
          <cell r="M44">
            <v>6</v>
          </cell>
          <cell r="P44">
            <v>0</v>
          </cell>
        </row>
        <row r="45">
          <cell r="D45">
            <v>20</v>
          </cell>
          <cell r="E45">
            <v>27</v>
          </cell>
          <cell r="F45">
            <v>0</v>
          </cell>
          <cell r="G45">
            <v>0</v>
          </cell>
          <cell r="H45">
            <v>19</v>
          </cell>
          <cell r="M45">
            <v>6</v>
          </cell>
          <cell r="P45">
            <v>0</v>
          </cell>
        </row>
        <row r="46">
          <cell r="D46">
            <v>2</v>
          </cell>
          <cell r="E46">
            <v>9</v>
          </cell>
          <cell r="F46">
            <v>0</v>
          </cell>
          <cell r="G46">
            <v>0</v>
          </cell>
          <cell r="H46">
            <v>22</v>
          </cell>
          <cell r="M46">
            <v>0</v>
          </cell>
          <cell r="P46">
            <v>0</v>
          </cell>
        </row>
        <row r="47">
          <cell r="D47">
            <v>24</v>
          </cell>
          <cell r="E47">
            <v>46</v>
          </cell>
          <cell r="F47">
            <v>0</v>
          </cell>
          <cell r="G47">
            <v>0</v>
          </cell>
          <cell r="H47">
            <v>26</v>
          </cell>
          <cell r="M47">
            <v>8</v>
          </cell>
          <cell r="P47">
            <v>0</v>
          </cell>
        </row>
        <row r="48">
          <cell r="D48">
            <v>149</v>
          </cell>
          <cell r="E48">
            <v>26</v>
          </cell>
          <cell r="F48">
            <v>49</v>
          </cell>
          <cell r="G48">
            <v>0</v>
          </cell>
          <cell r="H48">
            <v>41</v>
          </cell>
          <cell r="M48">
            <v>3</v>
          </cell>
          <cell r="P48">
            <v>0</v>
          </cell>
        </row>
        <row r="49">
          <cell r="D49">
            <v>65</v>
          </cell>
          <cell r="E49">
            <v>11</v>
          </cell>
          <cell r="F49">
            <v>0</v>
          </cell>
          <cell r="G49">
            <v>0</v>
          </cell>
          <cell r="H49">
            <v>4</v>
          </cell>
          <cell r="M49">
            <v>0</v>
          </cell>
          <cell r="P49">
            <v>0</v>
          </cell>
        </row>
        <row r="50">
          <cell r="D50">
            <v>126</v>
          </cell>
          <cell r="E50">
            <v>60</v>
          </cell>
          <cell r="F50">
            <v>2</v>
          </cell>
          <cell r="G50">
            <v>2</v>
          </cell>
          <cell r="H50">
            <v>30</v>
          </cell>
          <cell r="M50">
            <v>1</v>
          </cell>
          <cell r="P50">
            <v>0</v>
          </cell>
        </row>
        <row r="51">
          <cell r="D51">
            <v>45</v>
          </cell>
          <cell r="E51">
            <v>19</v>
          </cell>
          <cell r="F51">
            <v>0</v>
          </cell>
          <cell r="G51">
            <v>0</v>
          </cell>
          <cell r="H51">
            <v>29</v>
          </cell>
          <cell r="M51">
            <v>0</v>
          </cell>
          <cell r="P51">
            <v>0</v>
          </cell>
        </row>
        <row r="52">
          <cell r="D52">
            <v>334</v>
          </cell>
          <cell r="E52">
            <v>170</v>
          </cell>
          <cell r="F52">
            <v>9</v>
          </cell>
          <cell r="G52">
            <v>0</v>
          </cell>
          <cell r="H52">
            <v>95</v>
          </cell>
          <cell r="M52">
            <v>17</v>
          </cell>
          <cell r="P52">
            <v>0</v>
          </cell>
        </row>
        <row r="60">
          <cell r="D60">
            <v>5</v>
          </cell>
          <cell r="E60">
            <v>10</v>
          </cell>
          <cell r="F60">
            <v>0</v>
          </cell>
          <cell r="G60">
            <v>0</v>
          </cell>
          <cell r="H60">
            <v>23</v>
          </cell>
          <cell r="M60">
            <v>3</v>
          </cell>
          <cell r="P60">
            <v>0</v>
          </cell>
        </row>
        <row r="65">
          <cell r="D65">
            <v>0</v>
          </cell>
          <cell r="E65">
            <v>1</v>
          </cell>
          <cell r="F65">
            <v>0</v>
          </cell>
          <cell r="G65">
            <v>0</v>
          </cell>
          <cell r="H65">
            <v>2</v>
          </cell>
          <cell r="M65">
            <v>0</v>
          </cell>
          <cell r="P65">
            <v>0</v>
          </cell>
        </row>
        <row r="68">
          <cell r="D68">
            <v>3</v>
          </cell>
          <cell r="E68">
            <v>13</v>
          </cell>
          <cell r="F68">
            <v>0</v>
          </cell>
          <cell r="G68">
            <v>0</v>
          </cell>
          <cell r="H68">
            <v>15</v>
          </cell>
          <cell r="M68">
            <v>2</v>
          </cell>
          <cell r="P68">
            <v>0</v>
          </cell>
        </row>
        <row r="70">
          <cell r="D70">
            <v>0</v>
          </cell>
          <cell r="E70">
            <v>0</v>
          </cell>
          <cell r="F70">
            <v>0</v>
          </cell>
          <cell r="G70">
            <v>0</v>
          </cell>
          <cell r="H70">
            <v>0</v>
          </cell>
          <cell r="M70">
            <v>0</v>
          </cell>
          <cell r="P70">
            <v>0</v>
          </cell>
        </row>
        <row r="73">
          <cell r="D73">
            <v>0</v>
          </cell>
          <cell r="E73">
            <v>0</v>
          </cell>
          <cell r="F73">
            <v>0</v>
          </cell>
          <cell r="G73">
            <v>0</v>
          </cell>
          <cell r="H73">
            <v>0</v>
          </cell>
          <cell r="M73">
            <v>0</v>
          </cell>
          <cell r="P73">
            <v>0</v>
          </cell>
        </row>
        <row r="75">
          <cell r="D75">
            <v>0</v>
          </cell>
          <cell r="E75">
            <v>0</v>
          </cell>
          <cell r="F75">
            <v>0</v>
          </cell>
          <cell r="G75">
            <v>0</v>
          </cell>
          <cell r="H75">
            <v>0</v>
          </cell>
          <cell r="M75">
            <v>0</v>
          </cell>
          <cell r="P75">
            <v>0</v>
          </cell>
        </row>
        <row r="77">
          <cell r="D77">
            <v>0</v>
          </cell>
          <cell r="E77">
            <v>0</v>
          </cell>
          <cell r="F77">
            <v>0</v>
          </cell>
          <cell r="G77">
            <v>0</v>
          </cell>
          <cell r="H77">
            <v>0</v>
          </cell>
          <cell r="M77">
            <v>0</v>
          </cell>
          <cell r="P77">
            <v>0</v>
          </cell>
        </row>
        <row r="79">
          <cell r="D79">
            <v>69</v>
          </cell>
          <cell r="E79">
            <v>16</v>
          </cell>
          <cell r="F79">
            <v>0</v>
          </cell>
          <cell r="G79">
            <v>0</v>
          </cell>
          <cell r="H79">
            <v>2</v>
          </cell>
          <cell r="M79">
            <v>4</v>
          </cell>
          <cell r="P79">
            <v>0</v>
          </cell>
        </row>
        <row r="87">
          <cell r="D87">
            <v>51</v>
          </cell>
          <cell r="E87">
            <v>23</v>
          </cell>
          <cell r="F87">
            <v>0</v>
          </cell>
          <cell r="G87">
            <v>0</v>
          </cell>
          <cell r="H87">
            <v>13</v>
          </cell>
          <cell r="M87">
            <v>2</v>
          </cell>
          <cell r="P87">
            <v>0</v>
          </cell>
        </row>
        <row r="90">
          <cell r="D90">
            <v>9</v>
          </cell>
          <cell r="E90">
            <v>20</v>
          </cell>
          <cell r="F90">
            <v>0</v>
          </cell>
          <cell r="G90">
            <v>0</v>
          </cell>
          <cell r="H90">
            <v>13</v>
          </cell>
          <cell r="M90">
            <v>3</v>
          </cell>
          <cell r="P90">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1"/>
  <sheetViews>
    <sheetView showGridLines="0" tabSelected="1" topLeftCell="A13" zoomScaleNormal="100" zoomScaleSheetLayoutView="100" workbookViewId="0">
      <selection activeCell="C46" sqref="C46"/>
    </sheetView>
  </sheetViews>
  <sheetFormatPr defaultRowHeight="12"/>
  <cols>
    <col min="1" max="1" width="9.25" style="1" customWidth="1"/>
    <col min="2" max="3" width="8" style="1" customWidth="1"/>
    <col min="4" max="8" width="8.125" style="1" customWidth="1"/>
    <col min="9" max="9" width="1.625" style="1" customWidth="1"/>
    <col min="10" max="10" width="9.25" style="1" customWidth="1"/>
    <col min="11" max="11" width="9" style="1"/>
    <col min="12" max="12" width="8" style="1" customWidth="1"/>
    <col min="13" max="17" width="8.125" style="1" customWidth="1"/>
    <col min="18" max="16384" width="9" style="1"/>
  </cols>
  <sheetData>
    <row r="1" spans="1:17" ht="21" customHeight="1">
      <c r="A1" s="767" t="s">
        <v>37</v>
      </c>
      <c r="B1" s="767"/>
      <c r="C1" s="767"/>
      <c r="D1" s="767"/>
      <c r="E1" s="767"/>
      <c r="F1" s="767"/>
      <c r="G1" s="767"/>
      <c r="H1" s="767"/>
      <c r="I1" s="767"/>
      <c r="J1" s="767"/>
      <c r="K1" s="767"/>
      <c r="L1" s="767"/>
      <c r="M1" s="767"/>
      <c r="N1" s="767"/>
    </row>
    <row r="2" spans="1:17" ht="21" customHeight="1">
      <c r="A2" s="768" t="s">
        <v>7</v>
      </c>
      <c r="B2" s="768"/>
      <c r="C2" s="769"/>
      <c r="D2" s="50" t="s">
        <v>38</v>
      </c>
      <c r="E2" s="50" t="s">
        <v>34</v>
      </c>
      <c r="F2" s="51" t="s">
        <v>39</v>
      </c>
      <c r="G2" s="51" t="s">
        <v>35</v>
      </c>
      <c r="H2" s="52" t="s">
        <v>36</v>
      </c>
      <c r="I2" s="2"/>
      <c r="J2" s="768" t="s">
        <v>7</v>
      </c>
      <c r="K2" s="770"/>
      <c r="L2" s="771"/>
      <c r="M2" s="50" t="s">
        <v>38</v>
      </c>
      <c r="N2" s="50" t="s">
        <v>34</v>
      </c>
      <c r="O2" s="51" t="s">
        <v>39</v>
      </c>
      <c r="P2" s="51" t="s">
        <v>35</v>
      </c>
      <c r="Q2" s="52" t="s">
        <v>36</v>
      </c>
    </row>
    <row r="3" spans="1:17" ht="15" customHeight="1">
      <c r="A3" s="54"/>
      <c r="B3" s="56"/>
      <c r="C3" s="56" t="s">
        <v>1</v>
      </c>
      <c r="D3" s="3">
        <v>38</v>
      </c>
      <c r="E3" s="3">
        <v>33</v>
      </c>
      <c r="F3" s="4">
        <v>33</v>
      </c>
      <c r="G3" s="4">
        <v>31</v>
      </c>
      <c r="H3" s="5">
        <v>28</v>
      </c>
      <c r="I3" s="2"/>
      <c r="J3" s="772" t="s">
        <v>28</v>
      </c>
      <c r="K3" s="6" t="s">
        <v>4</v>
      </c>
      <c r="L3" s="6" t="s">
        <v>19</v>
      </c>
      <c r="M3" s="3">
        <v>2</v>
      </c>
      <c r="N3" s="3">
        <v>2</v>
      </c>
      <c r="O3" s="3">
        <v>4</v>
      </c>
      <c r="P3" s="3">
        <v>5</v>
      </c>
      <c r="Q3" s="3">
        <v>5</v>
      </c>
    </row>
    <row r="4" spans="1:17" ht="15" customHeight="1">
      <c r="A4" s="7"/>
      <c r="B4" s="57" t="s">
        <v>9</v>
      </c>
      <c r="C4" s="57" t="s">
        <v>10</v>
      </c>
      <c r="D4" s="8">
        <v>403</v>
      </c>
      <c r="E4" s="8">
        <v>397</v>
      </c>
      <c r="F4" s="9">
        <v>389</v>
      </c>
      <c r="G4" s="9">
        <v>387</v>
      </c>
      <c r="H4" s="10">
        <v>387</v>
      </c>
      <c r="I4" s="2"/>
      <c r="J4" s="766"/>
      <c r="K4" s="6" t="s">
        <v>3</v>
      </c>
      <c r="L4" s="6" t="s">
        <v>19</v>
      </c>
      <c r="M4" s="11">
        <v>220</v>
      </c>
      <c r="N4" s="11">
        <v>213</v>
      </c>
      <c r="O4" s="12">
        <v>903</v>
      </c>
      <c r="P4" s="49">
        <v>1626</v>
      </c>
      <c r="Q4" s="11">
        <v>1586</v>
      </c>
    </row>
    <row r="5" spans="1:17" ht="15" customHeight="1">
      <c r="A5" s="7"/>
      <c r="B5" s="58"/>
      <c r="C5" s="58" t="s">
        <v>0</v>
      </c>
      <c r="D5" s="13">
        <v>441</v>
      </c>
      <c r="E5" s="13">
        <v>430</v>
      </c>
      <c r="F5" s="14">
        <v>422</v>
      </c>
      <c r="G5" s="14">
        <v>418</v>
      </c>
      <c r="H5" s="15">
        <f>SUM(H3:H4)</f>
        <v>415</v>
      </c>
      <c r="I5" s="2"/>
      <c r="J5" s="773"/>
      <c r="K5" s="6" t="s">
        <v>6</v>
      </c>
      <c r="L5" s="6" t="s">
        <v>19</v>
      </c>
      <c r="M5" s="13">
        <v>46</v>
      </c>
      <c r="N5" s="13">
        <v>49</v>
      </c>
      <c r="O5" s="13">
        <v>119</v>
      </c>
      <c r="P5" s="13">
        <v>180</v>
      </c>
      <c r="Q5" s="13">
        <v>176</v>
      </c>
    </row>
    <row r="6" spans="1:17" ht="15" customHeight="1">
      <c r="A6" s="7"/>
      <c r="B6" s="56"/>
      <c r="C6" s="56" t="s">
        <v>1</v>
      </c>
      <c r="D6" s="3">
        <v>2631</v>
      </c>
      <c r="E6" s="3">
        <v>2330</v>
      </c>
      <c r="F6" s="4">
        <v>1997</v>
      </c>
      <c r="G6" s="4">
        <v>1685</v>
      </c>
      <c r="H6" s="5">
        <v>1378</v>
      </c>
      <c r="I6" s="2"/>
      <c r="J6" s="54"/>
      <c r="K6" s="57"/>
      <c r="L6" s="57" t="s">
        <v>8</v>
      </c>
      <c r="M6" s="8">
        <v>105</v>
      </c>
      <c r="N6" s="8">
        <v>105</v>
      </c>
      <c r="O6" s="8">
        <v>105</v>
      </c>
      <c r="P6" s="8">
        <v>105</v>
      </c>
      <c r="Q6" s="8">
        <v>104</v>
      </c>
    </row>
    <row r="7" spans="1:17" ht="15" customHeight="1">
      <c r="A7" s="7" t="s">
        <v>11</v>
      </c>
      <c r="B7" s="57" t="s">
        <v>12</v>
      </c>
      <c r="C7" s="57" t="s">
        <v>10</v>
      </c>
      <c r="D7" s="8">
        <v>58668</v>
      </c>
      <c r="E7" s="8">
        <v>57022</v>
      </c>
      <c r="F7" s="9">
        <v>55340</v>
      </c>
      <c r="G7" s="9">
        <v>53057</v>
      </c>
      <c r="H7" s="10">
        <v>49990</v>
      </c>
      <c r="I7" s="2"/>
      <c r="J7" s="7"/>
      <c r="K7" s="57" t="s">
        <v>4</v>
      </c>
      <c r="L7" s="57" t="s">
        <v>10</v>
      </c>
      <c r="M7" s="8">
        <v>60</v>
      </c>
      <c r="N7" s="8">
        <v>59</v>
      </c>
      <c r="O7" s="8">
        <v>59</v>
      </c>
      <c r="P7" s="8">
        <v>59</v>
      </c>
      <c r="Q7" s="8">
        <v>59</v>
      </c>
    </row>
    <row r="8" spans="1:17" ht="15" customHeight="1">
      <c r="A8" s="7"/>
      <c r="B8" s="58"/>
      <c r="C8" s="58" t="s">
        <v>0</v>
      </c>
      <c r="D8" s="13">
        <v>61299</v>
      </c>
      <c r="E8" s="13">
        <v>59352</v>
      </c>
      <c r="F8" s="14">
        <v>57337</v>
      </c>
      <c r="G8" s="14">
        <v>54742</v>
      </c>
      <c r="H8" s="15">
        <f>SUM(H6:H7)</f>
        <v>51368</v>
      </c>
      <c r="I8" s="2"/>
      <c r="J8" s="7"/>
      <c r="K8" s="58"/>
      <c r="L8" s="58" t="s">
        <v>0</v>
      </c>
      <c r="M8" s="13">
        <v>165</v>
      </c>
      <c r="N8" s="13">
        <v>164</v>
      </c>
      <c r="O8" s="13">
        <v>164</v>
      </c>
      <c r="P8" s="13">
        <v>164</v>
      </c>
      <c r="Q8" s="13">
        <f>SUM(Q6:Q7)</f>
        <v>163</v>
      </c>
    </row>
    <row r="9" spans="1:17" ht="15" customHeight="1">
      <c r="A9" s="7"/>
      <c r="B9" s="56"/>
      <c r="C9" s="56" t="s">
        <v>1</v>
      </c>
      <c r="D9" s="3">
        <v>237</v>
      </c>
      <c r="E9" s="3">
        <v>214</v>
      </c>
      <c r="F9" s="4">
        <v>205</v>
      </c>
      <c r="G9" s="4">
        <v>193</v>
      </c>
      <c r="H9" s="5">
        <v>178</v>
      </c>
      <c r="I9" s="2"/>
      <c r="J9" s="7"/>
      <c r="K9" s="775" t="s">
        <v>5</v>
      </c>
      <c r="L9" s="56" t="s">
        <v>2</v>
      </c>
      <c r="M9" s="3">
        <v>73168</v>
      </c>
      <c r="N9" s="3">
        <v>71964</v>
      </c>
      <c r="O9" s="3">
        <v>70123</v>
      </c>
      <c r="P9" s="3">
        <v>67977</v>
      </c>
      <c r="Q9" s="3">
        <v>67017</v>
      </c>
    </row>
    <row r="10" spans="1:17" ht="15" customHeight="1">
      <c r="A10" s="7"/>
      <c r="B10" s="57" t="s">
        <v>6</v>
      </c>
      <c r="C10" s="57" t="s">
        <v>10</v>
      </c>
      <c r="D10" s="8">
        <v>4737</v>
      </c>
      <c r="E10" s="8">
        <v>4762</v>
      </c>
      <c r="F10" s="9">
        <v>4795</v>
      </c>
      <c r="G10" s="9">
        <v>4835</v>
      </c>
      <c r="H10" s="10">
        <v>4793</v>
      </c>
      <c r="I10" s="2"/>
      <c r="J10" s="7"/>
      <c r="K10" s="776"/>
      <c r="L10" s="57" t="s">
        <v>13</v>
      </c>
      <c r="M10" s="8">
        <v>3190</v>
      </c>
      <c r="N10" s="8">
        <v>3051</v>
      </c>
      <c r="O10" s="8">
        <v>2976</v>
      </c>
      <c r="P10" s="8">
        <v>3017</v>
      </c>
      <c r="Q10" s="8">
        <v>3027</v>
      </c>
    </row>
    <row r="11" spans="1:17" ht="15" customHeight="1" thickBot="1">
      <c r="A11" s="16"/>
      <c r="B11" s="59"/>
      <c r="C11" s="59" t="s">
        <v>0</v>
      </c>
      <c r="D11" s="17">
        <v>4974</v>
      </c>
      <c r="E11" s="17">
        <v>4976</v>
      </c>
      <c r="F11" s="18">
        <v>5000</v>
      </c>
      <c r="G11" s="18">
        <v>5028</v>
      </c>
      <c r="H11" s="34">
        <f>SUM(H9:H10)</f>
        <v>4971</v>
      </c>
      <c r="I11" s="2"/>
      <c r="J11" s="7"/>
      <c r="K11" s="776"/>
      <c r="L11" s="57" t="s">
        <v>10</v>
      </c>
      <c r="M11" s="8">
        <v>53445</v>
      </c>
      <c r="N11" s="8">
        <v>52306</v>
      </c>
      <c r="O11" s="8">
        <v>51648</v>
      </c>
      <c r="P11" s="8">
        <v>51590</v>
      </c>
      <c r="Q11" s="8">
        <v>51901</v>
      </c>
    </row>
    <row r="12" spans="1:17" ht="15" customHeight="1">
      <c r="A12" s="760" t="s">
        <v>25</v>
      </c>
      <c r="B12" s="19"/>
      <c r="C12" s="19" t="s">
        <v>26</v>
      </c>
      <c r="D12" s="20">
        <v>5</v>
      </c>
      <c r="E12" s="20">
        <v>4</v>
      </c>
      <c r="F12" s="21">
        <v>4</v>
      </c>
      <c r="G12" s="21">
        <v>4</v>
      </c>
      <c r="H12" s="22">
        <v>3</v>
      </c>
      <c r="I12" s="2"/>
      <c r="J12" s="7" t="s">
        <v>14</v>
      </c>
      <c r="K12" s="776"/>
      <c r="L12" s="57" t="s">
        <v>15</v>
      </c>
      <c r="M12" s="8">
        <v>68</v>
      </c>
      <c r="N12" s="8">
        <v>69</v>
      </c>
      <c r="O12" s="8">
        <v>57</v>
      </c>
      <c r="P12" s="8">
        <v>61</v>
      </c>
      <c r="Q12" s="8">
        <v>64</v>
      </c>
    </row>
    <row r="13" spans="1:17" ht="15" customHeight="1">
      <c r="A13" s="761"/>
      <c r="B13" s="57" t="s">
        <v>9</v>
      </c>
      <c r="C13" s="57" t="s">
        <v>10</v>
      </c>
      <c r="D13" s="8">
        <v>27</v>
      </c>
      <c r="E13" s="8">
        <v>38</v>
      </c>
      <c r="F13" s="9">
        <v>45</v>
      </c>
      <c r="G13" s="9">
        <v>55</v>
      </c>
      <c r="H13" s="10">
        <v>65</v>
      </c>
      <c r="I13" s="2"/>
      <c r="J13" s="7"/>
      <c r="K13" s="776"/>
      <c r="L13" s="57" t="s">
        <v>16</v>
      </c>
      <c r="M13" s="8">
        <v>865</v>
      </c>
      <c r="N13" s="8">
        <v>820</v>
      </c>
      <c r="O13" s="8">
        <v>831</v>
      </c>
      <c r="P13" s="8">
        <v>863</v>
      </c>
      <c r="Q13" s="8">
        <v>889</v>
      </c>
    </row>
    <row r="14" spans="1:17" ht="15" customHeight="1">
      <c r="A14" s="761"/>
      <c r="B14" s="58"/>
      <c r="C14" s="58" t="s">
        <v>0</v>
      </c>
      <c r="D14" s="13">
        <v>32</v>
      </c>
      <c r="E14" s="13">
        <v>42</v>
      </c>
      <c r="F14" s="14">
        <v>49</v>
      </c>
      <c r="G14" s="14">
        <v>59</v>
      </c>
      <c r="H14" s="15">
        <f>SUM(H12:H13)</f>
        <v>68</v>
      </c>
      <c r="I14" s="2"/>
      <c r="J14" s="7"/>
      <c r="K14" s="777"/>
      <c r="L14" s="58" t="s">
        <v>0</v>
      </c>
      <c r="M14" s="13">
        <v>130736</v>
      </c>
      <c r="N14" s="13">
        <v>128210</v>
      </c>
      <c r="O14" s="13">
        <v>125635</v>
      </c>
      <c r="P14" s="13">
        <v>123508</v>
      </c>
      <c r="Q14" s="13">
        <f>SUM(Q9:Q13)</f>
        <v>122898</v>
      </c>
    </row>
    <row r="15" spans="1:17" ht="15" customHeight="1">
      <c r="A15" s="761"/>
      <c r="B15" s="56"/>
      <c r="C15" s="56" t="s">
        <v>26</v>
      </c>
      <c r="D15" s="3">
        <v>888</v>
      </c>
      <c r="E15" s="3">
        <v>697</v>
      </c>
      <c r="F15" s="4">
        <v>662</v>
      </c>
      <c r="G15" s="45">
        <v>612</v>
      </c>
      <c r="H15" s="46">
        <v>340</v>
      </c>
      <c r="I15" s="2"/>
      <c r="J15" s="7"/>
      <c r="K15" s="775" t="s">
        <v>6</v>
      </c>
      <c r="L15" s="56" t="s">
        <v>2</v>
      </c>
      <c r="M15" s="3">
        <v>5107</v>
      </c>
      <c r="N15" s="3">
        <v>5085</v>
      </c>
      <c r="O15" s="3">
        <v>5025</v>
      </c>
      <c r="P15" s="3">
        <v>4932</v>
      </c>
      <c r="Q15" s="3">
        <v>4902</v>
      </c>
    </row>
    <row r="16" spans="1:17" ht="15" customHeight="1">
      <c r="A16" s="761"/>
      <c r="B16" s="57" t="s">
        <v>12</v>
      </c>
      <c r="C16" s="57" t="s">
        <v>10</v>
      </c>
      <c r="D16" s="8">
        <v>4235</v>
      </c>
      <c r="E16" s="8">
        <v>6270</v>
      </c>
      <c r="F16" s="9">
        <v>7181</v>
      </c>
      <c r="G16" s="9">
        <v>7976</v>
      </c>
      <c r="H16" s="10">
        <v>9214</v>
      </c>
      <c r="I16" s="2"/>
      <c r="J16" s="7"/>
      <c r="K16" s="776"/>
      <c r="L16" s="57" t="s">
        <v>13</v>
      </c>
      <c r="M16" s="8">
        <v>341</v>
      </c>
      <c r="N16" s="8">
        <v>337</v>
      </c>
      <c r="O16" s="8">
        <v>326</v>
      </c>
      <c r="P16" s="8">
        <v>353</v>
      </c>
      <c r="Q16" s="8">
        <v>347</v>
      </c>
    </row>
    <row r="17" spans="1:25" ht="15" customHeight="1">
      <c r="A17" s="761"/>
      <c r="B17" s="58"/>
      <c r="C17" s="58" t="s">
        <v>0</v>
      </c>
      <c r="D17" s="13">
        <v>5123</v>
      </c>
      <c r="E17" s="13">
        <v>6967</v>
      </c>
      <c r="F17" s="14">
        <v>7843</v>
      </c>
      <c r="G17" s="14">
        <v>8588</v>
      </c>
      <c r="H17" s="15">
        <f>SUM(H15:H16)</f>
        <v>9554</v>
      </c>
      <c r="I17" s="2"/>
      <c r="J17" s="7"/>
      <c r="K17" s="776"/>
      <c r="L17" s="57" t="s">
        <v>10</v>
      </c>
      <c r="M17" s="8">
        <v>3111</v>
      </c>
      <c r="N17" s="8">
        <v>3119</v>
      </c>
      <c r="O17" s="8">
        <v>3105</v>
      </c>
      <c r="P17" s="8">
        <v>3125</v>
      </c>
      <c r="Q17" s="8">
        <v>3112</v>
      </c>
    </row>
    <row r="18" spans="1:25" ht="15" customHeight="1" thickBot="1">
      <c r="A18" s="761"/>
      <c r="B18" s="763" t="s">
        <v>24</v>
      </c>
      <c r="C18" s="56" t="s">
        <v>26</v>
      </c>
      <c r="D18" s="3">
        <v>74</v>
      </c>
      <c r="E18" s="3">
        <v>81</v>
      </c>
      <c r="F18" s="4">
        <v>81</v>
      </c>
      <c r="G18" s="4">
        <v>82</v>
      </c>
      <c r="H18" s="5">
        <v>53</v>
      </c>
      <c r="I18" s="2"/>
      <c r="J18" s="16"/>
      <c r="K18" s="778"/>
      <c r="L18" s="59" t="s">
        <v>0</v>
      </c>
      <c r="M18" s="17">
        <v>8559</v>
      </c>
      <c r="N18" s="17">
        <v>8541</v>
      </c>
      <c r="O18" s="17">
        <v>8456</v>
      </c>
      <c r="P18" s="17">
        <v>8410</v>
      </c>
      <c r="Q18" s="17">
        <f>SUM(Q15:Q17)</f>
        <v>8361</v>
      </c>
    </row>
    <row r="19" spans="1:25" ht="15" customHeight="1">
      <c r="A19" s="761"/>
      <c r="B19" s="764"/>
      <c r="C19" s="57" t="s">
        <v>10</v>
      </c>
      <c r="D19" s="8">
        <v>535</v>
      </c>
      <c r="E19" s="8">
        <v>867</v>
      </c>
      <c r="F19" s="9">
        <v>1038</v>
      </c>
      <c r="G19" s="45">
        <v>1195</v>
      </c>
      <c r="H19" s="60">
        <v>1438</v>
      </c>
      <c r="I19" s="2"/>
      <c r="J19" s="760"/>
      <c r="K19" s="23"/>
      <c r="L19" s="19" t="s">
        <v>8</v>
      </c>
      <c r="M19" s="24">
        <v>1</v>
      </c>
      <c r="N19" s="24">
        <v>1</v>
      </c>
      <c r="O19" s="24">
        <v>1</v>
      </c>
      <c r="P19" s="24">
        <v>1</v>
      </c>
      <c r="Q19" s="24">
        <v>1</v>
      </c>
    </row>
    <row r="20" spans="1:25" ht="15" customHeight="1" thickBot="1">
      <c r="A20" s="762"/>
      <c r="B20" s="765"/>
      <c r="C20" s="59" t="s">
        <v>0</v>
      </c>
      <c r="D20" s="17">
        <v>609</v>
      </c>
      <c r="E20" s="17">
        <v>948</v>
      </c>
      <c r="F20" s="18">
        <v>1119</v>
      </c>
      <c r="G20" s="18">
        <v>1277</v>
      </c>
      <c r="H20" s="34">
        <f>SUM(H18:H19)</f>
        <v>1491</v>
      </c>
      <c r="I20" s="2"/>
      <c r="J20" s="766"/>
      <c r="K20" s="25" t="s">
        <v>4</v>
      </c>
      <c r="L20" s="57" t="s">
        <v>10</v>
      </c>
      <c r="M20" s="26">
        <v>1</v>
      </c>
      <c r="N20" s="26">
        <v>1</v>
      </c>
      <c r="O20" s="26">
        <v>1</v>
      </c>
      <c r="P20" s="26">
        <v>1</v>
      </c>
      <c r="Q20" s="26">
        <v>1</v>
      </c>
    </row>
    <row r="21" spans="1:25" ht="15" customHeight="1">
      <c r="A21" s="27"/>
      <c r="B21" s="19"/>
      <c r="C21" s="19" t="s">
        <v>1</v>
      </c>
      <c r="D21" s="20">
        <v>732</v>
      </c>
      <c r="E21" s="20">
        <v>729</v>
      </c>
      <c r="F21" s="21">
        <v>720</v>
      </c>
      <c r="G21" s="21">
        <v>714</v>
      </c>
      <c r="H21" s="22">
        <v>711</v>
      </c>
      <c r="I21" s="2"/>
      <c r="J21" s="766"/>
      <c r="K21" s="28"/>
      <c r="L21" s="58" t="s">
        <v>0</v>
      </c>
      <c r="M21" s="29">
        <v>2</v>
      </c>
      <c r="N21" s="29">
        <v>2</v>
      </c>
      <c r="O21" s="29">
        <v>2</v>
      </c>
      <c r="P21" s="29">
        <v>2</v>
      </c>
      <c r="Q21" s="29">
        <f>SUM(Q19:Q20)</f>
        <v>2</v>
      </c>
    </row>
    <row r="22" spans="1:25" ht="15" customHeight="1">
      <c r="A22" s="7"/>
      <c r="B22" s="57" t="s">
        <v>4</v>
      </c>
      <c r="C22" s="57" t="s">
        <v>10</v>
      </c>
      <c r="D22" s="8">
        <v>9</v>
      </c>
      <c r="E22" s="8">
        <v>9</v>
      </c>
      <c r="F22" s="9">
        <v>9</v>
      </c>
      <c r="G22" s="9">
        <v>9</v>
      </c>
      <c r="H22" s="10">
        <v>9</v>
      </c>
      <c r="I22" s="2"/>
      <c r="J22" s="766" t="s">
        <v>22</v>
      </c>
      <c r="K22" s="57"/>
      <c r="L22" s="57" t="s">
        <v>8</v>
      </c>
      <c r="M22" s="8">
        <v>615</v>
      </c>
      <c r="N22" s="8">
        <v>572</v>
      </c>
      <c r="O22" s="8">
        <v>566</v>
      </c>
      <c r="P22" s="8">
        <v>574</v>
      </c>
      <c r="Q22" s="8">
        <v>553</v>
      </c>
    </row>
    <row r="23" spans="1:25" ht="15" customHeight="1">
      <c r="A23" s="7"/>
      <c r="B23" s="58"/>
      <c r="C23" s="58" t="s">
        <v>0</v>
      </c>
      <c r="D23" s="13">
        <v>741</v>
      </c>
      <c r="E23" s="13">
        <v>738</v>
      </c>
      <c r="F23" s="14">
        <v>729</v>
      </c>
      <c r="G23" s="14">
        <v>723</v>
      </c>
      <c r="H23" s="15">
        <f>SUM(H21:H22)</f>
        <v>720</v>
      </c>
      <c r="I23" s="2"/>
      <c r="J23" s="766"/>
      <c r="K23" s="57" t="s">
        <v>5</v>
      </c>
      <c r="L23" s="57" t="s">
        <v>10</v>
      </c>
      <c r="M23" s="8">
        <v>89</v>
      </c>
      <c r="N23" s="8">
        <v>79</v>
      </c>
      <c r="O23" s="8">
        <v>80</v>
      </c>
      <c r="P23" s="8">
        <v>87</v>
      </c>
      <c r="Q23" s="8">
        <v>84</v>
      </c>
    </row>
    <row r="24" spans="1:25" ht="15" customHeight="1">
      <c r="A24" s="7"/>
      <c r="B24" s="56"/>
      <c r="C24" s="56" t="s">
        <v>1</v>
      </c>
      <c r="D24" s="3">
        <v>278930</v>
      </c>
      <c r="E24" s="3">
        <v>279580</v>
      </c>
      <c r="F24" s="4">
        <v>278577</v>
      </c>
      <c r="G24" s="4">
        <v>276910</v>
      </c>
      <c r="H24" s="5">
        <v>276073</v>
      </c>
      <c r="I24" s="2"/>
      <c r="J24" s="766"/>
      <c r="K24" s="58"/>
      <c r="L24" s="58" t="s">
        <v>0</v>
      </c>
      <c r="M24" s="13">
        <v>704</v>
      </c>
      <c r="N24" s="13">
        <v>651</v>
      </c>
      <c r="O24" s="13">
        <v>646</v>
      </c>
      <c r="P24" s="13">
        <v>661</v>
      </c>
      <c r="Q24" s="13">
        <f>SUM(Q22:Q23)</f>
        <v>637</v>
      </c>
    </row>
    <row r="25" spans="1:25" ht="15" customHeight="1">
      <c r="A25" s="7" t="s">
        <v>17</v>
      </c>
      <c r="B25" s="57" t="s">
        <v>18</v>
      </c>
      <c r="C25" s="57" t="s">
        <v>10</v>
      </c>
      <c r="D25" s="8">
        <v>2494</v>
      </c>
      <c r="E25" s="8">
        <v>2432</v>
      </c>
      <c r="F25" s="9">
        <v>2400</v>
      </c>
      <c r="G25" s="47">
        <v>2380</v>
      </c>
      <c r="H25" s="48">
        <v>2365</v>
      </c>
      <c r="I25" s="2"/>
      <c r="J25" s="30"/>
      <c r="K25" s="56"/>
      <c r="L25" s="56" t="s">
        <v>8</v>
      </c>
      <c r="M25" s="8">
        <v>48</v>
      </c>
      <c r="N25" s="8">
        <v>50</v>
      </c>
      <c r="O25" s="8">
        <v>49</v>
      </c>
      <c r="P25" s="8">
        <v>51</v>
      </c>
      <c r="Q25" s="8">
        <v>48</v>
      </c>
    </row>
    <row r="26" spans="1:25" ht="15" customHeight="1">
      <c r="A26" s="7"/>
      <c r="B26" s="58"/>
      <c r="C26" s="58" t="s">
        <v>0</v>
      </c>
      <c r="D26" s="13">
        <v>281424</v>
      </c>
      <c r="E26" s="13">
        <v>282012</v>
      </c>
      <c r="F26" s="14">
        <v>280977</v>
      </c>
      <c r="G26" s="14">
        <v>279290</v>
      </c>
      <c r="H26" s="15">
        <f>SUM(H24:H25)</f>
        <v>278438</v>
      </c>
      <c r="I26" s="2"/>
      <c r="J26" s="31"/>
      <c r="K26" s="57" t="s">
        <v>6</v>
      </c>
      <c r="L26" s="57" t="s">
        <v>10</v>
      </c>
      <c r="M26" s="8">
        <v>18</v>
      </c>
      <c r="N26" s="8">
        <v>19</v>
      </c>
      <c r="O26" s="8">
        <v>19</v>
      </c>
      <c r="P26" s="8">
        <v>18</v>
      </c>
      <c r="Q26" s="8">
        <v>20</v>
      </c>
    </row>
    <row r="27" spans="1:25" ht="15" customHeight="1" thickBot="1">
      <c r="A27" s="7"/>
      <c r="B27" s="56"/>
      <c r="C27" s="56" t="s">
        <v>1</v>
      </c>
      <c r="D27" s="3">
        <v>17134</v>
      </c>
      <c r="E27" s="3">
        <v>17348</v>
      </c>
      <c r="F27" s="4">
        <v>17536</v>
      </c>
      <c r="G27" s="4">
        <v>17623</v>
      </c>
      <c r="H27" s="5">
        <v>17784</v>
      </c>
      <c r="I27" s="2"/>
      <c r="J27" s="32"/>
      <c r="K27" s="58"/>
      <c r="L27" s="58" t="s">
        <v>0</v>
      </c>
      <c r="M27" s="13">
        <v>66</v>
      </c>
      <c r="N27" s="13">
        <v>69</v>
      </c>
      <c r="O27" s="13">
        <v>68</v>
      </c>
      <c r="P27" s="13">
        <v>69</v>
      </c>
      <c r="Q27" s="13">
        <f>SUM(Q25:Q26)</f>
        <v>68</v>
      </c>
    </row>
    <row r="28" spans="1:25" ht="15" customHeight="1">
      <c r="A28" s="7"/>
      <c r="B28" s="57" t="s">
        <v>6</v>
      </c>
      <c r="C28" s="57" t="s">
        <v>10</v>
      </c>
      <c r="D28" s="8">
        <v>169</v>
      </c>
      <c r="E28" s="8">
        <v>173</v>
      </c>
      <c r="F28" s="9">
        <v>175</v>
      </c>
      <c r="G28" s="9">
        <v>171</v>
      </c>
      <c r="H28" s="10">
        <v>180</v>
      </c>
      <c r="I28" s="2"/>
      <c r="J28" s="760" t="s">
        <v>21</v>
      </c>
      <c r="K28" s="33" t="s">
        <v>4</v>
      </c>
      <c r="L28" s="33" t="s">
        <v>19</v>
      </c>
      <c r="M28" s="20">
        <v>38</v>
      </c>
      <c r="N28" s="20">
        <v>38</v>
      </c>
      <c r="O28" s="20">
        <v>38</v>
      </c>
      <c r="P28" s="20">
        <v>38</v>
      </c>
      <c r="Q28" s="20">
        <v>38</v>
      </c>
      <c r="R28" s="774"/>
      <c r="S28" s="774"/>
      <c r="T28" s="774"/>
      <c r="U28" s="774"/>
      <c r="V28" s="774"/>
      <c r="W28" s="774"/>
      <c r="X28" s="774"/>
      <c r="Y28" s="774"/>
    </row>
    <row r="29" spans="1:25" ht="15" customHeight="1" thickBot="1">
      <c r="A29" s="16"/>
      <c r="B29" s="59"/>
      <c r="C29" s="59" t="s">
        <v>0</v>
      </c>
      <c r="D29" s="17">
        <v>17303</v>
      </c>
      <c r="E29" s="17">
        <v>17521</v>
      </c>
      <c r="F29" s="18">
        <v>17711</v>
      </c>
      <c r="G29" s="18">
        <v>17794</v>
      </c>
      <c r="H29" s="34">
        <f>SUM(H27:H28)</f>
        <v>17964</v>
      </c>
      <c r="I29" s="2"/>
      <c r="J29" s="766"/>
      <c r="K29" s="6" t="s">
        <v>3</v>
      </c>
      <c r="L29" s="6" t="s">
        <v>19</v>
      </c>
      <c r="M29" s="11">
        <v>6089</v>
      </c>
      <c r="N29" s="11">
        <v>6188</v>
      </c>
      <c r="O29" s="11">
        <v>6303</v>
      </c>
      <c r="P29" s="11">
        <v>6440</v>
      </c>
      <c r="Q29" s="11">
        <v>6641</v>
      </c>
      <c r="R29" s="774"/>
      <c r="S29" s="774"/>
      <c r="T29" s="774"/>
      <c r="U29" s="774"/>
      <c r="V29" s="774"/>
      <c r="W29" s="774"/>
      <c r="X29" s="774"/>
      <c r="Y29" s="774"/>
    </row>
    <row r="30" spans="1:25" ht="15" customHeight="1" thickBot="1">
      <c r="A30" s="27"/>
      <c r="B30" s="19"/>
      <c r="C30" s="19" t="s">
        <v>1</v>
      </c>
      <c r="D30" s="20">
        <v>340</v>
      </c>
      <c r="E30" s="20">
        <v>341</v>
      </c>
      <c r="F30" s="21">
        <v>335</v>
      </c>
      <c r="G30" s="21">
        <v>333</v>
      </c>
      <c r="H30" s="22">
        <v>334</v>
      </c>
      <c r="I30" s="2"/>
      <c r="J30" s="779"/>
      <c r="K30" s="35" t="s">
        <v>6</v>
      </c>
      <c r="L30" s="35" t="s">
        <v>19</v>
      </c>
      <c r="M30" s="17">
        <v>3288</v>
      </c>
      <c r="N30" s="17">
        <v>3340</v>
      </c>
      <c r="O30" s="17">
        <v>3403</v>
      </c>
      <c r="P30" s="17">
        <v>3453</v>
      </c>
      <c r="Q30" s="17">
        <v>3465</v>
      </c>
    </row>
    <row r="31" spans="1:25" ht="15" customHeight="1">
      <c r="A31" s="7"/>
      <c r="B31" s="57" t="s">
        <v>4</v>
      </c>
      <c r="C31" s="57" t="s">
        <v>10</v>
      </c>
      <c r="D31" s="8">
        <v>27</v>
      </c>
      <c r="E31" s="8">
        <v>27</v>
      </c>
      <c r="F31" s="9">
        <v>27</v>
      </c>
      <c r="G31" s="9">
        <v>27</v>
      </c>
      <c r="H31" s="10">
        <v>27</v>
      </c>
      <c r="I31" s="2"/>
      <c r="J31" s="1" t="s">
        <v>33</v>
      </c>
      <c r="S31" s="36"/>
    </row>
    <row r="32" spans="1:25" ht="15" customHeight="1">
      <c r="A32" s="7"/>
      <c r="B32" s="58"/>
      <c r="C32" s="58" t="s">
        <v>0</v>
      </c>
      <c r="D32" s="13">
        <v>367</v>
      </c>
      <c r="E32" s="13">
        <v>368</v>
      </c>
      <c r="F32" s="14">
        <v>362</v>
      </c>
      <c r="G32" s="14">
        <v>360</v>
      </c>
      <c r="H32" s="15">
        <f>SUM(H30:H31)</f>
        <v>361</v>
      </c>
      <c r="I32" s="2"/>
      <c r="J32" s="37" t="s">
        <v>30</v>
      </c>
      <c r="K32" s="38"/>
      <c r="L32" s="38"/>
      <c r="M32" s="38"/>
      <c r="N32" s="38"/>
      <c r="O32" s="38"/>
      <c r="P32" s="38"/>
      <c r="Q32" s="38"/>
    </row>
    <row r="33" spans="1:26" ht="15" customHeight="1">
      <c r="A33" s="7"/>
      <c r="B33" s="56"/>
      <c r="C33" s="56" t="s">
        <v>1</v>
      </c>
      <c r="D33" s="3">
        <v>127369</v>
      </c>
      <c r="E33" s="3">
        <v>127788</v>
      </c>
      <c r="F33" s="4">
        <v>129526</v>
      </c>
      <c r="G33" s="4">
        <v>132304</v>
      </c>
      <c r="H33" s="5">
        <v>133291</v>
      </c>
      <c r="I33" s="39"/>
      <c r="J33" s="1" t="s">
        <v>29</v>
      </c>
      <c r="Q33" s="38"/>
      <c r="S33" s="759"/>
      <c r="T33" s="759"/>
      <c r="U33" s="759"/>
      <c r="V33" s="759"/>
      <c r="W33" s="759"/>
      <c r="X33" s="759"/>
      <c r="Y33" s="759"/>
      <c r="Z33" s="759"/>
    </row>
    <row r="34" spans="1:26" ht="15" customHeight="1">
      <c r="A34" s="7" t="s">
        <v>20</v>
      </c>
      <c r="B34" s="57" t="s">
        <v>5</v>
      </c>
      <c r="C34" s="57" t="s">
        <v>10</v>
      </c>
      <c r="D34" s="8">
        <v>7081</v>
      </c>
      <c r="E34" s="8">
        <v>7170</v>
      </c>
      <c r="F34" s="9">
        <v>7271</v>
      </c>
      <c r="G34" s="47">
        <v>7353</v>
      </c>
      <c r="H34" s="48">
        <v>7302</v>
      </c>
      <c r="I34" s="39"/>
      <c r="J34" s="1" t="s">
        <v>27</v>
      </c>
      <c r="Q34" s="38"/>
      <c r="S34" s="759"/>
      <c r="T34" s="759"/>
      <c r="U34" s="759"/>
      <c r="V34" s="759"/>
      <c r="W34" s="759"/>
      <c r="X34" s="759"/>
      <c r="Y34" s="759"/>
      <c r="Z34" s="759"/>
    </row>
    <row r="35" spans="1:26" ht="15" customHeight="1">
      <c r="A35" s="7"/>
      <c r="B35" s="58"/>
      <c r="C35" s="58" t="s">
        <v>0</v>
      </c>
      <c r="D35" s="13">
        <v>134450</v>
      </c>
      <c r="E35" s="13">
        <v>134958</v>
      </c>
      <c r="F35" s="14">
        <v>136797</v>
      </c>
      <c r="G35" s="14">
        <v>139657</v>
      </c>
      <c r="H35" s="15">
        <f>SUM(H33:H34)</f>
        <v>140593</v>
      </c>
      <c r="I35" s="39"/>
      <c r="J35" s="1" t="s">
        <v>23</v>
      </c>
    </row>
    <row r="36" spans="1:26" ht="15" customHeight="1">
      <c r="A36" s="7"/>
      <c r="B36" s="56"/>
      <c r="C36" s="56" t="s">
        <v>1</v>
      </c>
      <c r="D36" s="3">
        <v>9207</v>
      </c>
      <c r="E36" s="3">
        <v>9299</v>
      </c>
      <c r="F36" s="4">
        <v>9433</v>
      </c>
      <c r="G36" s="4">
        <v>9648</v>
      </c>
      <c r="H36" s="5">
        <v>9742</v>
      </c>
      <c r="I36" s="39"/>
      <c r="J36" s="53" t="s">
        <v>31</v>
      </c>
    </row>
    <row r="37" spans="1:26" ht="15" customHeight="1">
      <c r="A37" s="7"/>
      <c r="B37" s="57" t="s">
        <v>6</v>
      </c>
      <c r="C37" s="57" t="s">
        <v>10</v>
      </c>
      <c r="D37" s="8">
        <v>489</v>
      </c>
      <c r="E37" s="8">
        <v>466</v>
      </c>
      <c r="F37" s="9">
        <v>470</v>
      </c>
      <c r="G37" s="9">
        <v>473</v>
      </c>
      <c r="H37" s="10">
        <v>469</v>
      </c>
      <c r="I37" s="39"/>
      <c r="J37" s="53"/>
      <c r="K37" s="53" t="s">
        <v>32</v>
      </c>
      <c r="L37" s="40"/>
      <c r="M37" s="40"/>
      <c r="N37" s="40"/>
      <c r="O37" s="40"/>
      <c r="P37" s="40"/>
      <c r="Q37" s="40"/>
    </row>
    <row r="38" spans="1:26" ht="15" customHeight="1">
      <c r="A38" s="41"/>
      <c r="B38" s="58"/>
      <c r="C38" s="58" t="s">
        <v>0</v>
      </c>
      <c r="D38" s="42">
        <v>9696</v>
      </c>
      <c r="E38" s="42">
        <v>9765</v>
      </c>
      <c r="F38" s="43">
        <v>9903</v>
      </c>
      <c r="G38" s="43">
        <v>10121</v>
      </c>
      <c r="H38" s="44">
        <f>SUM(H36:H37)</f>
        <v>10211</v>
      </c>
      <c r="J38" s="40"/>
      <c r="K38" s="53"/>
      <c r="L38" s="40"/>
      <c r="M38" s="40"/>
      <c r="N38" s="40"/>
      <c r="O38" s="40"/>
      <c r="P38" s="40"/>
      <c r="Q38" s="40"/>
    </row>
    <row r="39" spans="1:26" ht="12" customHeight="1">
      <c r="J39" s="55"/>
      <c r="K39" s="55"/>
      <c r="L39" s="55"/>
      <c r="M39" s="55"/>
      <c r="N39" s="55"/>
      <c r="O39" s="55"/>
      <c r="P39" s="55"/>
      <c r="Q39" s="55"/>
    </row>
    <row r="40" spans="1:26">
      <c r="J40" s="55"/>
      <c r="K40" s="55"/>
      <c r="L40" s="55"/>
      <c r="M40" s="55"/>
      <c r="N40" s="55"/>
      <c r="O40" s="55"/>
      <c r="P40" s="55"/>
      <c r="Q40" s="55"/>
    </row>
    <row r="41" spans="1:26">
      <c r="R41" s="39"/>
      <c r="S41" s="39"/>
      <c r="T41" s="39"/>
      <c r="U41" s="39"/>
      <c r="V41" s="39"/>
    </row>
  </sheetData>
  <mergeCells count="13">
    <mergeCell ref="S33:Z34"/>
    <mergeCell ref="A12:A20"/>
    <mergeCell ref="B18:B20"/>
    <mergeCell ref="J19:J21"/>
    <mergeCell ref="A1:N1"/>
    <mergeCell ref="A2:C2"/>
    <mergeCell ref="J2:L2"/>
    <mergeCell ref="J3:J5"/>
    <mergeCell ref="R28:Y29"/>
    <mergeCell ref="K9:K14"/>
    <mergeCell ref="K15:K18"/>
    <mergeCell ref="J22:J24"/>
    <mergeCell ref="J28:J30"/>
  </mergeCells>
  <phoneticPr fontId="2"/>
  <printOptions horizontalCentered="1"/>
  <pageMargins left="0.59055118110236227" right="0.59055118110236227" top="0.59055118110236227" bottom="0.31496062992125984" header="0.31496062992125984" footer="0.31496062992125984"/>
  <pageSetup paperSize="9" firstPageNumber="32" fitToWidth="0" orientation="landscape" useFirstPageNumber="1" r:id="rId1"/>
  <headerFooter alignWithMargins="0">
    <oddFooter xml:space="preserve">&amp;C&amp;"ＭＳ 明朝,標準"&amp;P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zoomScaleNormal="100" zoomScaleSheetLayoutView="100" workbookViewId="0">
      <selection activeCell="H7" sqref="H7"/>
    </sheetView>
  </sheetViews>
  <sheetFormatPr defaultColWidth="11" defaultRowHeight="12"/>
  <cols>
    <col min="1" max="2" width="4" style="387" customWidth="1"/>
    <col min="3" max="18" width="8" style="387" customWidth="1"/>
    <col min="19" max="16384" width="11" style="387"/>
  </cols>
  <sheetData>
    <row r="1" spans="1:18" ht="15.75" customHeight="1">
      <c r="A1" s="387" t="s">
        <v>234</v>
      </c>
    </row>
    <row r="2" spans="1:18" ht="13.5" customHeight="1">
      <c r="A2" s="876" t="s">
        <v>235</v>
      </c>
      <c r="B2" s="880" t="s">
        <v>236</v>
      </c>
      <c r="C2" s="852" t="s">
        <v>237</v>
      </c>
      <c r="D2" s="849" t="s">
        <v>238</v>
      </c>
      <c r="E2" s="388"/>
      <c r="F2" s="860" t="s">
        <v>239</v>
      </c>
      <c r="G2" s="389"/>
      <c r="H2" s="862" t="s">
        <v>240</v>
      </c>
      <c r="I2" s="390"/>
      <c r="J2" s="390"/>
      <c r="K2" s="390"/>
      <c r="L2" s="390"/>
      <c r="M2" s="390"/>
      <c r="N2" s="390"/>
      <c r="O2" s="871" t="s">
        <v>241</v>
      </c>
      <c r="P2" s="874" t="s">
        <v>242</v>
      </c>
      <c r="Q2" s="846" t="s">
        <v>243</v>
      </c>
      <c r="R2" s="849" t="s">
        <v>244</v>
      </c>
    </row>
    <row r="3" spans="1:18" ht="13.5" customHeight="1">
      <c r="A3" s="877"/>
      <c r="B3" s="881"/>
      <c r="C3" s="853"/>
      <c r="D3" s="863"/>
      <c r="E3" s="852" t="s">
        <v>245</v>
      </c>
      <c r="F3" s="861"/>
      <c r="G3" s="854" t="s">
        <v>246</v>
      </c>
      <c r="H3" s="863"/>
      <c r="I3" s="856" t="s">
        <v>247</v>
      </c>
      <c r="J3" s="857"/>
      <c r="K3" s="857"/>
      <c r="L3" s="858"/>
      <c r="M3" s="856" t="s">
        <v>248</v>
      </c>
      <c r="N3" s="859"/>
      <c r="O3" s="872"/>
      <c r="P3" s="875"/>
      <c r="Q3" s="847"/>
      <c r="R3" s="850"/>
    </row>
    <row r="4" spans="1:18" ht="13.5" customHeight="1">
      <c r="A4" s="878"/>
      <c r="B4" s="882"/>
      <c r="C4" s="853"/>
      <c r="D4" s="863"/>
      <c r="E4" s="853"/>
      <c r="F4" s="861"/>
      <c r="G4" s="855"/>
      <c r="H4" s="863"/>
      <c r="I4" s="391" t="s">
        <v>249</v>
      </c>
      <c r="J4" s="392" t="s">
        <v>250</v>
      </c>
      <c r="K4" s="392" t="s">
        <v>251</v>
      </c>
      <c r="L4" s="393" t="s">
        <v>204</v>
      </c>
      <c r="M4" s="394" t="s">
        <v>252</v>
      </c>
      <c r="N4" s="393" t="s">
        <v>253</v>
      </c>
      <c r="O4" s="873"/>
      <c r="P4" s="875"/>
      <c r="Q4" s="848"/>
      <c r="R4" s="851"/>
    </row>
    <row r="5" spans="1:18" ht="13.5" customHeight="1">
      <c r="A5" s="879"/>
      <c r="B5" s="883"/>
      <c r="C5" s="395" t="s">
        <v>254</v>
      </c>
      <c r="D5" s="396" t="s">
        <v>255</v>
      </c>
      <c r="E5" s="397"/>
      <c r="F5" s="397" t="s">
        <v>256</v>
      </c>
      <c r="G5" s="397" t="s">
        <v>257</v>
      </c>
      <c r="H5" s="395" t="s">
        <v>258</v>
      </c>
      <c r="I5" s="398" t="s">
        <v>259</v>
      </c>
      <c r="J5" s="399" t="s">
        <v>260</v>
      </c>
      <c r="K5" s="399" t="s">
        <v>261</v>
      </c>
      <c r="L5" s="400" t="s">
        <v>262</v>
      </c>
      <c r="M5" s="398" t="s">
        <v>263</v>
      </c>
      <c r="N5" s="400" t="s">
        <v>264</v>
      </c>
      <c r="O5" s="395" t="s">
        <v>265</v>
      </c>
      <c r="P5" s="397" t="s">
        <v>266</v>
      </c>
      <c r="Q5" s="395" t="s">
        <v>267</v>
      </c>
      <c r="R5" s="396" t="s">
        <v>268</v>
      </c>
    </row>
    <row r="6" spans="1:18" ht="20.100000000000001" customHeight="1">
      <c r="A6" s="864" t="s">
        <v>269</v>
      </c>
      <c r="B6" s="401" t="s">
        <v>270</v>
      </c>
      <c r="C6" s="402">
        <v>62719</v>
      </c>
      <c r="D6" s="403">
        <v>59606</v>
      </c>
      <c r="E6" s="402">
        <v>60384</v>
      </c>
      <c r="F6" s="402">
        <v>1283</v>
      </c>
      <c r="G6" s="404" t="s">
        <v>271</v>
      </c>
      <c r="H6" s="402">
        <v>1606</v>
      </c>
      <c r="I6" s="405">
        <v>52</v>
      </c>
      <c r="J6" s="406">
        <v>785</v>
      </c>
      <c r="K6" s="406">
        <v>693</v>
      </c>
      <c r="L6" s="407">
        <v>76</v>
      </c>
      <c r="M6" s="405">
        <v>1237</v>
      </c>
      <c r="N6" s="407">
        <v>369</v>
      </c>
      <c r="O6" s="408">
        <v>490</v>
      </c>
      <c r="P6" s="408">
        <v>266</v>
      </c>
      <c r="Q6" s="409">
        <v>95.036591782394481</v>
      </c>
      <c r="R6" s="410">
        <v>2.5606275610261644</v>
      </c>
    </row>
    <row r="7" spans="1:18" ht="20.100000000000001" customHeight="1">
      <c r="A7" s="865"/>
      <c r="B7" s="411">
        <v>60</v>
      </c>
      <c r="C7" s="412">
        <v>70004</v>
      </c>
      <c r="D7" s="413">
        <v>65975</v>
      </c>
      <c r="E7" s="412">
        <v>67458</v>
      </c>
      <c r="F7" s="412">
        <v>1737</v>
      </c>
      <c r="G7" s="414" t="s">
        <v>272</v>
      </c>
      <c r="H7" s="412">
        <v>1675</v>
      </c>
      <c r="I7" s="415">
        <v>32</v>
      </c>
      <c r="J7" s="416">
        <v>636</v>
      </c>
      <c r="K7" s="416">
        <v>956</v>
      </c>
      <c r="L7" s="417">
        <v>51</v>
      </c>
      <c r="M7" s="415">
        <v>1378</v>
      </c>
      <c r="N7" s="417">
        <v>297</v>
      </c>
      <c r="O7" s="412">
        <v>815</v>
      </c>
      <c r="P7" s="412">
        <v>198</v>
      </c>
      <c r="Q7" s="418">
        <v>94.2446145934518</v>
      </c>
      <c r="R7" s="419">
        <v>2.3927204159762296</v>
      </c>
    </row>
    <row r="8" spans="1:18" ht="20.100000000000001" hidden="1" customHeight="1">
      <c r="A8" s="865"/>
      <c r="B8" s="420" t="s">
        <v>273</v>
      </c>
      <c r="C8" s="408">
        <v>68588</v>
      </c>
      <c r="D8" s="421">
        <v>66313</v>
      </c>
      <c r="E8" s="408">
        <v>66981</v>
      </c>
      <c r="F8" s="408">
        <v>633</v>
      </c>
      <c r="G8" s="422" t="s">
        <v>272</v>
      </c>
      <c r="H8" s="408">
        <v>1049</v>
      </c>
      <c r="I8" s="423">
        <v>16</v>
      </c>
      <c r="J8" s="406">
        <v>489</v>
      </c>
      <c r="K8" s="406">
        <v>504</v>
      </c>
      <c r="L8" s="407">
        <v>40</v>
      </c>
      <c r="M8" s="423">
        <v>929</v>
      </c>
      <c r="N8" s="407">
        <v>120</v>
      </c>
      <c r="O8" s="408">
        <v>682</v>
      </c>
      <c r="P8" s="408">
        <v>89</v>
      </c>
      <c r="Q8" s="409">
        <v>96.683093252463991</v>
      </c>
      <c r="R8" s="410">
        <v>1.5294220563363854</v>
      </c>
    </row>
    <row r="9" spans="1:18" ht="20.100000000000001" hidden="1" customHeight="1">
      <c r="A9" s="865"/>
      <c r="B9" s="420" t="s">
        <v>274</v>
      </c>
      <c r="C9" s="412">
        <v>67719</v>
      </c>
      <c r="D9" s="413">
        <v>65442</v>
      </c>
      <c r="E9" s="412">
        <v>66795</v>
      </c>
      <c r="F9" s="412">
        <v>637</v>
      </c>
      <c r="G9" s="414" t="s">
        <v>272</v>
      </c>
      <c r="H9" s="412">
        <v>904</v>
      </c>
      <c r="I9" s="415">
        <v>19</v>
      </c>
      <c r="J9" s="416">
        <v>503</v>
      </c>
      <c r="K9" s="416">
        <v>356</v>
      </c>
      <c r="L9" s="417">
        <v>26</v>
      </c>
      <c r="M9" s="415">
        <v>806</v>
      </c>
      <c r="N9" s="417">
        <v>98</v>
      </c>
      <c r="O9" s="412">
        <v>813</v>
      </c>
      <c r="P9" s="412">
        <v>77</v>
      </c>
      <c r="Q9" s="418">
        <v>96.637575864971424</v>
      </c>
      <c r="R9" s="419">
        <v>1.3349281590100266</v>
      </c>
    </row>
    <row r="10" spans="1:18" ht="20.100000000000001" hidden="1" customHeight="1">
      <c r="A10" s="865"/>
      <c r="B10" s="424" t="s">
        <v>275</v>
      </c>
      <c r="C10" s="408">
        <v>62914</v>
      </c>
      <c r="D10" s="421">
        <v>60735</v>
      </c>
      <c r="E10" s="408">
        <v>61188</v>
      </c>
      <c r="F10" s="408">
        <v>483</v>
      </c>
      <c r="G10" s="422">
        <v>110</v>
      </c>
      <c r="H10" s="408">
        <v>619</v>
      </c>
      <c r="I10" s="423">
        <v>13</v>
      </c>
      <c r="J10" s="406">
        <v>324</v>
      </c>
      <c r="K10" s="406">
        <v>236</v>
      </c>
      <c r="L10" s="407">
        <v>46</v>
      </c>
      <c r="M10" s="423">
        <v>547</v>
      </c>
      <c r="N10" s="407">
        <v>72</v>
      </c>
      <c r="O10" s="408">
        <v>1116</v>
      </c>
      <c r="P10" s="408">
        <v>39</v>
      </c>
      <c r="Q10" s="409">
        <v>96.536541946148716</v>
      </c>
      <c r="R10" s="410">
        <v>0.9838827605938264</v>
      </c>
    </row>
    <row r="11" spans="1:18" ht="20.100000000000001" hidden="1" customHeight="1">
      <c r="A11" s="865"/>
      <c r="B11" s="425" t="s">
        <v>276</v>
      </c>
      <c r="C11" s="408">
        <v>59152</v>
      </c>
      <c r="D11" s="421">
        <v>57003</v>
      </c>
      <c r="E11" s="408">
        <v>57348</v>
      </c>
      <c r="F11" s="408">
        <v>394</v>
      </c>
      <c r="G11" s="408">
        <v>120</v>
      </c>
      <c r="H11" s="408">
        <v>555</v>
      </c>
      <c r="I11" s="423">
        <v>22</v>
      </c>
      <c r="J11" s="406">
        <v>265</v>
      </c>
      <c r="K11" s="406">
        <v>215</v>
      </c>
      <c r="L11" s="407">
        <v>53</v>
      </c>
      <c r="M11" s="423">
        <v>504</v>
      </c>
      <c r="N11" s="407">
        <v>51</v>
      </c>
      <c r="O11" s="408">
        <v>1226</v>
      </c>
      <c r="P11" s="408">
        <v>26</v>
      </c>
      <c r="Q11" s="409">
        <v>96.366986746010269</v>
      </c>
      <c r="R11" s="410">
        <v>0.93826075196104952</v>
      </c>
    </row>
    <row r="12" spans="1:18" ht="20.100000000000001" customHeight="1">
      <c r="A12" s="865"/>
      <c r="B12" s="425" t="s">
        <v>277</v>
      </c>
      <c r="C12" s="408">
        <v>57438</v>
      </c>
      <c r="D12" s="421">
        <v>55306</v>
      </c>
      <c r="E12" s="408">
        <v>55675</v>
      </c>
      <c r="F12" s="408">
        <v>428</v>
      </c>
      <c r="G12" s="408">
        <v>99</v>
      </c>
      <c r="H12" s="408">
        <v>462</v>
      </c>
      <c r="I12" s="423">
        <v>12</v>
      </c>
      <c r="J12" s="406">
        <v>248</v>
      </c>
      <c r="K12" s="406">
        <v>163</v>
      </c>
      <c r="L12" s="407">
        <v>39</v>
      </c>
      <c r="M12" s="423">
        <v>422</v>
      </c>
      <c r="N12" s="407">
        <v>40</v>
      </c>
      <c r="O12" s="408">
        <v>1253</v>
      </c>
      <c r="P12" s="408">
        <v>11</v>
      </c>
      <c r="Q12" s="409">
        <v>96.288171593718445</v>
      </c>
      <c r="R12" s="410">
        <v>0.80434555520735396</v>
      </c>
    </row>
    <row r="13" spans="1:18" ht="20.100000000000001" customHeight="1">
      <c r="A13" s="865"/>
      <c r="B13" s="426">
        <v>15</v>
      </c>
      <c r="C13" s="408">
        <v>53542</v>
      </c>
      <c r="D13" s="421">
        <v>51556</v>
      </c>
      <c r="E13" s="408">
        <v>51864</v>
      </c>
      <c r="F13" s="408">
        <v>529</v>
      </c>
      <c r="G13" s="408">
        <v>80</v>
      </c>
      <c r="H13" s="408">
        <v>376</v>
      </c>
      <c r="I13" s="423">
        <v>5</v>
      </c>
      <c r="J13" s="406">
        <v>179</v>
      </c>
      <c r="K13" s="406">
        <v>182</v>
      </c>
      <c r="L13" s="407">
        <v>10</v>
      </c>
      <c r="M13" s="423">
        <v>332</v>
      </c>
      <c r="N13" s="407">
        <v>44</v>
      </c>
      <c r="O13" s="408">
        <v>1096</v>
      </c>
      <c r="P13" s="408">
        <v>15</v>
      </c>
      <c r="Q13" s="409">
        <v>96.290762392140749</v>
      </c>
      <c r="R13" s="410">
        <v>0.70225243733891152</v>
      </c>
    </row>
    <row r="14" spans="1:18" ht="19.5" customHeight="1">
      <c r="A14" s="865"/>
      <c r="B14" s="426">
        <v>16</v>
      </c>
      <c r="C14" s="408">
        <v>53242</v>
      </c>
      <c r="D14" s="408">
        <v>51244</v>
      </c>
      <c r="E14" s="408">
        <v>51524</v>
      </c>
      <c r="F14" s="408">
        <v>483</v>
      </c>
      <c r="G14" s="408">
        <v>84</v>
      </c>
      <c r="H14" s="408">
        <v>416</v>
      </c>
      <c r="I14" s="423">
        <v>15</v>
      </c>
      <c r="J14" s="406">
        <v>192</v>
      </c>
      <c r="K14" s="406">
        <v>196</v>
      </c>
      <c r="L14" s="407">
        <v>13</v>
      </c>
      <c r="M14" s="423">
        <v>377</v>
      </c>
      <c r="N14" s="407">
        <v>39</v>
      </c>
      <c r="O14" s="408">
        <v>1122</v>
      </c>
      <c r="P14" s="408">
        <v>23</v>
      </c>
      <c r="Q14" s="409">
        <v>96.247323541564938</v>
      </c>
      <c r="R14" s="410">
        <v>0.78133804139589058</v>
      </c>
    </row>
    <row r="15" spans="1:18" ht="19.5" customHeight="1">
      <c r="A15" s="865"/>
      <c r="B15" s="426">
        <v>17</v>
      </c>
      <c r="C15" s="408">
        <v>50424</v>
      </c>
      <c r="D15" s="408">
        <v>48795</v>
      </c>
      <c r="E15" s="408">
        <v>48894</v>
      </c>
      <c r="F15" s="408">
        <v>423</v>
      </c>
      <c r="G15" s="408">
        <v>97</v>
      </c>
      <c r="H15" s="408">
        <v>335</v>
      </c>
      <c r="I15" s="423">
        <v>6</v>
      </c>
      <c r="J15" s="406">
        <v>162</v>
      </c>
      <c r="K15" s="406">
        <v>150</v>
      </c>
      <c r="L15" s="407">
        <v>17</v>
      </c>
      <c r="M15" s="423">
        <v>306</v>
      </c>
      <c r="N15" s="407">
        <v>29</v>
      </c>
      <c r="O15" s="408">
        <v>886</v>
      </c>
      <c r="P15" s="408">
        <v>15</v>
      </c>
      <c r="Q15" s="409">
        <v>96.769395525940027</v>
      </c>
      <c r="R15" s="410">
        <v>0.66436617483737903</v>
      </c>
    </row>
    <row r="16" spans="1:18" ht="19.5" customHeight="1">
      <c r="A16" s="865"/>
      <c r="B16" s="427">
        <v>18</v>
      </c>
      <c r="C16" s="428">
        <v>49228</v>
      </c>
      <c r="D16" s="428">
        <v>47556</v>
      </c>
      <c r="E16" s="428">
        <v>47672</v>
      </c>
      <c r="F16" s="428">
        <v>481</v>
      </c>
      <c r="G16" s="428">
        <v>75</v>
      </c>
      <c r="H16" s="428">
        <v>342</v>
      </c>
      <c r="I16" s="429">
        <v>14</v>
      </c>
      <c r="J16" s="430">
        <v>192</v>
      </c>
      <c r="K16" s="430">
        <v>126</v>
      </c>
      <c r="L16" s="431">
        <v>10</v>
      </c>
      <c r="M16" s="429">
        <v>320</v>
      </c>
      <c r="N16" s="431">
        <v>22</v>
      </c>
      <c r="O16" s="428">
        <v>858</v>
      </c>
      <c r="P16" s="428">
        <v>9</v>
      </c>
      <c r="Q16" s="432">
        <v>96.603558950190944</v>
      </c>
      <c r="R16" s="433">
        <v>0.69472657837003327</v>
      </c>
    </row>
    <row r="17" spans="1:19" ht="19.5" customHeight="1">
      <c r="A17" s="865"/>
      <c r="B17" s="426">
        <v>19</v>
      </c>
      <c r="C17" s="408">
        <v>49365</v>
      </c>
      <c r="D17" s="421">
        <v>47723</v>
      </c>
      <c r="E17" s="408">
        <v>47888</v>
      </c>
      <c r="F17" s="408">
        <v>450</v>
      </c>
      <c r="G17" s="408">
        <v>76</v>
      </c>
      <c r="H17" s="408">
        <v>339</v>
      </c>
      <c r="I17" s="423">
        <v>8</v>
      </c>
      <c r="J17" s="406">
        <v>178</v>
      </c>
      <c r="K17" s="406">
        <v>140</v>
      </c>
      <c r="L17" s="407">
        <v>13</v>
      </c>
      <c r="M17" s="423">
        <v>303</v>
      </c>
      <c r="N17" s="407">
        <v>36</v>
      </c>
      <c r="O17" s="408">
        <v>866</v>
      </c>
      <c r="P17" s="408">
        <v>13</v>
      </c>
      <c r="Q17" s="409">
        <v>96.673756710219791</v>
      </c>
      <c r="R17" s="410">
        <v>0.68672136128836214</v>
      </c>
    </row>
    <row r="18" spans="1:19" ht="19.5" customHeight="1">
      <c r="A18" s="865"/>
      <c r="B18" s="426">
        <v>20</v>
      </c>
      <c r="C18" s="408">
        <v>48571</v>
      </c>
      <c r="D18" s="421">
        <v>46963</v>
      </c>
      <c r="E18" s="408">
        <v>47044</v>
      </c>
      <c r="F18" s="408">
        <v>440</v>
      </c>
      <c r="G18" s="408">
        <v>86</v>
      </c>
      <c r="H18" s="408">
        <v>330</v>
      </c>
      <c r="I18" s="423">
        <v>4</v>
      </c>
      <c r="J18" s="406">
        <v>162</v>
      </c>
      <c r="K18" s="406">
        <v>143</v>
      </c>
      <c r="L18" s="407">
        <v>21</v>
      </c>
      <c r="M18" s="423">
        <v>303</v>
      </c>
      <c r="N18" s="407">
        <v>27</v>
      </c>
      <c r="O18" s="408">
        <v>851</v>
      </c>
      <c r="P18" s="408">
        <v>13</v>
      </c>
      <c r="Q18" s="409">
        <v>96.689382553375467</v>
      </c>
      <c r="R18" s="410">
        <v>0.67941775956846673</v>
      </c>
    </row>
    <row r="19" spans="1:19" ht="19.5" customHeight="1">
      <c r="A19" s="865"/>
      <c r="B19" s="426">
        <v>21</v>
      </c>
      <c r="C19" s="408">
        <v>47548</v>
      </c>
      <c r="D19" s="421">
        <v>46137</v>
      </c>
      <c r="E19" s="408">
        <v>46186</v>
      </c>
      <c r="F19" s="408">
        <v>323</v>
      </c>
      <c r="G19" s="408">
        <v>57</v>
      </c>
      <c r="H19" s="408">
        <v>274</v>
      </c>
      <c r="I19" s="423">
        <v>13</v>
      </c>
      <c r="J19" s="406">
        <v>108</v>
      </c>
      <c r="K19" s="406">
        <v>144</v>
      </c>
      <c r="L19" s="407">
        <v>9</v>
      </c>
      <c r="M19" s="423">
        <v>242</v>
      </c>
      <c r="N19" s="407">
        <v>32</v>
      </c>
      <c r="O19" s="408">
        <v>828</v>
      </c>
      <c r="P19" s="408">
        <v>14</v>
      </c>
      <c r="Q19" s="409">
        <v>97.032472448893742</v>
      </c>
      <c r="R19" s="410">
        <v>0.57625977959115005</v>
      </c>
    </row>
    <row r="20" spans="1:19" s="434" customFormat="1" ht="19.5" customHeight="1">
      <c r="A20" s="865"/>
      <c r="B20" s="426">
        <v>22</v>
      </c>
      <c r="C20" s="408">
        <v>49143</v>
      </c>
      <c r="D20" s="408">
        <v>47728</v>
      </c>
      <c r="E20" s="408">
        <v>47730</v>
      </c>
      <c r="F20" s="408">
        <v>442</v>
      </c>
      <c r="G20" s="408">
        <v>73</v>
      </c>
      <c r="H20" s="408">
        <v>217</v>
      </c>
      <c r="I20" s="423">
        <v>6</v>
      </c>
      <c r="J20" s="406">
        <v>97</v>
      </c>
      <c r="K20" s="406">
        <v>101</v>
      </c>
      <c r="L20" s="407">
        <v>13</v>
      </c>
      <c r="M20" s="423">
        <v>193</v>
      </c>
      <c r="N20" s="407">
        <v>24</v>
      </c>
      <c r="O20" s="408">
        <v>775</v>
      </c>
      <c r="P20" s="408">
        <v>19</v>
      </c>
      <c r="Q20" s="409">
        <v>97.120647905093293</v>
      </c>
      <c r="R20" s="410">
        <v>0.44156848381254704</v>
      </c>
    </row>
    <row r="21" spans="1:19" s="434" customFormat="1" ht="19.5" customHeight="1">
      <c r="A21" s="865"/>
      <c r="B21" s="427">
        <v>23</v>
      </c>
      <c r="C21" s="428">
        <v>47402</v>
      </c>
      <c r="D21" s="428">
        <v>46192</v>
      </c>
      <c r="E21" s="428">
        <v>46147</v>
      </c>
      <c r="F21" s="428">
        <v>380</v>
      </c>
      <c r="G21" s="428">
        <v>48</v>
      </c>
      <c r="H21" s="428">
        <v>195</v>
      </c>
      <c r="I21" s="429">
        <v>5</v>
      </c>
      <c r="J21" s="430">
        <v>77</v>
      </c>
      <c r="K21" s="430">
        <v>90</v>
      </c>
      <c r="L21" s="431">
        <v>23</v>
      </c>
      <c r="M21" s="429">
        <v>169</v>
      </c>
      <c r="N21" s="431">
        <v>26</v>
      </c>
      <c r="O21" s="428">
        <v>644</v>
      </c>
      <c r="P21" s="428">
        <v>9</v>
      </c>
      <c r="Q21" s="432">
        <v>97.447365090080581</v>
      </c>
      <c r="R21" s="433">
        <v>0.41137504746635162</v>
      </c>
    </row>
    <row r="22" spans="1:19" s="434" customFormat="1" ht="19.5" customHeight="1">
      <c r="A22" s="865"/>
      <c r="B22" s="426">
        <v>24</v>
      </c>
      <c r="C22" s="408">
        <v>48023</v>
      </c>
      <c r="D22" s="408">
        <v>46822</v>
      </c>
      <c r="E22" s="408">
        <v>46692</v>
      </c>
      <c r="F22" s="408">
        <v>406</v>
      </c>
      <c r="G22" s="408">
        <v>54</v>
      </c>
      <c r="H22" s="408">
        <v>180</v>
      </c>
      <c r="I22" s="423">
        <v>10</v>
      </c>
      <c r="J22" s="406">
        <v>79</v>
      </c>
      <c r="K22" s="406">
        <v>77</v>
      </c>
      <c r="L22" s="435">
        <v>14</v>
      </c>
      <c r="M22" s="421">
        <v>158</v>
      </c>
      <c r="N22" s="407">
        <v>22</v>
      </c>
      <c r="O22" s="408">
        <v>622</v>
      </c>
      <c r="P22" s="408">
        <v>7</v>
      </c>
      <c r="Q22" s="409">
        <v>97.499115007392291</v>
      </c>
      <c r="R22" s="410">
        <v>0.37482039855902383</v>
      </c>
    </row>
    <row r="23" spans="1:19" s="434" customFormat="1" ht="19.5" customHeight="1">
      <c r="A23" s="865"/>
      <c r="B23" s="426">
        <v>25</v>
      </c>
      <c r="C23" s="408">
        <v>48005</v>
      </c>
      <c r="D23" s="408">
        <v>46828</v>
      </c>
      <c r="E23" s="408">
        <v>46658</v>
      </c>
      <c r="F23" s="408">
        <v>338</v>
      </c>
      <c r="G23" s="408">
        <v>69</v>
      </c>
      <c r="H23" s="408">
        <v>243</v>
      </c>
      <c r="I23" s="423">
        <v>6</v>
      </c>
      <c r="J23" s="406">
        <v>100</v>
      </c>
      <c r="K23" s="406">
        <v>120</v>
      </c>
      <c r="L23" s="435">
        <v>17</v>
      </c>
      <c r="M23" s="421">
        <v>225</v>
      </c>
      <c r="N23" s="407">
        <v>18</v>
      </c>
      <c r="O23" s="408">
        <v>604</v>
      </c>
      <c r="P23" s="408">
        <v>8</v>
      </c>
      <c r="Q23" s="409">
        <v>97.548172065409858</v>
      </c>
      <c r="R23" s="410">
        <v>0.50619727111759194</v>
      </c>
    </row>
    <row r="24" spans="1:19" s="434" customFormat="1" ht="19.5" customHeight="1">
      <c r="A24" s="865"/>
      <c r="B24" s="426">
        <v>26</v>
      </c>
      <c r="C24" s="435">
        <v>47920</v>
      </c>
      <c r="D24" s="408">
        <v>46794</v>
      </c>
      <c r="E24" s="408">
        <v>46500</v>
      </c>
      <c r="F24" s="408">
        <v>308</v>
      </c>
      <c r="G24" s="408">
        <v>52</v>
      </c>
      <c r="H24" s="408">
        <v>229</v>
      </c>
      <c r="I24" s="423">
        <v>12</v>
      </c>
      <c r="J24" s="406">
        <v>110</v>
      </c>
      <c r="K24" s="406">
        <v>94</v>
      </c>
      <c r="L24" s="435">
        <v>13</v>
      </c>
      <c r="M24" s="423">
        <v>211</v>
      </c>
      <c r="N24" s="435">
        <v>18</v>
      </c>
      <c r="O24" s="408">
        <v>594</v>
      </c>
      <c r="P24" s="435">
        <v>5</v>
      </c>
      <c r="Q24" s="409">
        <v>97.650250417362273</v>
      </c>
      <c r="R24" s="436">
        <v>0.47787979966611022</v>
      </c>
    </row>
    <row r="25" spans="1:19" s="434" customFormat="1" ht="19.5" customHeight="1">
      <c r="A25" s="865"/>
      <c r="B25" s="426">
        <v>27</v>
      </c>
      <c r="C25" s="437">
        <v>46993</v>
      </c>
      <c r="D25" s="437">
        <v>45941</v>
      </c>
      <c r="E25" s="437">
        <v>45612</v>
      </c>
      <c r="F25" s="437">
        <v>326</v>
      </c>
      <c r="G25" s="437">
        <v>52</v>
      </c>
      <c r="H25" s="437">
        <v>228</v>
      </c>
      <c r="I25" s="438">
        <v>7</v>
      </c>
      <c r="J25" s="439">
        <v>113</v>
      </c>
      <c r="K25" s="439">
        <v>95</v>
      </c>
      <c r="L25" s="440">
        <v>13</v>
      </c>
      <c r="M25" s="438">
        <v>208</v>
      </c>
      <c r="N25" s="440">
        <v>20</v>
      </c>
      <c r="O25" s="437">
        <v>508</v>
      </c>
      <c r="P25" s="437">
        <v>10</v>
      </c>
      <c r="Q25" s="409">
        <v>97.761368714489393</v>
      </c>
      <c r="R25" s="410">
        <v>0.48517864362777435</v>
      </c>
    </row>
    <row r="26" spans="1:19" ht="18.75" customHeight="1">
      <c r="A26" s="865"/>
      <c r="B26" s="427">
        <v>28</v>
      </c>
      <c r="C26" s="441">
        <v>47266</v>
      </c>
      <c r="D26" s="441">
        <v>46340</v>
      </c>
      <c r="E26" s="441">
        <v>45959</v>
      </c>
      <c r="F26" s="441">
        <v>266</v>
      </c>
      <c r="G26" s="441">
        <v>29</v>
      </c>
      <c r="H26" s="441">
        <v>224</v>
      </c>
      <c r="I26" s="442">
        <v>6</v>
      </c>
      <c r="J26" s="443">
        <v>121</v>
      </c>
      <c r="K26" s="443">
        <v>80</v>
      </c>
      <c r="L26" s="444">
        <v>17</v>
      </c>
      <c r="M26" s="442">
        <v>198</v>
      </c>
      <c r="N26" s="444">
        <v>26</v>
      </c>
      <c r="O26" s="441">
        <v>445</v>
      </c>
      <c r="P26" s="445">
        <v>9</v>
      </c>
      <c r="Q26" s="432">
        <v>98.040875047602924</v>
      </c>
      <c r="R26" s="433">
        <v>0.47391359539626793</v>
      </c>
    </row>
    <row r="27" spans="1:19" ht="18.75" customHeight="1">
      <c r="A27" s="865"/>
      <c r="B27" s="426">
        <v>29</v>
      </c>
      <c r="C27" s="437">
        <v>47429</v>
      </c>
      <c r="D27" s="437">
        <v>46494</v>
      </c>
      <c r="E27" s="437">
        <v>46024</v>
      </c>
      <c r="F27" s="437">
        <v>282</v>
      </c>
      <c r="G27" s="437">
        <v>43</v>
      </c>
      <c r="H27" s="437">
        <v>222</v>
      </c>
      <c r="I27" s="438">
        <v>2</v>
      </c>
      <c r="J27" s="439">
        <v>91</v>
      </c>
      <c r="K27" s="439">
        <v>99</v>
      </c>
      <c r="L27" s="446">
        <v>30</v>
      </c>
      <c r="M27" s="438">
        <v>190</v>
      </c>
      <c r="N27" s="446">
        <v>32</v>
      </c>
      <c r="O27" s="437">
        <v>448</v>
      </c>
      <c r="P27" s="446">
        <v>17</v>
      </c>
      <c r="Q27" s="409">
        <v>98.028632271395139</v>
      </c>
      <c r="R27" s="436">
        <v>0.4680680596259672</v>
      </c>
      <c r="S27" s="447"/>
    </row>
    <row r="28" spans="1:19" ht="18.75" customHeight="1">
      <c r="A28" s="865"/>
      <c r="B28" s="426">
        <v>30</v>
      </c>
      <c r="C28" s="437">
        <v>46403</v>
      </c>
      <c r="D28" s="437">
        <v>45561</v>
      </c>
      <c r="E28" s="437">
        <v>44984</v>
      </c>
      <c r="F28" s="437">
        <v>259</v>
      </c>
      <c r="G28" s="437">
        <v>31</v>
      </c>
      <c r="H28" s="437">
        <v>134</v>
      </c>
      <c r="I28" s="438">
        <v>2</v>
      </c>
      <c r="J28" s="439">
        <v>65</v>
      </c>
      <c r="K28" s="439">
        <v>50</v>
      </c>
      <c r="L28" s="446">
        <v>17</v>
      </c>
      <c r="M28" s="438">
        <v>114</v>
      </c>
      <c r="N28" s="446">
        <v>20</v>
      </c>
      <c r="O28" s="437">
        <v>456</v>
      </c>
      <c r="P28" s="446">
        <v>7</v>
      </c>
      <c r="Q28" s="409">
        <v>98.185462146843946</v>
      </c>
      <c r="R28" s="436">
        <v>0.28877443268754177</v>
      </c>
      <c r="S28" s="447"/>
    </row>
    <row r="29" spans="1:19" ht="18.75" customHeight="1">
      <c r="A29" s="866"/>
      <c r="B29" s="425" t="s">
        <v>278</v>
      </c>
      <c r="C29" s="437">
        <v>45416</v>
      </c>
      <c r="D29" s="437">
        <v>44625</v>
      </c>
      <c r="E29" s="437">
        <v>43817</v>
      </c>
      <c r="F29" s="437">
        <v>278</v>
      </c>
      <c r="G29" s="437">
        <v>28</v>
      </c>
      <c r="H29" s="437">
        <v>142</v>
      </c>
      <c r="I29" s="438">
        <v>1</v>
      </c>
      <c r="J29" s="439">
        <v>54</v>
      </c>
      <c r="K29" s="439">
        <v>58</v>
      </c>
      <c r="L29" s="446">
        <v>29</v>
      </c>
      <c r="M29" s="438">
        <v>125</v>
      </c>
      <c r="N29" s="440">
        <v>17</v>
      </c>
      <c r="O29" s="437">
        <v>375</v>
      </c>
      <c r="P29" s="446">
        <v>4</v>
      </c>
      <c r="Q29" s="409">
        <v>98.258323057953149</v>
      </c>
      <c r="R29" s="410">
        <v>0.31266514003875284</v>
      </c>
      <c r="S29" s="447"/>
    </row>
    <row r="30" spans="1:19" ht="18.75" customHeight="1">
      <c r="A30" s="448"/>
      <c r="B30" s="425">
        <v>2</v>
      </c>
      <c r="C30" s="437">
        <v>45106</v>
      </c>
      <c r="D30" s="437">
        <v>44267</v>
      </c>
      <c r="E30" s="437">
        <v>43414</v>
      </c>
      <c r="F30" s="449">
        <v>264</v>
      </c>
      <c r="G30" s="450">
        <v>28</v>
      </c>
      <c r="H30" s="450">
        <v>145</v>
      </c>
      <c r="I30" s="451" t="s">
        <v>279</v>
      </c>
      <c r="J30" s="452">
        <v>65</v>
      </c>
      <c r="K30" s="452">
        <v>60</v>
      </c>
      <c r="L30" s="440">
        <v>20</v>
      </c>
      <c r="M30" s="450">
        <v>129</v>
      </c>
      <c r="N30" s="440">
        <v>16</v>
      </c>
      <c r="O30" s="437">
        <v>437</v>
      </c>
      <c r="P30" s="437">
        <v>7</v>
      </c>
      <c r="Q30" s="453">
        <v>98.1</v>
      </c>
      <c r="R30" s="410">
        <v>0.3</v>
      </c>
      <c r="S30" s="447"/>
    </row>
    <row r="31" spans="1:19" ht="18.75" customHeight="1">
      <c r="A31" s="454"/>
      <c r="B31" s="455">
        <v>3</v>
      </c>
      <c r="C31" s="441">
        <v>44061</v>
      </c>
      <c r="D31" s="441">
        <v>43357</v>
      </c>
      <c r="E31" s="441">
        <v>42130</v>
      </c>
      <c r="F31" s="441">
        <v>244</v>
      </c>
      <c r="G31" s="441">
        <v>23</v>
      </c>
      <c r="H31" s="441">
        <v>111</v>
      </c>
      <c r="I31" s="442">
        <v>4</v>
      </c>
      <c r="J31" s="443">
        <v>56</v>
      </c>
      <c r="K31" s="443">
        <v>41</v>
      </c>
      <c r="L31" s="444">
        <v>10</v>
      </c>
      <c r="M31" s="442">
        <v>91</v>
      </c>
      <c r="N31" s="444">
        <v>20</v>
      </c>
      <c r="O31" s="441">
        <v>357</v>
      </c>
      <c r="P31" s="441">
        <v>8</v>
      </c>
      <c r="Q31" s="456">
        <v>98.4</v>
      </c>
      <c r="R31" s="433">
        <v>0.3</v>
      </c>
      <c r="S31" s="447"/>
    </row>
    <row r="32" spans="1:19" ht="18.75" customHeight="1">
      <c r="A32" s="454"/>
      <c r="B32" s="457">
        <v>4</v>
      </c>
      <c r="C32" s="458">
        <f>D32+F32+H32+O32-P32</f>
        <v>45778</v>
      </c>
      <c r="D32" s="458">
        <v>44909</v>
      </c>
      <c r="E32" s="458">
        <v>43442</v>
      </c>
      <c r="F32" s="458">
        <v>340</v>
      </c>
      <c r="G32" s="458">
        <v>35</v>
      </c>
      <c r="H32" s="458">
        <v>107</v>
      </c>
      <c r="I32" s="459">
        <v>4</v>
      </c>
      <c r="J32" s="460">
        <v>52</v>
      </c>
      <c r="K32" s="460">
        <v>39</v>
      </c>
      <c r="L32" s="461">
        <v>12</v>
      </c>
      <c r="M32" s="459">
        <v>95</v>
      </c>
      <c r="N32" s="461">
        <v>12</v>
      </c>
      <c r="O32" s="458">
        <v>426</v>
      </c>
      <c r="P32" s="458">
        <v>4</v>
      </c>
      <c r="Q32" s="462">
        <v>98.1</v>
      </c>
      <c r="R32" s="463">
        <v>0.2</v>
      </c>
      <c r="S32" s="447"/>
    </row>
    <row r="33" spans="1:18" ht="18.75" customHeight="1">
      <c r="A33" s="434" t="s">
        <v>280</v>
      </c>
      <c r="B33" s="464"/>
      <c r="C33" s="465"/>
      <c r="D33" s="465"/>
      <c r="E33" s="465"/>
      <c r="F33" s="465"/>
      <c r="G33" s="465"/>
      <c r="H33" s="465"/>
      <c r="I33" s="465"/>
      <c r="J33" s="465"/>
      <c r="K33" s="465"/>
      <c r="L33" s="465"/>
      <c r="M33" s="465"/>
      <c r="N33" s="465"/>
      <c r="O33" s="465"/>
      <c r="P33" s="465"/>
      <c r="Q33" s="465"/>
      <c r="R33" s="465"/>
    </row>
    <row r="34" spans="1:18" ht="18" customHeight="1">
      <c r="A34" s="387" t="s">
        <v>281</v>
      </c>
      <c r="B34" s="464"/>
      <c r="C34" s="465"/>
      <c r="D34" s="465"/>
      <c r="E34" s="465"/>
      <c r="F34" s="465"/>
      <c r="G34" s="465"/>
      <c r="H34" s="465"/>
      <c r="I34" s="465"/>
      <c r="J34" s="465"/>
      <c r="K34" s="465"/>
      <c r="L34" s="465"/>
      <c r="M34" s="465"/>
      <c r="N34" s="465"/>
      <c r="O34" s="465"/>
      <c r="P34" s="465"/>
      <c r="Q34" s="465"/>
      <c r="R34" s="465"/>
    </row>
    <row r="35" spans="1:18" ht="15" customHeight="1">
      <c r="A35" s="387" t="s">
        <v>282</v>
      </c>
      <c r="B35" s="464"/>
      <c r="C35" s="465"/>
      <c r="D35" s="465"/>
      <c r="E35" s="465"/>
      <c r="F35" s="465"/>
      <c r="G35" s="465"/>
      <c r="H35" s="465"/>
      <c r="I35" s="465"/>
      <c r="J35" s="465"/>
      <c r="K35" s="465"/>
      <c r="L35" s="465"/>
      <c r="M35" s="465"/>
      <c r="N35" s="465"/>
      <c r="O35" s="465"/>
      <c r="P35" s="465"/>
      <c r="Q35" s="465"/>
      <c r="R35" s="465"/>
    </row>
    <row r="36" spans="1:18" ht="14.25" customHeight="1">
      <c r="B36" s="464" t="s">
        <v>283</v>
      </c>
      <c r="C36" s="465"/>
      <c r="D36" s="466"/>
      <c r="E36" s="465"/>
      <c r="F36" s="465"/>
      <c r="G36" s="465"/>
      <c r="H36" s="465"/>
      <c r="I36" s="465"/>
      <c r="J36" s="465"/>
      <c r="K36" s="465"/>
      <c r="L36" s="465"/>
      <c r="M36" s="465"/>
      <c r="N36" s="465"/>
      <c r="O36" s="465"/>
      <c r="P36" s="465"/>
      <c r="Q36" s="465"/>
      <c r="R36" s="465"/>
    </row>
    <row r="37" spans="1:18" ht="11.25" customHeight="1">
      <c r="A37" s="867" t="s">
        <v>231</v>
      </c>
      <c r="B37" s="401" t="s">
        <v>284</v>
      </c>
      <c r="C37" s="402">
        <v>31872</v>
      </c>
      <c r="D37" s="403">
        <v>30070</v>
      </c>
      <c r="E37" s="402">
        <v>30576</v>
      </c>
      <c r="F37" s="402">
        <v>739</v>
      </c>
      <c r="G37" s="404" t="s">
        <v>285</v>
      </c>
      <c r="H37" s="467">
        <v>908</v>
      </c>
      <c r="I37" s="405">
        <v>49</v>
      </c>
      <c r="J37" s="468">
        <v>516</v>
      </c>
      <c r="K37" s="468">
        <v>300</v>
      </c>
      <c r="L37" s="469">
        <v>43</v>
      </c>
      <c r="M37" s="405">
        <v>729</v>
      </c>
      <c r="N37" s="469">
        <v>179</v>
      </c>
      <c r="O37" s="402">
        <v>279</v>
      </c>
      <c r="P37" s="402">
        <v>124</v>
      </c>
      <c r="Q37" s="470">
        <v>94.346134538152612</v>
      </c>
      <c r="R37" s="471">
        <v>2.8488955823293174</v>
      </c>
    </row>
    <row r="38" spans="1:18" ht="11.25" customHeight="1">
      <c r="A38" s="868"/>
      <c r="B38" s="411">
        <v>60</v>
      </c>
      <c r="C38" s="412">
        <v>35669</v>
      </c>
      <c r="D38" s="413">
        <v>33518</v>
      </c>
      <c r="E38" s="412">
        <v>34346</v>
      </c>
      <c r="F38" s="412">
        <v>823</v>
      </c>
      <c r="G38" s="414" t="s">
        <v>285</v>
      </c>
      <c r="H38" s="472">
        <v>1000</v>
      </c>
      <c r="I38" s="415">
        <v>30</v>
      </c>
      <c r="J38" s="416">
        <v>477</v>
      </c>
      <c r="K38" s="416">
        <v>461</v>
      </c>
      <c r="L38" s="417">
        <v>32</v>
      </c>
      <c r="M38" s="415">
        <v>820</v>
      </c>
      <c r="N38" s="417">
        <v>180</v>
      </c>
      <c r="O38" s="412">
        <v>438</v>
      </c>
      <c r="P38" s="412">
        <v>110</v>
      </c>
      <c r="Q38" s="418">
        <v>93.969553393703222</v>
      </c>
      <c r="R38" s="419">
        <v>2.8035549076228659</v>
      </c>
    </row>
    <row r="39" spans="1:18" ht="11.25" hidden="1" customHeight="1">
      <c r="A39" s="868"/>
      <c r="B39" s="420" t="s">
        <v>286</v>
      </c>
      <c r="C39" s="408">
        <v>34915</v>
      </c>
      <c r="D39" s="421">
        <v>33576</v>
      </c>
      <c r="E39" s="408">
        <v>33964</v>
      </c>
      <c r="F39" s="408">
        <v>253</v>
      </c>
      <c r="G39" s="422" t="s">
        <v>285</v>
      </c>
      <c r="H39" s="473">
        <v>766</v>
      </c>
      <c r="I39" s="423">
        <v>15</v>
      </c>
      <c r="J39" s="406">
        <v>437</v>
      </c>
      <c r="K39" s="406">
        <v>285</v>
      </c>
      <c r="L39" s="407">
        <v>29</v>
      </c>
      <c r="M39" s="423">
        <v>677</v>
      </c>
      <c r="N39" s="407">
        <v>89</v>
      </c>
      <c r="O39" s="408">
        <v>373</v>
      </c>
      <c r="P39" s="408">
        <v>53</v>
      </c>
      <c r="Q39" s="409">
        <v>96.164972075039373</v>
      </c>
      <c r="R39" s="410">
        <v>2.1938994701417731</v>
      </c>
    </row>
    <row r="40" spans="1:18" ht="11.25" hidden="1" customHeight="1">
      <c r="A40" s="868"/>
      <c r="B40" s="474" t="s">
        <v>274</v>
      </c>
      <c r="C40" s="412">
        <v>34676</v>
      </c>
      <c r="D40" s="413">
        <v>33351</v>
      </c>
      <c r="E40" s="412">
        <v>33778</v>
      </c>
      <c r="F40" s="412">
        <v>253</v>
      </c>
      <c r="G40" s="414" t="s">
        <v>285</v>
      </c>
      <c r="H40" s="472">
        <v>666</v>
      </c>
      <c r="I40" s="415">
        <v>19</v>
      </c>
      <c r="J40" s="416">
        <v>454</v>
      </c>
      <c r="K40" s="416">
        <v>180</v>
      </c>
      <c r="L40" s="417">
        <v>13</v>
      </c>
      <c r="M40" s="415">
        <v>595</v>
      </c>
      <c r="N40" s="417">
        <v>71</v>
      </c>
      <c r="O40" s="412">
        <v>454</v>
      </c>
      <c r="P40" s="412">
        <v>48</v>
      </c>
      <c r="Q40" s="418">
        <v>96.178913369477442</v>
      </c>
      <c r="R40" s="419">
        <v>1.9206367516437881</v>
      </c>
    </row>
    <row r="41" spans="1:18" ht="11.25" hidden="1" customHeight="1">
      <c r="A41" s="868"/>
      <c r="B41" s="475" t="s">
        <v>287</v>
      </c>
      <c r="C41" s="408">
        <v>32008</v>
      </c>
      <c r="D41" s="421">
        <v>30718</v>
      </c>
      <c r="E41" s="408">
        <v>30984</v>
      </c>
      <c r="F41" s="408">
        <v>208</v>
      </c>
      <c r="G41" s="422">
        <v>108</v>
      </c>
      <c r="H41" s="473">
        <v>492</v>
      </c>
      <c r="I41" s="423">
        <v>13</v>
      </c>
      <c r="J41" s="406">
        <v>308</v>
      </c>
      <c r="K41" s="406">
        <v>138</v>
      </c>
      <c r="L41" s="407">
        <v>33</v>
      </c>
      <c r="M41" s="423">
        <v>436</v>
      </c>
      <c r="N41" s="407">
        <v>56</v>
      </c>
      <c r="O41" s="408">
        <v>620</v>
      </c>
      <c r="P41" s="408">
        <v>30</v>
      </c>
      <c r="Q41" s="409">
        <v>95.96975756060985</v>
      </c>
      <c r="R41" s="410">
        <v>1.5371157210697326</v>
      </c>
    </row>
    <row r="42" spans="1:18" ht="11.25" hidden="1" customHeight="1">
      <c r="A42" s="868"/>
      <c r="B42" s="420" t="s">
        <v>288</v>
      </c>
      <c r="C42" s="408">
        <v>30350</v>
      </c>
      <c r="D42" s="421">
        <v>29039</v>
      </c>
      <c r="E42" s="408">
        <v>29252</v>
      </c>
      <c r="F42" s="408">
        <v>183</v>
      </c>
      <c r="G42" s="408">
        <v>107</v>
      </c>
      <c r="H42" s="473">
        <v>453</v>
      </c>
      <c r="I42" s="423">
        <v>21</v>
      </c>
      <c r="J42" s="406">
        <v>256</v>
      </c>
      <c r="K42" s="406">
        <v>139</v>
      </c>
      <c r="L42" s="407">
        <v>37</v>
      </c>
      <c r="M42" s="423">
        <v>409</v>
      </c>
      <c r="N42" s="407">
        <v>44</v>
      </c>
      <c r="O42" s="408">
        <v>694</v>
      </c>
      <c r="P42" s="408">
        <v>19</v>
      </c>
      <c r="Q42" s="409">
        <v>95.680395387149915</v>
      </c>
      <c r="R42" s="410">
        <v>1.4925864909390445</v>
      </c>
    </row>
    <row r="43" spans="1:18" ht="11.25" customHeight="1">
      <c r="A43" s="868"/>
      <c r="B43" s="425" t="s">
        <v>289</v>
      </c>
      <c r="C43" s="408">
        <v>29256</v>
      </c>
      <c r="D43" s="421">
        <v>28100</v>
      </c>
      <c r="E43" s="408">
        <v>28321</v>
      </c>
      <c r="F43" s="408">
        <v>174</v>
      </c>
      <c r="G43" s="408">
        <v>92</v>
      </c>
      <c r="H43" s="473">
        <v>365</v>
      </c>
      <c r="I43" s="423">
        <v>11</v>
      </c>
      <c r="J43" s="406">
        <v>233</v>
      </c>
      <c r="K43" s="406">
        <v>100</v>
      </c>
      <c r="L43" s="407">
        <v>21</v>
      </c>
      <c r="M43" s="423">
        <v>330</v>
      </c>
      <c r="N43" s="407">
        <v>35</v>
      </c>
      <c r="O43" s="408">
        <v>627</v>
      </c>
      <c r="P43" s="408">
        <v>10</v>
      </c>
      <c r="Q43" s="409">
        <v>96.048673776319376</v>
      </c>
      <c r="R43" s="410">
        <v>1.2476073284112661</v>
      </c>
    </row>
    <row r="44" spans="1:18" ht="11.25" customHeight="1">
      <c r="A44" s="868"/>
      <c r="B44" s="426">
        <v>15</v>
      </c>
      <c r="C44" s="408">
        <v>27278</v>
      </c>
      <c r="D44" s="421">
        <v>26174</v>
      </c>
      <c r="E44" s="408">
        <v>26373</v>
      </c>
      <c r="F44" s="408">
        <v>260</v>
      </c>
      <c r="G44" s="408">
        <v>77</v>
      </c>
      <c r="H44" s="473">
        <v>285</v>
      </c>
      <c r="I44" s="423">
        <v>3</v>
      </c>
      <c r="J44" s="406">
        <v>171</v>
      </c>
      <c r="K44" s="406">
        <v>103</v>
      </c>
      <c r="L44" s="407">
        <v>8</v>
      </c>
      <c r="M44" s="423">
        <v>250</v>
      </c>
      <c r="N44" s="407">
        <v>35</v>
      </c>
      <c r="O44" s="408">
        <v>569</v>
      </c>
      <c r="P44" s="408">
        <v>10</v>
      </c>
      <c r="Q44" s="409">
        <v>95.952782462057343</v>
      </c>
      <c r="R44" s="410">
        <v>1.0447980057188944</v>
      </c>
    </row>
    <row r="45" spans="1:18" s="434" customFormat="1" ht="11.25" customHeight="1">
      <c r="A45" s="868"/>
      <c r="B45" s="426">
        <v>16</v>
      </c>
      <c r="C45" s="408">
        <v>27301</v>
      </c>
      <c r="D45" s="408">
        <v>26191</v>
      </c>
      <c r="E45" s="408">
        <v>26378</v>
      </c>
      <c r="F45" s="408">
        <v>261</v>
      </c>
      <c r="G45" s="408">
        <v>78</v>
      </c>
      <c r="H45" s="473">
        <v>327</v>
      </c>
      <c r="I45" s="423">
        <v>14</v>
      </c>
      <c r="J45" s="406">
        <v>184</v>
      </c>
      <c r="K45" s="406">
        <v>122</v>
      </c>
      <c r="L45" s="407">
        <v>7</v>
      </c>
      <c r="M45" s="423">
        <v>291</v>
      </c>
      <c r="N45" s="407">
        <v>36</v>
      </c>
      <c r="O45" s="408">
        <v>536</v>
      </c>
      <c r="P45" s="408">
        <v>14</v>
      </c>
      <c r="Q45" s="409">
        <v>95.934214863924396</v>
      </c>
      <c r="R45" s="410">
        <v>1.1977583238709206</v>
      </c>
    </row>
    <row r="46" spans="1:18" s="434" customFormat="1" ht="11.25" customHeight="1">
      <c r="A46" s="868"/>
      <c r="B46" s="426">
        <v>17</v>
      </c>
      <c r="C46" s="408">
        <v>25673</v>
      </c>
      <c r="D46" s="408">
        <v>24775</v>
      </c>
      <c r="E46" s="408">
        <v>24874</v>
      </c>
      <c r="F46" s="408">
        <v>245</v>
      </c>
      <c r="G46" s="408">
        <v>90</v>
      </c>
      <c r="H46" s="473">
        <v>249</v>
      </c>
      <c r="I46" s="423">
        <v>5</v>
      </c>
      <c r="J46" s="406">
        <v>157</v>
      </c>
      <c r="K46" s="406">
        <v>76</v>
      </c>
      <c r="L46" s="407">
        <v>11</v>
      </c>
      <c r="M46" s="423">
        <v>227</v>
      </c>
      <c r="N46" s="407">
        <v>22</v>
      </c>
      <c r="O46" s="408">
        <v>418</v>
      </c>
      <c r="P46" s="408">
        <v>14</v>
      </c>
      <c r="Q46" s="409">
        <v>96.502161804230127</v>
      </c>
      <c r="R46" s="410">
        <v>0.96989054648852868</v>
      </c>
    </row>
    <row r="47" spans="1:18" s="434" customFormat="1" ht="11.25" customHeight="1">
      <c r="A47" s="868"/>
      <c r="B47" s="427">
        <v>18</v>
      </c>
      <c r="C47" s="428">
        <v>25125</v>
      </c>
      <c r="D47" s="428">
        <v>24146</v>
      </c>
      <c r="E47" s="428">
        <v>24262</v>
      </c>
      <c r="F47" s="428">
        <v>266</v>
      </c>
      <c r="G47" s="428">
        <v>70</v>
      </c>
      <c r="H47" s="476">
        <v>263</v>
      </c>
      <c r="I47" s="429">
        <v>9</v>
      </c>
      <c r="J47" s="430">
        <v>182</v>
      </c>
      <c r="K47" s="430">
        <v>65</v>
      </c>
      <c r="L47" s="431">
        <v>7</v>
      </c>
      <c r="M47" s="429">
        <v>248</v>
      </c>
      <c r="N47" s="431">
        <v>15</v>
      </c>
      <c r="O47" s="428">
        <v>455</v>
      </c>
      <c r="P47" s="428">
        <v>5</v>
      </c>
      <c r="Q47" s="432">
        <v>96.103482587064676</v>
      </c>
      <c r="R47" s="433">
        <v>1.0467661691542289</v>
      </c>
    </row>
    <row r="48" spans="1:18" s="434" customFormat="1" ht="11.25" customHeight="1">
      <c r="A48" s="868"/>
      <c r="B48" s="477">
        <v>19</v>
      </c>
      <c r="C48" s="408">
        <v>25107</v>
      </c>
      <c r="D48" s="421">
        <v>24176</v>
      </c>
      <c r="E48" s="408">
        <v>24296</v>
      </c>
      <c r="F48" s="408">
        <v>237</v>
      </c>
      <c r="G48" s="408">
        <v>73</v>
      </c>
      <c r="H48" s="473">
        <v>263</v>
      </c>
      <c r="I48" s="421">
        <v>7</v>
      </c>
      <c r="J48" s="406">
        <v>165</v>
      </c>
      <c r="K48" s="406">
        <v>81</v>
      </c>
      <c r="L48" s="435">
        <v>10</v>
      </c>
      <c r="M48" s="421">
        <v>231</v>
      </c>
      <c r="N48" s="407">
        <v>32</v>
      </c>
      <c r="O48" s="408">
        <v>442</v>
      </c>
      <c r="P48" s="408">
        <v>11</v>
      </c>
      <c r="Q48" s="409">
        <v>96.291870793005927</v>
      </c>
      <c r="R48" s="410">
        <v>1.0475166288286135</v>
      </c>
    </row>
    <row r="49" spans="1:20" s="434" customFormat="1" ht="11.25" customHeight="1">
      <c r="A49" s="868"/>
      <c r="B49" s="478">
        <v>20</v>
      </c>
      <c r="C49" s="473">
        <v>24818</v>
      </c>
      <c r="D49" s="473">
        <v>23903</v>
      </c>
      <c r="E49" s="473">
        <v>24022</v>
      </c>
      <c r="F49" s="473">
        <v>232</v>
      </c>
      <c r="G49" s="473">
        <v>76</v>
      </c>
      <c r="H49" s="473">
        <v>228</v>
      </c>
      <c r="I49" s="479">
        <v>4</v>
      </c>
      <c r="J49" s="480">
        <v>150</v>
      </c>
      <c r="K49" s="480">
        <v>65</v>
      </c>
      <c r="L49" s="481">
        <v>9</v>
      </c>
      <c r="M49" s="482">
        <v>210</v>
      </c>
      <c r="N49" s="483">
        <v>18</v>
      </c>
      <c r="O49" s="473">
        <v>461</v>
      </c>
      <c r="P49" s="473">
        <v>6</v>
      </c>
      <c r="Q49" s="409">
        <v>96.313159803368521</v>
      </c>
      <c r="R49" s="410">
        <v>0.91868804899669587</v>
      </c>
    </row>
    <row r="50" spans="1:20" s="434" customFormat="1" ht="11.25" customHeight="1">
      <c r="A50" s="868"/>
      <c r="B50" s="484">
        <v>21</v>
      </c>
      <c r="C50" s="473">
        <v>24063</v>
      </c>
      <c r="D50" s="473">
        <v>23309</v>
      </c>
      <c r="E50" s="473">
        <v>23386</v>
      </c>
      <c r="F50" s="473">
        <v>174</v>
      </c>
      <c r="G50" s="473">
        <v>50</v>
      </c>
      <c r="H50" s="473">
        <v>193</v>
      </c>
      <c r="I50" s="482">
        <v>10</v>
      </c>
      <c r="J50" s="480">
        <v>104</v>
      </c>
      <c r="K50" s="480">
        <v>75</v>
      </c>
      <c r="L50" s="483">
        <v>4</v>
      </c>
      <c r="M50" s="479">
        <v>169</v>
      </c>
      <c r="N50" s="483">
        <v>24</v>
      </c>
      <c r="O50" s="473">
        <v>401</v>
      </c>
      <c r="P50" s="473">
        <v>14</v>
      </c>
      <c r="Q50" s="409">
        <v>96.8665586169638</v>
      </c>
      <c r="R50" s="410">
        <v>0.80206125587000787</v>
      </c>
    </row>
    <row r="51" spans="1:20" s="434" customFormat="1" ht="11.25" customHeight="1">
      <c r="A51" s="868"/>
      <c r="B51" s="484">
        <v>22</v>
      </c>
      <c r="C51" s="473">
        <v>25045</v>
      </c>
      <c r="D51" s="473">
        <v>24260</v>
      </c>
      <c r="E51" s="473">
        <v>24322</v>
      </c>
      <c r="F51" s="473">
        <v>238</v>
      </c>
      <c r="G51" s="473">
        <v>70</v>
      </c>
      <c r="H51" s="473">
        <v>154</v>
      </c>
      <c r="I51" s="482">
        <v>6</v>
      </c>
      <c r="J51" s="480">
        <v>86</v>
      </c>
      <c r="K51" s="480">
        <v>55</v>
      </c>
      <c r="L51" s="483">
        <v>7</v>
      </c>
      <c r="M51" s="482">
        <v>135</v>
      </c>
      <c r="N51" s="483">
        <v>19</v>
      </c>
      <c r="O51" s="473">
        <v>408</v>
      </c>
      <c r="P51" s="473">
        <v>15</v>
      </c>
      <c r="Q51" s="409">
        <v>96.865641844679573</v>
      </c>
      <c r="R51" s="410">
        <v>0.6148931922539429</v>
      </c>
    </row>
    <row r="52" spans="1:20" s="434" customFormat="1" ht="11.25" customHeight="1">
      <c r="A52" s="868"/>
      <c r="B52" s="485">
        <v>23</v>
      </c>
      <c r="C52" s="476">
        <v>24058</v>
      </c>
      <c r="D52" s="476">
        <v>23357</v>
      </c>
      <c r="E52" s="476">
        <v>23367</v>
      </c>
      <c r="F52" s="476">
        <v>206</v>
      </c>
      <c r="G52" s="476">
        <v>45</v>
      </c>
      <c r="H52" s="476">
        <v>151</v>
      </c>
      <c r="I52" s="486">
        <v>5</v>
      </c>
      <c r="J52" s="487">
        <v>75</v>
      </c>
      <c r="K52" s="487">
        <v>53</v>
      </c>
      <c r="L52" s="488">
        <v>18</v>
      </c>
      <c r="M52" s="486">
        <v>128</v>
      </c>
      <c r="N52" s="488">
        <v>23</v>
      </c>
      <c r="O52" s="476">
        <v>351</v>
      </c>
      <c r="P52" s="476">
        <v>7</v>
      </c>
      <c r="Q52" s="432">
        <v>97.086208329869478</v>
      </c>
      <c r="R52" s="433">
        <v>0.62764984620500464</v>
      </c>
    </row>
    <row r="53" spans="1:20" s="434" customFormat="1" ht="11.25" customHeight="1">
      <c r="A53" s="868"/>
      <c r="B53" s="478">
        <v>24</v>
      </c>
      <c r="C53" s="473">
        <v>24410</v>
      </c>
      <c r="D53" s="473">
        <v>23696</v>
      </c>
      <c r="E53" s="473">
        <v>23712</v>
      </c>
      <c r="F53" s="473">
        <v>249</v>
      </c>
      <c r="G53" s="473">
        <v>53</v>
      </c>
      <c r="H53" s="473">
        <v>149</v>
      </c>
      <c r="I53" s="479">
        <v>9</v>
      </c>
      <c r="J53" s="480">
        <v>73</v>
      </c>
      <c r="K53" s="480">
        <v>54</v>
      </c>
      <c r="L53" s="481">
        <v>13</v>
      </c>
      <c r="M53" s="479">
        <v>131</v>
      </c>
      <c r="N53" s="483">
        <v>18</v>
      </c>
      <c r="O53" s="473">
        <v>322</v>
      </c>
      <c r="P53" s="473">
        <v>6</v>
      </c>
      <c r="Q53" s="409">
        <v>97.074969274887351</v>
      </c>
      <c r="R53" s="410">
        <v>0.61040557148709551</v>
      </c>
    </row>
    <row r="54" spans="1:20" s="434" customFormat="1" ht="11.25" customHeight="1">
      <c r="A54" s="868"/>
      <c r="B54" s="478">
        <v>25</v>
      </c>
      <c r="C54" s="473">
        <v>24484</v>
      </c>
      <c r="D54" s="473">
        <v>23767</v>
      </c>
      <c r="E54" s="473">
        <v>23752</v>
      </c>
      <c r="F54" s="473">
        <v>190</v>
      </c>
      <c r="G54" s="473">
        <v>67</v>
      </c>
      <c r="H54" s="473">
        <v>188</v>
      </c>
      <c r="I54" s="479">
        <v>6</v>
      </c>
      <c r="J54" s="480">
        <v>96</v>
      </c>
      <c r="K54" s="480">
        <v>74</v>
      </c>
      <c r="L54" s="481">
        <v>12</v>
      </c>
      <c r="M54" s="479">
        <v>174</v>
      </c>
      <c r="N54" s="483">
        <v>14</v>
      </c>
      <c r="O54" s="473">
        <v>346</v>
      </c>
      <c r="P54" s="473">
        <v>7</v>
      </c>
      <c r="Q54" s="409">
        <v>97.071556935141317</v>
      </c>
      <c r="R54" s="410">
        <v>0.76784839078581935</v>
      </c>
    </row>
    <row r="55" spans="1:20" s="434" customFormat="1" ht="11.25" customHeight="1">
      <c r="A55" s="868"/>
      <c r="B55" s="484">
        <v>26</v>
      </c>
      <c r="C55" s="473">
        <v>24376</v>
      </c>
      <c r="D55" s="473">
        <v>23680</v>
      </c>
      <c r="E55" s="489">
        <v>23596</v>
      </c>
      <c r="F55" s="473">
        <v>193</v>
      </c>
      <c r="G55" s="473">
        <v>48</v>
      </c>
      <c r="H55" s="473">
        <v>184</v>
      </c>
      <c r="I55" s="490">
        <v>11</v>
      </c>
      <c r="J55" s="491">
        <v>107</v>
      </c>
      <c r="K55" s="491">
        <v>58</v>
      </c>
      <c r="L55" s="492">
        <v>8</v>
      </c>
      <c r="M55" s="490">
        <v>169</v>
      </c>
      <c r="N55" s="493">
        <v>15</v>
      </c>
      <c r="O55" s="473">
        <v>324</v>
      </c>
      <c r="P55" s="473">
        <v>5</v>
      </c>
      <c r="Q55" s="409">
        <v>97.144732523793891</v>
      </c>
      <c r="R55" s="410">
        <v>0.75484082704299316</v>
      </c>
    </row>
    <row r="56" spans="1:20" s="434" customFormat="1" ht="11.25" customHeight="1">
      <c r="A56" s="868"/>
      <c r="B56" s="484">
        <v>27</v>
      </c>
      <c r="C56" s="473">
        <v>24067</v>
      </c>
      <c r="D56" s="473">
        <v>23419</v>
      </c>
      <c r="E56" s="489">
        <v>23317</v>
      </c>
      <c r="F56" s="473">
        <v>188</v>
      </c>
      <c r="G56" s="473">
        <v>46</v>
      </c>
      <c r="H56" s="473">
        <v>185</v>
      </c>
      <c r="I56" s="490">
        <v>6</v>
      </c>
      <c r="J56" s="491">
        <v>112</v>
      </c>
      <c r="K56" s="491">
        <v>58</v>
      </c>
      <c r="L56" s="492">
        <v>9</v>
      </c>
      <c r="M56" s="490">
        <v>167</v>
      </c>
      <c r="N56" s="492">
        <v>18</v>
      </c>
      <c r="O56" s="473">
        <v>283</v>
      </c>
      <c r="P56" s="473">
        <v>8</v>
      </c>
      <c r="Q56" s="409">
        <v>97.307516516391729</v>
      </c>
      <c r="R56" s="410">
        <v>0.76868741430174092</v>
      </c>
    </row>
    <row r="57" spans="1:20" s="434" customFormat="1" ht="11.25" customHeight="1">
      <c r="A57" s="868"/>
      <c r="B57" s="485">
        <v>28</v>
      </c>
      <c r="C57" s="476">
        <v>24416</v>
      </c>
      <c r="D57" s="476">
        <v>23824</v>
      </c>
      <c r="E57" s="494">
        <v>23695</v>
      </c>
      <c r="F57" s="476">
        <v>155</v>
      </c>
      <c r="G57" s="476">
        <v>27</v>
      </c>
      <c r="H57" s="476">
        <v>176</v>
      </c>
      <c r="I57" s="495">
        <v>5</v>
      </c>
      <c r="J57" s="496">
        <v>114</v>
      </c>
      <c r="K57" s="496">
        <v>48</v>
      </c>
      <c r="L57" s="497">
        <v>9</v>
      </c>
      <c r="M57" s="495">
        <v>158</v>
      </c>
      <c r="N57" s="497">
        <v>18</v>
      </c>
      <c r="O57" s="476">
        <v>269</v>
      </c>
      <c r="P57" s="476">
        <v>8</v>
      </c>
      <c r="Q57" s="432">
        <v>97.575360419397114</v>
      </c>
      <c r="R57" s="433">
        <v>0.72083879423328967</v>
      </c>
    </row>
    <row r="58" spans="1:20" s="434" customFormat="1" ht="11.25" customHeight="1">
      <c r="A58" s="868"/>
      <c r="B58" s="484">
        <v>29</v>
      </c>
      <c r="C58" s="473">
        <v>24105</v>
      </c>
      <c r="D58" s="473">
        <v>23547</v>
      </c>
      <c r="E58" s="489">
        <v>23356</v>
      </c>
      <c r="F58" s="481">
        <v>162</v>
      </c>
      <c r="G58" s="473">
        <v>39</v>
      </c>
      <c r="H58" s="473">
        <v>173</v>
      </c>
      <c r="I58" s="490">
        <v>2</v>
      </c>
      <c r="J58" s="491">
        <v>82</v>
      </c>
      <c r="K58" s="491">
        <v>68</v>
      </c>
      <c r="L58" s="493">
        <v>21</v>
      </c>
      <c r="M58" s="490">
        <v>146</v>
      </c>
      <c r="N58" s="493">
        <v>27</v>
      </c>
      <c r="O58" s="473">
        <v>237</v>
      </c>
      <c r="P58" s="473">
        <v>14</v>
      </c>
      <c r="Q58" s="409">
        <v>97.685127566894835</v>
      </c>
      <c r="R58" s="436">
        <v>0.71769342460070529</v>
      </c>
    </row>
    <row r="59" spans="1:20" s="434" customFormat="1" ht="11.25" customHeight="1">
      <c r="A59" s="868"/>
      <c r="B59" s="478">
        <v>30</v>
      </c>
      <c r="C59" s="473">
        <v>23686</v>
      </c>
      <c r="D59" s="473">
        <v>23167</v>
      </c>
      <c r="E59" s="489">
        <v>22913</v>
      </c>
      <c r="F59" s="481">
        <v>163</v>
      </c>
      <c r="G59" s="473">
        <v>28</v>
      </c>
      <c r="H59" s="473">
        <v>115</v>
      </c>
      <c r="I59" s="490">
        <v>2</v>
      </c>
      <c r="J59" s="491">
        <v>63</v>
      </c>
      <c r="K59" s="491">
        <v>36</v>
      </c>
      <c r="L59" s="493">
        <v>14</v>
      </c>
      <c r="M59" s="490">
        <v>101</v>
      </c>
      <c r="N59" s="493">
        <v>14</v>
      </c>
      <c r="O59" s="473">
        <v>248</v>
      </c>
      <c r="P59" s="473">
        <v>7</v>
      </c>
      <c r="Q59" s="409">
        <v>97.808832221565481</v>
      </c>
      <c r="R59" s="436">
        <v>0.48551887190745585</v>
      </c>
    </row>
    <row r="60" spans="1:20" s="434" customFormat="1" ht="11.25" customHeight="1">
      <c r="A60" s="869"/>
      <c r="B60" s="498" t="s">
        <v>278</v>
      </c>
      <c r="C60" s="473">
        <v>23086</v>
      </c>
      <c r="D60" s="473">
        <v>22628</v>
      </c>
      <c r="E60" s="489">
        <v>22300</v>
      </c>
      <c r="F60" s="473">
        <v>151</v>
      </c>
      <c r="G60" s="473">
        <v>27</v>
      </c>
      <c r="H60" s="473">
        <v>110</v>
      </c>
      <c r="I60" s="490">
        <v>1</v>
      </c>
      <c r="J60" s="491">
        <v>50</v>
      </c>
      <c r="K60" s="491">
        <v>40</v>
      </c>
      <c r="L60" s="492">
        <v>19</v>
      </c>
      <c r="M60" s="490">
        <v>96</v>
      </c>
      <c r="N60" s="492">
        <v>14</v>
      </c>
      <c r="O60" s="473">
        <v>200</v>
      </c>
      <c r="P60" s="473">
        <v>3</v>
      </c>
      <c r="Q60" s="409">
        <v>98.016113661959622</v>
      </c>
      <c r="R60" s="410">
        <v>0.47647925149441223</v>
      </c>
    </row>
    <row r="61" spans="1:20" s="434" customFormat="1" ht="11.25" customHeight="1">
      <c r="A61" s="499"/>
      <c r="B61" s="500">
        <v>2</v>
      </c>
      <c r="C61" s="481">
        <v>22961</v>
      </c>
      <c r="D61" s="479">
        <v>22484</v>
      </c>
      <c r="E61" s="501">
        <v>22089</v>
      </c>
      <c r="F61" s="473">
        <v>134</v>
      </c>
      <c r="G61" s="473">
        <v>27</v>
      </c>
      <c r="H61" s="473">
        <v>114</v>
      </c>
      <c r="I61" s="490">
        <v>0</v>
      </c>
      <c r="J61" s="491">
        <v>62</v>
      </c>
      <c r="K61" s="502">
        <v>38</v>
      </c>
      <c r="L61" s="492">
        <v>14</v>
      </c>
      <c r="M61" s="490">
        <v>102</v>
      </c>
      <c r="N61" s="492">
        <v>12</v>
      </c>
      <c r="O61" s="473">
        <v>235</v>
      </c>
      <c r="P61" s="473">
        <v>6</v>
      </c>
      <c r="Q61" s="409">
        <v>97.9</v>
      </c>
      <c r="R61" s="410">
        <v>0.5</v>
      </c>
    </row>
    <row r="62" spans="1:20" s="434" customFormat="1" ht="11.25" customHeight="1">
      <c r="A62" s="499"/>
      <c r="B62" s="503">
        <v>3</v>
      </c>
      <c r="C62" s="504">
        <v>22474</v>
      </c>
      <c r="D62" s="504">
        <v>22065</v>
      </c>
      <c r="E62" s="504">
        <v>21489</v>
      </c>
      <c r="F62" s="504">
        <v>129</v>
      </c>
      <c r="G62" s="504">
        <v>20</v>
      </c>
      <c r="H62" s="504">
        <v>89</v>
      </c>
      <c r="I62" s="486">
        <v>4</v>
      </c>
      <c r="J62" s="487">
        <v>53</v>
      </c>
      <c r="K62" s="487">
        <v>27</v>
      </c>
      <c r="L62" s="488">
        <v>5</v>
      </c>
      <c r="M62" s="505">
        <v>73</v>
      </c>
      <c r="N62" s="488">
        <v>16</v>
      </c>
      <c r="O62" s="504">
        <v>197</v>
      </c>
      <c r="P62" s="504">
        <v>6</v>
      </c>
      <c r="Q62" s="432">
        <v>98.2</v>
      </c>
      <c r="R62" s="433">
        <v>0.4</v>
      </c>
    </row>
    <row r="63" spans="1:20" s="434" customFormat="1" ht="11.25" customHeight="1">
      <c r="A63" s="499"/>
      <c r="B63" s="506">
        <v>4</v>
      </c>
      <c r="C63" s="507">
        <f>D63+F63+H63+O63-P63</f>
        <v>23427</v>
      </c>
      <c r="D63" s="507">
        <v>22965</v>
      </c>
      <c r="E63" s="507">
        <v>22303</v>
      </c>
      <c r="F63" s="507">
        <v>167</v>
      </c>
      <c r="G63" s="507">
        <v>21</v>
      </c>
      <c r="H63" s="507">
        <v>82</v>
      </c>
      <c r="I63" s="508">
        <v>3</v>
      </c>
      <c r="J63" s="509">
        <v>47</v>
      </c>
      <c r="K63" s="509">
        <v>24</v>
      </c>
      <c r="L63" s="510">
        <v>8</v>
      </c>
      <c r="M63" s="511">
        <v>71</v>
      </c>
      <c r="N63" s="510">
        <v>11</v>
      </c>
      <c r="O63" s="507">
        <v>217</v>
      </c>
      <c r="P63" s="507">
        <v>4</v>
      </c>
      <c r="Q63" s="512">
        <v>98</v>
      </c>
      <c r="R63" s="463">
        <v>0.4</v>
      </c>
    </row>
    <row r="64" spans="1:20" ht="11.25" customHeight="1">
      <c r="A64" s="513"/>
      <c r="B64" s="514"/>
      <c r="C64" s="515"/>
      <c r="D64" s="515"/>
      <c r="E64" s="515"/>
      <c r="F64" s="516"/>
      <c r="G64" s="517"/>
      <c r="H64" s="515"/>
      <c r="I64" s="515"/>
      <c r="J64" s="515"/>
      <c r="K64" s="515"/>
      <c r="L64" s="515"/>
      <c r="M64" s="515"/>
      <c r="N64" s="515"/>
      <c r="O64" s="518"/>
      <c r="P64" s="515"/>
      <c r="Q64" s="519"/>
      <c r="R64" s="520"/>
      <c r="S64" s="434"/>
      <c r="T64" s="434"/>
    </row>
    <row r="65" spans="1:18" ht="11.25" customHeight="1">
      <c r="A65" s="870" t="s">
        <v>232</v>
      </c>
      <c r="B65" s="401" t="s">
        <v>290</v>
      </c>
      <c r="C65" s="402">
        <v>30847</v>
      </c>
      <c r="D65" s="403">
        <v>29536</v>
      </c>
      <c r="E65" s="402">
        <v>29808</v>
      </c>
      <c r="F65" s="402">
        <v>544</v>
      </c>
      <c r="G65" s="404" t="s">
        <v>291</v>
      </c>
      <c r="H65" s="467">
        <v>698</v>
      </c>
      <c r="I65" s="405">
        <v>3</v>
      </c>
      <c r="J65" s="468">
        <v>269</v>
      </c>
      <c r="K65" s="468">
        <v>393</v>
      </c>
      <c r="L65" s="469">
        <v>33</v>
      </c>
      <c r="M65" s="405">
        <v>508</v>
      </c>
      <c r="N65" s="469">
        <v>190</v>
      </c>
      <c r="O65" s="402">
        <v>211</v>
      </c>
      <c r="P65" s="402">
        <v>142</v>
      </c>
      <c r="Q65" s="470">
        <v>95.749991895484172</v>
      </c>
      <c r="R65" s="471">
        <v>2.2627808214737253</v>
      </c>
    </row>
    <row r="66" spans="1:18" ht="11.25" customHeight="1">
      <c r="A66" s="870"/>
      <c r="B66" s="411">
        <v>60</v>
      </c>
      <c r="C66" s="412">
        <v>34335</v>
      </c>
      <c r="D66" s="413">
        <v>32457</v>
      </c>
      <c r="E66" s="412">
        <v>33112</v>
      </c>
      <c r="F66" s="412">
        <v>914</v>
      </c>
      <c r="G66" s="414" t="s">
        <v>292</v>
      </c>
      <c r="H66" s="472">
        <v>675</v>
      </c>
      <c r="I66" s="415">
        <v>2</v>
      </c>
      <c r="J66" s="416">
        <v>159</v>
      </c>
      <c r="K66" s="416">
        <v>495</v>
      </c>
      <c r="L66" s="417">
        <v>19</v>
      </c>
      <c r="M66" s="415">
        <v>558</v>
      </c>
      <c r="N66" s="417">
        <v>117</v>
      </c>
      <c r="O66" s="412">
        <v>377</v>
      </c>
      <c r="P66" s="412">
        <v>88</v>
      </c>
      <c r="Q66" s="418">
        <v>94.530362603757098</v>
      </c>
      <c r="R66" s="419">
        <v>1.9659239842726082</v>
      </c>
    </row>
    <row r="67" spans="1:18" ht="11.25" hidden="1" customHeight="1">
      <c r="A67" s="870"/>
      <c r="B67" s="425" t="s">
        <v>293</v>
      </c>
      <c r="C67" s="408">
        <v>33673</v>
      </c>
      <c r="D67" s="421">
        <v>32737</v>
      </c>
      <c r="E67" s="408">
        <v>33017</v>
      </c>
      <c r="F67" s="408">
        <v>380</v>
      </c>
      <c r="G67" s="422" t="s">
        <v>294</v>
      </c>
      <c r="H67" s="473">
        <v>283</v>
      </c>
      <c r="I67" s="423">
        <v>1</v>
      </c>
      <c r="J67" s="406">
        <v>52</v>
      </c>
      <c r="K67" s="406">
        <v>219</v>
      </c>
      <c r="L67" s="407">
        <v>11</v>
      </c>
      <c r="M67" s="423">
        <v>252</v>
      </c>
      <c r="N67" s="407">
        <v>31</v>
      </c>
      <c r="O67" s="408">
        <v>309</v>
      </c>
      <c r="P67" s="408">
        <v>36</v>
      </c>
      <c r="Q67" s="409">
        <v>97.220324889377238</v>
      </c>
      <c r="R67" s="410">
        <v>0.84043595759213607</v>
      </c>
    </row>
    <row r="68" spans="1:18" ht="11.25" hidden="1" customHeight="1">
      <c r="A68" s="870"/>
      <c r="B68" s="411" t="s">
        <v>274</v>
      </c>
      <c r="C68" s="412">
        <v>33043</v>
      </c>
      <c r="D68" s="413">
        <v>32091</v>
      </c>
      <c r="E68" s="412">
        <v>33017</v>
      </c>
      <c r="F68" s="412">
        <v>384</v>
      </c>
      <c r="G68" s="414" t="s">
        <v>295</v>
      </c>
      <c r="H68" s="472">
        <v>238</v>
      </c>
      <c r="I68" s="415">
        <v>0</v>
      </c>
      <c r="J68" s="416">
        <v>49</v>
      </c>
      <c r="K68" s="416">
        <v>176</v>
      </c>
      <c r="L68" s="417">
        <v>13</v>
      </c>
      <c r="M68" s="415">
        <v>211</v>
      </c>
      <c r="N68" s="417">
        <v>27</v>
      </c>
      <c r="O68" s="412">
        <v>359</v>
      </c>
      <c r="P68" s="412">
        <v>29</v>
      </c>
      <c r="Q68" s="418">
        <v>97.118905668371511</v>
      </c>
      <c r="R68" s="419">
        <v>0.72027358290712107</v>
      </c>
    </row>
    <row r="69" spans="1:18" ht="11.25" hidden="1" customHeight="1">
      <c r="A69" s="870"/>
      <c r="B69" s="475" t="s">
        <v>287</v>
      </c>
      <c r="C69" s="408">
        <v>30906</v>
      </c>
      <c r="D69" s="421">
        <v>30017</v>
      </c>
      <c r="E69" s="408">
        <v>30204</v>
      </c>
      <c r="F69" s="408">
        <v>275</v>
      </c>
      <c r="G69" s="422">
        <v>2</v>
      </c>
      <c r="H69" s="473">
        <v>127</v>
      </c>
      <c r="I69" s="423">
        <v>0</v>
      </c>
      <c r="J69" s="406">
        <v>16</v>
      </c>
      <c r="K69" s="406">
        <v>98</v>
      </c>
      <c r="L69" s="407">
        <v>13</v>
      </c>
      <c r="M69" s="423">
        <v>111</v>
      </c>
      <c r="N69" s="407">
        <v>16</v>
      </c>
      <c r="O69" s="408">
        <v>496</v>
      </c>
      <c r="P69" s="408">
        <v>9</v>
      </c>
      <c r="Q69" s="409">
        <v>97.123535883000073</v>
      </c>
      <c r="R69" s="410">
        <v>0.41092344528570501</v>
      </c>
    </row>
    <row r="70" spans="1:18" ht="11.25" hidden="1" customHeight="1">
      <c r="A70" s="870"/>
      <c r="B70" s="425" t="s">
        <v>288</v>
      </c>
      <c r="C70" s="408">
        <v>28802</v>
      </c>
      <c r="D70" s="421">
        <v>27964</v>
      </c>
      <c r="E70" s="408">
        <v>28096</v>
      </c>
      <c r="F70" s="408">
        <v>211</v>
      </c>
      <c r="G70" s="408">
        <v>13</v>
      </c>
      <c r="H70" s="473">
        <v>102</v>
      </c>
      <c r="I70" s="423">
        <v>1</v>
      </c>
      <c r="J70" s="406">
        <v>9</v>
      </c>
      <c r="K70" s="406">
        <v>76</v>
      </c>
      <c r="L70" s="407">
        <v>16</v>
      </c>
      <c r="M70" s="423">
        <v>95</v>
      </c>
      <c r="N70" s="407">
        <v>7</v>
      </c>
      <c r="O70" s="408">
        <v>532</v>
      </c>
      <c r="P70" s="408">
        <v>7</v>
      </c>
      <c r="Q70" s="409">
        <v>97.090479827789736</v>
      </c>
      <c r="R70" s="410">
        <v>0.35414207346712034</v>
      </c>
    </row>
    <row r="71" spans="1:18" ht="11.25" customHeight="1">
      <c r="A71" s="870"/>
      <c r="B71" s="425" t="s">
        <v>296</v>
      </c>
      <c r="C71" s="408">
        <v>28182</v>
      </c>
      <c r="D71" s="421">
        <v>27206</v>
      </c>
      <c r="E71" s="408">
        <v>27354</v>
      </c>
      <c r="F71" s="408">
        <v>254</v>
      </c>
      <c r="G71" s="408">
        <v>7</v>
      </c>
      <c r="H71" s="473">
        <v>97</v>
      </c>
      <c r="I71" s="423">
        <v>1</v>
      </c>
      <c r="J71" s="406">
        <v>15</v>
      </c>
      <c r="K71" s="406">
        <v>63</v>
      </c>
      <c r="L71" s="407">
        <v>18</v>
      </c>
      <c r="M71" s="423">
        <v>92</v>
      </c>
      <c r="N71" s="407">
        <v>5</v>
      </c>
      <c r="O71" s="408">
        <v>626</v>
      </c>
      <c r="P71" s="408">
        <v>1</v>
      </c>
      <c r="Q71" s="409">
        <v>96.53679653679653</v>
      </c>
      <c r="R71" s="410">
        <v>0.34419132779788519</v>
      </c>
    </row>
    <row r="72" spans="1:18" ht="11.25" customHeight="1">
      <c r="A72" s="870"/>
      <c r="B72" s="426">
        <v>15</v>
      </c>
      <c r="C72" s="408">
        <v>26264</v>
      </c>
      <c r="D72" s="408">
        <v>25382</v>
      </c>
      <c r="E72" s="408">
        <v>25491</v>
      </c>
      <c r="F72" s="408">
        <v>269</v>
      </c>
      <c r="G72" s="408">
        <v>3</v>
      </c>
      <c r="H72" s="473">
        <v>91</v>
      </c>
      <c r="I72" s="423">
        <v>2</v>
      </c>
      <c r="J72" s="406">
        <v>8</v>
      </c>
      <c r="K72" s="406">
        <v>79</v>
      </c>
      <c r="L72" s="407">
        <v>2</v>
      </c>
      <c r="M72" s="423">
        <v>82</v>
      </c>
      <c r="N72" s="407">
        <v>9</v>
      </c>
      <c r="O72" s="408">
        <v>527</v>
      </c>
      <c r="P72" s="408">
        <v>5</v>
      </c>
      <c r="Q72" s="409">
        <v>96.641791044776113</v>
      </c>
      <c r="R72" s="410">
        <v>0.34648187633262262</v>
      </c>
    </row>
    <row r="73" spans="1:18" s="434" customFormat="1" ht="11.25" customHeight="1">
      <c r="A73" s="870"/>
      <c r="B73" s="426">
        <v>16</v>
      </c>
      <c r="C73" s="408">
        <v>25941</v>
      </c>
      <c r="D73" s="421">
        <v>25053</v>
      </c>
      <c r="E73" s="408">
        <v>25146</v>
      </c>
      <c r="F73" s="408">
        <v>222</v>
      </c>
      <c r="G73" s="408">
        <v>6</v>
      </c>
      <c r="H73" s="473">
        <v>89</v>
      </c>
      <c r="I73" s="423">
        <v>1</v>
      </c>
      <c r="J73" s="406">
        <v>8</v>
      </c>
      <c r="K73" s="406">
        <v>74</v>
      </c>
      <c r="L73" s="407">
        <v>6</v>
      </c>
      <c r="M73" s="423">
        <v>86</v>
      </c>
      <c r="N73" s="407">
        <v>3</v>
      </c>
      <c r="O73" s="408">
        <v>586</v>
      </c>
      <c r="P73" s="408">
        <v>9</v>
      </c>
      <c r="Q73" s="409">
        <v>96.576847461547359</v>
      </c>
      <c r="R73" s="410">
        <v>0.34308623414671757</v>
      </c>
    </row>
    <row r="74" spans="1:18" s="434" customFormat="1" ht="11.25" customHeight="1">
      <c r="A74" s="870"/>
      <c r="B74" s="426">
        <v>17</v>
      </c>
      <c r="C74" s="408">
        <v>24751</v>
      </c>
      <c r="D74" s="408">
        <v>24020</v>
      </c>
      <c r="E74" s="408">
        <v>24020</v>
      </c>
      <c r="F74" s="408">
        <v>178</v>
      </c>
      <c r="G74" s="408">
        <v>7</v>
      </c>
      <c r="H74" s="473">
        <v>86</v>
      </c>
      <c r="I74" s="423">
        <v>1</v>
      </c>
      <c r="J74" s="406">
        <v>5</v>
      </c>
      <c r="K74" s="406">
        <v>74</v>
      </c>
      <c r="L74" s="407">
        <v>6</v>
      </c>
      <c r="M74" s="423">
        <v>79</v>
      </c>
      <c r="N74" s="407">
        <v>7</v>
      </c>
      <c r="O74" s="408">
        <v>468</v>
      </c>
      <c r="P74" s="408">
        <v>1</v>
      </c>
      <c r="Q74" s="409">
        <v>97.046583976405003</v>
      </c>
      <c r="R74" s="410">
        <v>0.34746070865823603</v>
      </c>
    </row>
    <row r="75" spans="1:18" s="434" customFormat="1" ht="11.25" customHeight="1">
      <c r="A75" s="870"/>
      <c r="B75" s="427">
        <v>18</v>
      </c>
      <c r="C75" s="428">
        <v>24103</v>
      </c>
      <c r="D75" s="428">
        <v>23410</v>
      </c>
      <c r="E75" s="428">
        <v>23410</v>
      </c>
      <c r="F75" s="428">
        <v>215</v>
      </c>
      <c r="G75" s="428">
        <v>5</v>
      </c>
      <c r="H75" s="476">
        <v>79</v>
      </c>
      <c r="I75" s="429">
        <v>5</v>
      </c>
      <c r="J75" s="430">
        <v>10</v>
      </c>
      <c r="K75" s="430">
        <v>61</v>
      </c>
      <c r="L75" s="431">
        <v>3</v>
      </c>
      <c r="M75" s="429">
        <v>72</v>
      </c>
      <c r="N75" s="431">
        <v>7</v>
      </c>
      <c r="O75" s="428">
        <v>403</v>
      </c>
      <c r="P75" s="428">
        <v>4</v>
      </c>
      <c r="Q75" s="432">
        <v>97.124839231630915</v>
      </c>
      <c r="R75" s="433">
        <v>0.3277600298718002</v>
      </c>
    </row>
    <row r="76" spans="1:18" s="434" customFormat="1" ht="11.25" customHeight="1">
      <c r="A76" s="870"/>
      <c r="B76" s="426">
        <v>19</v>
      </c>
      <c r="C76" s="408">
        <v>24258</v>
      </c>
      <c r="D76" s="421">
        <v>23547</v>
      </c>
      <c r="E76" s="408">
        <v>23592</v>
      </c>
      <c r="F76" s="408">
        <v>213</v>
      </c>
      <c r="G76" s="408">
        <v>3</v>
      </c>
      <c r="H76" s="473">
        <v>76</v>
      </c>
      <c r="I76" s="423">
        <v>1</v>
      </c>
      <c r="J76" s="406">
        <v>13</v>
      </c>
      <c r="K76" s="406">
        <v>59</v>
      </c>
      <c r="L76" s="407">
        <v>3</v>
      </c>
      <c r="M76" s="423">
        <v>72</v>
      </c>
      <c r="N76" s="407">
        <v>4</v>
      </c>
      <c r="O76" s="408">
        <v>424</v>
      </c>
      <c r="P76" s="408">
        <v>2</v>
      </c>
      <c r="Q76" s="409">
        <v>97.069008162255756</v>
      </c>
      <c r="R76" s="410">
        <v>0.31329870558166378</v>
      </c>
    </row>
    <row r="77" spans="1:18" ht="11.25" customHeight="1">
      <c r="A77" s="870"/>
      <c r="B77" s="484">
        <v>20</v>
      </c>
      <c r="C77" s="408">
        <v>23753</v>
      </c>
      <c r="D77" s="408">
        <v>23060</v>
      </c>
      <c r="E77" s="408">
        <v>23022</v>
      </c>
      <c r="F77" s="408">
        <v>208</v>
      </c>
      <c r="G77" s="408">
        <v>10</v>
      </c>
      <c r="H77" s="473">
        <v>102</v>
      </c>
      <c r="I77" s="423">
        <v>0</v>
      </c>
      <c r="J77" s="406">
        <v>12</v>
      </c>
      <c r="K77" s="406">
        <v>78</v>
      </c>
      <c r="L77" s="407">
        <v>12</v>
      </c>
      <c r="M77" s="423">
        <v>93</v>
      </c>
      <c r="N77" s="407">
        <v>9</v>
      </c>
      <c r="O77" s="408">
        <v>390</v>
      </c>
      <c r="P77" s="408">
        <v>7</v>
      </c>
      <c r="Q77" s="409">
        <v>97.082473792784072</v>
      </c>
      <c r="R77" s="410">
        <v>0.42941944175472574</v>
      </c>
    </row>
    <row r="78" spans="1:18" s="434" customFormat="1" ht="11.25" customHeight="1">
      <c r="A78" s="870"/>
      <c r="B78" s="484">
        <v>21</v>
      </c>
      <c r="C78" s="408">
        <v>23485</v>
      </c>
      <c r="D78" s="421">
        <v>22828</v>
      </c>
      <c r="E78" s="408">
        <v>22800</v>
      </c>
      <c r="F78" s="408">
        <v>149</v>
      </c>
      <c r="G78" s="408">
        <v>7</v>
      </c>
      <c r="H78" s="473">
        <v>81</v>
      </c>
      <c r="I78" s="423">
        <v>3</v>
      </c>
      <c r="J78" s="406">
        <v>4</v>
      </c>
      <c r="K78" s="406">
        <v>69</v>
      </c>
      <c r="L78" s="407">
        <v>5</v>
      </c>
      <c r="M78" s="423">
        <v>73</v>
      </c>
      <c r="N78" s="407">
        <v>8</v>
      </c>
      <c r="O78" s="408">
        <v>427</v>
      </c>
      <c r="P78" s="408">
        <v>0</v>
      </c>
      <c r="Q78" s="409">
        <v>97.202469661486063</v>
      </c>
      <c r="R78" s="410">
        <v>0.34490100063870555</v>
      </c>
    </row>
    <row r="79" spans="1:18" s="434" customFormat="1" ht="11.25" customHeight="1">
      <c r="A79" s="870"/>
      <c r="B79" s="484">
        <v>22</v>
      </c>
      <c r="C79" s="408">
        <v>24098</v>
      </c>
      <c r="D79" s="408">
        <v>23468</v>
      </c>
      <c r="E79" s="408">
        <v>23408</v>
      </c>
      <c r="F79" s="408">
        <v>204</v>
      </c>
      <c r="G79" s="408">
        <v>3</v>
      </c>
      <c r="H79" s="473">
        <v>63</v>
      </c>
      <c r="I79" s="423">
        <v>0</v>
      </c>
      <c r="J79" s="406">
        <v>11</v>
      </c>
      <c r="K79" s="406">
        <v>46</v>
      </c>
      <c r="L79" s="407">
        <v>6</v>
      </c>
      <c r="M79" s="423">
        <v>58</v>
      </c>
      <c r="N79" s="407">
        <v>5</v>
      </c>
      <c r="O79" s="408">
        <v>367</v>
      </c>
      <c r="P79" s="408">
        <v>4</v>
      </c>
      <c r="Q79" s="409">
        <v>97.38567515976429</v>
      </c>
      <c r="R79" s="410">
        <v>0.26143248402357044</v>
      </c>
    </row>
    <row r="80" spans="1:18" s="434" customFormat="1" ht="11.25" customHeight="1">
      <c r="A80" s="870"/>
      <c r="B80" s="485">
        <v>23</v>
      </c>
      <c r="C80" s="428">
        <v>23344</v>
      </c>
      <c r="D80" s="428">
        <v>22835</v>
      </c>
      <c r="E80" s="428">
        <v>22780</v>
      </c>
      <c r="F80" s="428">
        <v>174</v>
      </c>
      <c r="G80" s="428">
        <v>3</v>
      </c>
      <c r="H80" s="476">
        <v>44</v>
      </c>
      <c r="I80" s="429">
        <v>0</v>
      </c>
      <c r="J80" s="430">
        <v>2</v>
      </c>
      <c r="K80" s="430">
        <v>37</v>
      </c>
      <c r="L80" s="431">
        <v>5</v>
      </c>
      <c r="M80" s="429">
        <v>41</v>
      </c>
      <c r="N80" s="431">
        <v>3</v>
      </c>
      <c r="O80" s="428">
        <v>293</v>
      </c>
      <c r="P80" s="428">
        <v>2</v>
      </c>
      <c r="Q80" s="432">
        <v>97.819568197395483</v>
      </c>
      <c r="R80" s="433">
        <v>0.18848526387936942</v>
      </c>
    </row>
    <row r="81" spans="1:18" s="434" customFormat="1" ht="11.25" customHeight="1">
      <c r="A81" s="870"/>
      <c r="B81" s="484">
        <v>24</v>
      </c>
      <c r="C81" s="408">
        <v>23613</v>
      </c>
      <c r="D81" s="421">
        <v>23126</v>
      </c>
      <c r="E81" s="408">
        <v>22980</v>
      </c>
      <c r="F81" s="408">
        <v>157</v>
      </c>
      <c r="G81" s="408">
        <v>1</v>
      </c>
      <c r="H81" s="473">
        <v>31</v>
      </c>
      <c r="I81" s="423">
        <v>1</v>
      </c>
      <c r="J81" s="406">
        <v>6</v>
      </c>
      <c r="K81" s="406">
        <v>23</v>
      </c>
      <c r="L81" s="407">
        <v>1</v>
      </c>
      <c r="M81" s="423">
        <v>27</v>
      </c>
      <c r="N81" s="407">
        <v>4</v>
      </c>
      <c r="O81" s="408">
        <v>300</v>
      </c>
      <c r="P81" s="408">
        <v>1</v>
      </c>
      <c r="Q81" s="409">
        <v>97.937576758565186</v>
      </c>
      <c r="R81" s="410">
        <v>0.1312836149578622</v>
      </c>
    </row>
    <row r="82" spans="1:18" ht="11.25" customHeight="1">
      <c r="A82" s="870"/>
      <c r="B82" s="484">
        <v>25</v>
      </c>
      <c r="C82" s="408">
        <v>23521</v>
      </c>
      <c r="D82" s="421">
        <v>23061</v>
      </c>
      <c r="E82" s="408">
        <v>22906</v>
      </c>
      <c r="F82" s="408">
        <v>148</v>
      </c>
      <c r="G82" s="408">
        <v>2</v>
      </c>
      <c r="H82" s="473">
        <v>55</v>
      </c>
      <c r="I82" s="423">
        <v>0</v>
      </c>
      <c r="J82" s="406">
        <v>4</v>
      </c>
      <c r="K82" s="406">
        <v>46</v>
      </c>
      <c r="L82" s="407">
        <v>5</v>
      </c>
      <c r="M82" s="423">
        <v>51</v>
      </c>
      <c r="N82" s="407">
        <v>4</v>
      </c>
      <c r="O82" s="408">
        <v>258</v>
      </c>
      <c r="P82" s="408">
        <v>1</v>
      </c>
      <c r="Q82" s="409">
        <v>98.044300837549429</v>
      </c>
      <c r="R82" s="410">
        <v>0.23383359551039495</v>
      </c>
    </row>
    <row r="83" spans="1:18" ht="11.25" customHeight="1">
      <c r="A83" s="870"/>
      <c r="B83" s="484">
        <v>26</v>
      </c>
      <c r="C83" s="408">
        <v>23544</v>
      </c>
      <c r="D83" s="408">
        <v>23114</v>
      </c>
      <c r="E83" s="521">
        <v>22904</v>
      </c>
      <c r="F83" s="408">
        <v>115</v>
      </c>
      <c r="G83" s="408">
        <v>4</v>
      </c>
      <c r="H83" s="473">
        <v>45</v>
      </c>
      <c r="I83" s="522">
        <v>1</v>
      </c>
      <c r="J83" s="523">
        <v>3</v>
      </c>
      <c r="K83" s="523">
        <v>36</v>
      </c>
      <c r="L83" s="524">
        <v>5</v>
      </c>
      <c r="M83" s="522">
        <v>42</v>
      </c>
      <c r="N83" s="524">
        <v>3</v>
      </c>
      <c r="O83" s="408">
        <v>270</v>
      </c>
      <c r="P83" s="408">
        <v>0</v>
      </c>
      <c r="Q83" s="409">
        <v>98.173632347944277</v>
      </c>
      <c r="R83" s="410">
        <v>0.19113149847094801</v>
      </c>
    </row>
    <row r="84" spans="1:18" ht="11.25" customHeight="1">
      <c r="A84" s="870"/>
      <c r="B84" s="484">
        <v>27</v>
      </c>
      <c r="C84" s="408">
        <v>22926</v>
      </c>
      <c r="D84" s="408">
        <v>22522</v>
      </c>
      <c r="E84" s="521">
        <v>22295</v>
      </c>
      <c r="F84" s="408">
        <v>138</v>
      </c>
      <c r="G84" s="408">
        <v>6</v>
      </c>
      <c r="H84" s="473">
        <v>43</v>
      </c>
      <c r="I84" s="522">
        <v>1</v>
      </c>
      <c r="J84" s="523">
        <v>1</v>
      </c>
      <c r="K84" s="523">
        <v>37</v>
      </c>
      <c r="L84" s="524">
        <v>4</v>
      </c>
      <c r="M84" s="522">
        <v>41</v>
      </c>
      <c r="N84" s="524">
        <v>2</v>
      </c>
      <c r="O84" s="408">
        <v>225</v>
      </c>
      <c r="P84" s="408">
        <v>2</v>
      </c>
      <c r="Q84" s="409">
        <v>98.237808601587716</v>
      </c>
      <c r="R84" s="410">
        <v>0.18755997557358459</v>
      </c>
    </row>
    <row r="85" spans="1:18" ht="11.25" customHeight="1">
      <c r="A85" s="870"/>
      <c r="B85" s="485">
        <v>28</v>
      </c>
      <c r="C85" s="428">
        <v>22850</v>
      </c>
      <c r="D85" s="428">
        <v>22516</v>
      </c>
      <c r="E85" s="525">
        <v>22264</v>
      </c>
      <c r="F85" s="428">
        <v>111</v>
      </c>
      <c r="G85" s="428">
        <v>2</v>
      </c>
      <c r="H85" s="476">
        <v>48</v>
      </c>
      <c r="I85" s="526">
        <v>1</v>
      </c>
      <c r="J85" s="527">
        <v>7</v>
      </c>
      <c r="K85" s="527">
        <v>32</v>
      </c>
      <c r="L85" s="528">
        <v>8</v>
      </c>
      <c r="M85" s="526">
        <v>40</v>
      </c>
      <c r="N85" s="529">
        <v>8</v>
      </c>
      <c r="O85" s="428">
        <v>176</v>
      </c>
      <c r="P85" s="428">
        <v>1</v>
      </c>
      <c r="Q85" s="432">
        <v>98.538293216630208</v>
      </c>
      <c r="R85" s="433">
        <v>0.21006564551422319</v>
      </c>
    </row>
    <row r="86" spans="1:18" s="434" customFormat="1" ht="11.25" customHeight="1">
      <c r="A86" s="870"/>
      <c r="B86" s="484">
        <v>29</v>
      </c>
      <c r="C86" s="408">
        <v>23324</v>
      </c>
      <c r="D86" s="408">
        <v>22947</v>
      </c>
      <c r="E86" s="521">
        <v>22668</v>
      </c>
      <c r="F86" s="408">
        <v>120</v>
      </c>
      <c r="G86" s="408">
        <v>4</v>
      </c>
      <c r="H86" s="473">
        <v>49</v>
      </c>
      <c r="I86" s="522">
        <v>0</v>
      </c>
      <c r="J86" s="523">
        <v>9</v>
      </c>
      <c r="K86" s="523">
        <v>31</v>
      </c>
      <c r="L86" s="530">
        <v>9</v>
      </c>
      <c r="M86" s="522">
        <v>44</v>
      </c>
      <c r="N86" s="530">
        <v>5</v>
      </c>
      <c r="O86" s="408">
        <v>211</v>
      </c>
      <c r="P86" s="408">
        <v>3</v>
      </c>
      <c r="Q86" s="409">
        <v>98.383639169953696</v>
      </c>
      <c r="R86" s="436">
        <v>0.21008403361344538</v>
      </c>
    </row>
    <row r="87" spans="1:18" s="434" customFormat="1" ht="11.25" customHeight="1">
      <c r="A87" s="870"/>
      <c r="B87" s="484">
        <v>30</v>
      </c>
      <c r="C87" s="408">
        <v>22717</v>
      </c>
      <c r="D87" s="408">
        <v>22394</v>
      </c>
      <c r="E87" s="521">
        <v>22071</v>
      </c>
      <c r="F87" s="408">
        <v>96</v>
      </c>
      <c r="G87" s="408">
        <v>3</v>
      </c>
      <c r="H87" s="473">
        <v>19</v>
      </c>
      <c r="I87" s="522">
        <v>0</v>
      </c>
      <c r="J87" s="523">
        <v>2</v>
      </c>
      <c r="K87" s="523">
        <v>14</v>
      </c>
      <c r="L87" s="530">
        <v>3</v>
      </c>
      <c r="M87" s="522">
        <v>13</v>
      </c>
      <c r="N87" s="530">
        <v>6</v>
      </c>
      <c r="O87" s="408">
        <v>208</v>
      </c>
      <c r="P87" s="408">
        <v>0</v>
      </c>
      <c r="Q87" s="409">
        <v>98.578157327111853</v>
      </c>
      <c r="R87" s="436">
        <v>8.3637804287537976E-2</v>
      </c>
    </row>
    <row r="88" spans="1:18" s="434" customFormat="1" ht="11.25" customHeight="1">
      <c r="A88" s="869"/>
      <c r="B88" s="500" t="s">
        <v>297</v>
      </c>
      <c r="C88" s="408">
        <v>22330</v>
      </c>
      <c r="D88" s="408">
        <v>21997</v>
      </c>
      <c r="E88" s="521">
        <v>21517</v>
      </c>
      <c r="F88" s="408">
        <v>127</v>
      </c>
      <c r="G88" s="408">
        <v>1</v>
      </c>
      <c r="H88" s="473">
        <v>32</v>
      </c>
      <c r="I88" s="522">
        <v>0</v>
      </c>
      <c r="J88" s="523">
        <v>4</v>
      </c>
      <c r="K88" s="523">
        <v>18</v>
      </c>
      <c r="L88" s="530">
        <v>10</v>
      </c>
      <c r="M88" s="522">
        <v>29</v>
      </c>
      <c r="N88" s="530">
        <v>3</v>
      </c>
      <c r="O88" s="408">
        <v>175</v>
      </c>
      <c r="P88" s="408">
        <v>1</v>
      </c>
      <c r="Q88" s="409">
        <v>98.508732646663674</v>
      </c>
      <c r="R88" s="410">
        <v>0.14330497089117777</v>
      </c>
    </row>
    <row r="89" spans="1:18" s="434" customFormat="1" ht="11.25" customHeight="1">
      <c r="A89" s="499"/>
      <c r="B89" s="500">
        <v>2</v>
      </c>
      <c r="C89" s="531">
        <v>22145</v>
      </c>
      <c r="D89" s="421">
        <v>21783</v>
      </c>
      <c r="E89" s="532">
        <v>21325</v>
      </c>
      <c r="F89" s="408">
        <v>130</v>
      </c>
      <c r="G89" s="408">
        <v>1</v>
      </c>
      <c r="H89" s="473">
        <v>31</v>
      </c>
      <c r="I89" s="522">
        <v>0</v>
      </c>
      <c r="J89" s="523">
        <v>3</v>
      </c>
      <c r="K89" s="523">
        <v>22</v>
      </c>
      <c r="L89" s="530">
        <v>6</v>
      </c>
      <c r="M89" s="522">
        <v>27</v>
      </c>
      <c r="N89" s="530">
        <v>4</v>
      </c>
      <c r="O89" s="408">
        <v>202</v>
      </c>
      <c r="P89" s="408">
        <v>1</v>
      </c>
      <c r="Q89" s="409">
        <v>98.4</v>
      </c>
      <c r="R89" s="410">
        <v>0.1</v>
      </c>
    </row>
    <row r="90" spans="1:18" s="434" customFormat="1" ht="11.25" customHeight="1">
      <c r="A90" s="499"/>
      <c r="B90" s="503">
        <v>3</v>
      </c>
      <c r="C90" s="428">
        <v>21587</v>
      </c>
      <c r="D90" s="428">
        <v>21292</v>
      </c>
      <c r="E90" s="428">
        <v>20641</v>
      </c>
      <c r="F90" s="428">
        <v>115</v>
      </c>
      <c r="G90" s="428">
        <v>3</v>
      </c>
      <c r="H90" s="428">
        <v>22</v>
      </c>
      <c r="I90" s="429">
        <v>0</v>
      </c>
      <c r="J90" s="430">
        <v>3</v>
      </c>
      <c r="K90" s="430">
        <v>14</v>
      </c>
      <c r="L90" s="431">
        <v>5</v>
      </c>
      <c r="M90" s="533">
        <v>18</v>
      </c>
      <c r="N90" s="431">
        <v>4</v>
      </c>
      <c r="O90" s="428">
        <v>160</v>
      </c>
      <c r="P90" s="428">
        <v>2</v>
      </c>
      <c r="Q90" s="432">
        <v>98.6</v>
      </c>
      <c r="R90" s="433">
        <v>0.1</v>
      </c>
    </row>
    <row r="91" spans="1:18" s="434" customFormat="1" ht="11.25" customHeight="1">
      <c r="A91" s="499"/>
      <c r="B91" s="506">
        <v>4</v>
      </c>
      <c r="C91" s="534">
        <f>D91+F91+H91+O91-P91</f>
        <v>22351</v>
      </c>
      <c r="D91" s="534">
        <v>21944</v>
      </c>
      <c r="E91" s="534">
        <v>21139</v>
      </c>
      <c r="F91" s="534">
        <v>173</v>
      </c>
      <c r="G91" s="534">
        <v>14</v>
      </c>
      <c r="H91" s="534">
        <v>25</v>
      </c>
      <c r="I91" s="535">
        <v>1</v>
      </c>
      <c r="J91" s="536">
        <v>5</v>
      </c>
      <c r="K91" s="536">
        <v>15</v>
      </c>
      <c r="L91" s="537">
        <v>4</v>
      </c>
      <c r="M91" s="538">
        <v>24</v>
      </c>
      <c r="N91" s="537">
        <v>1</v>
      </c>
      <c r="O91" s="534">
        <v>209</v>
      </c>
      <c r="P91" s="534">
        <v>0</v>
      </c>
      <c r="Q91" s="512">
        <v>98.2</v>
      </c>
      <c r="R91" s="463">
        <v>0.1</v>
      </c>
    </row>
    <row r="92" spans="1:18" ht="15" customHeight="1">
      <c r="B92" s="387" t="s">
        <v>298</v>
      </c>
      <c r="C92" s="434"/>
      <c r="D92" s="434"/>
      <c r="E92" s="434"/>
      <c r="G92" s="434"/>
      <c r="H92" s="434"/>
      <c r="I92" s="434"/>
      <c r="J92" s="434"/>
      <c r="N92" s="434"/>
      <c r="O92" s="434"/>
      <c r="P92" s="434"/>
    </row>
    <row r="93" spans="1:18" ht="15" customHeight="1"/>
  </sheetData>
  <mergeCells count="17">
    <mergeCell ref="A6:A29"/>
    <mergeCell ref="A37:A60"/>
    <mergeCell ref="A65:A88"/>
    <mergeCell ref="O2:O4"/>
    <mergeCell ref="P2:P4"/>
    <mergeCell ref="A2:A5"/>
    <mergeCell ref="B2:B5"/>
    <mergeCell ref="C2:C4"/>
    <mergeCell ref="D2:D4"/>
    <mergeCell ref="Q2:Q4"/>
    <mergeCell ref="R2:R4"/>
    <mergeCell ref="E3:E4"/>
    <mergeCell ref="G3:G4"/>
    <mergeCell ref="I3:L3"/>
    <mergeCell ref="M3:N3"/>
    <mergeCell ref="F2:F4"/>
    <mergeCell ref="H2:H4"/>
  </mergeCells>
  <phoneticPr fontId="2"/>
  <conditionalFormatting sqref="H37:H56 H65:H84">
    <cfRule type="cellIs" dxfId="13" priority="13" stopIfTrue="1" operator="notEqual">
      <formula>SUM($I37:$L37)</formula>
    </cfRule>
    <cfRule type="cellIs" dxfId="12" priority="14" stopIfTrue="1" operator="notEqual">
      <formula>+$M37+$N37</formula>
    </cfRule>
  </conditionalFormatting>
  <conditionalFormatting sqref="H57:H58">
    <cfRule type="cellIs" dxfId="11" priority="11" stopIfTrue="1" operator="notEqual">
      <formula>SUM($I57:$L57)</formula>
    </cfRule>
    <cfRule type="cellIs" dxfId="10" priority="12" stopIfTrue="1" operator="notEqual">
      <formula>+$M57+$N57</formula>
    </cfRule>
  </conditionalFormatting>
  <conditionalFormatting sqref="H85:H86">
    <cfRule type="cellIs" dxfId="9" priority="9" stopIfTrue="1" operator="notEqual">
      <formula>SUM($I85:$L85)</formula>
    </cfRule>
    <cfRule type="cellIs" dxfId="8" priority="10" stopIfTrue="1" operator="notEqual">
      <formula>+$M85+$N85</formula>
    </cfRule>
  </conditionalFormatting>
  <conditionalFormatting sqref="H88:H89">
    <cfRule type="cellIs" dxfId="7" priority="7" stopIfTrue="1" operator="notEqual">
      <formula>SUM($I88:$L88)</formula>
    </cfRule>
    <cfRule type="cellIs" dxfId="6" priority="8" stopIfTrue="1" operator="notEqual">
      <formula>+$M88+$N88</formula>
    </cfRule>
  </conditionalFormatting>
  <conditionalFormatting sqref="H59:H60">
    <cfRule type="cellIs" dxfId="5" priority="5" stopIfTrue="1" operator="notEqual">
      <formula>SUM($I59:$L59)</formula>
    </cfRule>
    <cfRule type="cellIs" dxfId="4" priority="6" stopIfTrue="1" operator="notEqual">
      <formula>+$M59+$N59</formula>
    </cfRule>
  </conditionalFormatting>
  <conditionalFormatting sqref="H87">
    <cfRule type="cellIs" dxfId="3" priority="3" stopIfTrue="1" operator="notEqual">
      <formula>SUM($I87:$L87)</formula>
    </cfRule>
    <cfRule type="cellIs" dxfId="2" priority="4" stopIfTrue="1" operator="notEqual">
      <formula>+$M87+$N87</formula>
    </cfRule>
  </conditionalFormatting>
  <conditionalFormatting sqref="H61">
    <cfRule type="cellIs" dxfId="1" priority="1" stopIfTrue="1" operator="notEqual">
      <formula>SUM($I61:$L61)</formula>
    </cfRule>
    <cfRule type="cellIs" dxfId="0" priority="2" stopIfTrue="1" operator="notEqual">
      <formula>+$M61+$N61</formula>
    </cfRule>
  </conditionalFormatting>
  <pageMargins left="0.70866141732283472" right="0.70866141732283472" top="0.74803149606299213" bottom="0.74803149606299213" header="0.31496062992125984" footer="0.31496062992125984"/>
  <pageSetup paperSize="9" scale="84" firstPageNumber="55" orientation="landscape" useFirstPageNumber="1" r:id="rId1"/>
  <headerFooter>
    <oddFooter>&amp;C&amp;"ＭＳ 明朝,標準"&amp;P</oddFooter>
  </headerFooter>
  <rowBreaks count="1" manualBreakCount="1">
    <brk id="3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03"/>
  <sheetViews>
    <sheetView showGridLines="0" zoomScale="115" zoomScaleNormal="115" workbookViewId="0">
      <pane xSplit="10" ySplit="4" topLeftCell="L5" activePane="bottomRight" state="frozen"/>
      <selection activeCell="H7" sqref="H7"/>
      <selection pane="topRight" activeCell="H7" sqref="H7"/>
      <selection pane="bottomLeft" activeCell="H7" sqref="H7"/>
      <selection pane="bottomRight" activeCell="H7" sqref="H7"/>
    </sheetView>
  </sheetViews>
  <sheetFormatPr defaultColWidth="11" defaultRowHeight="12"/>
  <cols>
    <col min="1" max="10" width="1.375" style="63" customWidth="1"/>
    <col min="11" max="13" width="7.375" style="356" customWidth="1"/>
    <col min="14" max="29" width="6.5" style="356" customWidth="1"/>
    <col min="30" max="16384" width="11" style="356"/>
  </cols>
  <sheetData>
    <row r="2" spans="1:30" ht="15.75" customHeight="1">
      <c r="A2" s="63" t="s">
        <v>299</v>
      </c>
      <c r="B2" s="61"/>
      <c r="C2" s="61"/>
      <c r="D2" s="61"/>
      <c r="E2" s="61"/>
      <c r="F2" s="61"/>
      <c r="G2" s="61"/>
      <c r="H2" s="61"/>
      <c r="I2" s="61"/>
      <c r="J2" s="61"/>
      <c r="K2" s="355"/>
      <c r="L2" s="355"/>
      <c r="M2" s="355"/>
      <c r="N2" s="355"/>
      <c r="O2" s="355"/>
      <c r="P2" s="355"/>
      <c r="Q2" s="355"/>
      <c r="R2" s="355"/>
      <c r="S2" s="355"/>
      <c r="T2" s="355"/>
      <c r="U2" s="355"/>
      <c r="V2" s="355"/>
      <c r="W2" s="355"/>
      <c r="X2" s="355"/>
      <c r="Y2" s="355"/>
      <c r="Z2" s="355"/>
      <c r="AA2" s="355"/>
      <c r="AB2" s="355"/>
      <c r="AC2" s="355"/>
    </row>
    <row r="3" spans="1:30" ht="43.5" customHeight="1">
      <c r="A3" s="785" t="s">
        <v>41</v>
      </c>
      <c r="B3" s="785"/>
      <c r="C3" s="785"/>
      <c r="D3" s="785"/>
      <c r="E3" s="785"/>
      <c r="F3" s="785"/>
      <c r="G3" s="785"/>
      <c r="H3" s="785"/>
      <c r="I3" s="785"/>
      <c r="J3" s="786"/>
      <c r="K3" s="887" t="s">
        <v>214</v>
      </c>
      <c r="L3" s="888"/>
      <c r="M3" s="889"/>
      <c r="N3" s="884" t="s">
        <v>300</v>
      </c>
      <c r="O3" s="885"/>
      <c r="P3" s="884" t="s">
        <v>301</v>
      </c>
      <c r="Q3" s="890"/>
      <c r="R3" s="884" t="s">
        <v>217</v>
      </c>
      <c r="S3" s="885"/>
      <c r="T3" s="886" t="s">
        <v>218</v>
      </c>
      <c r="U3" s="885"/>
      <c r="V3" s="891" t="s">
        <v>302</v>
      </c>
      <c r="W3" s="892"/>
      <c r="X3" s="884" t="s">
        <v>220</v>
      </c>
      <c r="Y3" s="890"/>
      <c r="Z3" s="893" t="s">
        <v>221</v>
      </c>
      <c r="AA3" s="890"/>
      <c r="AB3" s="894" t="s">
        <v>303</v>
      </c>
      <c r="AC3" s="896" t="s">
        <v>304</v>
      </c>
    </row>
    <row r="4" spans="1:30" s="360" customFormat="1" ht="20.25" customHeight="1">
      <c r="A4" s="782" t="s">
        <v>180</v>
      </c>
      <c r="B4" s="782"/>
      <c r="C4" s="782"/>
      <c r="D4" s="782"/>
      <c r="E4" s="782"/>
      <c r="F4" s="782"/>
      <c r="G4" s="782"/>
      <c r="H4" s="782"/>
      <c r="I4" s="782"/>
      <c r="J4" s="783"/>
      <c r="K4" s="539" t="s">
        <v>48</v>
      </c>
      <c r="L4" s="540" t="s">
        <v>305</v>
      </c>
      <c r="M4" s="541" t="s">
        <v>227</v>
      </c>
      <c r="N4" s="540" t="s">
        <v>305</v>
      </c>
      <c r="O4" s="541" t="s">
        <v>227</v>
      </c>
      <c r="P4" s="540" t="s">
        <v>305</v>
      </c>
      <c r="Q4" s="541" t="s">
        <v>227</v>
      </c>
      <c r="R4" s="540" t="s">
        <v>305</v>
      </c>
      <c r="S4" s="541" t="s">
        <v>227</v>
      </c>
      <c r="T4" s="540" t="s">
        <v>231</v>
      </c>
      <c r="U4" s="541" t="s">
        <v>232</v>
      </c>
      <c r="V4" s="540" t="s">
        <v>306</v>
      </c>
      <c r="W4" s="541" t="s">
        <v>233</v>
      </c>
      <c r="X4" s="540" t="s">
        <v>306</v>
      </c>
      <c r="Y4" s="541" t="s">
        <v>233</v>
      </c>
      <c r="Z4" s="540" t="s">
        <v>306</v>
      </c>
      <c r="AA4" s="541" t="s">
        <v>233</v>
      </c>
      <c r="AB4" s="895"/>
      <c r="AC4" s="897"/>
    </row>
    <row r="5" spans="1:30" s="365" customFormat="1" ht="20.25" customHeight="1">
      <c r="A5" s="71"/>
      <c r="B5" s="792" t="s">
        <v>58</v>
      </c>
      <c r="C5" s="792"/>
      <c r="D5" s="792"/>
      <c r="E5" s="792"/>
      <c r="F5" s="792"/>
      <c r="G5" s="792"/>
      <c r="H5" s="72"/>
      <c r="I5" s="72"/>
      <c r="J5" s="73"/>
      <c r="K5" s="361">
        <f>K7+K9</f>
        <v>39841</v>
      </c>
      <c r="L5" s="362">
        <f>L7+L9</f>
        <v>19974</v>
      </c>
      <c r="M5" s="363">
        <f>M7+M9</f>
        <v>19867</v>
      </c>
      <c r="N5" s="362">
        <f t="shared" ref="N5:AA5" si="0">N7+N9</f>
        <v>10782</v>
      </c>
      <c r="O5" s="363">
        <f t="shared" si="0"/>
        <v>12015</v>
      </c>
      <c r="P5" s="362">
        <f t="shared" si="0"/>
        <v>2893</v>
      </c>
      <c r="Q5" s="363">
        <f t="shared" si="0"/>
        <v>4058</v>
      </c>
      <c r="R5" s="362">
        <f t="shared" si="0"/>
        <v>1255</v>
      </c>
      <c r="S5" s="363">
        <f t="shared" si="0"/>
        <v>729</v>
      </c>
      <c r="T5" s="362">
        <f>T7+T9</f>
        <v>126</v>
      </c>
      <c r="U5" s="363">
        <f t="shared" si="0"/>
        <v>32</v>
      </c>
      <c r="V5" s="362">
        <f>V7+V9</f>
        <v>4018</v>
      </c>
      <c r="W5" s="363">
        <f t="shared" si="0"/>
        <v>2164</v>
      </c>
      <c r="X5" s="362">
        <f t="shared" si="0"/>
        <v>901</v>
      </c>
      <c r="Y5" s="363">
        <f t="shared" si="0"/>
        <v>871</v>
      </c>
      <c r="Z5" s="362">
        <f t="shared" si="0"/>
        <v>1</v>
      </c>
      <c r="AA5" s="363">
        <f t="shared" si="0"/>
        <v>2</v>
      </c>
      <c r="AB5" s="542">
        <f>(N5+O5)/K5*100</f>
        <v>57.21994929846138</v>
      </c>
      <c r="AC5" s="543">
        <f>(V5+W5)/K5*100</f>
        <v>15.516678798222935</v>
      </c>
      <c r="AD5" s="544"/>
    </row>
    <row r="6" spans="1:30" s="365" customFormat="1" ht="20.25" customHeight="1">
      <c r="A6" s="62"/>
      <c r="B6" s="83"/>
      <c r="C6" s="83"/>
      <c r="D6" s="83"/>
      <c r="E6" s="83"/>
      <c r="F6" s="83"/>
      <c r="G6" s="83"/>
      <c r="H6" s="83"/>
      <c r="I6" s="83"/>
      <c r="J6" s="84"/>
      <c r="K6" s="366"/>
      <c r="L6" s="367"/>
      <c r="M6" s="368"/>
      <c r="N6" s="367"/>
      <c r="O6" s="368"/>
      <c r="P6" s="367"/>
      <c r="Q6" s="368"/>
      <c r="R6" s="367"/>
      <c r="S6" s="368"/>
      <c r="T6" s="367"/>
      <c r="U6" s="368"/>
      <c r="V6" s="367"/>
      <c r="W6" s="368"/>
      <c r="X6" s="367"/>
      <c r="Y6" s="368"/>
      <c r="Z6" s="367"/>
      <c r="AA6" s="368"/>
      <c r="AB6" s="545"/>
      <c r="AC6" s="546"/>
      <c r="AD6" s="544"/>
    </row>
    <row r="7" spans="1:30" s="365" customFormat="1" ht="20.25" customHeight="1">
      <c r="A7" s="71"/>
      <c r="B7" s="792" t="s">
        <v>59</v>
      </c>
      <c r="C7" s="792"/>
      <c r="D7" s="792"/>
      <c r="E7" s="792"/>
      <c r="F7" s="792"/>
      <c r="G7" s="792"/>
      <c r="H7" s="72"/>
      <c r="I7" s="72"/>
      <c r="J7" s="73"/>
      <c r="K7" s="361">
        <f>SUM(K11:K39)</f>
        <v>37863</v>
      </c>
      <c r="L7" s="370">
        <f>SUM(L11:L39)</f>
        <v>18923</v>
      </c>
      <c r="M7" s="371">
        <f t="shared" ref="M7:AA7" si="1">SUM(M11:M39)</f>
        <v>18940</v>
      </c>
      <c r="N7" s="370">
        <f t="shared" si="1"/>
        <v>10263</v>
      </c>
      <c r="O7" s="371">
        <f t="shared" si="1"/>
        <v>11544</v>
      </c>
      <c r="P7" s="370">
        <f t="shared" si="1"/>
        <v>2696</v>
      </c>
      <c r="Q7" s="371">
        <f t="shared" si="1"/>
        <v>3805</v>
      </c>
      <c r="R7" s="370">
        <f t="shared" si="1"/>
        <v>1227</v>
      </c>
      <c r="S7" s="371">
        <f t="shared" si="1"/>
        <v>720</v>
      </c>
      <c r="T7" s="370">
        <f t="shared" si="1"/>
        <v>125</v>
      </c>
      <c r="U7" s="371">
        <f t="shared" si="1"/>
        <v>32</v>
      </c>
      <c r="V7" s="370">
        <f t="shared" si="1"/>
        <v>3738</v>
      </c>
      <c r="W7" s="371">
        <f t="shared" si="1"/>
        <v>2001</v>
      </c>
      <c r="X7" s="370">
        <f t="shared" si="1"/>
        <v>875</v>
      </c>
      <c r="Y7" s="371">
        <f t="shared" si="1"/>
        <v>840</v>
      </c>
      <c r="Z7" s="370">
        <f t="shared" si="1"/>
        <v>1</v>
      </c>
      <c r="AA7" s="371">
        <f t="shared" si="1"/>
        <v>2</v>
      </c>
      <c r="AB7" s="542">
        <f t="shared" ref="AB7:AB49" si="2">(N7+O7)/K7*100</f>
        <v>57.594485381507013</v>
      </c>
      <c r="AC7" s="543">
        <f t="shared" ref="AC7:AC50" si="3">(V7+W7)/K7*100</f>
        <v>15.15727755328421</v>
      </c>
      <c r="AD7" s="544"/>
    </row>
    <row r="8" spans="1:30" s="365" customFormat="1" ht="20.25" customHeight="1">
      <c r="A8" s="93"/>
      <c r="B8" s="94"/>
      <c r="C8" s="94"/>
      <c r="D8" s="94"/>
      <c r="E8" s="94"/>
      <c r="F8" s="94"/>
      <c r="G8" s="94"/>
      <c r="H8" s="94"/>
      <c r="I8" s="94"/>
      <c r="J8" s="95"/>
      <c r="K8" s="372"/>
      <c r="L8" s="362"/>
      <c r="M8" s="373"/>
      <c r="N8" s="362"/>
      <c r="O8" s="373"/>
      <c r="P8" s="362"/>
      <c r="Q8" s="363"/>
      <c r="R8" s="362"/>
      <c r="S8" s="363"/>
      <c r="T8" s="362"/>
      <c r="U8" s="363"/>
      <c r="V8" s="362"/>
      <c r="W8" s="363"/>
      <c r="X8" s="362"/>
      <c r="Y8" s="363"/>
      <c r="Z8" s="362"/>
      <c r="AA8" s="363"/>
      <c r="AB8" s="547"/>
      <c r="AC8" s="543"/>
      <c r="AD8" s="544"/>
    </row>
    <row r="9" spans="1:30" s="365" customFormat="1" ht="20.25" customHeight="1">
      <c r="A9" s="93"/>
      <c r="B9" s="784" t="s">
        <v>60</v>
      </c>
      <c r="C9" s="784"/>
      <c r="D9" s="784"/>
      <c r="E9" s="784"/>
      <c r="F9" s="784"/>
      <c r="G9" s="784"/>
      <c r="H9" s="94"/>
      <c r="I9" s="94"/>
      <c r="J9" s="95"/>
      <c r="K9" s="372">
        <f>SUM(K40:K50)</f>
        <v>1978</v>
      </c>
      <c r="L9" s="169">
        <f>SUM(L40:L50)</f>
        <v>1051</v>
      </c>
      <c r="M9" s="374">
        <f>SUM(M40:M50)</f>
        <v>927</v>
      </c>
      <c r="N9" s="169">
        <f t="shared" ref="N9:AA9" si="4">SUM(N40:N50)</f>
        <v>519</v>
      </c>
      <c r="O9" s="171">
        <f t="shared" si="4"/>
        <v>471</v>
      </c>
      <c r="P9" s="169">
        <f t="shared" si="4"/>
        <v>197</v>
      </c>
      <c r="Q9" s="171">
        <f t="shared" si="4"/>
        <v>253</v>
      </c>
      <c r="R9" s="169">
        <f t="shared" si="4"/>
        <v>28</v>
      </c>
      <c r="S9" s="171">
        <f t="shared" si="4"/>
        <v>9</v>
      </c>
      <c r="T9" s="169">
        <f t="shared" si="4"/>
        <v>1</v>
      </c>
      <c r="U9" s="171">
        <f t="shared" si="4"/>
        <v>0</v>
      </c>
      <c r="V9" s="169">
        <f t="shared" si="4"/>
        <v>280</v>
      </c>
      <c r="W9" s="171">
        <f t="shared" si="4"/>
        <v>163</v>
      </c>
      <c r="X9" s="169">
        <f t="shared" si="4"/>
        <v>26</v>
      </c>
      <c r="Y9" s="171">
        <f t="shared" si="4"/>
        <v>31</v>
      </c>
      <c r="Z9" s="169">
        <f t="shared" si="4"/>
        <v>0</v>
      </c>
      <c r="AA9" s="171">
        <f t="shared" si="4"/>
        <v>0</v>
      </c>
      <c r="AB9" s="547">
        <f t="shared" si="2"/>
        <v>50.050556117290192</v>
      </c>
      <c r="AC9" s="543">
        <f t="shared" si="3"/>
        <v>22.396359959555106</v>
      </c>
      <c r="AD9" s="544"/>
    </row>
    <row r="10" spans="1:30" s="365" customFormat="1" ht="20.25" customHeight="1">
      <c r="A10" s="62"/>
      <c r="B10" s="83"/>
      <c r="C10" s="83"/>
      <c r="D10" s="83"/>
      <c r="E10" s="83"/>
      <c r="F10" s="83"/>
      <c r="G10" s="83"/>
      <c r="H10" s="83"/>
      <c r="I10" s="83"/>
      <c r="J10" s="84"/>
      <c r="K10" s="366"/>
      <c r="L10" s="367"/>
      <c r="M10" s="375"/>
      <c r="N10" s="367"/>
      <c r="O10" s="368"/>
      <c r="P10" s="367"/>
      <c r="Q10" s="368"/>
      <c r="R10" s="367"/>
      <c r="S10" s="368"/>
      <c r="T10" s="367"/>
      <c r="U10" s="368"/>
      <c r="V10" s="367"/>
      <c r="W10" s="368"/>
      <c r="X10" s="367"/>
      <c r="Y10" s="368"/>
      <c r="Z10" s="367"/>
      <c r="AA10" s="368"/>
      <c r="AB10" s="545"/>
      <c r="AC10" s="546"/>
      <c r="AD10" s="544"/>
    </row>
    <row r="11" spans="1:30" s="365" customFormat="1" ht="20.25" customHeight="1">
      <c r="A11" s="71"/>
      <c r="B11" s="792" t="s">
        <v>61</v>
      </c>
      <c r="C11" s="792"/>
      <c r="D11" s="792"/>
      <c r="E11" s="792"/>
      <c r="F11" s="792"/>
      <c r="G11" s="792"/>
      <c r="H11" s="72"/>
      <c r="I11" s="72"/>
      <c r="J11" s="73"/>
      <c r="K11" s="376">
        <f>SUM(L11:M11)</f>
        <v>7826</v>
      </c>
      <c r="L11" s="377">
        <f>N11+P11+R11+T11+V11+X11-Z11</f>
        <v>3904</v>
      </c>
      <c r="M11" s="378">
        <f t="shared" ref="M11:M50" si="5">O11+Q11+S11+U11+W11+Y11-AA11</f>
        <v>3922</v>
      </c>
      <c r="N11" s="377">
        <f>[3]SYT20727!D9</f>
        <v>1940</v>
      </c>
      <c r="O11" s="378">
        <f>[3]SYT20731!D9</f>
        <v>2134</v>
      </c>
      <c r="P11" s="377">
        <f>[3]SYT20727!E9</f>
        <v>556</v>
      </c>
      <c r="Q11" s="378">
        <f>[3]SYT20731!E9</f>
        <v>861</v>
      </c>
      <c r="R11" s="377">
        <f>[3]SYT20727!F9</f>
        <v>244</v>
      </c>
      <c r="S11" s="378">
        <f>[3]SYT20731!F9</f>
        <v>165</v>
      </c>
      <c r="T11" s="377">
        <f>[3]SYT20727!G9</f>
        <v>38</v>
      </c>
      <c r="U11" s="378">
        <f>[3]SYT20731!G9</f>
        <v>10</v>
      </c>
      <c r="V11" s="377">
        <f>[3]SYT20727!H9</f>
        <v>913</v>
      </c>
      <c r="W11" s="378">
        <f>[3]SYT20731!H9</f>
        <v>528</v>
      </c>
      <c r="X11" s="377">
        <f>[3]SYT20727!M9</f>
        <v>213</v>
      </c>
      <c r="Y11" s="378">
        <f>[3]SYT20731!M9</f>
        <v>224</v>
      </c>
      <c r="Z11" s="377">
        <f>[3]SYT20727!P9</f>
        <v>0</v>
      </c>
      <c r="AA11" s="378">
        <f>[3]SYT20731!P9</f>
        <v>0</v>
      </c>
      <c r="AB11" s="548">
        <f t="shared" si="2"/>
        <v>52.057245080500891</v>
      </c>
      <c r="AC11" s="549">
        <f t="shared" si="3"/>
        <v>18.412982366470739</v>
      </c>
      <c r="AD11" s="544"/>
    </row>
    <row r="12" spans="1:30" s="365" customFormat="1" ht="20.25" customHeight="1">
      <c r="A12" s="71"/>
      <c r="B12" s="792" t="s">
        <v>69</v>
      </c>
      <c r="C12" s="792"/>
      <c r="D12" s="792"/>
      <c r="E12" s="792"/>
      <c r="F12" s="792"/>
      <c r="G12" s="792"/>
      <c r="H12" s="72"/>
      <c r="I12" s="72"/>
      <c r="J12" s="73"/>
      <c r="K12" s="376">
        <f t="shared" ref="K12:K47" si="6">SUM(L12:M12)</f>
        <v>13650</v>
      </c>
      <c r="L12" s="377">
        <f t="shared" ref="L12:L50" si="7">N12+P12+R12+T12+V12+X12-Z12</f>
        <v>6804</v>
      </c>
      <c r="M12" s="378">
        <f t="shared" si="5"/>
        <v>6846</v>
      </c>
      <c r="N12" s="377">
        <f>[3]SYT20727!D17</f>
        <v>4093</v>
      </c>
      <c r="O12" s="378">
        <f>[3]SYT20731!D17</f>
        <v>4726</v>
      </c>
      <c r="P12" s="377">
        <f>[3]SYT20727!E17</f>
        <v>777</v>
      </c>
      <c r="Q12" s="378">
        <f>[3]SYT20731!E17</f>
        <v>1048</v>
      </c>
      <c r="R12" s="377">
        <f>[3]SYT20727!F17</f>
        <v>606</v>
      </c>
      <c r="S12" s="378">
        <f>[3]SYT20731!F17</f>
        <v>309</v>
      </c>
      <c r="T12" s="377">
        <f>[3]SYT20727!G17</f>
        <v>29</v>
      </c>
      <c r="U12" s="378">
        <f>[3]SYT20731!G17</f>
        <v>6</v>
      </c>
      <c r="V12" s="377">
        <f>[3]SYT20727!H17</f>
        <v>959</v>
      </c>
      <c r="W12" s="378">
        <f>[3]SYT20731!H17</f>
        <v>376</v>
      </c>
      <c r="X12" s="377">
        <f>[3]SYT20727!M17</f>
        <v>340</v>
      </c>
      <c r="Y12" s="378">
        <f>[3]SYT20731!M17</f>
        <v>383</v>
      </c>
      <c r="Z12" s="377">
        <f>[3]SYT20727!P17</f>
        <v>0</v>
      </c>
      <c r="AA12" s="378">
        <f>[3]SYT20731!P17</f>
        <v>2</v>
      </c>
      <c r="AB12" s="548">
        <f t="shared" si="2"/>
        <v>64.608058608058599</v>
      </c>
      <c r="AC12" s="549">
        <f t="shared" si="3"/>
        <v>9.780219780219781</v>
      </c>
      <c r="AD12" s="544"/>
    </row>
    <row r="13" spans="1:30" ht="20.25" customHeight="1">
      <c r="A13" s="105"/>
      <c r="B13" s="793" t="s">
        <v>77</v>
      </c>
      <c r="C13" s="793"/>
      <c r="D13" s="793"/>
      <c r="E13" s="793"/>
      <c r="F13" s="793"/>
      <c r="G13" s="793"/>
      <c r="H13" s="106"/>
      <c r="I13" s="106"/>
      <c r="J13" s="107"/>
      <c r="K13" s="376">
        <f t="shared" si="6"/>
        <v>1307</v>
      </c>
      <c r="L13" s="550">
        <f t="shared" si="7"/>
        <v>671</v>
      </c>
      <c r="M13" s="551">
        <f t="shared" si="5"/>
        <v>636</v>
      </c>
      <c r="N13" s="550">
        <f>[3]SYT20727!D25</f>
        <v>211</v>
      </c>
      <c r="O13" s="551">
        <f>[3]SYT20731!D25</f>
        <v>321</v>
      </c>
      <c r="P13" s="550">
        <f>[3]SYT20727!E25</f>
        <v>121</v>
      </c>
      <c r="Q13" s="551">
        <f>[3]SYT20731!E25</f>
        <v>174</v>
      </c>
      <c r="R13" s="550">
        <f>[3]SYT20727!F25</f>
        <v>12</v>
      </c>
      <c r="S13" s="551">
        <f>[3]SYT20731!F25</f>
        <v>5</v>
      </c>
      <c r="T13" s="550">
        <f>[3]SYT20727!G25</f>
        <v>5</v>
      </c>
      <c r="U13" s="551">
        <f>[3]SYT20731!G25</f>
        <v>5</v>
      </c>
      <c r="V13" s="550">
        <f>[3]SYT20727!H25</f>
        <v>299</v>
      </c>
      <c r="W13" s="551">
        <f>[3]SYT20731!H25</f>
        <v>114</v>
      </c>
      <c r="X13" s="550">
        <f>[3]SYT20727!M25</f>
        <v>23</v>
      </c>
      <c r="Y13" s="551">
        <f>[3]SYT20731!M25</f>
        <v>17</v>
      </c>
      <c r="Z13" s="550">
        <f>[3]SYT20727!P25</f>
        <v>0</v>
      </c>
      <c r="AA13" s="551">
        <f>[3]SYT20731!P25</f>
        <v>0</v>
      </c>
      <c r="AB13" s="548">
        <f t="shared" si="2"/>
        <v>40.703902065799539</v>
      </c>
      <c r="AC13" s="549">
        <f t="shared" si="3"/>
        <v>31.599081866870698</v>
      </c>
      <c r="AD13" s="544"/>
    </row>
    <row r="14" spans="1:30" ht="20.25" customHeight="1">
      <c r="A14" s="105"/>
      <c r="B14" s="793" t="s">
        <v>78</v>
      </c>
      <c r="C14" s="793"/>
      <c r="D14" s="793"/>
      <c r="E14" s="793"/>
      <c r="F14" s="793"/>
      <c r="G14" s="793"/>
      <c r="H14" s="106"/>
      <c r="I14" s="106"/>
      <c r="J14" s="107"/>
      <c r="K14" s="376">
        <f t="shared" si="6"/>
        <v>2379</v>
      </c>
      <c r="L14" s="550">
        <f t="shared" si="7"/>
        <v>1205</v>
      </c>
      <c r="M14" s="551">
        <f t="shared" si="5"/>
        <v>1174</v>
      </c>
      <c r="N14" s="550">
        <f>[3]SYT20727!D26</f>
        <v>497</v>
      </c>
      <c r="O14" s="551">
        <f>[3]SYT20731!D26</f>
        <v>647</v>
      </c>
      <c r="P14" s="550">
        <f>[3]SYT20727!E26</f>
        <v>163</v>
      </c>
      <c r="Q14" s="551">
        <f>[3]SYT20731!E26</f>
        <v>236</v>
      </c>
      <c r="R14" s="550">
        <f>[3]SYT20727!F26</f>
        <v>113</v>
      </c>
      <c r="S14" s="551">
        <f>[3]SYT20731!F26</f>
        <v>78</v>
      </c>
      <c r="T14" s="550">
        <f>[3]SYT20727!G26</f>
        <v>9</v>
      </c>
      <c r="U14" s="551">
        <f>[3]SYT20731!G26</f>
        <v>1</v>
      </c>
      <c r="V14" s="550">
        <f>[3]SYT20727!H26</f>
        <v>356</v>
      </c>
      <c r="W14" s="551">
        <f>[3]SYT20731!H26</f>
        <v>161</v>
      </c>
      <c r="X14" s="550">
        <f>[3]SYT20727!M26</f>
        <v>67</v>
      </c>
      <c r="Y14" s="551">
        <f>[3]SYT20731!M26</f>
        <v>51</v>
      </c>
      <c r="Z14" s="550">
        <f>[3]SYT20727!P26</f>
        <v>0</v>
      </c>
      <c r="AA14" s="551">
        <f>[3]SYT20731!P26</f>
        <v>0</v>
      </c>
      <c r="AB14" s="548">
        <f t="shared" si="2"/>
        <v>48.087431693989068</v>
      </c>
      <c r="AC14" s="549">
        <f t="shared" si="3"/>
        <v>21.731820092475832</v>
      </c>
      <c r="AD14" s="544"/>
    </row>
    <row r="15" spans="1:30" ht="20.25" customHeight="1">
      <c r="A15" s="105"/>
      <c r="B15" s="793" t="s">
        <v>79</v>
      </c>
      <c r="C15" s="793"/>
      <c r="D15" s="793"/>
      <c r="E15" s="793"/>
      <c r="F15" s="793"/>
      <c r="G15" s="793"/>
      <c r="H15" s="106"/>
      <c r="I15" s="106"/>
      <c r="J15" s="107"/>
      <c r="K15" s="376">
        <f t="shared" si="6"/>
        <v>798</v>
      </c>
      <c r="L15" s="550">
        <f t="shared" si="7"/>
        <v>346</v>
      </c>
      <c r="M15" s="551">
        <f t="shared" si="5"/>
        <v>452</v>
      </c>
      <c r="N15" s="550">
        <f>[3]SYT20727!D27</f>
        <v>160</v>
      </c>
      <c r="O15" s="551">
        <f>[3]SYT20731!D27</f>
        <v>210</v>
      </c>
      <c r="P15" s="550">
        <f>[3]SYT20727!E27</f>
        <v>67</v>
      </c>
      <c r="Q15" s="551">
        <f>[3]SYT20731!E27</f>
        <v>104</v>
      </c>
      <c r="R15" s="550">
        <f>[3]SYT20727!F27</f>
        <v>10</v>
      </c>
      <c r="S15" s="551">
        <f>[3]SYT20731!F27</f>
        <v>16</v>
      </c>
      <c r="T15" s="550">
        <f>[3]SYT20727!G27</f>
        <v>1</v>
      </c>
      <c r="U15" s="551">
        <f>[3]SYT20731!G27</f>
        <v>0</v>
      </c>
      <c r="V15" s="550">
        <f>[3]SYT20727!H27</f>
        <v>82</v>
      </c>
      <c r="W15" s="551">
        <f>[3]SYT20731!H27</f>
        <v>103</v>
      </c>
      <c r="X15" s="550">
        <f>[3]SYT20727!M27</f>
        <v>26</v>
      </c>
      <c r="Y15" s="551">
        <f>[3]SYT20731!M27</f>
        <v>19</v>
      </c>
      <c r="Z15" s="550">
        <f>[3]SYT20727!P27</f>
        <v>0</v>
      </c>
      <c r="AA15" s="551">
        <f>[3]SYT20731!P27</f>
        <v>0</v>
      </c>
      <c r="AB15" s="548">
        <f t="shared" si="2"/>
        <v>46.365914786967416</v>
      </c>
      <c r="AC15" s="552">
        <f t="shared" si="3"/>
        <v>23.182957393483708</v>
      </c>
      <c r="AD15" s="544"/>
    </row>
    <row r="16" spans="1:30" ht="20.25" customHeight="1">
      <c r="A16" s="105"/>
      <c r="B16" s="793" t="s">
        <v>80</v>
      </c>
      <c r="C16" s="793"/>
      <c r="D16" s="793"/>
      <c r="E16" s="793"/>
      <c r="F16" s="793"/>
      <c r="G16" s="793"/>
      <c r="H16" s="106"/>
      <c r="I16" s="106"/>
      <c r="J16" s="107"/>
      <c r="K16" s="376">
        <f t="shared" si="6"/>
        <v>1114</v>
      </c>
      <c r="L16" s="550">
        <f t="shared" si="7"/>
        <v>524</v>
      </c>
      <c r="M16" s="551">
        <f t="shared" si="5"/>
        <v>590</v>
      </c>
      <c r="N16" s="550">
        <f>[3]SYT20727!D28</f>
        <v>364</v>
      </c>
      <c r="O16" s="551">
        <f>[3]SYT20731!D28</f>
        <v>387</v>
      </c>
      <c r="P16" s="550">
        <f>[3]SYT20727!E28</f>
        <v>70</v>
      </c>
      <c r="Q16" s="551">
        <f>[3]SYT20731!E28</f>
        <v>133</v>
      </c>
      <c r="R16" s="550">
        <f>[3]SYT20727!F28</f>
        <v>15</v>
      </c>
      <c r="S16" s="551">
        <f>[3]SYT20731!F28</f>
        <v>5</v>
      </c>
      <c r="T16" s="550">
        <f>[3]SYT20727!G28</f>
        <v>6</v>
      </c>
      <c r="U16" s="551">
        <f>[3]SYT20731!G28</f>
        <v>0</v>
      </c>
      <c r="V16" s="550">
        <f>[3]SYT20727!H28</f>
        <v>57</v>
      </c>
      <c r="W16" s="551">
        <f>[3]SYT20731!H28</f>
        <v>46</v>
      </c>
      <c r="X16" s="550">
        <f>[3]SYT20727!M28</f>
        <v>12</v>
      </c>
      <c r="Y16" s="551">
        <f>[3]SYT20731!M28</f>
        <v>19</v>
      </c>
      <c r="Z16" s="550">
        <f>[3]SYT20727!P28</f>
        <v>0</v>
      </c>
      <c r="AA16" s="551">
        <f>[3]SYT20731!P28</f>
        <v>0</v>
      </c>
      <c r="AB16" s="548">
        <f t="shared" si="2"/>
        <v>67.414721723518852</v>
      </c>
      <c r="AC16" s="549">
        <f t="shared" si="3"/>
        <v>9.2459605026929985</v>
      </c>
      <c r="AD16" s="544"/>
    </row>
    <row r="17" spans="1:30" ht="20.25" customHeight="1">
      <c r="A17" s="105"/>
      <c r="B17" s="793" t="s">
        <v>81</v>
      </c>
      <c r="C17" s="793"/>
      <c r="D17" s="793"/>
      <c r="E17" s="793"/>
      <c r="F17" s="793"/>
      <c r="G17" s="793"/>
      <c r="H17" s="106"/>
      <c r="I17" s="106"/>
      <c r="J17" s="107"/>
      <c r="K17" s="376">
        <f>SUM(L17:M17)</f>
        <v>536</v>
      </c>
      <c r="L17" s="550">
        <f t="shared" si="7"/>
        <v>290</v>
      </c>
      <c r="M17" s="551">
        <f t="shared" si="5"/>
        <v>246</v>
      </c>
      <c r="N17" s="550">
        <f>[3]SYT20727!D29</f>
        <v>40</v>
      </c>
      <c r="O17" s="551">
        <f>[3]SYT20731!D29</f>
        <v>59</v>
      </c>
      <c r="P17" s="550">
        <f>[3]SYT20727!E29</f>
        <v>70</v>
      </c>
      <c r="Q17" s="551">
        <f>[3]SYT20731!E29</f>
        <v>93</v>
      </c>
      <c r="R17" s="550">
        <f>[3]SYT20727!F29</f>
        <v>6</v>
      </c>
      <c r="S17" s="551">
        <f>[3]SYT20731!F29</f>
        <v>2</v>
      </c>
      <c r="T17" s="550">
        <f>[3]SYT20727!G29</f>
        <v>7</v>
      </c>
      <c r="U17" s="551">
        <f>[3]SYT20731!G29</f>
        <v>2</v>
      </c>
      <c r="V17" s="550">
        <f>[3]SYT20727!H29</f>
        <v>139</v>
      </c>
      <c r="W17" s="551">
        <f>[3]SYT20731!H29</f>
        <v>70</v>
      </c>
      <c r="X17" s="550">
        <f>[3]SYT20727!M29</f>
        <v>29</v>
      </c>
      <c r="Y17" s="551">
        <f>[3]SYT20731!M29</f>
        <v>20</v>
      </c>
      <c r="Z17" s="550">
        <f>[3]SYT20727!P29</f>
        <v>1</v>
      </c>
      <c r="AA17" s="551">
        <f>[3]SYT20731!P29</f>
        <v>0</v>
      </c>
      <c r="AB17" s="548">
        <f t="shared" si="2"/>
        <v>18.470149253731343</v>
      </c>
      <c r="AC17" s="549">
        <f t="shared" si="3"/>
        <v>38.992537313432834</v>
      </c>
      <c r="AD17" s="544"/>
    </row>
    <row r="18" spans="1:30" ht="20.25" customHeight="1">
      <c r="A18" s="105"/>
      <c r="B18" s="793" t="s">
        <v>82</v>
      </c>
      <c r="C18" s="793"/>
      <c r="D18" s="793"/>
      <c r="E18" s="793"/>
      <c r="F18" s="793"/>
      <c r="G18" s="793"/>
      <c r="H18" s="106"/>
      <c r="I18" s="106"/>
      <c r="J18" s="107"/>
      <c r="K18" s="376">
        <f t="shared" si="6"/>
        <v>575</v>
      </c>
      <c r="L18" s="550">
        <f t="shared" si="7"/>
        <v>237</v>
      </c>
      <c r="M18" s="551">
        <f t="shared" si="5"/>
        <v>338</v>
      </c>
      <c r="N18" s="550">
        <f>[3]SYT20727!D30</f>
        <v>141</v>
      </c>
      <c r="O18" s="551">
        <f>[3]SYT20731!D30</f>
        <v>229</v>
      </c>
      <c r="P18" s="550">
        <f>[3]SYT20727!E30</f>
        <v>35</v>
      </c>
      <c r="Q18" s="551">
        <f>[3]SYT20731!E30</f>
        <v>52</v>
      </c>
      <c r="R18" s="550">
        <f>[3]SYT20727!F30</f>
        <v>14</v>
      </c>
      <c r="S18" s="551">
        <f>[3]SYT20731!F30</f>
        <v>5</v>
      </c>
      <c r="T18" s="550">
        <f>[3]SYT20727!G30</f>
        <v>0</v>
      </c>
      <c r="U18" s="551">
        <f>[3]SYT20731!G30</f>
        <v>1</v>
      </c>
      <c r="V18" s="550">
        <f>[3]SYT20727!H30</f>
        <v>39</v>
      </c>
      <c r="W18" s="551">
        <f>[3]SYT20731!H30</f>
        <v>41</v>
      </c>
      <c r="X18" s="550">
        <f>[3]SYT20727!M30</f>
        <v>8</v>
      </c>
      <c r="Y18" s="551">
        <f>[3]SYT20731!M30</f>
        <v>10</v>
      </c>
      <c r="Z18" s="550">
        <f>[3]SYT20727!P30</f>
        <v>0</v>
      </c>
      <c r="AA18" s="551">
        <f>[3]SYT20731!P30</f>
        <v>0</v>
      </c>
      <c r="AB18" s="548">
        <f t="shared" si="2"/>
        <v>64.347826086956516</v>
      </c>
      <c r="AC18" s="549">
        <f t="shared" si="3"/>
        <v>13.913043478260869</v>
      </c>
      <c r="AD18" s="544"/>
    </row>
    <row r="19" spans="1:30" ht="20.25" customHeight="1">
      <c r="A19" s="105"/>
      <c r="B19" s="793" t="s">
        <v>188</v>
      </c>
      <c r="C19" s="793"/>
      <c r="D19" s="793"/>
      <c r="E19" s="793"/>
      <c r="F19" s="793"/>
      <c r="G19" s="793"/>
      <c r="H19" s="106"/>
      <c r="I19" s="106"/>
      <c r="J19" s="107"/>
      <c r="K19" s="376">
        <f t="shared" si="6"/>
        <v>609</v>
      </c>
      <c r="L19" s="550">
        <f t="shared" si="7"/>
        <v>272</v>
      </c>
      <c r="M19" s="551">
        <f t="shared" si="5"/>
        <v>337</v>
      </c>
      <c r="N19" s="550">
        <f>[3]SYT20727!D31</f>
        <v>134</v>
      </c>
      <c r="O19" s="551">
        <f>[3]SYT20731!D31</f>
        <v>176</v>
      </c>
      <c r="P19" s="550">
        <f>[3]SYT20727!E31</f>
        <v>45</v>
      </c>
      <c r="Q19" s="551">
        <f>[3]SYT20731!E31</f>
        <v>58</v>
      </c>
      <c r="R19" s="550">
        <f>[3]SYT20727!F31</f>
        <v>8</v>
      </c>
      <c r="S19" s="551">
        <f>[3]SYT20731!F31</f>
        <v>32</v>
      </c>
      <c r="T19" s="550">
        <f>[3]SYT20727!G31</f>
        <v>5</v>
      </c>
      <c r="U19" s="551">
        <f>[3]SYT20731!G31</f>
        <v>1</v>
      </c>
      <c r="V19" s="550">
        <f>[3]SYT20727!H31</f>
        <v>63</v>
      </c>
      <c r="W19" s="551">
        <f>[3]SYT20731!H31</f>
        <v>64</v>
      </c>
      <c r="X19" s="550">
        <f>[3]SYT20727!M31</f>
        <v>17</v>
      </c>
      <c r="Y19" s="551">
        <f>[3]SYT20731!M31</f>
        <v>6</v>
      </c>
      <c r="Z19" s="550">
        <f>[3]SYT20727!P31</f>
        <v>0</v>
      </c>
      <c r="AA19" s="551">
        <f>[3]SYT20731!P31</f>
        <v>0</v>
      </c>
      <c r="AB19" s="548">
        <f t="shared" si="2"/>
        <v>50.903119868637113</v>
      </c>
      <c r="AC19" s="549">
        <f t="shared" si="3"/>
        <v>20.853858784893266</v>
      </c>
      <c r="AD19" s="544"/>
    </row>
    <row r="20" spans="1:30" ht="20.25" customHeight="1">
      <c r="A20" s="105"/>
      <c r="B20" s="793" t="s">
        <v>84</v>
      </c>
      <c r="C20" s="793"/>
      <c r="D20" s="793"/>
      <c r="E20" s="793"/>
      <c r="F20" s="793"/>
      <c r="G20" s="793"/>
      <c r="H20" s="106"/>
      <c r="I20" s="106"/>
      <c r="J20" s="107"/>
      <c r="K20" s="376">
        <f t="shared" si="6"/>
        <v>469</v>
      </c>
      <c r="L20" s="550">
        <f t="shared" si="7"/>
        <v>307</v>
      </c>
      <c r="M20" s="551">
        <f t="shared" si="5"/>
        <v>162</v>
      </c>
      <c r="N20" s="550">
        <f>[3]SYT20727!D32</f>
        <v>99</v>
      </c>
      <c r="O20" s="551">
        <f>[3]SYT20731!D32</f>
        <v>99</v>
      </c>
      <c r="P20" s="550">
        <f>[3]SYT20727!E32</f>
        <v>20</v>
      </c>
      <c r="Q20" s="551">
        <f>[3]SYT20731!E32</f>
        <v>14</v>
      </c>
      <c r="R20" s="550">
        <f>[3]SYT20727!F32</f>
        <v>7</v>
      </c>
      <c r="S20" s="551">
        <f>[3]SYT20731!F32</f>
        <v>2</v>
      </c>
      <c r="T20" s="550">
        <f>[3]SYT20727!G32</f>
        <v>0</v>
      </c>
      <c r="U20" s="551">
        <f>[3]SYT20731!G32</f>
        <v>0</v>
      </c>
      <c r="V20" s="550">
        <f>[3]SYT20727!H32</f>
        <v>179</v>
      </c>
      <c r="W20" s="551">
        <f>[3]SYT20731!H32</f>
        <v>47</v>
      </c>
      <c r="X20" s="550">
        <f>[3]SYT20727!M32</f>
        <v>2</v>
      </c>
      <c r="Y20" s="551">
        <f>[3]SYT20731!M32</f>
        <v>0</v>
      </c>
      <c r="Z20" s="550">
        <f>[3]SYT20727!P32</f>
        <v>0</v>
      </c>
      <c r="AA20" s="551">
        <f>[3]SYT20731!P32</f>
        <v>0</v>
      </c>
      <c r="AB20" s="548">
        <f t="shared" si="2"/>
        <v>42.217484008528785</v>
      </c>
      <c r="AC20" s="552">
        <f t="shared" si="3"/>
        <v>48.187633262260128</v>
      </c>
      <c r="AD20" s="544"/>
    </row>
    <row r="21" spans="1:30" ht="20.25" customHeight="1">
      <c r="A21" s="105"/>
      <c r="B21" s="793" t="s">
        <v>85</v>
      </c>
      <c r="C21" s="793"/>
      <c r="D21" s="793"/>
      <c r="E21" s="793"/>
      <c r="F21" s="793"/>
      <c r="G21" s="793"/>
      <c r="H21" s="106"/>
      <c r="I21" s="106"/>
      <c r="J21" s="107"/>
      <c r="K21" s="376">
        <f t="shared" si="6"/>
        <v>138</v>
      </c>
      <c r="L21" s="550">
        <f t="shared" si="7"/>
        <v>53</v>
      </c>
      <c r="M21" s="551">
        <f t="shared" si="5"/>
        <v>85</v>
      </c>
      <c r="N21" s="550">
        <f>[3]SYT20727!D33</f>
        <v>5</v>
      </c>
      <c r="O21" s="551">
        <f>[3]SYT20731!D33</f>
        <v>25</v>
      </c>
      <c r="P21" s="550">
        <f>[3]SYT20727!E33</f>
        <v>13</v>
      </c>
      <c r="Q21" s="551">
        <f>[3]SYT20731!E33</f>
        <v>33</v>
      </c>
      <c r="R21" s="550">
        <f>[3]SYT20727!F33</f>
        <v>2</v>
      </c>
      <c r="S21" s="551">
        <f>[3]SYT20731!F33</f>
        <v>0</v>
      </c>
      <c r="T21" s="550">
        <f>[3]SYT20727!G33</f>
        <v>0</v>
      </c>
      <c r="U21" s="551">
        <f>[3]SYT20731!G33</f>
        <v>0</v>
      </c>
      <c r="V21" s="550">
        <f>[3]SYT20727!H33</f>
        <v>32</v>
      </c>
      <c r="W21" s="551">
        <f>[3]SYT20731!H33</f>
        <v>27</v>
      </c>
      <c r="X21" s="550">
        <f>[3]SYT20727!M33</f>
        <v>1</v>
      </c>
      <c r="Y21" s="551">
        <f>[3]SYT20731!M33</f>
        <v>0</v>
      </c>
      <c r="Z21" s="550">
        <f>[3]SYT20727!P33</f>
        <v>0</v>
      </c>
      <c r="AA21" s="551">
        <f>[3]SYT20731!P33</f>
        <v>0</v>
      </c>
      <c r="AB21" s="548">
        <f t="shared" si="2"/>
        <v>21.739130434782609</v>
      </c>
      <c r="AC21" s="549">
        <f t="shared" si="3"/>
        <v>42.753623188405797</v>
      </c>
      <c r="AD21" s="544"/>
    </row>
    <row r="22" spans="1:30" ht="20.25" customHeight="1">
      <c r="A22" s="105"/>
      <c r="B22" s="793" t="s">
        <v>86</v>
      </c>
      <c r="C22" s="793"/>
      <c r="D22" s="793"/>
      <c r="E22" s="793"/>
      <c r="F22" s="793"/>
      <c r="G22" s="793"/>
      <c r="H22" s="106"/>
      <c r="I22" s="106"/>
      <c r="J22" s="107"/>
      <c r="K22" s="376">
        <f t="shared" si="6"/>
        <v>417</v>
      </c>
      <c r="L22" s="550">
        <f t="shared" si="7"/>
        <v>184</v>
      </c>
      <c r="M22" s="551">
        <f t="shared" si="5"/>
        <v>233</v>
      </c>
      <c r="N22" s="550">
        <f>[3]SYT20727!D34</f>
        <v>95</v>
      </c>
      <c r="O22" s="551">
        <f>[3]SYT20731!D34</f>
        <v>113</v>
      </c>
      <c r="P22" s="550">
        <f>[3]SYT20727!E34</f>
        <v>28</v>
      </c>
      <c r="Q22" s="551">
        <f>[3]SYT20731!E34</f>
        <v>65</v>
      </c>
      <c r="R22" s="550">
        <f>[3]SYT20727!F34</f>
        <v>14</v>
      </c>
      <c r="S22" s="551">
        <f>[3]SYT20731!F34</f>
        <v>4</v>
      </c>
      <c r="T22" s="550">
        <f>[3]SYT20727!G34</f>
        <v>4</v>
      </c>
      <c r="U22" s="551">
        <f>[3]SYT20731!G34</f>
        <v>1</v>
      </c>
      <c r="V22" s="550">
        <f>[3]SYT20727!H34</f>
        <v>39</v>
      </c>
      <c r="W22" s="551">
        <f>[3]SYT20731!H34</f>
        <v>42</v>
      </c>
      <c r="X22" s="550">
        <f>[3]SYT20727!M34</f>
        <v>4</v>
      </c>
      <c r="Y22" s="551">
        <f>[3]SYT20731!M34</f>
        <v>8</v>
      </c>
      <c r="Z22" s="550">
        <f>[3]SYT20727!P34</f>
        <v>0</v>
      </c>
      <c r="AA22" s="551">
        <f>[3]SYT20731!P34</f>
        <v>0</v>
      </c>
      <c r="AB22" s="548">
        <f t="shared" si="2"/>
        <v>49.880095923261393</v>
      </c>
      <c r="AC22" s="549">
        <f t="shared" si="3"/>
        <v>19.424460431654676</v>
      </c>
      <c r="AD22" s="544"/>
    </row>
    <row r="23" spans="1:30" ht="20.25" customHeight="1">
      <c r="A23" s="105"/>
      <c r="B23" s="793" t="s">
        <v>87</v>
      </c>
      <c r="C23" s="793"/>
      <c r="D23" s="793"/>
      <c r="E23" s="793"/>
      <c r="F23" s="793"/>
      <c r="G23" s="793"/>
      <c r="H23" s="106"/>
      <c r="I23" s="106"/>
      <c r="J23" s="107"/>
      <c r="K23" s="376">
        <f t="shared" si="6"/>
        <v>269</v>
      </c>
      <c r="L23" s="550">
        <f t="shared" si="7"/>
        <v>92</v>
      </c>
      <c r="M23" s="551">
        <f t="shared" si="5"/>
        <v>177</v>
      </c>
      <c r="N23" s="550">
        <f>[3]SYT20727!D35</f>
        <v>40</v>
      </c>
      <c r="O23" s="551">
        <f>[3]SYT20731!D35</f>
        <v>69</v>
      </c>
      <c r="P23" s="550">
        <f>[3]SYT20727!E35</f>
        <v>33</v>
      </c>
      <c r="Q23" s="551">
        <f>[3]SYT20731!E35</f>
        <v>84</v>
      </c>
      <c r="R23" s="550">
        <f>[3]SYT20727!F35</f>
        <v>1</v>
      </c>
      <c r="S23" s="551">
        <f>[3]SYT20731!F35</f>
        <v>4</v>
      </c>
      <c r="T23" s="550">
        <f>[3]SYT20727!G35</f>
        <v>0</v>
      </c>
      <c r="U23" s="551">
        <f>[3]SYT20731!G35</f>
        <v>0</v>
      </c>
      <c r="V23" s="550">
        <f>[3]SYT20727!H35</f>
        <v>18</v>
      </c>
      <c r="W23" s="551">
        <f>[3]SYT20731!H35</f>
        <v>20</v>
      </c>
      <c r="X23" s="550">
        <f>[3]SYT20727!M35</f>
        <v>0</v>
      </c>
      <c r="Y23" s="551">
        <f>[3]SYT20731!M35</f>
        <v>0</v>
      </c>
      <c r="Z23" s="550">
        <f>[3]SYT20727!P35</f>
        <v>0</v>
      </c>
      <c r="AA23" s="551">
        <f>[3]SYT20731!P35</f>
        <v>0</v>
      </c>
      <c r="AB23" s="548">
        <f>(N23+O23)/K23*100</f>
        <v>40.520446096654275</v>
      </c>
      <c r="AC23" s="549">
        <f>(V23+W23)/K23*100</f>
        <v>14.12639405204461</v>
      </c>
      <c r="AD23" s="544"/>
    </row>
    <row r="24" spans="1:30" ht="20.25" customHeight="1">
      <c r="A24" s="105"/>
      <c r="B24" s="793" t="s">
        <v>88</v>
      </c>
      <c r="C24" s="793"/>
      <c r="D24" s="793"/>
      <c r="E24" s="793"/>
      <c r="F24" s="793"/>
      <c r="G24" s="793"/>
      <c r="H24" s="106"/>
      <c r="I24" s="106"/>
      <c r="J24" s="107"/>
      <c r="K24" s="376">
        <f t="shared" si="6"/>
        <v>324</v>
      </c>
      <c r="L24" s="550">
        <f t="shared" si="7"/>
        <v>203</v>
      </c>
      <c r="M24" s="551">
        <f t="shared" si="5"/>
        <v>121</v>
      </c>
      <c r="N24" s="550">
        <f>[3]SYT20727!D36</f>
        <v>117</v>
      </c>
      <c r="O24" s="551">
        <f>[3]SYT20731!D36</f>
        <v>48</v>
      </c>
      <c r="P24" s="550">
        <f>[3]SYT20727!E36</f>
        <v>46</v>
      </c>
      <c r="Q24" s="551">
        <f>[3]SYT20731!E36</f>
        <v>53</v>
      </c>
      <c r="R24" s="550">
        <f>[3]SYT20727!F36</f>
        <v>0</v>
      </c>
      <c r="S24" s="551">
        <f>[3]SYT20731!F36</f>
        <v>0</v>
      </c>
      <c r="T24" s="550">
        <f>[3]SYT20727!G36</f>
        <v>1</v>
      </c>
      <c r="U24" s="551">
        <f>[3]SYT20731!G36</f>
        <v>0</v>
      </c>
      <c r="V24" s="550">
        <f>[3]SYT20727!H36</f>
        <v>35</v>
      </c>
      <c r="W24" s="551">
        <f>[3]SYT20731!H36</f>
        <v>14</v>
      </c>
      <c r="X24" s="550">
        <f>[3]SYT20727!M36</f>
        <v>4</v>
      </c>
      <c r="Y24" s="551">
        <f>[3]SYT20731!M36</f>
        <v>6</v>
      </c>
      <c r="Z24" s="550">
        <f>[3]SYT20727!P36</f>
        <v>0</v>
      </c>
      <c r="AA24" s="551">
        <f>[3]SYT20731!P36</f>
        <v>0</v>
      </c>
      <c r="AB24" s="548">
        <f t="shared" si="2"/>
        <v>50.925925925925931</v>
      </c>
      <c r="AC24" s="549">
        <f t="shared" si="3"/>
        <v>15.123456790123457</v>
      </c>
      <c r="AD24" s="544"/>
    </row>
    <row r="25" spans="1:30" ht="20.25" customHeight="1">
      <c r="A25" s="105"/>
      <c r="B25" s="793" t="s">
        <v>89</v>
      </c>
      <c r="C25" s="793"/>
      <c r="D25" s="793"/>
      <c r="E25" s="793"/>
      <c r="F25" s="793"/>
      <c r="G25" s="793"/>
      <c r="H25" s="106"/>
      <c r="I25" s="106"/>
      <c r="J25" s="107"/>
      <c r="K25" s="376">
        <f t="shared" si="6"/>
        <v>325</v>
      </c>
      <c r="L25" s="550">
        <f t="shared" si="7"/>
        <v>152</v>
      </c>
      <c r="M25" s="551">
        <f t="shared" si="5"/>
        <v>173</v>
      </c>
      <c r="N25" s="550">
        <f>[3]SYT20727!D37</f>
        <v>85</v>
      </c>
      <c r="O25" s="551">
        <f>[3]SYT20731!D37</f>
        <v>102</v>
      </c>
      <c r="P25" s="550">
        <f>[3]SYT20727!E37</f>
        <v>26</v>
      </c>
      <c r="Q25" s="551">
        <f>[3]SYT20731!E37</f>
        <v>55</v>
      </c>
      <c r="R25" s="550">
        <f>[3]SYT20727!F37</f>
        <v>4</v>
      </c>
      <c r="S25" s="551">
        <f>[3]SYT20731!F37</f>
        <v>2</v>
      </c>
      <c r="T25" s="550">
        <f>[3]SYT20727!G37</f>
        <v>1</v>
      </c>
      <c r="U25" s="551">
        <f>[3]SYT20731!G37</f>
        <v>1</v>
      </c>
      <c r="V25" s="550">
        <f>[3]SYT20727!H37</f>
        <v>33</v>
      </c>
      <c r="W25" s="551">
        <f>[3]SYT20731!H37</f>
        <v>13</v>
      </c>
      <c r="X25" s="550">
        <f>[3]SYT20727!M37</f>
        <v>3</v>
      </c>
      <c r="Y25" s="551">
        <f>[3]SYT20731!M37</f>
        <v>0</v>
      </c>
      <c r="Z25" s="550">
        <f>[3]SYT20727!P37</f>
        <v>0</v>
      </c>
      <c r="AA25" s="551">
        <f>[3]SYT20731!P37</f>
        <v>0</v>
      </c>
      <c r="AB25" s="548">
        <f t="shared" si="2"/>
        <v>57.53846153846154</v>
      </c>
      <c r="AC25" s="552">
        <f t="shared" si="3"/>
        <v>14.153846153846153</v>
      </c>
      <c r="AD25" s="544"/>
    </row>
    <row r="26" spans="1:30" ht="20.25" customHeight="1">
      <c r="A26" s="105"/>
      <c r="B26" s="793" t="s">
        <v>90</v>
      </c>
      <c r="C26" s="793"/>
      <c r="D26" s="793"/>
      <c r="E26" s="793"/>
      <c r="F26" s="793"/>
      <c r="G26" s="793"/>
      <c r="H26" s="106"/>
      <c r="I26" s="106"/>
      <c r="J26" s="107"/>
      <c r="K26" s="376">
        <f t="shared" si="6"/>
        <v>1731</v>
      </c>
      <c r="L26" s="550">
        <f t="shared" si="7"/>
        <v>968</v>
      </c>
      <c r="M26" s="551">
        <f t="shared" si="5"/>
        <v>763</v>
      </c>
      <c r="N26" s="550">
        <f>[3]SYT20727!D38</f>
        <v>692</v>
      </c>
      <c r="O26" s="551">
        <f>[3]SYT20731!D38</f>
        <v>575</v>
      </c>
      <c r="P26" s="550">
        <f>[3]SYT20727!E38</f>
        <v>125</v>
      </c>
      <c r="Q26" s="551">
        <f>[3]SYT20731!E38</f>
        <v>137</v>
      </c>
      <c r="R26" s="550">
        <f>[3]SYT20727!F38</f>
        <v>50</v>
      </c>
      <c r="S26" s="551">
        <f>[3]SYT20731!F38</f>
        <v>18</v>
      </c>
      <c r="T26" s="550">
        <f>[3]SYT20727!G38</f>
        <v>4</v>
      </c>
      <c r="U26" s="551">
        <f>[3]SYT20731!G38</f>
        <v>1</v>
      </c>
      <c r="V26" s="550">
        <f>[3]SYT20727!H38</f>
        <v>82</v>
      </c>
      <c r="W26" s="551">
        <f>[3]SYT20731!H38</f>
        <v>25</v>
      </c>
      <c r="X26" s="550">
        <f>[3]SYT20727!M38</f>
        <v>15</v>
      </c>
      <c r="Y26" s="551">
        <f>[3]SYT20731!M38</f>
        <v>7</v>
      </c>
      <c r="Z26" s="550">
        <f>[3]SYT20727!P38</f>
        <v>0</v>
      </c>
      <c r="AA26" s="551">
        <f>[3]SYT20731!P38</f>
        <v>0</v>
      </c>
      <c r="AB26" s="548">
        <f t="shared" si="2"/>
        <v>73.194685153090703</v>
      </c>
      <c r="AC26" s="549">
        <f t="shared" si="3"/>
        <v>6.1813980358174465</v>
      </c>
      <c r="AD26" s="544"/>
    </row>
    <row r="27" spans="1:30" ht="20.25" customHeight="1">
      <c r="A27" s="105"/>
      <c r="B27" s="793" t="s">
        <v>91</v>
      </c>
      <c r="C27" s="793"/>
      <c r="D27" s="793"/>
      <c r="E27" s="793"/>
      <c r="F27" s="793"/>
      <c r="G27" s="793"/>
      <c r="H27" s="106"/>
      <c r="I27" s="106"/>
      <c r="J27" s="107"/>
      <c r="K27" s="376">
        <f t="shared" si="6"/>
        <v>392</v>
      </c>
      <c r="L27" s="550">
        <f t="shared" si="7"/>
        <v>212</v>
      </c>
      <c r="M27" s="551">
        <f t="shared" si="5"/>
        <v>180</v>
      </c>
      <c r="N27" s="550">
        <f>[3]SYT20727!D39</f>
        <v>151</v>
      </c>
      <c r="O27" s="551">
        <f>[3]SYT20731!D39</f>
        <v>158</v>
      </c>
      <c r="P27" s="550">
        <f>[3]SYT20727!E39</f>
        <v>4</v>
      </c>
      <c r="Q27" s="551">
        <f>[3]SYT20731!E39</f>
        <v>4</v>
      </c>
      <c r="R27" s="550">
        <f>[3]SYT20727!F39</f>
        <v>38</v>
      </c>
      <c r="S27" s="551">
        <f>[3]SYT20731!F39</f>
        <v>12</v>
      </c>
      <c r="T27" s="550">
        <f>[3]SYT20727!G39</f>
        <v>0</v>
      </c>
      <c r="U27" s="551">
        <f>[3]SYT20731!G39</f>
        <v>1</v>
      </c>
      <c r="V27" s="550">
        <f>[3]SYT20727!H39</f>
        <v>1</v>
      </c>
      <c r="W27" s="551">
        <f>[3]SYT20731!H39</f>
        <v>2</v>
      </c>
      <c r="X27" s="550">
        <f>[3]SYT20727!M39</f>
        <v>18</v>
      </c>
      <c r="Y27" s="551">
        <f>[3]SYT20731!M39</f>
        <v>3</v>
      </c>
      <c r="Z27" s="550">
        <f>[3]SYT20727!P39</f>
        <v>0</v>
      </c>
      <c r="AA27" s="551">
        <f>[3]SYT20731!P39</f>
        <v>0</v>
      </c>
      <c r="AB27" s="548">
        <f t="shared" si="2"/>
        <v>78.826530612244895</v>
      </c>
      <c r="AC27" s="549">
        <f t="shared" si="3"/>
        <v>0.76530612244897955</v>
      </c>
      <c r="AD27" s="544"/>
    </row>
    <row r="28" spans="1:30" ht="20.25" customHeight="1">
      <c r="A28" s="105"/>
      <c r="B28" s="793" t="s">
        <v>92</v>
      </c>
      <c r="C28" s="793"/>
      <c r="D28" s="793"/>
      <c r="E28" s="793"/>
      <c r="F28" s="793"/>
      <c r="G28" s="793"/>
      <c r="H28" s="106"/>
      <c r="I28" s="106"/>
      <c r="J28" s="107"/>
      <c r="K28" s="376">
        <f t="shared" si="6"/>
        <v>400</v>
      </c>
      <c r="L28" s="550">
        <f t="shared" si="7"/>
        <v>187</v>
      </c>
      <c r="M28" s="551">
        <f t="shared" si="5"/>
        <v>213</v>
      </c>
      <c r="N28" s="550">
        <f>[3]SYT20727!D40</f>
        <v>153</v>
      </c>
      <c r="O28" s="551">
        <f>[3]SYT20731!D40</f>
        <v>181</v>
      </c>
      <c r="P28" s="550">
        <f>[3]SYT20727!E40</f>
        <v>6</v>
      </c>
      <c r="Q28" s="551">
        <f>[3]SYT20731!E40</f>
        <v>21</v>
      </c>
      <c r="R28" s="550">
        <f>[3]SYT20727!F40</f>
        <v>1</v>
      </c>
      <c r="S28" s="551">
        <f>[3]SYT20731!F40</f>
        <v>0</v>
      </c>
      <c r="T28" s="550">
        <f>[3]SYT20727!G40</f>
        <v>1</v>
      </c>
      <c r="U28" s="551">
        <f>[3]SYT20731!G40</f>
        <v>0</v>
      </c>
      <c r="V28" s="550">
        <f>[3]SYT20727!H40</f>
        <v>11</v>
      </c>
      <c r="W28" s="551">
        <f>[3]SYT20731!H40</f>
        <v>6</v>
      </c>
      <c r="X28" s="550">
        <f>[3]SYT20727!M40</f>
        <v>15</v>
      </c>
      <c r="Y28" s="551">
        <f>[3]SYT20731!M40</f>
        <v>5</v>
      </c>
      <c r="Z28" s="550">
        <f>[3]SYT20727!P40</f>
        <v>0</v>
      </c>
      <c r="AA28" s="551">
        <f>[3]SYT20731!P40</f>
        <v>0</v>
      </c>
      <c r="AB28" s="548">
        <f t="shared" si="2"/>
        <v>83.5</v>
      </c>
      <c r="AC28" s="549">
        <f t="shared" si="3"/>
        <v>4.25</v>
      </c>
      <c r="AD28" s="544"/>
    </row>
    <row r="29" spans="1:30" ht="20.25" customHeight="1">
      <c r="A29" s="105"/>
      <c r="B29" s="793" t="s">
        <v>93</v>
      </c>
      <c r="C29" s="793"/>
      <c r="D29" s="793"/>
      <c r="E29" s="793"/>
      <c r="F29" s="793"/>
      <c r="G29" s="793"/>
      <c r="H29" s="106"/>
      <c r="I29" s="106"/>
      <c r="J29" s="107"/>
      <c r="K29" s="376">
        <f t="shared" si="6"/>
        <v>693</v>
      </c>
      <c r="L29" s="550">
        <f t="shared" si="7"/>
        <v>376</v>
      </c>
      <c r="M29" s="551">
        <f t="shared" si="5"/>
        <v>317</v>
      </c>
      <c r="N29" s="550">
        <f>[3]SYT20727!D41</f>
        <v>265</v>
      </c>
      <c r="O29" s="551">
        <f>[3]SYT20731!D41</f>
        <v>234</v>
      </c>
      <c r="P29" s="550">
        <f>[3]SYT20727!E41</f>
        <v>54</v>
      </c>
      <c r="Q29" s="551">
        <f>[3]SYT20731!E41</f>
        <v>56</v>
      </c>
      <c r="R29" s="550">
        <f>[3]SYT20727!F41</f>
        <v>26</v>
      </c>
      <c r="S29" s="551">
        <f>[3]SYT20731!F41</f>
        <v>6</v>
      </c>
      <c r="T29" s="550">
        <f>[3]SYT20727!G41</f>
        <v>0</v>
      </c>
      <c r="U29" s="551">
        <f>[3]SYT20731!G41</f>
        <v>0</v>
      </c>
      <c r="V29" s="550">
        <f>[3]SYT20727!H41</f>
        <v>17</v>
      </c>
      <c r="W29" s="551">
        <f>[3]SYT20731!H41</f>
        <v>11</v>
      </c>
      <c r="X29" s="550">
        <f>[3]SYT20727!M41</f>
        <v>14</v>
      </c>
      <c r="Y29" s="551">
        <f>[3]SYT20731!M41</f>
        <v>10</v>
      </c>
      <c r="Z29" s="550">
        <f>[3]SYT20727!P41</f>
        <v>0</v>
      </c>
      <c r="AA29" s="551">
        <f>[3]SYT20731!P41</f>
        <v>0</v>
      </c>
      <c r="AB29" s="548">
        <f t="shared" si="2"/>
        <v>72.005772005772002</v>
      </c>
      <c r="AC29" s="549">
        <f t="shared" si="3"/>
        <v>4.0404040404040407</v>
      </c>
      <c r="AD29" s="544"/>
    </row>
    <row r="30" spans="1:30" ht="20.25" customHeight="1">
      <c r="A30" s="105"/>
      <c r="B30" s="793" t="s">
        <v>94</v>
      </c>
      <c r="C30" s="793"/>
      <c r="D30" s="793"/>
      <c r="E30" s="793"/>
      <c r="F30" s="793"/>
      <c r="G30" s="793"/>
      <c r="H30" s="106"/>
      <c r="I30" s="106"/>
      <c r="J30" s="107"/>
      <c r="K30" s="376">
        <f t="shared" si="6"/>
        <v>1260</v>
      </c>
      <c r="L30" s="550">
        <f t="shared" si="7"/>
        <v>670</v>
      </c>
      <c r="M30" s="551">
        <f t="shared" si="5"/>
        <v>590</v>
      </c>
      <c r="N30" s="550">
        <f>[3]SYT20727!D42</f>
        <v>396</v>
      </c>
      <c r="O30" s="551">
        <f>[3]SYT20731!D42</f>
        <v>353</v>
      </c>
      <c r="P30" s="550">
        <f>[3]SYT20727!E42</f>
        <v>155</v>
      </c>
      <c r="Q30" s="551">
        <f>[3]SYT20731!E42</f>
        <v>142</v>
      </c>
      <c r="R30" s="550">
        <f>[3]SYT20727!F42</f>
        <v>10</v>
      </c>
      <c r="S30" s="551">
        <f>[3]SYT20731!F42</f>
        <v>4</v>
      </c>
      <c r="T30" s="550">
        <f>[3]SYT20727!G42</f>
        <v>2</v>
      </c>
      <c r="U30" s="551">
        <f>[3]SYT20731!G42</f>
        <v>0</v>
      </c>
      <c r="V30" s="550">
        <f>[3]SYT20727!H42</f>
        <v>75</v>
      </c>
      <c r="W30" s="551">
        <f>[3]SYT20731!H42</f>
        <v>65</v>
      </c>
      <c r="X30" s="550">
        <f>[3]SYT20727!M42</f>
        <v>32</v>
      </c>
      <c r="Y30" s="551">
        <f>[3]SYT20731!M42</f>
        <v>26</v>
      </c>
      <c r="Z30" s="550">
        <f>[3]SYT20727!P42</f>
        <v>0</v>
      </c>
      <c r="AA30" s="551">
        <f>[3]SYT20731!P42</f>
        <v>0</v>
      </c>
      <c r="AB30" s="548">
        <f t="shared" si="2"/>
        <v>59.444444444444443</v>
      </c>
      <c r="AC30" s="552">
        <f t="shared" si="3"/>
        <v>11.111111111111111</v>
      </c>
      <c r="AD30" s="544"/>
    </row>
    <row r="31" spans="1:30" ht="20.25" customHeight="1">
      <c r="A31" s="105"/>
      <c r="B31" s="793" t="s">
        <v>95</v>
      </c>
      <c r="C31" s="793"/>
      <c r="D31" s="793"/>
      <c r="E31" s="793"/>
      <c r="F31" s="793"/>
      <c r="G31" s="793"/>
      <c r="H31" s="106"/>
      <c r="I31" s="106"/>
      <c r="J31" s="107"/>
      <c r="K31" s="376">
        <f t="shared" si="6"/>
        <v>544</v>
      </c>
      <c r="L31" s="550">
        <f t="shared" si="7"/>
        <v>209</v>
      </c>
      <c r="M31" s="551">
        <f t="shared" si="5"/>
        <v>335</v>
      </c>
      <c r="N31" s="550">
        <f>[3]SYT20727!D43</f>
        <v>115</v>
      </c>
      <c r="O31" s="551">
        <f>[3]SYT20731!D43</f>
        <v>174</v>
      </c>
      <c r="P31" s="550">
        <f>[3]SYT20727!E43</f>
        <v>75</v>
      </c>
      <c r="Q31" s="551">
        <f>[3]SYT20731!E43</f>
        <v>132</v>
      </c>
      <c r="R31" s="550">
        <f>[3]SYT20727!F43</f>
        <v>1</v>
      </c>
      <c r="S31" s="551">
        <f>[3]SYT20731!F43</f>
        <v>0</v>
      </c>
      <c r="T31" s="550">
        <f>[3]SYT20727!G43</f>
        <v>0</v>
      </c>
      <c r="U31" s="551">
        <f>[3]SYT20731!G43</f>
        <v>0</v>
      </c>
      <c r="V31" s="550">
        <f>[3]SYT20727!H43</f>
        <v>14</v>
      </c>
      <c r="W31" s="551">
        <f>[3]SYT20731!H43</f>
        <v>27</v>
      </c>
      <c r="X31" s="550">
        <f>[3]SYT20727!M43</f>
        <v>4</v>
      </c>
      <c r="Y31" s="551">
        <f>[3]SYT20731!M43</f>
        <v>2</v>
      </c>
      <c r="Z31" s="550">
        <f>[3]SYT20727!P43</f>
        <v>0</v>
      </c>
      <c r="AA31" s="551">
        <f>[3]SYT20731!P43</f>
        <v>0</v>
      </c>
      <c r="AB31" s="548">
        <f t="shared" si="2"/>
        <v>53.125</v>
      </c>
      <c r="AC31" s="549">
        <f t="shared" si="3"/>
        <v>7.5367647058823524</v>
      </c>
      <c r="AD31" s="544"/>
    </row>
    <row r="32" spans="1:30" ht="20.25" customHeight="1">
      <c r="A32" s="105"/>
      <c r="B32" s="793" t="s">
        <v>96</v>
      </c>
      <c r="C32" s="793"/>
      <c r="D32" s="793"/>
      <c r="E32" s="793"/>
      <c r="F32" s="793"/>
      <c r="G32" s="793"/>
      <c r="H32" s="106"/>
      <c r="I32" s="106"/>
      <c r="J32" s="107"/>
      <c r="K32" s="376">
        <f t="shared" si="6"/>
        <v>425</v>
      </c>
      <c r="L32" s="550">
        <f t="shared" si="7"/>
        <v>246</v>
      </c>
      <c r="M32" s="551">
        <f t="shared" si="5"/>
        <v>179</v>
      </c>
      <c r="N32" s="550">
        <f>[3]SYT20727!D44</f>
        <v>103</v>
      </c>
      <c r="O32" s="551">
        <f>[3]SYT20731!D44</f>
        <v>93</v>
      </c>
      <c r="P32" s="550">
        <f>[3]SYT20727!E44</f>
        <v>36</v>
      </c>
      <c r="Q32" s="551">
        <f>[3]SYT20731!E44</f>
        <v>52</v>
      </c>
      <c r="R32" s="550">
        <f>[3]SYT20727!F44</f>
        <v>0</v>
      </c>
      <c r="S32" s="551">
        <f>[3]SYT20731!F44</f>
        <v>0</v>
      </c>
      <c r="T32" s="550">
        <f>[3]SYT20727!G44</f>
        <v>0</v>
      </c>
      <c r="U32" s="551">
        <f>[3]SYT20731!G44</f>
        <v>0</v>
      </c>
      <c r="V32" s="550">
        <f>[3]SYT20727!H44</f>
        <v>97</v>
      </c>
      <c r="W32" s="551">
        <f>[3]SYT20731!H44</f>
        <v>28</v>
      </c>
      <c r="X32" s="550">
        <f>[3]SYT20727!M44</f>
        <v>10</v>
      </c>
      <c r="Y32" s="551">
        <f>[3]SYT20731!M44</f>
        <v>6</v>
      </c>
      <c r="Z32" s="550">
        <f>[3]SYT20727!P44</f>
        <v>0</v>
      </c>
      <c r="AA32" s="551">
        <f>[3]SYT20731!P44</f>
        <v>0</v>
      </c>
      <c r="AB32" s="548">
        <f t="shared" si="2"/>
        <v>46.117647058823529</v>
      </c>
      <c r="AC32" s="549">
        <f t="shared" si="3"/>
        <v>29.411764705882355</v>
      </c>
      <c r="AD32" s="544"/>
    </row>
    <row r="33" spans="1:30" ht="20.25" customHeight="1">
      <c r="A33" s="105"/>
      <c r="B33" s="793" t="s">
        <v>97</v>
      </c>
      <c r="C33" s="793"/>
      <c r="D33" s="793"/>
      <c r="E33" s="793"/>
      <c r="F33" s="793"/>
      <c r="G33" s="793"/>
      <c r="H33" s="106"/>
      <c r="I33" s="106"/>
      <c r="J33" s="107"/>
      <c r="K33" s="376">
        <f t="shared" si="6"/>
        <v>147</v>
      </c>
      <c r="L33" s="550">
        <f t="shared" si="7"/>
        <v>75</v>
      </c>
      <c r="M33" s="551">
        <f t="shared" si="5"/>
        <v>72</v>
      </c>
      <c r="N33" s="550">
        <f>[3]SYT20727!D45</f>
        <v>31</v>
      </c>
      <c r="O33" s="551">
        <f>[3]SYT20731!D45</f>
        <v>20</v>
      </c>
      <c r="P33" s="550">
        <f>[3]SYT20727!E45</f>
        <v>29</v>
      </c>
      <c r="Q33" s="551">
        <f>[3]SYT20731!E45</f>
        <v>27</v>
      </c>
      <c r="R33" s="550">
        <f>[3]SYT20727!F45</f>
        <v>0</v>
      </c>
      <c r="S33" s="551">
        <f>[3]SYT20731!F45</f>
        <v>0</v>
      </c>
      <c r="T33" s="550">
        <f>[3]SYT20727!G45</f>
        <v>1</v>
      </c>
      <c r="U33" s="551">
        <f>[3]SYT20731!G45</f>
        <v>0</v>
      </c>
      <c r="V33" s="550">
        <f>[3]SYT20727!H45</f>
        <v>10</v>
      </c>
      <c r="W33" s="551">
        <f>[3]SYT20731!H45</f>
        <v>19</v>
      </c>
      <c r="X33" s="550">
        <f>[3]SYT20727!M45</f>
        <v>4</v>
      </c>
      <c r="Y33" s="551">
        <f>[3]SYT20731!M45</f>
        <v>6</v>
      </c>
      <c r="Z33" s="550">
        <f>[3]SYT20727!P45</f>
        <v>0</v>
      </c>
      <c r="AA33" s="551">
        <f>[3]SYT20731!P45</f>
        <v>0</v>
      </c>
      <c r="AB33" s="548">
        <f t="shared" si="2"/>
        <v>34.693877551020407</v>
      </c>
      <c r="AC33" s="549">
        <f t="shared" si="3"/>
        <v>19.727891156462583</v>
      </c>
      <c r="AD33" s="544"/>
    </row>
    <row r="34" spans="1:30" ht="20.25" customHeight="1">
      <c r="A34" s="105"/>
      <c r="B34" s="793" t="s">
        <v>98</v>
      </c>
      <c r="C34" s="793"/>
      <c r="D34" s="793"/>
      <c r="E34" s="793"/>
      <c r="F34" s="793"/>
      <c r="G34" s="793"/>
      <c r="H34" s="106"/>
      <c r="I34" s="106"/>
      <c r="J34" s="107"/>
      <c r="K34" s="376">
        <f t="shared" si="6"/>
        <v>93</v>
      </c>
      <c r="L34" s="550">
        <f t="shared" si="7"/>
        <v>60</v>
      </c>
      <c r="M34" s="551">
        <f t="shared" si="5"/>
        <v>33</v>
      </c>
      <c r="N34" s="550">
        <f>[3]SYT20727!D46</f>
        <v>3</v>
      </c>
      <c r="O34" s="551">
        <f>[3]SYT20731!D46</f>
        <v>2</v>
      </c>
      <c r="P34" s="550">
        <f>[3]SYT20727!E46</f>
        <v>12</v>
      </c>
      <c r="Q34" s="551">
        <f>[3]SYT20731!E46</f>
        <v>9</v>
      </c>
      <c r="R34" s="550">
        <f>[3]SYT20727!F46</f>
        <v>0</v>
      </c>
      <c r="S34" s="551">
        <f>[3]SYT20731!F46</f>
        <v>0</v>
      </c>
      <c r="T34" s="550">
        <f>[3]SYT20727!G46</f>
        <v>1</v>
      </c>
      <c r="U34" s="551">
        <f>[3]SYT20731!G46</f>
        <v>0</v>
      </c>
      <c r="V34" s="550">
        <f>[3]SYT20727!H46</f>
        <v>42</v>
      </c>
      <c r="W34" s="551">
        <f>[3]SYT20731!H46</f>
        <v>22</v>
      </c>
      <c r="X34" s="550">
        <f>[3]SYT20727!M46</f>
        <v>2</v>
      </c>
      <c r="Y34" s="551">
        <f>[3]SYT20731!M46</f>
        <v>0</v>
      </c>
      <c r="Z34" s="550">
        <f>[3]SYT20727!P46</f>
        <v>0</v>
      </c>
      <c r="AA34" s="551">
        <f>[3]SYT20731!P46</f>
        <v>0</v>
      </c>
      <c r="AB34" s="548">
        <f t="shared" si="2"/>
        <v>5.376344086021505</v>
      </c>
      <c r="AC34" s="552">
        <f t="shared" si="3"/>
        <v>68.817204301075279</v>
      </c>
      <c r="AD34" s="544"/>
    </row>
    <row r="35" spans="1:30" ht="20.25" customHeight="1">
      <c r="A35" s="105"/>
      <c r="B35" s="793" t="s">
        <v>99</v>
      </c>
      <c r="C35" s="793"/>
      <c r="D35" s="793"/>
      <c r="E35" s="793"/>
      <c r="F35" s="793"/>
      <c r="G35" s="793"/>
      <c r="H35" s="106"/>
      <c r="I35" s="106"/>
      <c r="J35" s="107"/>
      <c r="K35" s="376">
        <f t="shared" si="6"/>
        <v>206</v>
      </c>
      <c r="L35" s="550">
        <f t="shared" si="7"/>
        <v>102</v>
      </c>
      <c r="M35" s="551">
        <f t="shared" si="5"/>
        <v>104</v>
      </c>
      <c r="N35" s="550">
        <f>[3]SYT20727!D47</f>
        <v>20</v>
      </c>
      <c r="O35" s="551">
        <f>[3]SYT20731!D47</f>
        <v>24</v>
      </c>
      <c r="P35" s="550">
        <f>[3]SYT20727!E47</f>
        <v>42</v>
      </c>
      <c r="Q35" s="551">
        <f>[3]SYT20731!E47</f>
        <v>46</v>
      </c>
      <c r="R35" s="550">
        <f>[3]SYT20727!F47</f>
        <v>0</v>
      </c>
      <c r="S35" s="551">
        <f>[3]SYT20731!F47</f>
        <v>0</v>
      </c>
      <c r="T35" s="550">
        <f>[3]SYT20727!G47</f>
        <v>3</v>
      </c>
      <c r="U35" s="551">
        <f>[3]SYT20731!G47</f>
        <v>0</v>
      </c>
      <c r="V35" s="550">
        <f>[3]SYT20727!H47</f>
        <v>34</v>
      </c>
      <c r="W35" s="551">
        <f>[3]SYT20731!H47</f>
        <v>26</v>
      </c>
      <c r="X35" s="550">
        <f>[3]SYT20727!M47</f>
        <v>3</v>
      </c>
      <c r="Y35" s="551">
        <f>[3]SYT20731!M47</f>
        <v>8</v>
      </c>
      <c r="Z35" s="550">
        <f>[3]SYT20727!P47</f>
        <v>0</v>
      </c>
      <c r="AA35" s="551">
        <f>[3]SYT20731!P47</f>
        <v>0</v>
      </c>
      <c r="AB35" s="548">
        <f t="shared" si="2"/>
        <v>21.359223300970871</v>
      </c>
      <c r="AC35" s="549">
        <f>(V35+W35)/K35*100</f>
        <v>29.126213592233007</v>
      </c>
      <c r="AD35" s="544"/>
    </row>
    <row r="36" spans="1:30" ht="20.25" customHeight="1">
      <c r="A36" s="105"/>
      <c r="B36" s="793" t="s">
        <v>100</v>
      </c>
      <c r="C36" s="793"/>
      <c r="D36" s="793"/>
      <c r="E36" s="793"/>
      <c r="F36" s="793"/>
      <c r="G36" s="793"/>
      <c r="H36" s="106"/>
      <c r="I36" s="106"/>
      <c r="J36" s="107"/>
      <c r="K36" s="376">
        <f t="shared" si="6"/>
        <v>524</v>
      </c>
      <c r="L36" s="550">
        <f t="shared" si="7"/>
        <v>256</v>
      </c>
      <c r="M36" s="551">
        <f t="shared" si="5"/>
        <v>268</v>
      </c>
      <c r="N36" s="550">
        <f>[3]SYT20727!D48</f>
        <v>131</v>
      </c>
      <c r="O36" s="551">
        <f>[3]SYT20731!D48</f>
        <v>149</v>
      </c>
      <c r="P36" s="550">
        <f>[3]SYT20727!E48</f>
        <v>37</v>
      </c>
      <c r="Q36" s="551">
        <f>[3]SYT20731!E48</f>
        <v>26</v>
      </c>
      <c r="R36" s="550">
        <f>[3]SYT20727!F48</f>
        <v>31</v>
      </c>
      <c r="S36" s="551">
        <f>[3]SYT20731!F48</f>
        <v>49</v>
      </c>
      <c r="T36" s="550">
        <f>[3]SYT20727!G48</f>
        <v>0</v>
      </c>
      <c r="U36" s="551">
        <f>[3]SYT20731!G48</f>
        <v>0</v>
      </c>
      <c r="V36" s="550">
        <f>[3]SYT20727!H48</f>
        <v>50</v>
      </c>
      <c r="W36" s="551">
        <f>[3]SYT20731!H48</f>
        <v>41</v>
      </c>
      <c r="X36" s="550">
        <f>[3]SYT20727!M48</f>
        <v>7</v>
      </c>
      <c r="Y36" s="551">
        <f>[3]SYT20731!M48</f>
        <v>3</v>
      </c>
      <c r="Z36" s="550">
        <f>[3]SYT20727!P48</f>
        <v>0</v>
      </c>
      <c r="AA36" s="551">
        <f>[3]SYT20731!P48</f>
        <v>0</v>
      </c>
      <c r="AB36" s="548">
        <f t="shared" si="2"/>
        <v>53.435114503816791</v>
      </c>
      <c r="AC36" s="552">
        <f t="shared" si="3"/>
        <v>17.36641221374046</v>
      </c>
      <c r="AD36" s="544"/>
    </row>
    <row r="37" spans="1:30" ht="20.25" customHeight="1">
      <c r="A37" s="105"/>
      <c r="B37" s="793" t="s">
        <v>101</v>
      </c>
      <c r="C37" s="793"/>
      <c r="D37" s="793"/>
      <c r="E37" s="793"/>
      <c r="F37" s="793"/>
      <c r="G37" s="793"/>
      <c r="H37" s="106"/>
      <c r="I37" s="106"/>
      <c r="J37" s="107"/>
      <c r="K37" s="376">
        <f t="shared" si="6"/>
        <v>138</v>
      </c>
      <c r="L37" s="550">
        <f t="shared" si="7"/>
        <v>58</v>
      </c>
      <c r="M37" s="551">
        <f t="shared" si="5"/>
        <v>80</v>
      </c>
      <c r="N37" s="550">
        <f>[3]SYT20727!D49</f>
        <v>46</v>
      </c>
      <c r="O37" s="551">
        <f>[3]SYT20731!D49</f>
        <v>65</v>
      </c>
      <c r="P37" s="550">
        <f>[3]SYT20727!E49</f>
        <v>5</v>
      </c>
      <c r="Q37" s="551">
        <f>[3]SYT20731!E49</f>
        <v>11</v>
      </c>
      <c r="R37" s="550">
        <f>[3]SYT20727!F49</f>
        <v>3</v>
      </c>
      <c r="S37" s="551">
        <f>[3]SYT20731!F49</f>
        <v>0</v>
      </c>
      <c r="T37" s="550">
        <f>[3]SYT20727!G49</f>
        <v>0</v>
      </c>
      <c r="U37" s="551">
        <f>[3]SYT20731!G49</f>
        <v>0</v>
      </c>
      <c r="V37" s="550">
        <f>[3]SYT20727!H49</f>
        <v>3</v>
      </c>
      <c r="W37" s="551">
        <f>[3]SYT20731!H49</f>
        <v>4</v>
      </c>
      <c r="X37" s="550">
        <f>[3]SYT20727!M49</f>
        <v>1</v>
      </c>
      <c r="Y37" s="551">
        <f>[3]SYT20731!M49</f>
        <v>0</v>
      </c>
      <c r="Z37" s="550">
        <f>[3]SYT20727!P49</f>
        <v>0</v>
      </c>
      <c r="AA37" s="551">
        <f>[3]SYT20731!P49</f>
        <v>0</v>
      </c>
      <c r="AB37" s="548">
        <f t="shared" si="2"/>
        <v>80.434782608695656</v>
      </c>
      <c r="AC37" s="549">
        <f t="shared" si="3"/>
        <v>5.0724637681159424</v>
      </c>
      <c r="AD37" s="544"/>
    </row>
    <row r="38" spans="1:30" ht="20.25" customHeight="1">
      <c r="A38" s="71"/>
      <c r="B38" s="793" t="s">
        <v>102</v>
      </c>
      <c r="C38" s="793"/>
      <c r="D38" s="793"/>
      <c r="E38" s="793"/>
      <c r="F38" s="793"/>
      <c r="G38" s="793"/>
      <c r="H38" s="72"/>
      <c r="I38" s="72"/>
      <c r="J38" s="73"/>
      <c r="K38" s="376">
        <f t="shared" si="6"/>
        <v>481</v>
      </c>
      <c r="L38" s="550">
        <f t="shared" si="7"/>
        <v>260</v>
      </c>
      <c r="M38" s="551">
        <f t="shared" si="5"/>
        <v>221</v>
      </c>
      <c r="N38" s="550">
        <f>[3]SYT20727!D50</f>
        <v>136</v>
      </c>
      <c r="O38" s="551">
        <f>[3]SYT20731!D50</f>
        <v>126</v>
      </c>
      <c r="P38" s="550">
        <f>[3]SYT20727!E50</f>
        <v>46</v>
      </c>
      <c r="Q38" s="551">
        <f>[3]SYT20731!E50</f>
        <v>60</v>
      </c>
      <c r="R38" s="550">
        <f>[3]SYT20727!F50</f>
        <v>11</v>
      </c>
      <c r="S38" s="551">
        <f>[3]SYT20731!F50</f>
        <v>2</v>
      </c>
      <c r="T38" s="550">
        <f>[3]SYT20727!G50</f>
        <v>7</v>
      </c>
      <c r="U38" s="551">
        <f>[3]SYT20731!G50</f>
        <v>2</v>
      </c>
      <c r="V38" s="550">
        <f>[3]SYT20727!H50</f>
        <v>59</v>
      </c>
      <c r="W38" s="551">
        <f>[3]SYT20731!H50</f>
        <v>30</v>
      </c>
      <c r="X38" s="550">
        <f>[3]SYT20727!M50</f>
        <v>1</v>
      </c>
      <c r="Y38" s="551">
        <f>[3]SYT20731!M50</f>
        <v>1</v>
      </c>
      <c r="Z38" s="550">
        <f>[3]SYT20727!P50</f>
        <v>0</v>
      </c>
      <c r="AA38" s="551">
        <f>[3]SYT20731!P50</f>
        <v>0</v>
      </c>
      <c r="AB38" s="548">
        <f t="shared" si="2"/>
        <v>54.469854469854475</v>
      </c>
      <c r="AC38" s="549">
        <f t="shared" si="3"/>
        <v>18.503118503118504</v>
      </c>
      <c r="AD38" s="544"/>
    </row>
    <row r="39" spans="1:30" s="365" customFormat="1" ht="20.25" customHeight="1">
      <c r="A39" s="71"/>
      <c r="B39" s="792" t="s">
        <v>155</v>
      </c>
      <c r="C39" s="792"/>
      <c r="D39" s="792"/>
      <c r="E39" s="792"/>
      <c r="F39" s="792"/>
      <c r="G39" s="792"/>
      <c r="H39" s="72"/>
      <c r="I39" s="72"/>
      <c r="J39" s="73"/>
      <c r="K39" s="376">
        <f t="shared" si="6"/>
        <v>93</v>
      </c>
      <c r="L39" s="550">
        <f t="shared" si="7"/>
        <v>0</v>
      </c>
      <c r="M39" s="551">
        <f t="shared" si="5"/>
        <v>93</v>
      </c>
      <c r="N39" s="550">
        <f>[3]SYT20727!D51</f>
        <v>0</v>
      </c>
      <c r="O39" s="551">
        <f>[3]SYT20731!D51</f>
        <v>45</v>
      </c>
      <c r="P39" s="550">
        <f>[3]SYT20727!E51</f>
        <v>0</v>
      </c>
      <c r="Q39" s="551">
        <f>[3]SYT20731!E51</f>
        <v>19</v>
      </c>
      <c r="R39" s="550">
        <f>[3]SYT20727!F51</f>
        <v>0</v>
      </c>
      <c r="S39" s="551">
        <f>[3]SYT20731!F51</f>
        <v>0</v>
      </c>
      <c r="T39" s="550">
        <f>[3]SYT20727!G51</f>
        <v>0</v>
      </c>
      <c r="U39" s="551">
        <f>[3]SYT20731!G51</f>
        <v>0</v>
      </c>
      <c r="V39" s="550">
        <f>[3]SYT20727!H51</f>
        <v>0</v>
      </c>
      <c r="W39" s="551">
        <f>[3]SYT20731!H51</f>
        <v>29</v>
      </c>
      <c r="X39" s="550">
        <f>[3]SYT20727!M51</f>
        <v>0</v>
      </c>
      <c r="Y39" s="551">
        <f>[3]SYT20731!M51</f>
        <v>0</v>
      </c>
      <c r="Z39" s="550">
        <f>[3]SYT20727!P51</f>
        <v>0</v>
      </c>
      <c r="AA39" s="551">
        <f>[3]SYT20731!P51</f>
        <v>0</v>
      </c>
      <c r="AB39" s="548">
        <f>(N39+O39)/K39*100</f>
        <v>48.387096774193552</v>
      </c>
      <c r="AC39" s="549">
        <f t="shared" si="3"/>
        <v>31.182795698924732</v>
      </c>
      <c r="AD39" s="544"/>
    </row>
    <row r="40" spans="1:30" s="365" customFormat="1" ht="20.25" customHeight="1">
      <c r="A40" s="71"/>
      <c r="B40" s="792" t="s">
        <v>104</v>
      </c>
      <c r="C40" s="792"/>
      <c r="D40" s="792"/>
      <c r="E40" s="792"/>
      <c r="F40" s="792"/>
      <c r="G40" s="792"/>
      <c r="H40" s="72"/>
      <c r="I40" s="72"/>
      <c r="J40" s="73"/>
      <c r="K40" s="376">
        <f t="shared" si="6"/>
        <v>1114</v>
      </c>
      <c r="L40" s="377">
        <f t="shared" si="7"/>
        <v>489</v>
      </c>
      <c r="M40" s="378">
        <f t="shared" si="5"/>
        <v>625</v>
      </c>
      <c r="N40" s="377">
        <f>[3]SYT20727!D52</f>
        <v>321</v>
      </c>
      <c r="O40" s="378">
        <f>[3]SYT20731!D52</f>
        <v>334</v>
      </c>
      <c r="P40" s="377">
        <f>[3]SYT20727!E52</f>
        <v>92</v>
      </c>
      <c r="Q40" s="378">
        <f>[3]SYT20731!E52</f>
        <v>170</v>
      </c>
      <c r="R40" s="377">
        <f>[3]SYT20727!F52</f>
        <v>27</v>
      </c>
      <c r="S40" s="378">
        <f>[3]SYT20731!F52</f>
        <v>9</v>
      </c>
      <c r="T40" s="377">
        <f>[3]SYT20727!G52</f>
        <v>0</v>
      </c>
      <c r="U40" s="378">
        <f>[3]SYT20731!G52</f>
        <v>0</v>
      </c>
      <c r="V40" s="377">
        <f>[3]SYT20727!H52</f>
        <v>37</v>
      </c>
      <c r="W40" s="378">
        <f>[3]SYT20731!H52</f>
        <v>95</v>
      </c>
      <c r="X40" s="377">
        <f>[3]SYT20727!M52</f>
        <v>12</v>
      </c>
      <c r="Y40" s="378">
        <f>[3]SYT20731!M52</f>
        <v>17</v>
      </c>
      <c r="Z40" s="377">
        <f>[3]SYT20727!P52</f>
        <v>0</v>
      </c>
      <c r="AA40" s="378">
        <f>[3]SYT20731!P52</f>
        <v>0</v>
      </c>
      <c r="AB40" s="548">
        <f t="shared" si="2"/>
        <v>58.797127468581692</v>
      </c>
      <c r="AC40" s="549">
        <f t="shared" si="3"/>
        <v>11.8491921005386</v>
      </c>
      <c r="AD40" s="544"/>
    </row>
    <row r="41" spans="1:30" s="365" customFormat="1" ht="20.25" customHeight="1">
      <c r="A41" s="71"/>
      <c r="B41" s="792" t="s">
        <v>112</v>
      </c>
      <c r="C41" s="792"/>
      <c r="D41" s="792"/>
      <c r="E41" s="792"/>
      <c r="F41" s="792"/>
      <c r="G41" s="792"/>
      <c r="H41" s="72"/>
      <c r="I41" s="72"/>
      <c r="J41" s="73"/>
      <c r="K41" s="376">
        <f t="shared" si="6"/>
        <v>107</v>
      </c>
      <c r="L41" s="377">
        <f t="shared" si="7"/>
        <v>66</v>
      </c>
      <c r="M41" s="378">
        <f t="shared" si="5"/>
        <v>41</v>
      </c>
      <c r="N41" s="377">
        <f>[3]SYT20727!D60</f>
        <v>5</v>
      </c>
      <c r="O41" s="378">
        <f>[3]SYT20731!D60</f>
        <v>5</v>
      </c>
      <c r="P41" s="377">
        <f>[3]SYT20727!E60</f>
        <v>16</v>
      </c>
      <c r="Q41" s="378">
        <f>[3]SYT20731!E60</f>
        <v>10</v>
      </c>
      <c r="R41" s="377">
        <f>[3]SYT20727!F60</f>
        <v>0</v>
      </c>
      <c r="S41" s="378">
        <f>[3]SYT20731!F60</f>
        <v>0</v>
      </c>
      <c r="T41" s="377">
        <f>[3]SYT20727!G60</f>
        <v>0</v>
      </c>
      <c r="U41" s="378">
        <f>[3]SYT20731!G60</f>
        <v>0</v>
      </c>
      <c r="V41" s="377">
        <f>[3]SYT20727!H60</f>
        <v>41</v>
      </c>
      <c r="W41" s="378">
        <f>[3]SYT20731!H60</f>
        <v>23</v>
      </c>
      <c r="X41" s="377">
        <f>[3]SYT20727!M60</f>
        <v>4</v>
      </c>
      <c r="Y41" s="378">
        <f>[3]SYT20731!M60</f>
        <v>3</v>
      </c>
      <c r="Z41" s="377">
        <f>[3]SYT20727!P60</f>
        <v>0</v>
      </c>
      <c r="AA41" s="378">
        <f>[3]SYT20731!P60</f>
        <v>0</v>
      </c>
      <c r="AB41" s="548">
        <f t="shared" si="2"/>
        <v>9.3457943925233646</v>
      </c>
      <c r="AC41" s="549">
        <f t="shared" si="3"/>
        <v>59.813084112149525</v>
      </c>
      <c r="AD41" s="544"/>
    </row>
    <row r="42" spans="1:30" s="365" customFormat="1" ht="20.25" customHeight="1">
      <c r="A42" s="71"/>
      <c r="B42" s="792" t="s">
        <v>117</v>
      </c>
      <c r="C42" s="792"/>
      <c r="D42" s="792"/>
      <c r="E42" s="792"/>
      <c r="F42" s="792"/>
      <c r="G42" s="792"/>
      <c r="H42" s="72"/>
      <c r="I42" s="72"/>
      <c r="J42" s="73"/>
      <c r="K42" s="376">
        <f t="shared" si="6"/>
        <v>8</v>
      </c>
      <c r="L42" s="377">
        <f t="shared" si="7"/>
        <v>5</v>
      </c>
      <c r="M42" s="378">
        <f t="shared" si="5"/>
        <v>3</v>
      </c>
      <c r="N42" s="377">
        <f>[3]SYT20727!D65</f>
        <v>0</v>
      </c>
      <c r="O42" s="378">
        <f>[3]SYT20731!D65</f>
        <v>0</v>
      </c>
      <c r="P42" s="377">
        <f>[3]SYT20727!E65</f>
        <v>0</v>
      </c>
      <c r="Q42" s="378">
        <f>[3]SYT20731!E65</f>
        <v>1</v>
      </c>
      <c r="R42" s="377">
        <f>[3]SYT20727!F65</f>
        <v>0</v>
      </c>
      <c r="S42" s="378">
        <f>[3]SYT20731!F65</f>
        <v>0</v>
      </c>
      <c r="T42" s="377">
        <f>[3]SYT20727!G65</f>
        <v>1</v>
      </c>
      <c r="U42" s="378">
        <f>[3]SYT20731!G65</f>
        <v>0</v>
      </c>
      <c r="V42" s="377">
        <f>[3]SYT20727!H65</f>
        <v>1</v>
      </c>
      <c r="W42" s="378">
        <f>[3]SYT20731!H65</f>
        <v>2</v>
      </c>
      <c r="X42" s="377">
        <f>[3]SYT20727!M65</f>
        <v>3</v>
      </c>
      <c r="Y42" s="378">
        <f>[3]SYT20731!M65</f>
        <v>0</v>
      </c>
      <c r="Z42" s="377">
        <f>[3]SYT20727!P65</f>
        <v>0</v>
      </c>
      <c r="AA42" s="378">
        <f>[3]SYT20731!P65</f>
        <v>0</v>
      </c>
      <c r="AB42" s="548">
        <f t="shared" si="2"/>
        <v>0</v>
      </c>
      <c r="AC42" s="552">
        <f t="shared" si="3"/>
        <v>37.5</v>
      </c>
      <c r="AD42" s="544"/>
    </row>
    <row r="43" spans="1:30" s="365" customFormat="1" ht="20.25" customHeight="1">
      <c r="A43" s="71"/>
      <c r="B43" s="792" t="s">
        <v>120</v>
      </c>
      <c r="C43" s="792"/>
      <c r="D43" s="792"/>
      <c r="E43" s="792"/>
      <c r="F43" s="792"/>
      <c r="G43" s="792"/>
      <c r="H43" s="72"/>
      <c r="I43" s="72"/>
      <c r="J43" s="73"/>
      <c r="K43" s="376">
        <f t="shared" si="6"/>
        <v>111</v>
      </c>
      <c r="L43" s="377">
        <f t="shared" si="7"/>
        <v>78</v>
      </c>
      <c r="M43" s="378">
        <f t="shared" si="5"/>
        <v>33</v>
      </c>
      <c r="N43" s="377">
        <f>[3]SYT20727!D68</f>
        <v>8</v>
      </c>
      <c r="O43" s="378">
        <f>[3]SYT20731!D68</f>
        <v>3</v>
      </c>
      <c r="P43" s="377">
        <f>[3]SYT20727!E68</f>
        <v>22</v>
      </c>
      <c r="Q43" s="378">
        <f>[3]SYT20731!E68</f>
        <v>13</v>
      </c>
      <c r="R43" s="377">
        <f>[3]SYT20727!F68</f>
        <v>0</v>
      </c>
      <c r="S43" s="378">
        <f>[3]SYT20731!F68</f>
        <v>0</v>
      </c>
      <c r="T43" s="377">
        <f>[3]SYT20727!G68</f>
        <v>0</v>
      </c>
      <c r="U43" s="378">
        <f>[3]SYT20731!G68</f>
        <v>0</v>
      </c>
      <c r="V43" s="377">
        <f>[3]SYT20727!H68</f>
        <v>47</v>
      </c>
      <c r="W43" s="378">
        <f>[3]SYT20731!H68</f>
        <v>15</v>
      </c>
      <c r="X43" s="377">
        <f>[3]SYT20727!M68</f>
        <v>1</v>
      </c>
      <c r="Y43" s="378">
        <f>[3]SYT20731!M68</f>
        <v>2</v>
      </c>
      <c r="Z43" s="377">
        <f>[3]SYT20727!P68</f>
        <v>0</v>
      </c>
      <c r="AA43" s="378">
        <f>[3]SYT20731!P68</f>
        <v>0</v>
      </c>
      <c r="AB43" s="548">
        <f t="shared" si="2"/>
        <v>9.9099099099099099</v>
      </c>
      <c r="AC43" s="552">
        <f t="shared" si="3"/>
        <v>55.85585585585585</v>
      </c>
      <c r="AD43" s="544"/>
    </row>
    <row r="44" spans="1:30" s="365" customFormat="1" ht="20.25" customHeight="1">
      <c r="A44" s="71"/>
      <c r="B44" s="792" t="s">
        <v>122</v>
      </c>
      <c r="C44" s="792"/>
      <c r="D44" s="792"/>
      <c r="E44" s="792"/>
      <c r="F44" s="792"/>
      <c r="G44" s="792"/>
      <c r="H44" s="72"/>
      <c r="I44" s="72"/>
      <c r="J44" s="73"/>
      <c r="K44" s="376">
        <f t="shared" si="6"/>
        <v>0</v>
      </c>
      <c r="L44" s="377">
        <f t="shared" si="7"/>
        <v>0</v>
      </c>
      <c r="M44" s="378">
        <f t="shared" si="5"/>
        <v>0</v>
      </c>
      <c r="N44" s="377">
        <f>[3]SYT20727!D70</f>
        <v>0</v>
      </c>
      <c r="O44" s="378">
        <f>[3]SYT20731!D70</f>
        <v>0</v>
      </c>
      <c r="P44" s="377">
        <f>[3]SYT20727!E70</f>
        <v>0</v>
      </c>
      <c r="Q44" s="378">
        <f>[3]SYT20731!E70</f>
        <v>0</v>
      </c>
      <c r="R44" s="377">
        <f>[3]SYT20727!F70</f>
        <v>0</v>
      </c>
      <c r="S44" s="378">
        <f>[3]SYT20731!F70</f>
        <v>0</v>
      </c>
      <c r="T44" s="377">
        <f>[3]SYT20727!G70</f>
        <v>0</v>
      </c>
      <c r="U44" s="378">
        <f>[3]SYT20731!G70</f>
        <v>0</v>
      </c>
      <c r="V44" s="377">
        <f>[3]SYT20727!H70</f>
        <v>0</v>
      </c>
      <c r="W44" s="378">
        <f>[3]SYT20731!H70</f>
        <v>0</v>
      </c>
      <c r="X44" s="377">
        <f>[3]SYT20727!M70</f>
        <v>0</v>
      </c>
      <c r="Y44" s="378">
        <f>[3]SYT20731!M70</f>
        <v>0</v>
      </c>
      <c r="Z44" s="377">
        <f>[3]SYT20727!P70</f>
        <v>0</v>
      </c>
      <c r="AA44" s="378">
        <f>[3]SYT20731!P70</f>
        <v>0</v>
      </c>
      <c r="AB44" s="548">
        <v>0</v>
      </c>
      <c r="AC44" s="552">
        <v>0</v>
      </c>
      <c r="AD44" s="544"/>
    </row>
    <row r="45" spans="1:30" s="365" customFormat="1" ht="20.25" customHeight="1">
      <c r="A45" s="71"/>
      <c r="B45" s="792" t="s">
        <v>125</v>
      </c>
      <c r="C45" s="792"/>
      <c r="D45" s="792"/>
      <c r="E45" s="792"/>
      <c r="F45" s="792"/>
      <c r="G45" s="792"/>
      <c r="H45" s="115"/>
      <c r="I45" s="115"/>
      <c r="J45" s="116"/>
      <c r="K45" s="376">
        <f t="shared" si="6"/>
        <v>0</v>
      </c>
      <c r="L45" s="377">
        <f t="shared" si="7"/>
        <v>0</v>
      </c>
      <c r="M45" s="378">
        <f t="shared" si="5"/>
        <v>0</v>
      </c>
      <c r="N45" s="377">
        <f>[3]SYT20727!D73</f>
        <v>0</v>
      </c>
      <c r="O45" s="378">
        <f>[3]SYT20731!D73</f>
        <v>0</v>
      </c>
      <c r="P45" s="377">
        <f>[3]SYT20727!E73</f>
        <v>0</v>
      </c>
      <c r="Q45" s="378">
        <f>[3]SYT20731!E73</f>
        <v>0</v>
      </c>
      <c r="R45" s="377">
        <f>[3]SYT20727!F73</f>
        <v>0</v>
      </c>
      <c r="S45" s="378">
        <f>[3]SYT20731!F73</f>
        <v>0</v>
      </c>
      <c r="T45" s="377">
        <f>[3]SYT20727!G73</f>
        <v>0</v>
      </c>
      <c r="U45" s="378">
        <f>[3]SYT20731!G73</f>
        <v>0</v>
      </c>
      <c r="V45" s="377">
        <f>[3]SYT20727!H73</f>
        <v>0</v>
      </c>
      <c r="W45" s="378">
        <f>[3]SYT20731!H73</f>
        <v>0</v>
      </c>
      <c r="X45" s="377">
        <f>[3]SYT20727!M73</f>
        <v>0</v>
      </c>
      <c r="Y45" s="378">
        <f>[3]SYT20731!M73</f>
        <v>0</v>
      </c>
      <c r="Z45" s="377">
        <f>[3]SYT20727!P73</f>
        <v>0</v>
      </c>
      <c r="AA45" s="378">
        <f>[3]SYT20731!P73</f>
        <v>0</v>
      </c>
      <c r="AB45" s="548">
        <v>0</v>
      </c>
      <c r="AC45" s="552">
        <v>0</v>
      </c>
      <c r="AD45" s="544"/>
    </row>
    <row r="46" spans="1:30" s="365" customFormat="1" ht="20.25" customHeight="1">
      <c r="A46" s="71"/>
      <c r="B46" s="792" t="s">
        <v>127</v>
      </c>
      <c r="C46" s="792"/>
      <c r="D46" s="792"/>
      <c r="E46" s="792"/>
      <c r="F46" s="792"/>
      <c r="G46" s="792"/>
      <c r="H46" s="115"/>
      <c r="I46" s="115"/>
      <c r="J46" s="116"/>
      <c r="K46" s="376">
        <f t="shared" si="6"/>
        <v>0</v>
      </c>
      <c r="L46" s="377">
        <f t="shared" si="7"/>
        <v>0</v>
      </c>
      <c r="M46" s="378">
        <f t="shared" si="5"/>
        <v>0</v>
      </c>
      <c r="N46" s="377">
        <f>[3]SYT20727!D75</f>
        <v>0</v>
      </c>
      <c r="O46" s="378">
        <f>[3]SYT20731!D75</f>
        <v>0</v>
      </c>
      <c r="P46" s="377">
        <f>[3]SYT20727!E75</f>
        <v>0</v>
      </c>
      <c r="Q46" s="378">
        <f>[3]SYT20731!E75</f>
        <v>0</v>
      </c>
      <c r="R46" s="377">
        <f>[3]SYT20727!F75</f>
        <v>0</v>
      </c>
      <c r="S46" s="378">
        <f>[3]SYT20731!F75</f>
        <v>0</v>
      </c>
      <c r="T46" s="377">
        <f>[3]SYT20727!G75</f>
        <v>0</v>
      </c>
      <c r="U46" s="378">
        <f>[3]SYT20731!G75</f>
        <v>0</v>
      </c>
      <c r="V46" s="377">
        <f>[3]SYT20727!H75</f>
        <v>0</v>
      </c>
      <c r="W46" s="378">
        <f>[3]SYT20731!H75</f>
        <v>0</v>
      </c>
      <c r="X46" s="377">
        <f>[3]SYT20727!M75</f>
        <v>0</v>
      </c>
      <c r="Y46" s="378">
        <f>[3]SYT20731!M75</f>
        <v>0</v>
      </c>
      <c r="Z46" s="377">
        <f>[3]SYT20727!P75</f>
        <v>0</v>
      </c>
      <c r="AA46" s="378">
        <f>[3]SYT20731!P75</f>
        <v>0</v>
      </c>
      <c r="AB46" s="548">
        <v>0</v>
      </c>
      <c r="AC46" s="552">
        <v>0</v>
      </c>
      <c r="AD46" s="544"/>
    </row>
    <row r="47" spans="1:30" s="365" customFormat="1" ht="20.25" customHeight="1">
      <c r="A47" s="71"/>
      <c r="B47" s="792" t="s">
        <v>129</v>
      </c>
      <c r="C47" s="792"/>
      <c r="D47" s="792"/>
      <c r="E47" s="792"/>
      <c r="F47" s="792"/>
      <c r="G47" s="792"/>
      <c r="H47" s="115"/>
      <c r="I47" s="115"/>
      <c r="J47" s="116"/>
      <c r="K47" s="376">
        <f t="shared" si="6"/>
        <v>0</v>
      </c>
      <c r="L47" s="377">
        <f t="shared" si="7"/>
        <v>0</v>
      </c>
      <c r="M47" s="378">
        <f t="shared" si="5"/>
        <v>0</v>
      </c>
      <c r="N47" s="377">
        <f>[3]SYT20727!D77</f>
        <v>0</v>
      </c>
      <c r="O47" s="378">
        <f>[3]SYT20731!D77</f>
        <v>0</v>
      </c>
      <c r="P47" s="377">
        <f>[3]SYT20727!E77</f>
        <v>0</v>
      </c>
      <c r="Q47" s="378">
        <f>[3]SYT20731!E77</f>
        <v>0</v>
      </c>
      <c r="R47" s="377">
        <f>[3]SYT20727!F77</f>
        <v>0</v>
      </c>
      <c r="S47" s="378">
        <f>[3]SYT20731!F77</f>
        <v>0</v>
      </c>
      <c r="T47" s="377">
        <f>[3]SYT20727!G77</f>
        <v>0</v>
      </c>
      <c r="U47" s="378">
        <f>[3]SYT20731!G77</f>
        <v>0</v>
      </c>
      <c r="V47" s="377">
        <f>[3]SYT20727!H77</f>
        <v>0</v>
      </c>
      <c r="W47" s="378">
        <f>[3]SYT20731!H77</f>
        <v>0</v>
      </c>
      <c r="X47" s="377">
        <f>[3]SYT20727!M77</f>
        <v>0</v>
      </c>
      <c r="Y47" s="378">
        <f>[3]SYT20731!M77</f>
        <v>0</v>
      </c>
      <c r="Z47" s="377">
        <f>[3]SYT20727!P77</f>
        <v>0</v>
      </c>
      <c r="AA47" s="378">
        <f>[3]SYT20731!P77</f>
        <v>0</v>
      </c>
      <c r="AB47" s="548">
        <v>0</v>
      </c>
      <c r="AC47" s="552">
        <v>0</v>
      </c>
      <c r="AD47" s="544"/>
    </row>
    <row r="48" spans="1:30" s="365" customFormat="1" ht="20.25" customHeight="1">
      <c r="A48" s="71"/>
      <c r="B48" s="792" t="s">
        <v>131</v>
      </c>
      <c r="C48" s="792"/>
      <c r="D48" s="792"/>
      <c r="E48" s="792"/>
      <c r="F48" s="792"/>
      <c r="G48" s="792"/>
      <c r="H48" s="115"/>
      <c r="I48" s="115"/>
      <c r="J48" s="116"/>
      <c r="K48" s="376">
        <f>SUM(L48:M48)</f>
        <v>184</v>
      </c>
      <c r="L48" s="377">
        <f t="shared" si="7"/>
        <v>93</v>
      </c>
      <c r="M48" s="378">
        <f t="shared" si="5"/>
        <v>91</v>
      </c>
      <c r="N48" s="377">
        <f>[3]SYT20727!D79</f>
        <v>74</v>
      </c>
      <c r="O48" s="378">
        <f>[3]SYT20731!D79</f>
        <v>69</v>
      </c>
      <c r="P48" s="377">
        <f>[3]SYT20727!E79</f>
        <v>12</v>
      </c>
      <c r="Q48" s="378">
        <f>[3]SYT20731!E79</f>
        <v>16</v>
      </c>
      <c r="R48" s="377">
        <f>[3]SYT20727!F79</f>
        <v>0</v>
      </c>
      <c r="S48" s="378">
        <f>[3]SYT20731!F79</f>
        <v>0</v>
      </c>
      <c r="T48" s="377">
        <f>[3]SYT20727!G79</f>
        <v>0</v>
      </c>
      <c r="U48" s="378">
        <f>[3]SYT20731!G79</f>
        <v>0</v>
      </c>
      <c r="V48" s="377">
        <f>[3]SYT20727!H79</f>
        <v>4</v>
      </c>
      <c r="W48" s="378">
        <f>[3]SYT20731!H79</f>
        <v>2</v>
      </c>
      <c r="X48" s="377">
        <f>[3]SYT20727!M79</f>
        <v>3</v>
      </c>
      <c r="Y48" s="378">
        <f>[3]SYT20731!M79</f>
        <v>4</v>
      </c>
      <c r="Z48" s="377">
        <f>[3]SYT20727!P79</f>
        <v>0</v>
      </c>
      <c r="AA48" s="378">
        <f>[3]SYT20731!P79</f>
        <v>0</v>
      </c>
      <c r="AB48" s="548">
        <f t="shared" si="2"/>
        <v>77.717391304347828</v>
      </c>
      <c r="AC48" s="549">
        <f t="shared" si="3"/>
        <v>3.2608695652173911</v>
      </c>
      <c r="AD48" s="544"/>
    </row>
    <row r="49" spans="1:30" s="365" customFormat="1" ht="20.25" customHeight="1">
      <c r="A49" s="71"/>
      <c r="B49" s="792" t="s">
        <v>139</v>
      </c>
      <c r="C49" s="792"/>
      <c r="D49" s="792"/>
      <c r="E49" s="792"/>
      <c r="F49" s="792"/>
      <c r="G49" s="792"/>
      <c r="H49" s="115"/>
      <c r="I49" s="115"/>
      <c r="J49" s="116"/>
      <c r="K49" s="376">
        <f>SUM(L49:M49)</f>
        <v>330</v>
      </c>
      <c r="L49" s="377">
        <f t="shared" si="7"/>
        <v>241</v>
      </c>
      <c r="M49" s="378">
        <f t="shared" si="5"/>
        <v>89</v>
      </c>
      <c r="N49" s="377">
        <f>[3]SYT20727!D87</f>
        <v>92</v>
      </c>
      <c r="O49" s="378">
        <f>[3]SYT20731!D87</f>
        <v>51</v>
      </c>
      <c r="P49" s="377">
        <f>[3]SYT20727!E87</f>
        <v>24</v>
      </c>
      <c r="Q49" s="378">
        <f>[3]SYT20731!E87</f>
        <v>23</v>
      </c>
      <c r="R49" s="377">
        <f>[3]SYT20727!F87</f>
        <v>1</v>
      </c>
      <c r="S49" s="378">
        <f>[3]SYT20731!F87</f>
        <v>0</v>
      </c>
      <c r="T49" s="377">
        <f>[3]SYT20727!G87</f>
        <v>0</v>
      </c>
      <c r="U49" s="378">
        <f>[3]SYT20731!G87</f>
        <v>0</v>
      </c>
      <c r="V49" s="377">
        <f>[3]SYT20727!H87</f>
        <v>121</v>
      </c>
      <c r="W49" s="378">
        <f>[3]SYT20731!H87</f>
        <v>13</v>
      </c>
      <c r="X49" s="377">
        <f>[3]SYT20727!M87</f>
        <v>3</v>
      </c>
      <c r="Y49" s="378">
        <f>[3]SYT20731!M87</f>
        <v>2</v>
      </c>
      <c r="Z49" s="377">
        <f>[3]SYT20727!P87</f>
        <v>0</v>
      </c>
      <c r="AA49" s="378">
        <f>[3]SYT20731!P87</f>
        <v>0</v>
      </c>
      <c r="AB49" s="548">
        <f t="shared" si="2"/>
        <v>43.333333333333336</v>
      </c>
      <c r="AC49" s="549">
        <f t="shared" si="3"/>
        <v>40.606060606060609</v>
      </c>
      <c r="AD49" s="544"/>
    </row>
    <row r="50" spans="1:30" s="365" customFormat="1" ht="20.25" customHeight="1">
      <c r="A50" s="105"/>
      <c r="B50" s="793" t="s">
        <v>142</v>
      </c>
      <c r="C50" s="793"/>
      <c r="D50" s="793"/>
      <c r="E50" s="793"/>
      <c r="F50" s="793"/>
      <c r="G50" s="793"/>
      <c r="H50" s="307"/>
      <c r="I50" s="307"/>
      <c r="J50" s="308"/>
      <c r="K50" s="376">
        <f>SUM(L50:M50)</f>
        <v>124</v>
      </c>
      <c r="L50" s="377">
        <f t="shared" si="7"/>
        <v>79</v>
      </c>
      <c r="M50" s="378">
        <f t="shared" si="5"/>
        <v>45</v>
      </c>
      <c r="N50" s="377">
        <f>[3]SYT20727!D90</f>
        <v>19</v>
      </c>
      <c r="O50" s="378">
        <f>[3]SYT20731!D90</f>
        <v>9</v>
      </c>
      <c r="P50" s="377">
        <f>[3]SYT20727!E90</f>
        <v>31</v>
      </c>
      <c r="Q50" s="378">
        <f>[3]SYT20731!E90</f>
        <v>20</v>
      </c>
      <c r="R50" s="377">
        <f>[3]SYT20727!F90</f>
        <v>0</v>
      </c>
      <c r="S50" s="378">
        <f>[3]SYT20731!F90</f>
        <v>0</v>
      </c>
      <c r="T50" s="377">
        <f>[3]SYT20727!G90</f>
        <v>0</v>
      </c>
      <c r="U50" s="378">
        <f>[3]SYT20731!G90</f>
        <v>0</v>
      </c>
      <c r="V50" s="377">
        <f>[3]SYT20727!H90</f>
        <v>29</v>
      </c>
      <c r="W50" s="378">
        <f>[3]SYT20731!H90</f>
        <v>13</v>
      </c>
      <c r="X50" s="377">
        <f>[3]SYT20727!M90</f>
        <v>0</v>
      </c>
      <c r="Y50" s="378">
        <f>[3]SYT20731!M90</f>
        <v>3</v>
      </c>
      <c r="Z50" s="377">
        <f>[3]SYT20727!P90</f>
        <v>0</v>
      </c>
      <c r="AA50" s="378">
        <f>[3]SYT20731!P90</f>
        <v>0</v>
      </c>
      <c r="AB50" s="548">
        <f>(N50+O50)/K50*100</f>
        <v>22.58064516129032</v>
      </c>
      <c r="AC50" s="549">
        <f t="shared" si="3"/>
        <v>33.87096774193548</v>
      </c>
      <c r="AD50" s="544"/>
    </row>
    <row r="51" spans="1:30" ht="9" customHeight="1">
      <c r="A51" s="93"/>
      <c r="B51" s="93"/>
      <c r="C51" s="93"/>
      <c r="D51" s="93"/>
      <c r="E51" s="93"/>
      <c r="F51" s="93"/>
      <c r="G51" s="93"/>
      <c r="H51" s="93"/>
      <c r="I51" s="93"/>
      <c r="J51" s="93"/>
      <c r="O51" s="383"/>
    </row>
    <row r="52" spans="1:30" s="385" customFormat="1" ht="12.75" customHeight="1">
      <c r="A52" s="93"/>
      <c r="B52" s="93"/>
      <c r="C52" s="93"/>
      <c r="D52" s="93"/>
      <c r="E52" s="93"/>
      <c r="F52" s="93"/>
      <c r="G52" s="93"/>
      <c r="H52" s="93"/>
      <c r="I52" s="93"/>
      <c r="J52" s="93"/>
      <c r="K52" s="384"/>
      <c r="O52" s="386"/>
    </row>
    <row r="53" spans="1:30" ht="20.25" customHeight="1">
      <c r="A53" s="93"/>
      <c r="B53" s="93"/>
      <c r="C53" s="93"/>
      <c r="D53" s="93"/>
      <c r="E53" s="93"/>
      <c r="F53" s="93"/>
      <c r="G53" s="93"/>
      <c r="H53" s="93"/>
      <c r="I53" s="93"/>
      <c r="J53" s="93"/>
      <c r="O53" s="383"/>
    </row>
    <row r="54" spans="1:30" ht="20.25" customHeight="1">
      <c r="A54" s="845"/>
      <c r="B54" s="845"/>
      <c r="C54" s="845"/>
      <c r="D54" s="845"/>
      <c r="E54" s="845"/>
      <c r="F54" s="845"/>
      <c r="G54" s="845"/>
      <c r="H54" s="845"/>
      <c r="I54" s="845"/>
      <c r="J54" s="845"/>
      <c r="K54" s="845"/>
      <c r="L54" s="845"/>
      <c r="M54" s="845"/>
      <c r="N54" s="845"/>
      <c r="O54" s="845"/>
      <c r="P54" s="845"/>
      <c r="Q54" s="845"/>
      <c r="R54" s="845"/>
      <c r="S54" s="845"/>
      <c r="T54" s="845"/>
      <c r="U54" s="845"/>
      <c r="V54" s="845"/>
      <c r="W54" s="845"/>
      <c r="X54" s="845"/>
      <c r="Y54" s="845"/>
      <c r="Z54" s="845"/>
      <c r="AA54" s="845"/>
      <c r="AB54" s="845"/>
      <c r="AC54" s="845"/>
    </row>
    <row r="55" spans="1:30" ht="20.25" customHeight="1">
      <c r="A55" s="93"/>
      <c r="B55" s="93"/>
      <c r="C55" s="93"/>
      <c r="D55" s="93"/>
      <c r="E55" s="93"/>
      <c r="F55" s="93"/>
      <c r="G55" s="93"/>
      <c r="H55" s="93"/>
      <c r="I55" s="93"/>
      <c r="J55" s="93"/>
      <c r="O55" s="383"/>
    </row>
    <row r="56" spans="1:30" ht="20.25" customHeight="1">
      <c r="A56" s="93"/>
      <c r="B56" s="93"/>
      <c r="C56" s="93"/>
      <c r="D56" s="93"/>
      <c r="E56" s="93"/>
      <c r="F56" s="93"/>
      <c r="G56" s="93"/>
      <c r="H56" s="93"/>
      <c r="I56" s="93"/>
      <c r="J56" s="93"/>
      <c r="O56" s="383"/>
    </row>
    <row r="57" spans="1:30" ht="20.25" customHeight="1">
      <c r="A57" s="93"/>
      <c r="B57" s="93"/>
      <c r="C57" s="93"/>
      <c r="D57" s="93"/>
      <c r="E57" s="93"/>
      <c r="F57" s="93"/>
      <c r="G57" s="93"/>
      <c r="H57" s="93"/>
      <c r="I57" s="93"/>
      <c r="J57" s="93"/>
      <c r="O57" s="383"/>
    </row>
    <row r="58" spans="1:30" ht="20.25" customHeight="1">
      <c r="A58" s="93"/>
      <c r="B58" s="93"/>
      <c r="C58" s="93"/>
      <c r="D58" s="93"/>
      <c r="E58" s="93"/>
      <c r="F58" s="93"/>
      <c r="G58" s="93"/>
      <c r="H58" s="93"/>
      <c r="I58" s="93"/>
      <c r="J58" s="93"/>
      <c r="O58" s="383"/>
    </row>
    <row r="59" spans="1:30" ht="20.25" customHeight="1">
      <c r="A59" s="93"/>
      <c r="B59" s="93"/>
      <c r="C59" s="93"/>
      <c r="D59" s="93"/>
      <c r="E59" s="93"/>
      <c r="F59" s="93"/>
      <c r="G59" s="93"/>
      <c r="H59" s="93"/>
      <c r="I59" s="93"/>
      <c r="J59" s="93"/>
      <c r="O59" s="383"/>
    </row>
    <row r="60" spans="1:30" ht="20.25" customHeight="1">
      <c r="A60" s="93"/>
      <c r="B60" s="93"/>
      <c r="C60" s="93"/>
      <c r="D60" s="93"/>
      <c r="E60" s="93"/>
      <c r="F60" s="93"/>
      <c r="G60" s="93"/>
      <c r="H60" s="93"/>
      <c r="I60" s="93"/>
      <c r="J60" s="93"/>
      <c r="O60" s="383"/>
    </row>
    <row r="61" spans="1:30" ht="20.25" customHeight="1">
      <c r="A61" s="93"/>
      <c r="B61" s="93"/>
      <c r="C61" s="93"/>
      <c r="D61" s="93"/>
      <c r="E61" s="93"/>
      <c r="F61" s="93"/>
      <c r="G61" s="93"/>
      <c r="H61" s="93"/>
      <c r="I61" s="93"/>
      <c r="J61" s="93"/>
      <c r="O61" s="383"/>
    </row>
    <row r="62" spans="1:30" ht="20.25" customHeight="1">
      <c r="A62" s="93"/>
      <c r="B62" s="93"/>
      <c r="C62" s="93"/>
      <c r="D62" s="93"/>
      <c r="E62" s="93"/>
      <c r="F62" s="93"/>
      <c r="G62" s="93"/>
      <c r="H62" s="93"/>
      <c r="I62" s="93"/>
      <c r="J62" s="93"/>
    </row>
    <row r="63" spans="1:30" ht="20.25" customHeight="1">
      <c r="A63" s="93"/>
      <c r="B63" s="93"/>
      <c r="C63" s="93"/>
      <c r="D63" s="93"/>
      <c r="E63" s="93"/>
      <c r="F63" s="93"/>
      <c r="G63" s="93"/>
      <c r="H63" s="93"/>
      <c r="I63" s="93"/>
      <c r="J63" s="93"/>
    </row>
    <row r="64" spans="1:30" ht="20.25" customHeight="1">
      <c r="A64" s="93"/>
      <c r="B64" s="121"/>
      <c r="C64" s="121"/>
      <c r="D64" s="121"/>
      <c r="E64" s="121"/>
      <c r="F64" s="121"/>
      <c r="G64" s="121"/>
      <c r="H64" s="121"/>
      <c r="I64" s="121"/>
      <c r="J64" s="121"/>
    </row>
    <row r="65" spans="1:10" ht="20.25" customHeight="1">
      <c r="A65" s="93"/>
      <c r="B65" s="121"/>
      <c r="C65" s="121"/>
      <c r="D65" s="121"/>
      <c r="E65" s="121"/>
      <c r="F65" s="121"/>
      <c r="G65" s="121"/>
      <c r="H65" s="121"/>
      <c r="I65" s="121"/>
      <c r="J65" s="121"/>
    </row>
    <row r="66" spans="1:10" ht="20.25" customHeight="1">
      <c r="A66" s="93"/>
      <c r="B66" s="93"/>
      <c r="C66" s="93"/>
      <c r="D66" s="93"/>
      <c r="E66" s="93"/>
      <c r="F66" s="93"/>
      <c r="G66" s="93"/>
      <c r="H66" s="93"/>
      <c r="I66" s="93"/>
      <c r="J66" s="93"/>
    </row>
    <row r="67" spans="1:10" ht="20.25" customHeight="1">
      <c r="A67" s="93"/>
      <c r="B67" s="93"/>
      <c r="C67" s="93"/>
      <c r="D67" s="93"/>
      <c r="E67" s="93"/>
      <c r="F67" s="93"/>
      <c r="G67" s="93"/>
      <c r="H67" s="93"/>
      <c r="I67" s="93"/>
      <c r="J67" s="93"/>
    </row>
    <row r="68" spans="1:10" ht="20.25" customHeight="1">
      <c r="A68" s="93"/>
      <c r="B68" s="93"/>
      <c r="C68" s="93"/>
      <c r="D68" s="93"/>
      <c r="E68" s="93"/>
      <c r="F68" s="93"/>
      <c r="G68" s="93"/>
      <c r="H68" s="93"/>
      <c r="I68" s="93"/>
      <c r="J68" s="93"/>
    </row>
    <row r="69" spans="1:10" ht="20.25" customHeight="1">
      <c r="A69" s="93"/>
      <c r="B69" s="93"/>
      <c r="C69" s="93"/>
      <c r="D69" s="93"/>
      <c r="E69" s="93"/>
      <c r="F69" s="93"/>
      <c r="G69" s="93"/>
      <c r="H69" s="93"/>
      <c r="I69" s="93"/>
      <c r="J69" s="93"/>
    </row>
    <row r="70" spans="1:10" ht="20.25" customHeight="1">
      <c r="A70" s="93"/>
      <c r="B70" s="93"/>
      <c r="C70" s="93"/>
      <c r="D70" s="93"/>
      <c r="E70" s="93"/>
      <c r="F70" s="93"/>
      <c r="G70" s="93"/>
      <c r="H70" s="93"/>
      <c r="I70" s="93"/>
      <c r="J70" s="93"/>
    </row>
    <row r="71" spans="1:10" ht="20.25" customHeight="1">
      <c r="A71" s="93"/>
      <c r="B71" s="93"/>
      <c r="C71" s="93"/>
      <c r="D71" s="93"/>
      <c r="E71" s="93"/>
      <c r="F71" s="93"/>
      <c r="G71" s="93"/>
      <c r="H71" s="93"/>
      <c r="I71" s="93"/>
      <c r="J71" s="93"/>
    </row>
    <row r="72" spans="1:10" ht="20.25" customHeight="1">
      <c r="A72" s="93"/>
      <c r="B72" s="93"/>
      <c r="C72" s="93"/>
      <c r="D72" s="93"/>
      <c r="E72" s="93"/>
      <c r="F72" s="93"/>
      <c r="G72" s="93"/>
      <c r="H72" s="93"/>
      <c r="I72" s="93"/>
      <c r="J72" s="93"/>
    </row>
    <row r="73" spans="1:10" ht="20.25" customHeight="1">
      <c r="A73" s="93"/>
      <c r="B73" s="93"/>
      <c r="C73" s="93"/>
      <c r="D73" s="93"/>
      <c r="E73" s="93"/>
      <c r="F73" s="93"/>
      <c r="G73" s="93"/>
      <c r="H73" s="93"/>
      <c r="I73" s="93"/>
      <c r="J73" s="93"/>
    </row>
    <row r="74" spans="1:10" ht="20.25" customHeight="1">
      <c r="A74" s="93"/>
      <c r="B74" s="93"/>
      <c r="C74" s="93"/>
      <c r="D74" s="93"/>
      <c r="E74" s="93"/>
      <c r="F74" s="93"/>
      <c r="G74" s="93"/>
      <c r="H74" s="93"/>
      <c r="I74" s="93"/>
      <c r="J74" s="93"/>
    </row>
    <row r="75" spans="1:10" ht="20.25" customHeight="1">
      <c r="A75" s="93"/>
      <c r="B75" s="93"/>
      <c r="C75" s="93"/>
      <c r="D75" s="93"/>
      <c r="E75" s="93"/>
      <c r="F75" s="93"/>
      <c r="G75" s="93"/>
      <c r="H75" s="93"/>
      <c r="I75" s="93"/>
      <c r="J75" s="93"/>
    </row>
    <row r="76" spans="1:10" ht="20.25" customHeight="1">
      <c r="A76" s="93"/>
      <c r="B76" s="93"/>
      <c r="C76" s="93"/>
      <c r="D76" s="93"/>
      <c r="E76" s="93"/>
      <c r="F76" s="93"/>
      <c r="G76" s="93"/>
      <c r="H76" s="93"/>
      <c r="I76" s="93"/>
      <c r="J76" s="93"/>
    </row>
    <row r="77" spans="1:10" ht="20.25" customHeight="1">
      <c r="A77" s="93"/>
      <c r="B77" s="93"/>
      <c r="C77" s="93"/>
      <c r="D77" s="93"/>
      <c r="E77" s="93"/>
      <c r="F77" s="93"/>
      <c r="G77" s="93"/>
      <c r="H77" s="93"/>
      <c r="I77" s="93"/>
      <c r="J77" s="93"/>
    </row>
    <row r="78" spans="1:10" ht="20.25" customHeight="1">
      <c r="A78" s="93"/>
      <c r="B78" s="93"/>
      <c r="C78" s="93"/>
      <c r="D78" s="93"/>
      <c r="E78" s="93"/>
      <c r="F78" s="93"/>
      <c r="G78" s="93"/>
      <c r="H78" s="93"/>
      <c r="I78" s="93"/>
      <c r="J78" s="93"/>
    </row>
    <row r="79" spans="1:10" ht="20.25" customHeight="1">
      <c r="A79" s="93"/>
      <c r="B79" s="93"/>
      <c r="C79" s="93"/>
      <c r="D79" s="93"/>
      <c r="E79" s="93"/>
      <c r="F79" s="93"/>
      <c r="G79" s="93"/>
      <c r="H79" s="93"/>
      <c r="I79" s="93"/>
      <c r="J79" s="93"/>
    </row>
    <row r="80" spans="1:10" ht="20.25" customHeight="1">
      <c r="A80" s="93"/>
      <c r="B80" s="93"/>
      <c r="C80" s="93"/>
      <c r="D80" s="93"/>
      <c r="E80" s="93"/>
      <c r="F80" s="93"/>
      <c r="G80" s="93"/>
      <c r="H80" s="93"/>
      <c r="I80" s="93"/>
      <c r="J80" s="93"/>
    </row>
    <row r="81" spans="1:10" ht="20.25" customHeight="1">
      <c r="A81" s="93"/>
      <c r="B81" s="93"/>
      <c r="C81" s="93"/>
      <c r="D81" s="93"/>
      <c r="E81" s="93"/>
      <c r="F81" s="93"/>
      <c r="G81" s="93"/>
      <c r="H81" s="93"/>
      <c r="I81" s="93"/>
      <c r="J81" s="93"/>
    </row>
    <row r="82" spans="1:10" ht="20.25" customHeight="1">
      <c r="A82" s="93"/>
      <c r="B82" s="93"/>
      <c r="C82" s="93"/>
      <c r="D82" s="93"/>
      <c r="E82" s="93"/>
      <c r="F82" s="93"/>
      <c r="G82" s="93"/>
      <c r="H82" s="93"/>
      <c r="I82" s="93"/>
      <c r="J82" s="93"/>
    </row>
    <row r="83" spans="1:10" ht="20.25" customHeight="1">
      <c r="A83" s="93"/>
      <c r="B83" s="93"/>
      <c r="C83" s="93"/>
      <c r="D83" s="93"/>
      <c r="E83" s="93"/>
      <c r="F83" s="93"/>
      <c r="G83" s="93"/>
      <c r="H83" s="93"/>
      <c r="I83" s="93"/>
      <c r="J83" s="93"/>
    </row>
    <row r="84" spans="1:10">
      <c r="A84" s="93"/>
      <c r="B84" s="93"/>
      <c r="C84" s="93"/>
      <c r="D84" s="93"/>
      <c r="E84" s="93"/>
      <c r="F84" s="93"/>
      <c r="G84" s="93"/>
      <c r="H84" s="93"/>
      <c r="I84" s="93"/>
      <c r="J84" s="93"/>
    </row>
    <row r="85" spans="1:10">
      <c r="A85" s="93"/>
      <c r="B85" s="93"/>
      <c r="C85" s="93"/>
      <c r="D85" s="93"/>
      <c r="E85" s="93"/>
      <c r="F85" s="93"/>
      <c r="G85" s="93"/>
      <c r="H85" s="93"/>
      <c r="I85" s="93"/>
      <c r="J85" s="93"/>
    </row>
    <row r="86" spans="1:10">
      <c r="A86" s="93"/>
      <c r="B86" s="93"/>
      <c r="C86" s="93"/>
      <c r="D86" s="93"/>
      <c r="E86" s="93"/>
      <c r="F86" s="93"/>
      <c r="G86" s="93"/>
      <c r="H86" s="93"/>
      <c r="I86" s="93"/>
      <c r="J86" s="93"/>
    </row>
    <row r="87" spans="1:10">
      <c r="A87" s="93"/>
      <c r="B87" s="93"/>
      <c r="C87" s="93"/>
      <c r="D87" s="93"/>
      <c r="E87" s="93"/>
      <c r="F87" s="93"/>
      <c r="G87" s="93"/>
      <c r="H87" s="93"/>
      <c r="I87" s="93"/>
      <c r="J87" s="93"/>
    </row>
    <row r="88" spans="1:10">
      <c r="A88" s="93"/>
      <c r="B88" s="93"/>
      <c r="C88" s="93"/>
      <c r="D88" s="93"/>
      <c r="E88" s="93"/>
      <c r="F88" s="93"/>
      <c r="G88" s="93"/>
      <c r="H88" s="93"/>
      <c r="I88" s="93"/>
      <c r="J88" s="93"/>
    </row>
    <row r="89" spans="1:10">
      <c r="A89" s="93"/>
      <c r="B89" s="93"/>
      <c r="C89" s="93"/>
      <c r="D89" s="93"/>
      <c r="E89" s="93"/>
      <c r="F89" s="93"/>
      <c r="G89" s="93"/>
      <c r="H89" s="93"/>
      <c r="I89" s="93"/>
      <c r="J89" s="93"/>
    </row>
    <row r="90" spans="1:10">
      <c r="A90" s="93"/>
      <c r="B90" s="93"/>
      <c r="C90" s="93"/>
      <c r="D90" s="93"/>
      <c r="E90" s="93"/>
      <c r="F90" s="93"/>
      <c r="G90" s="93"/>
      <c r="H90" s="93"/>
      <c r="I90" s="93"/>
      <c r="J90" s="93"/>
    </row>
    <row r="91" spans="1:10">
      <c r="A91" s="93"/>
      <c r="B91" s="93"/>
      <c r="C91" s="93"/>
      <c r="D91" s="93"/>
      <c r="E91" s="93"/>
      <c r="F91" s="93"/>
      <c r="G91" s="93"/>
      <c r="H91" s="93"/>
      <c r="I91" s="93"/>
      <c r="J91" s="93"/>
    </row>
    <row r="92" spans="1:10">
      <c r="A92" s="93"/>
      <c r="B92" s="93"/>
      <c r="C92" s="93"/>
      <c r="D92" s="93"/>
      <c r="E92" s="93"/>
      <c r="F92" s="93"/>
      <c r="G92" s="93"/>
      <c r="H92" s="93"/>
      <c r="I92" s="93"/>
      <c r="J92" s="93"/>
    </row>
    <row r="93" spans="1:10">
      <c r="A93" s="93"/>
      <c r="B93" s="93"/>
      <c r="C93" s="93"/>
      <c r="D93" s="93"/>
      <c r="E93" s="93"/>
      <c r="F93" s="93"/>
      <c r="G93" s="93"/>
      <c r="H93" s="93"/>
      <c r="I93" s="93"/>
      <c r="J93" s="93"/>
    </row>
    <row r="94" spans="1:10">
      <c r="A94" s="93"/>
      <c r="B94" s="93"/>
      <c r="C94" s="93"/>
      <c r="D94" s="93"/>
      <c r="E94" s="93"/>
      <c r="F94" s="93"/>
      <c r="G94" s="93"/>
      <c r="H94" s="93"/>
      <c r="I94" s="93"/>
      <c r="J94" s="93"/>
    </row>
    <row r="95" spans="1:10">
      <c r="A95" s="93"/>
      <c r="B95" s="93"/>
      <c r="C95" s="93"/>
      <c r="D95" s="93"/>
      <c r="E95" s="93"/>
      <c r="F95" s="93"/>
      <c r="G95" s="93"/>
      <c r="H95" s="93"/>
      <c r="I95" s="93"/>
      <c r="J95" s="93"/>
    </row>
    <row r="96" spans="1:10">
      <c r="A96" s="93"/>
      <c r="B96" s="93"/>
      <c r="C96" s="93"/>
      <c r="D96" s="93"/>
      <c r="E96" s="93"/>
      <c r="F96" s="93"/>
      <c r="G96" s="93"/>
      <c r="H96" s="93"/>
      <c r="I96" s="93"/>
      <c r="J96" s="93"/>
    </row>
    <row r="97" spans="1:10">
      <c r="A97" s="93"/>
      <c r="B97" s="93"/>
      <c r="C97" s="93"/>
      <c r="D97" s="93"/>
      <c r="E97" s="93"/>
      <c r="F97" s="93"/>
      <c r="G97" s="93"/>
      <c r="H97" s="93"/>
      <c r="I97" s="93"/>
      <c r="J97" s="93"/>
    </row>
    <row r="98" spans="1:10">
      <c r="A98" s="93"/>
      <c r="B98" s="93"/>
      <c r="C98" s="93"/>
      <c r="D98" s="93"/>
      <c r="E98" s="93"/>
      <c r="F98" s="93"/>
      <c r="G98" s="93"/>
      <c r="H98" s="93"/>
      <c r="I98" s="93"/>
      <c r="J98" s="93"/>
    </row>
    <row r="99" spans="1:10">
      <c r="A99" s="93"/>
      <c r="B99" s="93"/>
      <c r="C99" s="93"/>
      <c r="D99" s="93"/>
      <c r="E99" s="93"/>
      <c r="F99" s="93"/>
      <c r="G99" s="93"/>
      <c r="H99" s="93"/>
      <c r="I99" s="93"/>
      <c r="J99" s="93"/>
    </row>
    <row r="100" spans="1:10">
      <c r="A100" s="93"/>
      <c r="B100" s="93"/>
      <c r="C100" s="93"/>
      <c r="D100" s="93"/>
      <c r="E100" s="93"/>
      <c r="F100" s="93"/>
      <c r="G100" s="93"/>
      <c r="H100" s="93"/>
      <c r="I100" s="93"/>
      <c r="J100" s="93"/>
    </row>
    <row r="101" spans="1:10">
      <c r="A101" s="93"/>
      <c r="B101" s="93"/>
      <c r="C101" s="93"/>
      <c r="D101" s="93"/>
      <c r="E101" s="93"/>
      <c r="F101" s="93"/>
      <c r="G101" s="93"/>
      <c r="H101" s="93"/>
      <c r="I101" s="93"/>
      <c r="J101" s="93"/>
    </row>
    <row r="102" spans="1:10">
      <c r="A102" s="93"/>
      <c r="B102" s="93"/>
      <c r="C102" s="93"/>
      <c r="D102" s="93"/>
      <c r="E102" s="93"/>
      <c r="F102" s="93"/>
      <c r="G102" s="93"/>
      <c r="H102" s="93"/>
      <c r="I102" s="93"/>
      <c r="J102" s="93"/>
    </row>
    <row r="103" spans="1:10">
      <c r="A103" s="93"/>
      <c r="B103" s="93"/>
      <c r="C103" s="93"/>
      <c r="D103" s="93"/>
      <c r="E103" s="93"/>
      <c r="F103" s="93"/>
      <c r="G103" s="93"/>
      <c r="H103" s="93"/>
      <c r="I103" s="93"/>
      <c r="J103" s="93"/>
    </row>
    <row r="104" spans="1:10">
      <c r="A104" s="93"/>
      <c r="B104" s="93"/>
      <c r="C104" s="93"/>
      <c r="D104" s="93"/>
      <c r="E104" s="93"/>
      <c r="F104" s="93"/>
      <c r="G104" s="93"/>
      <c r="H104" s="93"/>
      <c r="I104" s="93"/>
      <c r="J104" s="93"/>
    </row>
    <row r="105" spans="1:10">
      <c r="A105" s="93"/>
      <c r="B105" s="93"/>
      <c r="C105" s="93"/>
      <c r="D105" s="93"/>
      <c r="E105" s="93"/>
      <c r="F105" s="93"/>
      <c r="G105" s="93"/>
      <c r="H105" s="93"/>
      <c r="I105" s="93"/>
      <c r="J105" s="93"/>
    </row>
    <row r="106" spans="1:10">
      <c r="A106" s="93"/>
      <c r="B106" s="93"/>
      <c r="C106" s="93"/>
      <c r="D106" s="93"/>
      <c r="E106" s="93"/>
      <c r="F106" s="93"/>
      <c r="G106" s="93"/>
      <c r="H106" s="93"/>
      <c r="I106" s="93"/>
      <c r="J106" s="93"/>
    </row>
    <row r="107" spans="1:10">
      <c r="A107" s="93"/>
      <c r="B107" s="93"/>
      <c r="C107" s="93"/>
      <c r="D107" s="93"/>
      <c r="E107" s="93"/>
      <c r="F107" s="93"/>
      <c r="G107" s="93"/>
      <c r="H107" s="93"/>
      <c r="I107" s="93"/>
      <c r="J107" s="93"/>
    </row>
    <row r="108" spans="1:10">
      <c r="A108" s="93"/>
      <c r="B108" s="93"/>
      <c r="C108" s="93"/>
      <c r="D108" s="93"/>
      <c r="E108" s="93"/>
      <c r="F108" s="93"/>
      <c r="G108" s="93"/>
      <c r="H108" s="93"/>
      <c r="I108" s="93"/>
      <c r="J108" s="93"/>
    </row>
    <row r="109" spans="1:10">
      <c r="A109" s="93"/>
      <c r="B109" s="93"/>
      <c r="C109" s="93"/>
      <c r="D109" s="93"/>
      <c r="E109" s="93"/>
      <c r="F109" s="93"/>
      <c r="G109" s="93"/>
      <c r="H109" s="93"/>
      <c r="I109" s="93"/>
      <c r="J109" s="93"/>
    </row>
    <row r="110" spans="1:10">
      <c r="A110" s="93"/>
      <c r="B110" s="93"/>
      <c r="C110" s="93"/>
      <c r="D110" s="93"/>
      <c r="E110" s="93"/>
      <c r="F110" s="93"/>
      <c r="G110" s="93"/>
      <c r="H110" s="93"/>
      <c r="I110" s="93"/>
      <c r="J110" s="93"/>
    </row>
    <row r="111" spans="1:10">
      <c r="A111" s="93"/>
      <c r="B111" s="93"/>
      <c r="C111" s="93"/>
      <c r="D111" s="93"/>
      <c r="E111" s="93"/>
      <c r="F111" s="93"/>
      <c r="G111" s="93"/>
      <c r="H111" s="93"/>
      <c r="I111" s="93"/>
      <c r="J111" s="93"/>
    </row>
    <row r="112" spans="1:10">
      <c r="A112" s="93"/>
      <c r="B112" s="93"/>
      <c r="C112" s="93"/>
      <c r="D112" s="93"/>
      <c r="E112" s="93"/>
      <c r="F112" s="93"/>
      <c r="G112" s="93"/>
      <c r="H112" s="93"/>
      <c r="I112" s="93"/>
      <c r="J112" s="93"/>
    </row>
    <row r="113" spans="1:10">
      <c r="A113" s="93"/>
      <c r="B113" s="93"/>
      <c r="C113" s="93"/>
      <c r="D113" s="93"/>
      <c r="E113" s="93"/>
      <c r="F113" s="93"/>
      <c r="G113" s="93"/>
      <c r="H113" s="93"/>
      <c r="I113" s="93"/>
      <c r="J113" s="93"/>
    </row>
    <row r="114" spans="1:10">
      <c r="A114" s="93"/>
      <c r="B114" s="93"/>
      <c r="C114" s="93"/>
      <c r="D114" s="93"/>
      <c r="E114" s="93"/>
      <c r="F114" s="93"/>
      <c r="G114" s="93"/>
      <c r="H114" s="93"/>
      <c r="I114" s="93"/>
      <c r="J114" s="93"/>
    </row>
    <row r="115" spans="1:10">
      <c r="A115" s="93"/>
      <c r="B115" s="93"/>
      <c r="C115" s="93"/>
      <c r="D115" s="93"/>
      <c r="E115" s="93"/>
      <c r="F115" s="93"/>
      <c r="G115" s="93"/>
      <c r="H115" s="93"/>
      <c r="I115" s="93"/>
      <c r="J115" s="93"/>
    </row>
    <row r="116" spans="1:10">
      <c r="A116" s="93"/>
      <c r="B116" s="93"/>
      <c r="C116" s="93"/>
      <c r="D116" s="93"/>
      <c r="E116" s="93"/>
      <c r="F116" s="93"/>
      <c r="G116" s="93"/>
      <c r="H116" s="93"/>
      <c r="I116" s="93"/>
      <c r="J116" s="93"/>
    </row>
    <row r="117" spans="1:10">
      <c r="A117" s="93"/>
      <c r="B117" s="93"/>
      <c r="C117" s="93"/>
      <c r="D117" s="93"/>
      <c r="E117" s="93"/>
      <c r="F117" s="93"/>
      <c r="G117" s="93"/>
      <c r="H117" s="93"/>
      <c r="I117" s="93"/>
      <c r="J117" s="93"/>
    </row>
    <row r="118" spans="1:10">
      <c r="A118" s="93"/>
      <c r="B118" s="93"/>
      <c r="C118" s="93"/>
      <c r="D118" s="93"/>
      <c r="E118" s="93"/>
      <c r="F118" s="93"/>
      <c r="G118" s="93"/>
      <c r="H118" s="93"/>
      <c r="I118" s="93"/>
      <c r="J118" s="93"/>
    </row>
    <row r="119" spans="1:10">
      <c r="A119" s="93"/>
      <c r="B119" s="93"/>
      <c r="C119" s="93"/>
      <c r="D119" s="93"/>
      <c r="E119" s="93"/>
      <c r="F119" s="93"/>
      <c r="G119" s="93"/>
      <c r="H119" s="93"/>
      <c r="I119" s="93"/>
      <c r="J119" s="93"/>
    </row>
    <row r="120" spans="1:10">
      <c r="A120" s="93"/>
      <c r="B120" s="93"/>
      <c r="C120" s="93"/>
      <c r="D120" s="93"/>
      <c r="E120" s="93"/>
      <c r="F120" s="93"/>
      <c r="G120" s="93"/>
      <c r="H120" s="93"/>
      <c r="I120" s="93"/>
      <c r="J120" s="93"/>
    </row>
    <row r="121" spans="1:10">
      <c r="A121" s="93"/>
      <c r="B121" s="93"/>
      <c r="C121" s="93"/>
      <c r="D121" s="93"/>
      <c r="E121" s="93"/>
      <c r="F121" s="93"/>
      <c r="G121" s="93"/>
      <c r="H121" s="93"/>
      <c r="I121" s="93"/>
      <c r="J121" s="93"/>
    </row>
    <row r="122" spans="1:10">
      <c r="A122" s="93"/>
      <c r="B122" s="93"/>
      <c r="C122" s="93"/>
      <c r="D122" s="93"/>
      <c r="E122" s="93"/>
      <c r="F122" s="93"/>
      <c r="G122" s="93"/>
      <c r="H122" s="93"/>
      <c r="I122" s="93"/>
      <c r="J122" s="93"/>
    </row>
    <row r="123" spans="1:10">
      <c r="A123" s="93"/>
      <c r="B123" s="93"/>
      <c r="C123" s="93"/>
      <c r="D123" s="93"/>
      <c r="E123" s="93"/>
      <c r="F123" s="93"/>
      <c r="G123" s="93"/>
      <c r="H123" s="93"/>
      <c r="I123" s="93"/>
      <c r="J123" s="93"/>
    </row>
    <row r="124" spans="1:10">
      <c r="A124" s="93"/>
      <c r="B124" s="93"/>
      <c r="C124" s="93"/>
      <c r="D124" s="93"/>
      <c r="E124" s="93"/>
      <c r="F124" s="93"/>
      <c r="G124" s="93"/>
      <c r="H124" s="93"/>
      <c r="I124" s="93"/>
      <c r="J124" s="93"/>
    </row>
    <row r="125" spans="1:10">
      <c r="A125" s="93"/>
      <c r="B125" s="93"/>
      <c r="C125" s="93"/>
      <c r="D125" s="93"/>
      <c r="E125" s="93"/>
      <c r="F125" s="93"/>
      <c r="G125" s="93"/>
      <c r="H125" s="93"/>
      <c r="I125" s="93"/>
      <c r="J125" s="93"/>
    </row>
    <row r="126" spans="1:10">
      <c r="A126" s="93"/>
      <c r="B126" s="93"/>
      <c r="C126" s="93"/>
      <c r="D126" s="93"/>
      <c r="E126" s="93"/>
      <c r="F126" s="93"/>
      <c r="G126" s="93"/>
      <c r="H126" s="93"/>
      <c r="I126" s="93"/>
      <c r="J126" s="93"/>
    </row>
    <row r="127" spans="1:10">
      <c r="A127" s="93"/>
      <c r="B127" s="93"/>
      <c r="C127" s="93"/>
      <c r="D127" s="93"/>
      <c r="E127" s="93"/>
      <c r="F127" s="93"/>
      <c r="G127" s="93"/>
      <c r="H127" s="93"/>
      <c r="I127" s="93"/>
      <c r="J127" s="93"/>
    </row>
    <row r="128" spans="1:10">
      <c r="A128" s="93"/>
      <c r="B128" s="93"/>
      <c r="C128" s="93"/>
      <c r="D128" s="93"/>
      <c r="E128" s="93"/>
      <c r="F128" s="93"/>
      <c r="G128" s="93"/>
      <c r="H128" s="93"/>
      <c r="I128" s="93"/>
      <c r="J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c r="J137" s="93"/>
    </row>
    <row r="138" spans="1:10">
      <c r="A138" s="93"/>
      <c r="B138" s="93"/>
      <c r="C138" s="93"/>
      <c r="D138" s="93"/>
      <c r="E138" s="93"/>
      <c r="F138" s="93"/>
      <c r="G138" s="93"/>
      <c r="H138" s="93"/>
      <c r="I138" s="93"/>
      <c r="J138" s="93"/>
    </row>
    <row r="139" spans="1:10">
      <c r="A139" s="93"/>
      <c r="B139" s="93"/>
      <c r="C139" s="93"/>
      <c r="D139" s="93"/>
      <c r="E139" s="93"/>
      <c r="F139" s="93"/>
      <c r="G139" s="93"/>
      <c r="H139" s="93"/>
      <c r="I139" s="93"/>
      <c r="J139" s="93"/>
    </row>
    <row r="140" spans="1:10">
      <c r="A140" s="93"/>
      <c r="B140" s="93"/>
      <c r="C140" s="93"/>
      <c r="D140" s="93"/>
      <c r="E140" s="93"/>
      <c r="F140" s="93"/>
      <c r="G140" s="93"/>
      <c r="H140" s="93"/>
      <c r="I140" s="93"/>
      <c r="J140" s="93"/>
    </row>
    <row r="141" spans="1:10">
      <c r="A141" s="93"/>
      <c r="B141" s="93"/>
      <c r="C141" s="93"/>
      <c r="D141" s="93"/>
      <c r="E141" s="93"/>
      <c r="F141" s="93"/>
      <c r="G141" s="93"/>
      <c r="H141" s="93"/>
      <c r="I141" s="93"/>
      <c r="J141" s="93"/>
    </row>
    <row r="142" spans="1:10">
      <c r="A142" s="93"/>
      <c r="B142" s="93"/>
      <c r="C142" s="93"/>
      <c r="D142" s="93"/>
      <c r="E142" s="93"/>
      <c r="F142" s="93"/>
      <c r="G142" s="93"/>
      <c r="H142" s="93"/>
      <c r="I142" s="93"/>
      <c r="J142" s="93"/>
    </row>
    <row r="143" spans="1:10">
      <c r="A143" s="93"/>
      <c r="B143" s="93"/>
      <c r="C143" s="93"/>
      <c r="D143" s="93"/>
      <c r="E143" s="93"/>
      <c r="F143" s="93"/>
      <c r="G143" s="93"/>
      <c r="H143" s="93"/>
      <c r="I143" s="93"/>
      <c r="J143" s="93"/>
    </row>
    <row r="144" spans="1:10">
      <c r="A144" s="93"/>
      <c r="B144" s="93"/>
      <c r="C144" s="93"/>
      <c r="D144" s="93"/>
      <c r="E144" s="93"/>
      <c r="F144" s="93"/>
      <c r="G144" s="93"/>
      <c r="H144" s="93"/>
      <c r="I144" s="93"/>
      <c r="J144" s="93"/>
    </row>
    <row r="145" spans="1:10">
      <c r="A145" s="93"/>
      <c r="B145" s="93"/>
      <c r="C145" s="93"/>
      <c r="D145" s="93"/>
      <c r="E145" s="93"/>
      <c r="F145" s="93"/>
      <c r="G145" s="93"/>
      <c r="H145" s="93"/>
      <c r="I145" s="93"/>
      <c r="J145" s="93"/>
    </row>
    <row r="146" spans="1:10">
      <c r="A146" s="93"/>
      <c r="B146" s="93"/>
      <c r="C146" s="93"/>
      <c r="D146" s="93"/>
      <c r="E146" s="93"/>
      <c r="F146" s="93"/>
      <c r="G146" s="93"/>
      <c r="H146" s="93"/>
      <c r="I146" s="93"/>
      <c r="J146" s="93"/>
    </row>
    <row r="147" spans="1:10">
      <c r="A147" s="93"/>
      <c r="B147" s="93"/>
      <c r="C147" s="93"/>
      <c r="D147" s="93"/>
      <c r="E147" s="93"/>
      <c r="F147" s="93"/>
      <c r="G147" s="93"/>
      <c r="H147" s="93"/>
      <c r="I147" s="93"/>
      <c r="J147" s="93"/>
    </row>
    <row r="148" spans="1:10">
      <c r="A148" s="93"/>
      <c r="B148" s="93"/>
      <c r="C148" s="93"/>
      <c r="D148" s="93"/>
      <c r="E148" s="93"/>
      <c r="F148" s="93"/>
      <c r="G148" s="93"/>
      <c r="H148" s="93"/>
      <c r="I148" s="93"/>
      <c r="J148" s="93"/>
    </row>
    <row r="149" spans="1:10">
      <c r="A149" s="93"/>
      <c r="B149" s="93"/>
      <c r="C149" s="93"/>
      <c r="D149" s="93"/>
      <c r="E149" s="93"/>
      <c r="F149" s="93"/>
      <c r="G149" s="93"/>
      <c r="H149" s="93"/>
      <c r="I149" s="93"/>
      <c r="J149" s="93"/>
    </row>
    <row r="150" spans="1:10">
      <c r="A150" s="93"/>
      <c r="B150" s="93"/>
      <c r="C150" s="93"/>
      <c r="D150" s="93"/>
      <c r="E150" s="93"/>
      <c r="F150" s="93"/>
      <c r="G150" s="93"/>
      <c r="H150" s="93"/>
      <c r="I150" s="93"/>
      <c r="J150" s="93"/>
    </row>
    <row r="151" spans="1:10">
      <c r="A151" s="93"/>
      <c r="B151" s="93"/>
      <c r="C151" s="93"/>
      <c r="D151" s="93"/>
      <c r="E151" s="93"/>
      <c r="F151" s="93"/>
      <c r="G151" s="93"/>
      <c r="H151" s="93"/>
      <c r="I151" s="93"/>
      <c r="J151" s="93"/>
    </row>
    <row r="152" spans="1:10">
      <c r="A152" s="93"/>
      <c r="B152" s="93"/>
      <c r="C152" s="93"/>
      <c r="D152" s="93"/>
      <c r="E152" s="93"/>
      <c r="F152" s="93"/>
      <c r="G152" s="93"/>
      <c r="H152" s="93"/>
      <c r="I152" s="93"/>
      <c r="J152" s="93"/>
    </row>
    <row r="153" spans="1:10">
      <c r="A153" s="93"/>
      <c r="B153" s="93"/>
      <c r="C153" s="93"/>
      <c r="D153" s="93"/>
      <c r="E153" s="93"/>
      <c r="F153" s="93"/>
      <c r="G153" s="93"/>
      <c r="H153" s="93"/>
      <c r="I153" s="93"/>
      <c r="J153" s="93"/>
    </row>
    <row r="154" spans="1:10">
      <c r="A154" s="93"/>
      <c r="B154" s="93"/>
      <c r="C154" s="93"/>
      <c r="D154" s="93"/>
      <c r="E154" s="93"/>
      <c r="F154" s="93"/>
      <c r="G154" s="93"/>
      <c r="H154" s="93"/>
      <c r="I154" s="93"/>
      <c r="J154" s="93"/>
    </row>
    <row r="155" spans="1:10">
      <c r="A155" s="93"/>
      <c r="B155" s="93"/>
      <c r="C155" s="93"/>
      <c r="D155" s="93"/>
      <c r="E155" s="93"/>
      <c r="F155" s="93"/>
      <c r="G155" s="93"/>
      <c r="H155" s="93"/>
      <c r="I155" s="93"/>
      <c r="J155" s="93"/>
    </row>
    <row r="156" spans="1:10">
      <c r="A156" s="93"/>
      <c r="B156" s="93"/>
      <c r="C156" s="93"/>
      <c r="D156" s="93"/>
      <c r="E156" s="93"/>
      <c r="F156" s="93"/>
      <c r="G156" s="93"/>
      <c r="H156" s="93"/>
      <c r="I156" s="93"/>
      <c r="J156" s="93"/>
    </row>
    <row r="157" spans="1:10">
      <c r="A157" s="93"/>
      <c r="B157" s="93"/>
      <c r="C157" s="93"/>
      <c r="D157" s="93"/>
      <c r="E157" s="93"/>
      <c r="F157" s="93"/>
      <c r="G157" s="93"/>
      <c r="H157" s="93"/>
      <c r="I157" s="93"/>
      <c r="J157" s="93"/>
    </row>
    <row r="158" spans="1:10">
      <c r="A158" s="93"/>
      <c r="B158" s="93"/>
      <c r="C158" s="93"/>
      <c r="D158" s="93"/>
      <c r="E158" s="93"/>
      <c r="F158" s="93"/>
      <c r="G158" s="93"/>
      <c r="H158" s="93"/>
      <c r="I158" s="93"/>
      <c r="J158" s="93"/>
    </row>
    <row r="159" spans="1:10">
      <c r="A159" s="93"/>
      <c r="B159" s="93"/>
      <c r="C159" s="93"/>
      <c r="D159" s="93"/>
      <c r="E159" s="93"/>
      <c r="F159" s="93"/>
      <c r="G159" s="93"/>
      <c r="H159" s="93"/>
      <c r="I159" s="93"/>
      <c r="J159" s="93"/>
    </row>
    <row r="160" spans="1:10">
      <c r="A160" s="93"/>
      <c r="B160" s="93"/>
      <c r="C160" s="93"/>
      <c r="D160" s="93"/>
      <c r="E160" s="93"/>
      <c r="F160" s="93"/>
      <c r="G160" s="93"/>
      <c r="H160" s="93"/>
      <c r="I160" s="93"/>
      <c r="J160" s="93"/>
    </row>
    <row r="161" spans="1:10">
      <c r="A161" s="93"/>
      <c r="B161" s="93"/>
      <c r="C161" s="93"/>
      <c r="D161" s="93"/>
      <c r="E161" s="93"/>
      <c r="F161" s="93"/>
      <c r="G161" s="93"/>
      <c r="H161" s="93"/>
      <c r="I161" s="93"/>
      <c r="J161" s="93"/>
    </row>
    <row r="162" spans="1:10">
      <c r="A162" s="93"/>
      <c r="B162" s="93"/>
      <c r="C162" s="93"/>
      <c r="D162" s="93"/>
      <c r="E162" s="93"/>
      <c r="F162" s="93"/>
      <c r="G162" s="93"/>
      <c r="H162" s="93"/>
      <c r="I162" s="93"/>
      <c r="J162" s="93"/>
    </row>
    <row r="163" spans="1:10">
      <c r="A163" s="93"/>
      <c r="B163" s="93"/>
      <c r="C163" s="93"/>
      <c r="D163" s="93"/>
      <c r="E163" s="93"/>
      <c r="F163" s="93"/>
      <c r="G163" s="93"/>
      <c r="H163" s="93"/>
      <c r="I163" s="93"/>
      <c r="J163" s="93"/>
    </row>
    <row r="164" spans="1:10">
      <c r="A164" s="93"/>
      <c r="B164" s="93"/>
      <c r="C164" s="93"/>
      <c r="D164" s="93"/>
      <c r="E164" s="93"/>
      <c r="F164" s="93"/>
      <c r="G164" s="93"/>
      <c r="H164" s="93"/>
      <c r="I164" s="93"/>
      <c r="J164" s="93"/>
    </row>
    <row r="165" spans="1:10">
      <c r="A165" s="93"/>
      <c r="B165" s="93"/>
      <c r="C165" s="93"/>
      <c r="D165" s="93"/>
      <c r="E165" s="93"/>
      <c r="F165" s="93"/>
      <c r="G165" s="93"/>
      <c r="H165" s="93"/>
      <c r="I165" s="93"/>
      <c r="J165" s="93"/>
    </row>
    <row r="166" spans="1:10">
      <c r="A166" s="93"/>
      <c r="B166" s="93"/>
      <c r="C166" s="93"/>
      <c r="D166" s="93"/>
      <c r="E166" s="93"/>
      <c r="F166" s="93"/>
      <c r="G166" s="93"/>
      <c r="H166" s="93"/>
      <c r="I166" s="93"/>
      <c r="J166" s="93"/>
    </row>
    <row r="167" spans="1:10">
      <c r="A167" s="93"/>
      <c r="B167" s="93"/>
      <c r="C167" s="93"/>
      <c r="D167" s="93"/>
      <c r="E167" s="93"/>
      <c r="F167" s="93"/>
      <c r="G167" s="93"/>
      <c r="H167" s="93"/>
      <c r="I167" s="93"/>
      <c r="J167" s="93"/>
    </row>
    <row r="168" spans="1:10">
      <c r="A168" s="93"/>
      <c r="B168" s="93"/>
      <c r="C168" s="93"/>
      <c r="D168" s="93"/>
      <c r="E168" s="93"/>
      <c r="F168" s="93"/>
      <c r="G168" s="93"/>
      <c r="H168" s="93"/>
      <c r="I168" s="93"/>
      <c r="J168" s="93"/>
    </row>
    <row r="169" spans="1:10">
      <c r="A169" s="93"/>
      <c r="B169" s="93"/>
      <c r="C169" s="93"/>
      <c r="D169" s="93"/>
      <c r="E169" s="93"/>
      <c r="F169" s="93"/>
      <c r="G169" s="93"/>
      <c r="H169" s="93"/>
      <c r="I169" s="93"/>
      <c r="J169" s="93"/>
    </row>
    <row r="170" spans="1:10">
      <c r="A170" s="93"/>
      <c r="B170" s="93"/>
      <c r="C170" s="93"/>
      <c r="D170" s="93"/>
      <c r="E170" s="93"/>
      <c r="F170" s="93"/>
      <c r="G170" s="93"/>
      <c r="H170" s="93"/>
      <c r="I170" s="93"/>
      <c r="J170" s="93"/>
    </row>
    <row r="171" spans="1:10">
      <c r="A171" s="93"/>
      <c r="B171" s="93"/>
      <c r="C171" s="93"/>
      <c r="D171" s="93"/>
      <c r="E171" s="93"/>
      <c r="F171" s="93"/>
      <c r="G171" s="93"/>
      <c r="H171" s="93"/>
      <c r="I171" s="93"/>
      <c r="J171" s="93"/>
    </row>
    <row r="172" spans="1:10">
      <c r="A172" s="93"/>
      <c r="B172" s="93"/>
      <c r="C172" s="93"/>
      <c r="D172" s="93"/>
      <c r="E172" s="93"/>
      <c r="F172" s="93"/>
      <c r="G172" s="93"/>
      <c r="H172" s="93"/>
      <c r="I172" s="93"/>
      <c r="J172" s="93"/>
    </row>
    <row r="173" spans="1:10">
      <c r="A173" s="93"/>
      <c r="B173" s="93"/>
      <c r="C173" s="93"/>
      <c r="D173" s="93"/>
      <c r="E173" s="93"/>
      <c r="F173" s="93"/>
      <c r="G173" s="93"/>
      <c r="H173" s="93"/>
      <c r="I173" s="93"/>
      <c r="J173" s="93"/>
    </row>
    <row r="174" spans="1:10">
      <c r="A174" s="93"/>
      <c r="B174" s="93"/>
      <c r="C174" s="93"/>
      <c r="D174" s="93"/>
      <c r="E174" s="93"/>
      <c r="F174" s="93"/>
      <c r="G174" s="93"/>
      <c r="H174" s="93"/>
      <c r="I174" s="93"/>
      <c r="J174" s="93"/>
    </row>
    <row r="175" spans="1:10">
      <c r="A175" s="93"/>
      <c r="B175" s="93"/>
      <c r="C175" s="93"/>
      <c r="D175" s="93"/>
      <c r="E175" s="93"/>
      <c r="F175" s="93"/>
      <c r="G175" s="93"/>
      <c r="H175" s="93"/>
      <c r="I175" s="93"/>
      <c r="J175" s="93"/>
    </row>
    <row r="176" spans="1:10">
      <c r="A176" s="93"/>
      <c r="B176" s="93"/>
      <c r="C176" s="93"/>
      <c r="D176" s="93"/>
      <c r="E176" s="93"/>
      <c r="F176" s="93"/>
      <c r="G176" s="93"/>
      <c r="H176" s="93"/>
      <c r="I176" s="93"/>
      <c r="J176" s="93"/>
    </row>
    <row r="177" spans="1:10">
      <c r="A177" s="93"/>
      <c r="B177" s="93"/>
      <c r="C177" s="93"/>
      <c r="D177" s="93"/>
      <c r="E177" s="93"/>
      <c r="F177" s="93"/>
      <c r="G177" s="93"/>
      <c r="H177" s="93"/>
      <c r="I177" s="93"/>
      <c r="J177" s="93"/>
    </row>
    <row r="178" spans="1:10">
      <c r="A178" s="93"/>
      <c r="B178" s="93"/>
      <c r="C178" s="93"/>
      <c r="D178" s="93"/>
      <c r="E178" s="93"/>
      <c r="F178" s="93"/>
      <c r="G178" s="93"/>
      <c r="H178" s="93"/>
      <c r="I178" s="93"/>
      <c r="J178" s="93"/>
    </row>
    <row r="179" spans="1:10">
      <c r="A179" s="93"/>
      <c r="B179" s="93"/>
      <c r="C179" s="93"/>
      <c r="D179" s="93"/>
      <c r="E179" s="93"/>
      <c r="F179" s="93"/>
      <c r="G179" s="93"/>
      <c r="H179" s="93"/>
      <c r="I179" s="93"/>
      <c r="J179" s="93"/>
    </row>
    <row r="180" spans="1:10">
      <c r="A180" s="93"/>
      <c r="B180" s="93"/>
      <c r="C180" s="93"/>
      <c r="D180" s="93"/>
      <c r="E180" s="93"/>
      <c r="F180" s="93"/>
      <c r="G180" s="93"/>
      <c r="H180" s="93"/>
      <c r="I180" s="93"/>
      <c r="J180" s="93"/>
    </row>
    <row r="181" spans="1:10">
      <c r="A181" s="93"/>
      <c r="B181" s="93"/>
      <c r="C181" s="93"/>
      <c r="D181" s="93"/>
      <c r="E181" s="93"/>
      <c r="F181" s="93"/>
      <c r="G181" s="93"/>
      <c r="H181" s="93"/>
      <c r="I181" s="93"/>
      <c r="J181" s="93"/>
    </row>
    <row r="182" spans="1:10">
      <c r="A182" s="93"/>
      <c r="B182" s="93"/>
      <c r="C182" s="93"/>
      <c r="D182" s="93"/>
      <c r="E182" s="93"/>
      <c r="F182" s="93"/>
      <c r="G182" s="93"/>
      <c r="H182" s="93"/>
      <c r="I182" s="93"/>
      <c r="J182" s="93"/>
    </row>
    <row r="183" spans="1:10">
      <c r="A183" s="93"/>
      <c r="B183" s="93"/>
      <c r="C183" s="93"/>
      <c r="D183" s="93"/>
      <c r="E183" s="93"/>
      <c r="F183" s="93"/>
      <c r="G183" s="93"/>
      <c r="H183" s="93"/>
      <c r="I183" s="93"/>
      <c r="J183" s="93"/>
    </row>
    <row r="184" spans="1:10">
      <c r="A184" s="93"/>
      <c r="B184" s="93"/>
      <c r="C184" s="93"/>
      <c r="D184" s="93"/>
      <c r="E184" s="93"/>
      <c r="F184" s="93"/>
      <c r="G184" s="93"/>
      <c r="H184" s="93"/>
      <c r="I184" s="93"/>
      <c r="J184" s="93"/>
    </row>
    <row r="185" spans="1:10">
      <c r="A185" s="93"/>
      <c r="B185" s="93"/>
      <c r="C185" s="93"/>
      <c r="D185" s="93"/>
      <c r="E185" s="93"/>
      <c r="F185" s="93"/>
      <c r="G185" s="93"/>
      <c r="H185" s="93"/>
      <c r="I185" s="93"/>
      <c r="J185" s="93"/>
    </row>
    <row r="186" spans="1:10">
      <c r="A186" s="93"/>
      <c r="B186" s="93"/>
      <c r="C186" s="93"/>
      <c r="D186" s="93"/>
      <c r="E186" s="93"/>
      <c r="F186" s="93"/>
      <c r="G186" s="93"/>
      <c r="H186" s="93"/>
      <c r="I186" s="93"/>
      <c r="J186" s="93"/>
    </row>
    <row r="187" spans="1:10">
      <c r="A187" s="93"/>
      <c r="B187" s="93"/>
      <c r="C187" s="93"/>
      <c r="D187" s="93"/>
      <c r="E187" s="93"/>
      <c r="F187" s="93"/>
      <c r="G187" s="93"/>
      <c r="H187" s="93"/>
      <c r="I187" s="93"/>
      <c r="J187" s="93"/>
    </row>
    <row r="188" spans="1:10">
      <c r="A188" s="93"/>
      <c r="B188" s="93"/>
      <c r="C188" s="93"/>
      <c r="D188" s="93"/>
      <c r="E188" s="93"/>
      <c r="F188" s="93"/>
      <c r="G188" s="93"/>
      <c r="H188" s="93"/>
      <c r="I188" s="93"/>
      <c r="J188" s="93"/>
    </row>
    <row r="189" spans="1:10">
      <c r="A189" s="93"/>
      <c r="B189" s="93"/>
      <c r="C189" s="93"/>
      <c r="D189" s="93"/>
      <c r="E189" s="93"/>
      <c r="F189" s="93"/>
      <c r="G189" s="93"/>
      <c r="H189" s="93"/>
      <c r="I189" s="93"/>
      <c r="J189" s="93"/>
    </row>
    <row r="190" spans="1:10">
      <c r="A190" s="93"/>
      <c r="B190" s="93"/>
      <c r="C190" s="93"/>
      <c r="D190" s="93"/>
      <c r="E190" s="93"/>
      <c r="F190" s="93"/>
      <c r="G190" s="93"/>
      <c r="H190" s="93"/>
      <c r="I190" s="93"/>
      <c r="J190" s="93"/>
    </row>
    <row r="191" spans="1:10">
      <c r="A191" s="93"/>
      <c r="B191" s="93"/>
      <c r="C191" s="93"/>
      <c r="D191" s="93"/>
      <c r="E191" s="93"/>
      <c r="F191" s="93"/>
      <c r="G191" s="93"/>
      <c r="H191" s="93"/>
      <c r="I191" s="93"/>
      <c r="J191" s="93"/>
    </row>
    <row r="192" spans="1:10">
      <c r="A192" s="93"/>
      <c r="B192" s="93"/>
      <c r="C192" s="93"/>
      <c r="D192" s="93"/>
      <c r="E192" s="93"/>
      <c r="F192" s="93"/>
      <c r="G192" s="93"/>
      <c r="H192" s="93"/>
      <c r="I192" s="93"/>
      <c r="J192" s="93"/>
    </row>
    <row r="193" spans="1:10">
      <c r="A193" s="93"/>
      <c r="B193" s="93"/>
      <c r="C193" s="93"/>
      <c r="D193" s="93"/>
      <c r="E193" s="93"/>
      <c r="F193" s="93"/>
      <c r="G193" s="93"/>
      <c r="H193" s="93"/>
      <c r="I193" s="93"/>
      <c r="J193" s="93"/>
    </row>
    <row r="194" spans="1:10">
      <c r="A194" s="93"/>
      <c r="B194" s="93"/>
      <c r="C194" s="93"/>
      <c r="D194" s="93"/>
      <c r="E194" s="93"/>
      <c r="F194" s="93"/>
      <c r="G194" s="93"/>
      <c r="H194" s="93"/>
      <c r="I194" s="93"/>
      <c r="J194" s="93"/>
    </row>
    <row r="195" spans="1:10">
      <c r="A195" s="93"/>
      <c r="B195" s="93"/>
      <c r="C195" s="93"/>
      <c r="D195" s="93"/>
      <c r="E195" s="93"/>
      <c r="F195" s="93"/>
      <c r="G195" s="93"/>
      <c r="H195" s="93"/>
      <c r="I195" s="93"/>
      <c r="J195" s="93"/>
    </row>
    <row r="196" spans="1:10">
      <c r="A196" s="93"/>
      <c r="B196" s="93"/>
      <c r="C196" s="93"/>
      <c r="D196" s="93"/>
      <c r="E196" s="93"/>
      <c r="F196" s="93"/>
      <c r="G196" s="93"/>
      <c r="H196" s="93"/>
      <c r="I196" s="93"/>
      <c r="J196" s="93"/>
    </row>
    <row r="197" spans="1:10">
      <c r="A197" s="93"/>
      <c r="B197" s="93"/>
      <c r="C197" s="93"/>
      <c r="D197" s="93"/>
      <c r="E197" s="93"/>
      <c r="F197" s="93"/>
      <c r="G197" s="93"/>
      <c r="H197" s="93"/>
      <c r="I197" s="93"/>
      <c r="J197" s="93"/>
    </row>
    <row r="198" spans="1:10">
      <c r="A198" s="93"/>
      <c r="B198" s="93"/>
      <c r="C198" s="93"/>
      <c r="D198" s="93"/>
      <c r="E198" s="93"/>
      <c r="F198" s="93"/>
      <c r="G198" s="93"/>
      <c r="H198" s="93"/>
      <c r="I198" s="93"/>
      <c r="J198" s="93"/>
    </row>
    <row r="199" spans="1:10">
      <c r="A199" s="93"/>
      <c r="B199" s="93"/>
      <c r="C199" s="93"/>
      <c r="D199" s="93"/>
      <c r="E199" s="93"/>
      <c r="F199" s="93"/>
      <c r="G199" s="93"/>
      <c r="H199" s="93"/>
      <c r="I199" s="93"/>
      <c r="J199" s="93"/>
    </row>
    <row r="200" spans="1:10">
      <c r="A200" s="93"/>
      <c r="B200" s="93"/>
      <c r="C200" s="93"/>
      <c r="D200" s="93"/>
      <c r="E200" s="93"/>
      <c r="F200" s="93"/>
      <c r="G200" s="93"/>
      <c r="H200" s="93"/>
      <c r="I200" s="93"/>
      <c r="J200" s="93"/>
    </row>
    <row r="201" spans="1:10">
      <c r="A201" s="93"/>
      <c r="B201" s="93"/>
      <c r="C201" s="93"/>
      <c r="D201" s="93"/>
      <c r="E201" s="93"/>
      <c r="F201" s="93"/>
      <c r="G201" s="93"/>
      <c r="H201" s="93"/>
      <c r="I201" s="93"/>
      <c r="J201" s="93"/>
    </row>
    <row r="202" spans="1:10">
      <c r="A202" s="93"/>
      <c r="B202" s="93"/>
      <c r="C202" s="93"/>
      <c r="D202" s="93"/>
      <c r="E202" s="93"/>
      <c r="F202" s="93"/>
      <c r="G202" s="93"/>
      <c r="H202" s="93"/>
      <c r="I202" s="93"/>
      <c r="J202" s="93"/>
    </row>
    <row r="203" spans="1:10">
      <c r="A203" s="93"/>
      <c r="B203" s="93"/>
      <c r="C203" s="93"/>
      <c r="D203" s="93"/>
      <c r="E203" s="93"/>
      <c r="F203" s="93"/>
      <c r="G203" s="93"/>
      <c r="H203" s="93"/>
      <c r="I203" s="93"/>
      <c r="J203" s="93"/>
    </row>
  </sheetData>
  <mergeCells count="56">
    <mergeCell ref="B50:G50"/>
    <mergeCell ref="A54:AC54"/>
    <mergeCell ref="B44:G44"/>
    <mergeCell ref="B45:G45"/>
    <mergeCell ref="B46:G46"/>
    <mergeCell ref="B47:G47"/>
    <mergeCell ref="B48:G48"/>
    <mergeCell ref="B49:G49"/>
    <mergeCell ref="B43:G43"/>
    <mergeCell ref="B32:G32"/>
    <mergeCell ref="B33:G33"/>
    <mergeCell ref="B34:G34"/>
    <mergeCell ref="B35:G35"/>
    <mergeCell ref="B36:G36"/>
    <mergeCell ref="B37:G37"/>
    <mergeCell ref="B38:G38"/>
    <mergeCell ref="B39:G39"/>
    <mergeCell ref="B40:G40"/>
    <mergeCell ref="B41:G41"/>
    <mergeCell ref="B42:G42"/>
    <mergeCell ref="B31:G31"/>
    <mergeCell ref="B20:G20"/>
    <mergeCell ref="B21:G21"/>
    <mergeCell ref="B22:G22"/>
    <mergeCell ref="B23:G23"/>
    <mergeCell ref="B24:G24"/>
    <mergeCell ref="B25:G25"/>
    <mergeCell ref="B26:G26"/>
    <mergeCell ref="B27:G27"/>
    <mergeCell ref="B28:G28"/>
    <mergeCell ref="B29:G29"/>
    <mergeCell ref="B30:G30"/>
    <mergeCell ref="B19:G19"/>
    <mergeCell ref="B5:G5"/>
    <mergeCell ref="B7:G7"/>
    <mergeCell ref="B9:G9"/>
    <mergeCell ref="B11:G11"/>
    <mergeCell ref="B12:G12"/>
    <mergeCell ref="B13:G13"/>
    <mergeCell ref="B14:G14"/>
    <mergeCell ref="B15:G15"/>
    <mergeCell ref="B16:G16"/>
    <mergeCell ref="B17:G17"/>
    <mergeCell ref="B18:G18"/>
    <mergeCell ref="V3:W3"/>
    <mergeCell ref="X3:Y3"/>
    <mergeCell ref="Z3:AA3"/>
    <mergeCell ref="AB3:AB4"/>
    <mergeCell ref="AC3:AC4"/>
    <mergeCell ref="R3:S3"/>
    <mergeCell ref="T3:U3"/>
    <mergeCell ref="A4:J4"/>
    <mergeCell ref="A3:J3"/>
    <mergeCell ref="K3:M3"/>
    <mergeCell ref="N3:O3"/>
    <mergeCell ref="P3:Q3"/>
  </mergeCells>
  <phoneticPr fontId="2"/>
  <printOptions horizontalCentered="1"/>
  <pageMargins left="0.59055118110236227" right="0.59055118110236227" top="0.59055118110236227" bottom="0.59055118110236227" header="0.31496062992125984" footer="0.31496062992125984"/>
  <pageSetup paperSize="9" scale="90" firstPageNumber="57" fitToHeight="2" orientation="landscape" blackAndWhite="1" useFirstPageNumber="1" r:id="rId1"/>
  <headerFooter alignWithMargins="0">
    <oddFooter>&amp;C&amp;"ＭＳ 明朝,標準"&amp;12&amp;P</oddFooter>
  </headerFooter>
  <rowBreaks count="1" manualBreakCount="1">
    <brk id="28" max="3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zoomScaleNormal="100" zoomScaleSheetLayoutView="96" workbookViewId="0">
      <selection activeCell="H7" sqref="H7"/>
    </sheetView>
  </sheetViews>
  <sheetFormatPr defaultRowHeight="13.5"/>
  <cols>
    <col min="1" max="2" width="4.125" style="554" customWidth="1"/>
    <col min="3" max="8" width="10.625" style="554" customWidth="1"/>
    <col min="9" max="9" width="10.625" style="554" hidden="1" customWidth="1"/>
    <col min="10" max="16" width="10.625" style="554" customWidth="1"/>
    <col min="17" max="17" width="9" style="573"/>
    <col min="18" max="16384" width="9" style="554"/>
  </cols>
  <sheetData>
    <row r="1" spans="1:17" ht="15.75" customHeight="1">
      <c r="A1" s="553" t="s">
        <v>307</v>
      </c>
      <c r="Q1" s="554"/>
    </row>
    <row r="2" spans="1:17" ht="17.25" customHeight="1">
      <c r="A2" s="898" t="s">
        <v>235</v>
      </c>
      <c r="B2" s="902" t="s">
        <v>236</v>
      </c>
      <c r="C2" s="906" t="s">
        <v>237</v>
      </c>
      <c r="D2" s="908" t="s">
        <v>308</v>
      </c>
      <c r="E2" s="555"/>
      <c r="F2" s="910" t="s">
        <v>309</v>
      </c>
      <c r="G2" s="556"/>
      <c r="H2" s="920" t="s">
        <v>240</v>
      </c>
      <c r="I2" s="557"/>
      <c r="J2" s="558"/>
      <c r="K2" s="555"/>
      <c r="L2" s="922" t="s">
        <v>310</v>
      </c>
      <c r="M2" s="924" t="s">
        <v>241</v>
      </c>
      <c r="N2" s="922" t="s">
        <v>311</v>
      </c>
      <c r="O2" s="927" t="s">
        <v>312</v>
      </c>
      <c r="P2" s="908" t="s">
        <v>313</v>
      </c>
      <c r="Q2" s="554"/>
    </row>
    <row r="3" spans="1:17" ht="17.25" customHeight="1">
      <c r="A3" s="899"/>
      <c r="B3" s="903"/>
      <c r="C3" s="907"/>
      <c r="D3" s="909"/>
      <c r="E3" s="906" t="s">
        <v>245</v>
      </c>
      <c r="F3" s="911"/>
      <c r="G3" s="912" t="s">
        <v>314</v>
      </c>
      <c r="H3" s="921"/>
      <c r="I3" s="914" t="s">
        <v>315</v>
      </c>
      <c r="J3" s="916" t="s">
        <v>252</v>
      </c>
      <c r="K3" s="918" t="s">
        <v>253</v>
      </c>
      <c r="L3" s="923"/>
      <c r="M3" s="925"/>
      <c r="N3" s="923"/>
      <c r="O3" s="928"/>
      <c r="P3" s="930"/>
      <c r="Q3" s="554"/>
    </row>
    <row r="4" spans="1:17" ht="17.25" customHeight="1">
      <c r="A4" s="900"/>
      <c r="B4" s="904"/>
      <c r="C4" s="907"/>
      <c r="D4" s="909"/>
      <c r="E4" s="907"/>
      <c r="F4" s="911"/>
      <c r="G4" s="913"/>
      <c r="H4" s="921"/>
      <c r="I4" s="915"/>
      <c r="J4" s="917"/>
      <c r="K4" s="919"/>
      <c r="L4" s="923"/>
      <c r="M4" s="926"/>
      <c r="N4" s="923"/>
      <c r="O4" s="929"/>
      <c r="P4" s="931"/>
      <c r="Q4" s="554"/>
    </row>
    <row r="5" spans="1:17" s="563" customFormat="1" ht="17.25" customHeight="1">
      <c r="A5" s="901"/>
      <c r="B5" s="905"/>
      <c r="C5" s="559" t="s">
        <v>316</v>
      </c>
      <c r="D5" s="560" t="s">
        <v>317</v>
      </c>
      <c r="E5" s="559"/>
      <c r="F5" s="559" t="s">
        <v>318</v>
      </c>
      <c r="G5" s="559" t="s">
        <v>319</v>
      </c>
      <c r="H5" s="559" t="s">
        <v>320</v>
      </c>
      <c r="I5" s="559" t="s">
        <v>321</v>
      </c>
      <c r="J5" s="561" t="s">
        <v>322</v>
      </c>
      <c r="K5" s="562" t="s">
        <v>323</v>
      </c>
      <c r="L5" s="559" t="s">
        <v>261</v>
      </c>
      <c r="M5" s="559" t="s">
        <v>324</v>
      </c>
      <c r="N5" s="559" t="s">
        <v>325</v>
      </c>
      <c r="O5" s="559" t="s">
        <v>326</v>
      </c>
      <c r="P5" s="560" t="s">
        <v>327</v>
      </c>
    </row>
    <row r="6" spans="1:17" ht="20.100000000000001" customHeight="1">
      <c r="A6" s="932" t="s">
        <v>328</v>
      </c>
      <c r="B6" s="564" t="s">
        <v>329</v>
      </c>
      <c r="C6" s="565">
        <f>D6+F6+H6+M6-N6</f>
        <v>52210</v>
      </c>
      <c r="D6" s="566">
        <v>16556</v>
      </c>
      <c r="E6" s="567">
        <v>24585</v>
      </c>
      <c r="F6" s="567">
        <v>7841</v>
      </c>
      <c r="G6" s="568" t="s">
        <v>330</v>
      </c>
      <c r="H6" s="567">
        <v>22477</v>
      </c>
      <c r="I6" s="568" t="s">
        <v>272</v>
      </c>
      <c r="J6" s="569">
        <v>19394</v>
      </c>
      <c r="K6" s="570">
        <v>3083</v>
      </c>
      <c r="L6" s="568" t="s">
        <v>272</v>
      </c>
      <c r="M6" s="567">
        <v>5703</v>
      </c>
      <c r="N6" s="567">
        <v>367</v>
      </c>
      <c r="O6" s="571">
        <f>D6/C6*100</f>
        <v>31.710400306454702</v>
      </c>
      <c r="P6" s="572">
        <f t="shared" ref="P6:P31" si="0">H6/C6*100</f>
        <v>43.051139628423677</v>
      </c>
    </row>
    <row r="7" spans="1:17" ht="20.100000000000001" customHeight="1">
      <c r="A7" s="933"/>
      <c r="B7" s="574">
        <v>60</v>
      </c>
      <c r="C7" s="575">
        <f t="shared" ref="C7:C13" si="1">D7+F7+H7+M7-N7</f>
        <v>51360</v>
      </c>
      <c r="D7" s="576">
        <v>16816</v>
      </c>
      <c r="E7" s="575">
        <v>24111</v>
      </c>
      <c r="F7" s="575">
        <v>12462</v>
      </c>
      <c r="G7" s="577" t="s">
        <v>330</v>
      </c>
      <c r="H7" s="575">
        <v>20012</v>
      </c>
      <c r="I7" s="577" t="s">
        <v>272</v>
      </c>
      <c r="J7" s="578">
        <v>16664</v>
      </c>
      <c r="K7" s="579">
        <v>3348</v>
      </c>
      <c r="L7" s="577" t="s">
        <v>272</v>
      </c>
      <c r="M7" s="575">
        <v>2480</v>
      </c>
      <c r="N7" s="575">
        <v>410</v>
      </c>
      <c r="O7" s="580">
        <f t="shared" ref="O7:O31" si="2">D7/C7*100</f>
        <v>32.741433021806856</v>
      </c>
      <c r="P7" s="581">
        <f t="shared" si="0"/>
        <v>38.964174454828658</v>
      </c>
    </row>
    <row r="8" spans="1:17" ht="20.100000000000001" hidden="1" customHeight="1">
      <c r="A8" s="933"/>
      <c r="B8" s="582" t="s">
        <v>331</v>
      </c>
      <c r="C8" s="567">
        <f t="shared" si="1"/>
        <v>64506</v>
      </c>
      <c r="D8" s="583">
        <v>24324</v>
      </c>
      <c r="E8" s="567">
        <v>36169</v>
      </c>
      <c r="F8" s="567">
        <v>19288</v>
      </c>
      <c r="G8" s="568" t="s">
        <v>330</v>
      </c>
      <c r="H8" s="567">
        <v>17604</v>
      </c>
      <c r="I8" s="568" t="s">
        <v>272</v>
      </c>
      <c r="J8" s="569">
        <v>14973</v>
      </c>
      <c r="K8" s="570">
        <v>2631</v>
      </c>
      <c r="L8" s="568" t="s">
        <v>272</v>
      </c>
      <c r="M8" s="567">
        <v>3853</v>
      </c>
      <c r="N8" s="567">
        <v>563</v>
      </c>
      <c r="O8" s="571">
        <f t="shared" si="2"/>
        <v>37.708120174867453</v>
      </c>
      <c r="P8" s="572">
        <f t="shared" si="0"/>
        <v>27.290484606083155</v>
      </c>
    </row>
    <row r="9" spans="1:17" ht="20.100000000000001" hidden="1" customHeight="1">
      <c r="A9" s="933"/>
      <c r="B9" s="574" t="s">
        <v>274</v>
      </c>
      <c r="C9" s="575">
        <f t="shared" si="1"/>
        <v>62841</v>
      </c>
      <c r="D9" s="576">
        <v>24561</v>
      </c>
      <c r="E9" s="575">
        <v>35049</v>
      </c>
      <c r="F9" s="575">
        <v>18459</v>
      </c>
      <c r="G9" s="577" t="s">
        <v>330</v>
      </c>
      <c r="H9" s="575">
        <v>16022</v>
      </c>
      <c r="I9" s="577" t="s">
        <v>272</v>
      </c>
      <c r="J9" s="578">
        <v>13785</v>
      </c>
      <c r="K9" s="579">
        <v>2237</v>
      </c>
      <c r="L9" s="577" t="s">
        <v>272</v>
      </c>
      <c r="M9" s="575">
        <v>4302</v>
      </c>
      <c r="N9" s="575">
        <v>503</v>
      </c>
      <c r="O9" s="580">
        <f t="shared" si="2"/>
        <v>39.084355755000715</v>
      </c>
      <c r="P9" s="581">
        <f t="shared" si="0"/>
        <v>25.496093314874045</v>
      </c>
    </row>
    <row r="10" spans="1:17" ht="20.100000000000001" hidden="1" customHeight="1">
      <c r="A10" s="933"/>
      <c r="B10" s="584" t="s">
        <v>287</v>
      </c>
      <c r="C10" s="567">
        <f t="shared" si="1"/>
        <v>56736</v>
      </c>
      <c r="D10" s="583">
        <v>25346</v>
      </c>
      <c r="E10" s="567">
        <v>31518</v>
      </c>
      <c r="F10" s="567">
        <v>14913</v>
      </c>
      <c r="G10" s="568">
        <v>216</v>
      </c>
      <c r="H10" s="567">
        <v>11039</v>
      </c>
      <c r="I10" s="568" t="s">
        <v>272</v>
      </c>
      <c r="J10" s="569">
        <v>9166</v>
      </c>
      <c r="K10" s="570">
        <v>1873</v>
      </c>
      <c r="L10" s="568" t="s">
        <v>272</v>
      </c>
      <c r="M10" s="567">
        <v>5680</v>
      </c>
      <c r="N10" s="567">
        <v>242</v>
      </c>
      <c r="O10" s="571">
        <f t="shared" si="2"/>
        <v>44.673575860124082</v>
      </c>
      <c r="P10" s="572">
        <f t="shared" si="0"/>
        <v>19.456782289904119</v>
      </c>
    </row>
    <row r="11" spans="1:17" ht="20.100000000000001" hidden="1" customHeight="1">
      <c r="A11" s="933"/>
      <c r="B11" s="582" t="s">
        <v>332</v>
      </c>
      <c r="C11" s="567">
        <f t="shared" si="1"/>
        <v>54671</v>
      </c>
      <c r="D11" s="583">
        <v>23922</v>
      </c>
      <c r="E11" s="567">
        <v>30197</v>
      </c>
      <c r="F11" s="567">
        <v>15411</v>
      </c>
      <c r="G11" s="567">
        <v>244</v>
      </c>
      <c r="H11" s="567">
        <v>10123</v>
      </c>
      <c r="I11" s="568" t="s">
        <v>272</v>
      </c>
      <c r="J11" s="569">
        <v>8680</v>
      </c>
      <c r="K11" s="570">
        <v>1443</v>
      </c>
      <c r="L11" s="568" t="s">
        <v>272</v>
      </c>
      <c r="M11" s="567">
        <v>5398</v>
      </c>
      <c r="N11" s="567">
        <v>183</v>
      </c>
      <c r="O11" s="571">
        <f t="shared" si="2"/>
        <v>43.756287611347879</v>
      </c>
      <c r="P11" s="572">
        <f t="shared" si="0"/>
        <v>18.516215178065153</v>
      </c>
    </row>
    <row r="12" spans="1:17" ht="20.100000000000001" customHeight="1">
      <c r="A12" s="933"/>
      <c r="B12" s="582" t="s">
        <v>333</v>
      </c>
      <c r="C12" s="567">
        <f t="shared" si="1"/>
        <v>54120</v>
      </c>
      <c r="D12" s="583">
        <v>23579</v>
      </c>
      <c r="E12" s="567">
        <v>29861</v>
      </c>
      <c r="F12" s="567">
        <v>15271</v>
      </c>
      <c r="G12" s="567">
        <v>231</v>
      </c>
      <c r="H12" s="567">
        <v>9285</v>
      </c>
      <c r="I12" s="568" t="s">
        <v>272</v>
      </c>
      <c r="J12" s="569">
        <v>7793</v>
      </c>
      <c r="K12" s="570">
        <v>1492</v>
      </c>
      <c r="L12" s="568" t="s">
        <v>272</v>
      </c>
      <c r="M12" s="567">
        <v>6090</v>
      </c>
      <c r="N12" s="567">
        <v>105</v>
      </c>
      <c r="O12" s="571">
        <f t="shared" si="2"/>
        <v>43.567997043606802</v>
      </c>
      <c r="P12" s="572">
        <f t="shared" si="0"/>
        <v>17.156319290465632</v>
      </c>
    </row>
    <row r="13" spans="1:17" ht="20.25" customHeight="1">
      <c r="A13" s="933"/>
      <c r="B13" s="584">
        <v>15</v>
      </c>
      <c r="C13" s="567">
        <f t="shared" si="1"/>
        <v>52946</v>
      </c>
      <c r="D13" s="583">
        <v>22963</v>
      </c>
      <c r="E13" s="567">
        <v>29656</v>
      </c>
      <c r="F13" s="567">
        <v>15584</v>
      </c>
      <c r="G13" s="567">
        <v>239</v>
      </c>
      <c r="H13" s="567">
        <v>8875</v>
      </c>
      <c r="I13" s="568" t="s">
        <v>272</v>
      </c>
      <c r="J13" s="569">
        <v>7512</v>
      </c>
      <c r="K13" s="570">
        <v>1363</v>
      </c>
      <c r="L13" s="568" t="s">
        <v>272</v>
      </c>
      <c r="M13" s="567">
        <v>5603</v>
      </c>
      <c r="N13" s="567">
        <v>79</v>
      </c>
      <c r="O13" s="571">
        <f t="shared" si="2"/>
        <v>43.370604011634498</v>
      </c>
      <c r="P13" s="572">
        <f t="shared" si="0"/>
        <v>16.762361651493976</v>
      </c>
    </row>
    <row r="14" spans="1:17" ht="20.100000000000001" customHeight="1">
      <c r="A14" s="933"/>
      <c r="B14" s="584">
        <v>16</v>
      </c>
      <c r="C14" s="567">
        <f t="shared" ref="C14:C30" si="3">D14+F14+H14+L14+M14-N14</f>
        <v>50894</v>
      </c>
      <c r="D14" s="567">
        <v>22334</v>
      </c>
      <c r="E14" s="567">
        <v>27718</v>
      </c>
      <c r="F14" s="567">
        <v>14773</v>
      </c>
      <c r="G14" s="567">
        <v>203</v>
      </c>
      <c r="H14" s="567">
        <v>8367</v>
      </c>
      <c r="I14" s="568" t="s">
        <v>272</v>
      </c>
      <c r="J14" s="569">
        <v>6907</v>
      </c>
      <c r="K14" s="570">
        <v>1460</v>
      </c>
      <c r="L14" s="568">
        <v>1236</v>
      </c>
      <c r="M14" s="567">
        <v>4256</v>
      </c>
      <c r="N14" s="567">
        <v>72</v>
      </c>
      <c r="O14" s="571">
        <f t="shared" si="2"/>
        <v>43.883365426179907</v>
      </c>
      <c r="P14" s="572">
        <f t="shared" si="0"/>
        <v>16.440051872519355</v>
      </c>
    </row>
    <row r="15" spans="1:17" ht="20.100000000000001" customHeight="1">
      <c r="A15" s="933"/>
      <c r="B15" s="584">
        <v>17</v>
      </c>
      <c r="C15" s="567">
        <f t="shared" si="3"/>
        <v>50208</v>
      </c>
      <c r="D15" s="583">
        <v>22681</v>
      </c>
      <c r="E15" s="567">
        <v>27435</v>
      </c>
      <c r="F15" s="567">
        <v>14659</v>
      </c>
      <c r="G15" s="567">
        <v>239</v>
      </c>
      <c r="H15" s="567">
        <v>8642</v>
      </c>
      <c r="I15" s="568" t="s">
        <v>272</v>
      </c>
      <c r="J15" s="569">
        <v>6970</v>
      </c>
      <c r="K15" s="570">
        <v>1672</v>
      </c>
      <c r="L15" s="567">
        <v>824</v>
      </c>
      <c r="M15" s="567">
        <v>3464</v>
      </c>
      <c r="N15" s="567">
        <v>62</v>
      </c>
      <c r="O15" s="571">
        <f t="shared" si="2"/>
        <v>45.174075844486936</v>
      </c>
      <c r="P15" s="572">
        <f t="shared" si="0"/>
        <v>17.212396430847672</v>
      </c>
    </row>
    <row r="16" spans="1:17" ht="20.100000000000001" customHeight="1">
      <c r="A16" s="933"/>
      <c r="B16" s="585">
        <v>18</v>
      </c>
      <c r="C16" s="586">
        <f t="shared" si="3"/>
        <v>46565</v>
      </c>
      <c r="D16" s="586">
        <v>22468</v>
      </c>
      <c r="E16" s="586">
        <v>26305</v>
      </c>
      <c r="F16" s="586">
        <v>12477</v>
      </c>
      <c r="G16" s="586">
        <v>202</v>
      </c>
      <c r="H16" s="586">
        <v>8449</v>
      </c>
      <c r="I16" s="587" t="s">
        <v>272</v>
      </c>
      <c r="J16" s="588">
        <v>6812</v>
      </c>
      <c r="K16" s="589">
        <v>1637</v>
      </c>
      <c r="L16" s="586">
        <v>729</v>
      </c>
      <c r="M16" s="586">
        <v>2482</v>
      </c>
      <c r="N16" s="586">
        <v>40</v>
      </c>
      <c r="O16" s="590">
        <f t="shared" si="2"/>
        <v>48.250832170084827</v>
      </c>
      <c r="P16" s="591">
        <f t="shared" si="0"/>
        <v>18.144529152797165</v>
      </c>
    </row>
    <row r="17" spans="1:17" ht="20.100000000000001" customHeight="1">
      <c r="A17" s="933"/>
      <c r="B17" s="584">
        <v>19</v>
      </c>
      <c r="C17" s="567">
        <f t="shared" si="3"/>
        <v>45941</v>
      </c>
      <c r="D17" s="583">
        <v>23197</v>
      </c>
      <c r="E17" s="567">
        <v>26824</v>
      </c>
      <c r="F17" s="567">
        <v>11037</v>
      </c>
      <c r="G17" s="567">
        <v>193</v>
      </c>
      <c r="H17" s="567">
        <v>8559</v>
      </c>
      <c r="I17" s="568" t="s">
        <v>272</v>
      </c>
      <c r="J17" s="569">
        <v>6784</v>
      </c>
      <c r="K17" s="570">
        <v>1775</v>
      </c>
      <c r="L17" s="567">
        <v>813</v>
      </c>
      <c r="M17" s="567">
        <v>2372</v>
      </c>
      <c r="N17" s="567">
        <v>37</v>
      </c>
      <c r="O17" s="571">
        <f t="shared" si="2"/>
        <v>50.493023660782313</v>
      </c>
      <c r="P17" s="572">
        <f t="shared" si="0"/>
        <v>18.630417274330117</v>
      </c>
    </row>
    <row r="18" spans="1:17" ht="20.100000000000001" customHeight="1">
      <c r="A18" s="933"/>
      <c r="B18" s="584">
        <v>20</v>
      </c>
      <c r="C18" s="567">
        <f t="shared" si="3"/>
        <v>43755</v>
      </c>
      <c r="D18" s="567">
        <v>22608</v>
      </c>
      <c r="E18" s="567">
        <v>26137</v>
      </c>
      <c r="F18" s="567">
        <v>10365</v>
      </c>
      <c r="G18" s="567">
        <v>174</v>
      </c>
      <c r="H18" s="567">
        <v>8270</v>
      </c>
      <c r="I18" s="568" t="s">
        <v>272</v>
      </c>
      <c r="J18" s="569">
        <v>6500</v>
      </c>
      <c r="K18" s="570">
        <v>1770</v>
      </c>
      <c r="L18" s="567">
        <v>511</v>
      </c>
      <c r="M18" s="567">
        <v>2026</v>
      </c>
      <c r="N18" s="567">
        <v>25</v>
      </c>
      <c r="O18" s="571">
        <f t="shared" si="2"/>
        <v>51.66952348303051</v>
      </c>
      <c r="P18" s="572">
        <f t="shared" si="0"/>
        <v>18.90069706319278</v>
      </c>
    </row>
    <row r="19" spans="1:17" ht="20.100000000000001" customHeight="1">
      <c r="A19" s="933"/>
      <c r="B19" s="584">
        <v>21</v>
      </c>
      <c r="C19" s="567">
        <f t="shared" si="3"/>
        <v>42166</v>
      </c>
      <c r="D19" s="567">
        <v>22253</v>
      </c>
      <c r="E19" s="567">
        <v>25405</v>
      </c>
      <c r="F19" s="567">
        <v>9659</v>
      </c>
      <c r="G19" s="567">
        <v>186</v>
      </c>
      <c r="H19" s="567">
        <v>7571</v>
      </c>
      <c r="I19" s="568" t="s">
        <v>272</v>
      </c>
      <c r="J19" s="569">
        <v>5904</v>
      </c>
      <c r="K19" s="592">
        <v>1667</v>
      </c>
      <c r="L19" s="567">
        <v>588</v>
      </c>
      <c r="M19" s="567">
        <v>2110</v>
      </c>
      <c r="N19" s="567">
        <v>15</v>
      </c>
      <c r="O19" s="571">
        <f t="shared" si="2"/>
        <v>52.77474742683679</v>
      </c>
      <c r="P19" s="572">
        <f t="shared" si="0"/>
        <v>17.955224588531042</v>
      </c>
    </row>
    <row r="20" spans="1:17" s="594" customFormat="1" ht="20.100000000000001" customHeight="1">
      <c r="A20" s="933"/>
      <c r="B20" s="584">
        <v>22</v>
      </c>
      <c r="C20" s="567">
        <f t="shared" si="3"/>
        <v>42611</v>
      </c>
      <c r="D20" s="567">
        <v>22725</v>
      </c>
      <c r="E20" s="567">
        <v>26154</v>
      </c>
      <c r="F20" s="567">
        <v>10365</v>
      </c>
      <c r="G20" s="567">
        <v>208</v>
      </c>
      <c r="H20" s="567">
        <v>6780</v>
      </c>
      <c r="I20" s="568" t="s">
        <v>272</v>
      </c>
      <c r="J20" s="569">
        <v>5592</v>
      </c>
      <c r="K20" s="570">
        <v>1188</v>
      </c>
      <c r="L20" s="567">
        <v>697</v>
      </c>
      <c r="M20" s="567">
        <v>2069</v>
      </c>
      <c r="N20" s="567">
        <v>25</v>
      </c>
      <c r="O20" s="571">
        <f t="shared" si="2"/>
        <v>53.331299429724723</v>
      </c>
      <c r="P20" s="572">
        <f t="shared" si="0"/>
        <v>15.911384384313909</v>
      </c>
      <c r="Q20" s="593"/>
    </row>
    <row r="21" spans="1:17" s="594" customFormat="1" ht="20.100000000000001" customHeight="1">
      <c r="A21" s="933"/>
      <c r="B21" s="585">
        <v>23</v>
      </c>
      <c r="C21" s="586">
        <f t="shared" si="3"/>
        <v>42155</v>
      </c>
      <c r="D21" s="586">
        <v>22482</v>
      </c>
      <c r="E21" s="586">
        <v>25711</v>
      </c>
      <c r="F21" s="586">
        <v>10381</v>
      </c>
      <c r="G21" s="586">
        <v>198</v>
      </c>
      <c r="H21" s="586">
        <v>7084</v>
      </c>
      <c r="I21" s="587" t="s">
        <v>272</v>
      </c>
      <c r="J21" s="588">
        <v>5712</v>
      </c>
      <c r="K21" s="589">
        <v>1372</v>
      </c>
      <c r="L21" s="586">
        <v>609</v>
      </c>
      <c r="M21" s="586">
        <v>1620</v>
      </c>
      <c r="N21" s="586">
        <v>21</v>
      </c>
      <c r="O21" s="590">
        <f t="shared" si="2"/>
        <v>53.331751868105805</v>
      </c>
      <c r="P21" s="591">
        <f t="shared" si="0"/>
        <v>16.80464950776895</v>
      </c>
      <c r="Q21" s="593"/>
    </row>
    <row r="22" spans="1:17" s="594" customFormat="1" ht="20.100000000000001" customHeight="1">
      <c r="A22" s="933"/>
      <c r="B22" s="584">
        <v>24</v>
      </c>
      <c r="C22" s="567">
        <f t="shared" si="3"/>
        <v>41532</v>
      </c>
      <c r="D22" s="567">
        <v>21802</v>
      </c>
      <c r="E22" s="567">
        <v>24859</v>
      </c>
      <c r="F22" s="567">
        <v>10428</v>
      </c>
      <c r="G22" s="567">
        <v>183</v>
      </c>
      <c r="H22" s="567">
        <v>7137</v>
      </c>
      <c r="I22" s="568" t="s">
        <v>272</v>
      </c>
      <c r="J22" s="569">
        <v>5895</v>
      </c>
      <c r="K22" s="592">
        <v>1242</v>
      </c>
      <c r="L22" s="567">
        <v>522</v>
      </c>
      <c r="M22" s="567">
        <v>1659</v>
      </c>
      <c r="N22" s="567">
        <v>16</v>
      </c>
      <c r="O22" s="571">
        <f t="shared" si="2"/>
        <v>52.494462101512084</v>
      </c>
      <c r="P22" s="572">
        <f t="shared" si="0"/>
        <v>17.184339786188964</v>
      </c>
      <c r="Q22" s="593"/>
    </row>
    <row r="23" spans="1:17" s="594" customFormat="1" ht="20.100000000000001" customHeight="1">
      <c r="A23" s="933"/>
      <c r="B23" s="584">
        <v>25</v>
      </c>
      <c r="C23" s="567">
        <f t="shared" si="3"/>
        <v>42806</v>
      </c>
      <c r="D23" s="567">
        <v>22244</v>
      </c>
      <c r="E23" s="567">
        <v>25439</v>
      </c>
      <c r="F23" s="567">
        <v>11058</v>
      </c>
      <c r="G23" s="567">
        <v>214</v>
      </c>
      <c r="H23" s="567">
        <v>7383</v>
      </c>
      <c r="I23" s="568" t="s">
        <v>272</v>
      </c>
      <c r="J23" s="569">
        <v>6074</v>
      </c>
      <c r="K23" s="592">
        <v>1309</v>
      </c>
      <c r="L23" s="567">
        <v>537</v>
      </c>
      <c r="M23" s="567">
        <v>1598</v>
      </c>
      <c r="N23" s="567">
        <v>14</v>
      </c>
      <c r="O23" s="571">
        <f t="shared" si="2"/>
        <v>51.96467784889969</v>
      </c>
      <c r="P23" s="572">
        <f t="shared" si="0"/>
        <v>17.247582114656822</v>
      </c>
      <c r="Q23" s="593"/>
    </row>
    <row r="24" spans="1:17" ht="20.100000000000001" customHeight="1">
      <c r="A24" s="933"/>
      <c r="B24" s="584">
        <v>26</v>
      </c>
      <c r="C24" s="567">
        <f t="shared" si="3"/>
        <v>41649</v>
      </c>
      <c r="D24" s="567">
        <v>22129</v>
      </c>
      <c r="E24" s="567">
        <v>25002</v>
      </c>
      <c r="F24" s="567">
        <v>10135</v>
      </c>
      <c r="G24" s="592">
        <v>210</v>
      </c>
      <c r="H24" s="592">
        <v>7314</v>
      </c>
      <c r="I24" s="568" t="s">
        <v>272</v>
      </c>
      <c r="J24" s="569">
        <v>5980</v>
      </c>
      <c r="K24" s="570">
        <v>1334</v>
      </c>
      <c r="L24" s="567">
        <v>481</v>
      </c>
      <c r="M24" s="567">
        <v>1605</v>
      </c>
      <c r="N24" s="567">
        <v>15</v>
      </c>
      <c r="O24" s="571">
        <f t="shared" si="2"/>
        <v>53.132128022281442</v>
      </c>
      <c r="P24" s="572">
        <f t="shared" si="0"/>
        <v>17.561045883454586</v>
      </c>
    </row>
    <row r="25" spans="1:17" ht="20.100000000000001" customHeight="1">
      <c r="A25" s="933"/>
      <c r="B25" s="584">
        <v>27</v>
      </c>
      <c r="C25" s="567">
        <f t="shared" si="3"/>
        <v>41993</v>
      </c>
      <c r="D25" s="567">
        <v>22797</v>
      </c>
      <c r="E25" s="567">
        <v>25128</v>
      </c>
      <c r="F25" s="567">
        <v>9547</v>
      </c>
      <c r="G25" s="567">
        <v>167</v>
      </c>
      <c r="H25" s="567">
        <v>7587</v>
      </c>
      <c r="I25" s="568">
        <v>97</v>
      </c>
      <c r="J25" s="569">
        <v>6212</v>
      </c>
      <c r="K25" s="592">
        <v>1375</v>
      </c>
      <c r="L25" s="567">
        <v>323</v>
      </c>
      <c r="M25" s="567">
        <v>1752</v>
      </c>
      <c r="N25" s="567">
        <v>13</v>
      </c>
      <c r="O25" s="571">
        <f t="shared" si="2"/>
        <v>54.287619365132286</v>
      </c>
      <c r="P25" s="572">
        <f t="shared" si="0"/>
        <v>18.067296930440786</v>
      </c>
    </row>
    <row r="26" spans="1:17" ht="20.100000000000001" customHeight="1">
      <c r="A26" s="933"/>
      <c r="B26" s="585">
        <v>28</v>
      </c>
      <c r="C26" s="586">
        <f t="shared" si="3"/>
        <v>41980</v>
      </c>
      <c r="D26" s="586">
        <v>22836</v>
      </c>
      <c r="E26" s="586">
        <v>25485</v>
      </c>
      <c r="F26" s="586">
        <v>9417</v>
      </c>
      <c r="G26" s="586">
        <v>138</v>
      </c>
      <c r="H26" s="586">
        <v>7596</v>
      </c>
      <c r="I26" s="586">
        <v>83</v>
      </c>
      <c r="J26" s="588">
        <v>6029</v>
      </c>
      <c r="K26" s="589">
        <v>1567</v>
      </c>
      <c r="L26" s="586">
        <v>302</v>
      </c>
      <c r="M26" s="586">
        <v>1843</v>
      </c>
      <c r="N26" s="586">
        <v>14</v>
      </c>
      <c r="O26" s="595">
        <f t="shared" si="2"/>
        <v>54.397332062887095</v>
      </c>
      <c r="P26" s="596">
        <f t="shared" si="0"/>
        <v>18.094330633635064</v>
      </c>
    </row>
    <row r="27" spans="1:17" ht="20.100000000000001" customHeight="1">
      <c r="A27" s="933"/>
      <c r="B27" s="584">
        <v>29</v>
      </c>
      <c r="C27" s="567">
        <f t="shared" si="3"/>
        <v>42435</v>
      </c>
      <c r="D27" s="567">
        <v>23020</v>
      </c>
      <c r="E27" s="567">
        <v>25790</v>
      </c>
      <c r="F27" s="567">
        <v>9952</v>
      </c>
      <c r="G27" s="567">
        <v>140</v>
      </c>
      <c r="H27" s="567">
        <v>7579</v>
      </c>
      <c r="I27" s="567">
        <v>73</v>
      </c>
      <c r="J27" s="569">
        <v>6078</v>
      </c>
      <c r="K27" s="592">
        <v>1501</v>
      </c>
      <c r="L27" s="567">
        <v>239</v>
      </c>
      <c r="M27" s="592">
        <v>1658</v>
      </c>
      <c r="N27" s="567">
        <v>13</v>
      </c>
      <c r="O27" s="597">
        <f t="shared" si="2"/>
        <v>54.247672911511721</v>
      </c>
      <c r="P27" s="598">
        <f t="shared" si="0"/>
        <v>17.860256863438202</v>
      </c>
    </row>
    <row r="28" spans="1:17" s="594" customFormat="1" ht="20.100000000000001" customHeight="1">
      <c r="A28" s="933"/>
      <c r="B28" s="584">
        <v>30</v>
      </c>
      <c r="C28" s="567">
        <f t="shared" si="3"/>
        <v>41586</v>
      </c>
      <c r="D28" s="567">
        <v>22231</v>
      </c>
      <c r="E28" s="567">
        <v>25061</v>
      </c>
      <c r="F28" s="567">
        <v>9760</v>
      </c>
      <c r="G28" s="567">
        <v>161</v>
      </c>
      <c r="H28" s="567">
        <v>7646</v>
      </c>
      <c r="I28" s="567">
        <v>72</v>
      </c>
      <c r="J28" s="569">
        <v>6076</v>
      </c>
      <c r="K28" s="592">
        <v>1570</v>
      </c>
      <c r="L28" s="567">
        <v>255</v>
      </c>
      <c r="M28" s="592">
        <v>1701</v>
      </c>
      <c r="N28" s="567">
        <v>7</v>
      </c>
      <c r="O28" s="597">
        <f t="shared" si="2"/>
        <v>53.45789448372048</v>
      </c>
      <c r="P28" s="598">
        <f t="shared" si="0"/>
        <v>18.385995286875389</v>
      </c>
      <c r="Q28" s="593"/>
    </row>
    <row r="29" spans="1:17" s="594" customFormat="1" ht="20.100000000000001" customHeight="1">
      <c r="A29" s="933"/>
      <c r="B29" s="582" t="s">
        <v>334</v>
      </c>
      <c r="C29" s="567">
        <f t="shared" si="3"/>
        <v>41870</v>
      </c>
      <c r="D29" s="567">
        <v>22512</v>
      </c>
      <c r="E29" s="567">
        <v>25211</v>
      </c>
      <c r="F29" s="567">
        <v>9856</v>
      </c>
      <c r="G29" s="567">
        <v>164</v>
      </c>
      <c r="H29" s="567">
        <v>7606</v>
      </c>
      <c r="I29" s="567">
        <v>64</v>
      </c>
      <c r="J29" s="569">
        <v>6016</v>
      </c>
      <c r="K29" s="592">
        <v>1590</v>
      </c>
      <c r="L29" s="567">
        <v>242</v>
      </c>
      <c r="M29" s="592">
        <v>1657</v>
      </c>
      <c r="N29" s="567">
        <v>3</v>
      </c>
      <c r="O29" s="597">
        <f t="shared" si="2"/>
        <v>53.766419871029377</v>
      </c>
      <c r="P29" s="598">
        <f t="shared" si="0"/>
        <v>18.165751134463818</v>
      </c>
      <c r="Q29" s="599"/>
    </row>
    <row r="30" spans="1:17" s="594" customFormat="1" ht="20.100000000000001" customHeight="1">
      <c r="A30" s="933"/>
      <c r="B30" s="600">
        <v>2</v>
      </c>
      <c r="C30" s="567">
        <f t="shared" si="3"/>
        <v>41810</v>
      </c>
      <c r="D30" s="567">
        <v>22540</v>
      </c>
      <c r="E30" s="567">
        <v>24928</v>
      </c>
      <c r="F30" s="567">
        <v>10017</v>
      </c>
      <c r="G30" s="567">
        <v>136</v>
      </c>
      <c r="H30" s="567">
        <v>7444</v>
      </c>
      <c r="I30" s="567">
        <v>0</v>
      </c>
      <c r="J30" s="569">
        <v>6004</v>
      </c>
      <c r="K30" s="592">
        <v>1440</v>
      </c>
      <c r="L30" s="567">
        <v>183</v>
      </c>
      <c r="M30" s="592">
        <v>1631</v>
      </c>
      <c r="N30" s="567">
        <v>5</v>
      </c>
      <c r="O30" s="597">
        <f t="shared" si="2"/>
        <v>53.910547715857447</v>
      </c>
      <c r="P30" s="598">
        <f t="shared" si="0"/>
        <v>17.804353025591961</v>
      </c>
      <c r="Q30" s="599"/>
    </row>
    <row r="31" spans="1:17" s="594" customFormat="1" ht="20.100000000000001" customHeight="1">
      <c r="A31" s="933"/>
      <c r="B31" s="601">
        <v>3</v>
      </c>
      <c r="C31" s="586">
        <f>D31+F31+H31+L31+M31-N31</f>
        <v>40648</v>
      </c>
      <c r="D31" s="586">
        <v>22173</v>
      </c>
      <c r="E31" s="586">
        <v>24111</v>
      </c>
      <c r="F31" s="586">
        <v>10112</v>
      </c>
      <c r="G31" s="586">
        <v>141</v>
      </c>
      <c r="H31" s="586">
        <v>6604</v>
      </c>
      <c r="I31" s="586">
        <v>0</v>
      </c>
      <c r="J31" s="588">
        <v>5351</v>
      </c>
      <c r="K31" s="602">
        <v>1253</v>
      </c>
      <c r="L31" s="586">
        <v>142</v>
      </c>
      <c r="M31" s="586">
        <v>1619</v>
      </c>
      <c r="N31" s="586">
        <v>2</v>
      </c>
      <c r="O31" s="595">
        <f t="shared" si="2"/>
        <v>54.548809289509933</v>
      </c>
      <c r="P31" s="596">
        <f t="shared" si="0"/>
        <v>16.24680181066719</v>
      </c>
      <c r="Q31" s="599"/>
    </row>
    <row r="32" spans="1:17" s="594" customFormat="1" ht="20.100000000000001" customHeight="1">
      <c r="A32" s="934"/>
      <c r="B32" s="603">
        <v>4</v>
      </c>
      <c r="C32" s="604">
        <f>D32+F32+H32+L32+M32-N32</f>
        <v>39841</v>
      </c>
      <c r="D32" s="604">
        <v>22797</v>
      </c>
      <c r="E32" s="604">
        <v>24390</v>
      </c>
      <c r="F32" s="604">
        <v>9093</v>
      </c>
      <c r="G32" s="604">
        <v>158</v>
      </c>
      <c r="H32" s="604">
        <v>6182</v>
      </c>
      <c r="I32" s="604"/>
      <c r="J32" s="605">
        <v>4997</v>
      </c>
      <c r="K32" s="606">
        <v>1185</v>
      </c>
      <c r="L32" s="604">
        <v>135</v>
      </c>
      <c r="M32" s="604">
        <v>1637</v>
      </c>
      <c r="N32" s="604">
        <v>3</v>
      </c>
      <c r="O32" s="597">
        <f>D32/C32*100</f>
        <v>57.21994929846138</v>
      </c>
      <c r="P32" s="598">
        <f>H32/C32*100</f>
        <v>15.516678798222935</v>
      </c>
      <c r="Q32" s="599"/>
    </row>
    <row r="33" spans="1:17" ht="6" customHeight="1">
      <c r="A33" s="607"/>
      <c r="C33" s="608"/>
      <c r="D33" s="609"/>
      <c r="E33" s="608"/>
      <c r="F33" s="608"/>
      <c r="G33" s="609"/>
      <c r="H33" s="609"/>
      <c r="I33" s="608"/>
      <c r="J33" s="608"/>
      <c r="K33" s="609"/>
      <c r="L33" s="558"/>
      <c r="M33" s="610"/>
      <c r="N33" s="609"/>
      <c r="O33" s="611"/>
      <c r="P33" s="611"/>
    </row>
    <row r="34" spans="1:17" s="573" customFormat="1">
      <c r="A34" s="553" t="s">
        <v>335</v>
      </c>
      <c r="B34" s="554"/>
      <c r="C34" s="608"/>
      <c r="D34" s="608"/>
      <c r="E34" s="608"/>
      <c r="F34" s="608"/>
      <c r="G34" s="608"/>
      <c r="H34" s="608"/>
      <c r="I34" s="608"/>
      <c r="J34" s="608"/>
      <c r="K34" s="608"/>
      <c r="L34" s="554"/>
      <c r="M34" s="608"/>
      <c r="N34" s="608"/>
      <c r="O34" s="612"/>
      <c r="P34" s="612"/>
    </row>
    <row r="35" spans="1:17" s="573" customFormat="1">
      <c r="A35" s="553" t="s">
        <v>336</v>
      </c>
      <c r="B35" s="613"/>
      <c r="C35" s="608"/>
      <c r="D35" s="608"/>
      <c r="E35" s="608"/>
      <c r="F35" s="608"/>
      <c r="G35" s="608"/>
      <c r="H35" s="608"/>
      <c r="I35" s="608"/>
      <c r="J35" s="608"/>
      <c r="K35" s="608"/>
      <c r="L35" s="554"/>
      <c r="M35" s="608"/>
      <c r="N35" s="608"/>
      <c r="O35" s="612"/>
      <c r="P35" s="612"/>
    </row>
    <row r="36" spans="1:17" s="573" customFormat="1">
      <c r="A36" s="553" t="s">
        <v>337</v>
      </c>
      <c r="B36" s="613"/>
      <c r="C36" s="608"/>
      <c r="D36" s="608"/>
      <c r="E36" s="608"/>
      <c r="F36" s="608"/>
      <c r="G36" s="608"/>
      <c r="H36" s="608"/>
      <c r="I36" s="608"/>
      <c r="J36" s="608"/>
      <c r="K36" s="608"/>
      <c r="L36" s="554"/>
      <c r="M36" s="608"/>
      <c r="N36" s="608"/>
      <c r="O36" s="612"/>
      <c r="P36" s="612"/>
    </row>
    <row r="37" spans="1:17" s="573" customFormat="1">
      <c r="A37" s="553" t="s">
        <v>338</v>
      </c>
      <c r="B37" s="613"/>
      <c r="C37" s="608"/>
      <c r="D37" s="608"/>
      <c r="E37" s="608"/>
      <c r="F37" s="608"/>
      <c r="G37" s="608"/>
      <c r="H37" s="608"/>
      <c r="I37" s="608"/>
      <c r="J37" s="608"/>
      <c r="K37" s="608"/>
      <c r="L37" s="554"/>
      <c r="M37" s="608"/>
      <c r="N37" s="608"/>
      <c r="O37" s="612"/>
      <c r="P37" s="612"/>
    </row>
    <row r="38" spans="1:17" ht="17.25" customHeight="1">
      <c r="A38" s="898" t="s">
        <v>235</v>
      </c>
      <c r="B38" s="902" t="s">
        <v>236</v>
      </c>
      <c r="C38" s="906" t="s">
        <v>237</v>
      </c>
      <c r="D38" s="908" t="s">
        <v>308</v>
      </c>
      <c r="E38" s="555"/>
      <c r="F38" s="910" t="s">
        <v>309</v>
      </c>
      <c r="G38" s="556"/>
      <c r="H38" s="920" t="s">
        <v>240</v>
      </c>
      <c r="I38" s="557"/>
      <c r="J38" s="558"/>
      <c r="K38" s="555"/>
      <c r="L38" s="922" t="s">
        <v>310</v>
      </c>
      <c r="M38" s="924" t="s">
        <v>241</v>
      </c>
      <c r="N38" s="922" t="s">
        <v>311</v>
      </c>
      <c r="O38" s="927" t="s">
        <v>312</v>
      </c>
      <c r="P38" s="908" t="s">
        <v>244</v>
      </c>
      <c r="Q38" s="554"/>
    </row>
    <row r="39" spans="1:17" ht="17.25" customHeight="1">
      <c r="A39" s="899"/>
      <c r="B39" s="903"/>
      <c r="C39" s="907"/>
      <c r="D39" s="909"/>
      <c r="E39" s="906" t="s">
        <v>245</v>
      </c>
      <c r="F39" s="911"/>
      <c r="G39" s="912" t="s">
        <v>314</v>
      </c>
      <c r="H39" s="921"/>
      <c r="I39" s="914" t="s">
        <v>315</v>
      </c>
      <c r="J39" s="916" t="s">
        <v>252</v>
      </c>
      <c r="K39" s="918" t="s">
        <v>253</v>
      </c>
      <c r="L39" s="923"/>
      <c r="M39" s="925"/>
      <c r="N39" s="923"/>
      <c r="O39" s="928"/>
      <c r="P39" s="930"/>
      <c r="Q39" s="554"/>
    </row>
    <row r="40" spans="1:17" ht="17.25" customHeight="1">
      <c r="A40" s="900"/>
      <c r="B40" s="904"/>
      <c r="C40" s="907"/>
      <c r="D40" s="909"/>
      <c r="E40" s="907"/>
      <c r="F40" s="911"/>
      <c r="G40" s="913"/>
      <c r="H40" s="921"/>
      <c r="I40" s="915"/>
      <c r="J40" s="917"/>
      <c r="K40" s="919"/>
      <c r="L40" s="923"/>
      <c r="M40" s="926"/>
      <c r="N40" s="923"/>
      <c r="O40" s="929"/>
      <c r="P40" s="931"/>
      <c r="Q40" s="554"/>
    </row>
    <row r="41" spans="1:17" s="563" customFormat="1" ht="17.25" customHeight="1">
      <c r="A41" s="901"/>
      <c r="B41" s="905"/>
      <c r="C41" s="559" t="s">
        <v>339</v>
      </c>
      <c r="D41" s="560" t="s">
        <v>340</v>
      </c>
      <c r="E41" s="559"/>
      <c r="F41" s="559" t="s">
        <v>318</v>
      </c>
      <c r="G41" s="559" t="s">
        <v>319</v>
      </c>
      <c r="H41" s="559" t="s">
        <v>341</v>
      </c>
      <c r="I41" s="559" t="s">
        <v>342</v>
      </c>
      <c r="J41" s="561" t="s">
        <v>343</v>
      </c>
      <c r="K41" s="562" t="s">
        <v>344</v>
      </c>
      <c r="L41" s="559" t="s">
        <v>261</v>
      </c>
      <c r="M41" s="559" t="s">
        <v>324</v>
      </c>
      <c r="N41" s="559" t="s">
        <v>325</v>
      </c>
      <c r="O41" s="559" t="s">
        <v>345</v>
      </c>
      <c r="P41" s="560" t="s">
        <v>327</v>
      </c>
    </row>
    <row r="42" spans="1:17" s="573" customFormat="1" ht="11.25" customHeight="1">
      <c r="A42" s="935" t="s">
        <v>231</v>
      </c>
      <c r="B42" s="564" t="s">
        <v>270</v>
      </c>
      <c r="C42" s="565">
        <f t="shared" ref="C42:C50" si="4">D42+F42+H42+M42-N42</f>
        <v>26362</v>
      </c>
      <c r="D42" s="566">
        <v>7695</v>
      </c>
      <c r="E42" s="565">
        <v>13901</v>
      </c>
      <c r="F42" s="565">
        <v>4181</v>
      </c>
      <c r="G42" s="614" t="s">
        <v>330</v>
      </c>
      <c r="H42" s="565">
        <v>10481</v>
      </c>
      <c r="I42" s="614" t="s">
        <v>272</v>
      </c>
      <c r="J42" s="615">
        <v>8079</v>
      </c>
      <c r="K42" s="616">
        <v>2402</v>
      </c>
      <c r="L42" s="614" t="s">
        <v>346</v>
      </c>
      <c r="M42" s="565">
        <v>4067</v>
      </c>
      <c r="N42" s="565">
        <v>62</v>
      </c>
      <c r="O42" s="617">
        <f t="shared" ref="O42:O98" si="5">D42/C42*100</f>
        <v>29.189742811622793</v>
      </c>
      <c r="P42" s="618">
        <f t="shared" ref="P42:P69" si="6">H42/C42*100</f>
        <v>39.757984978377969</v>
      </c>
    </row>
    <row r="43" spans="1:17" s="573" customFormat="1" ht="11.25" customHeight="1">
      <c r="A43" s="936"/>
      <c r="B43" s="574">
        <v>60</v>
      </c>
      <c r="C43" s="575">
        <f t="shared" si="4"/>
        <v>25802</v>
      </c>
      <c r="D43" s="576">
        <v>7847</v>
      </c>
      <c r="E43" s="575">
        <v>13835</v>
      </c>
      <c r="F43" s="575">
        <v>7664</v>
      </c>
      <c r="G43" s="577" t="s">
        <v>346</v>
      </c>
      <c r="H43" s="575">
        <v>9355</v>
      </c>
      <c r="I43" s="577" t="s">
        <v>272</v>
      </c>
      <c r="J43" s="578">
        <v>6793</v>
      </c>
      <c r="K43" s="579">
        <v>2562</v>
      </c>
      <c r="L43" s="577" t="s">
        <v>330</v>
      </c>
      <c r="M43" s="575">
        <v>981</v>
      </c>
      <c r="N43" s="575">
        <v>45</v>
      </c>
      <c r="O43" s="580">
        <f t="shared" si="5"/>
        <v>30.412371134020617</v>
      </c>
      <c r="P43" s="581">
        <f t="shared" si="6"/>
        <v>36.256879311681267</v>
      </c>
    </row>
    <row r="44" spans="1:17" s="573" customFormat="1" ht="11.25" hidden="1" customHeight="1">
      <c r="A44" s="936"/>
      <c r="B44" s="582" t="s">
        <v>331</v>
      </c>
      <c r="C44" s="567">
        <f t="shared" si="4"/>
        <v>32001</v>
      </c>
      <c r="D44" s="583">
        <v>9411</v>
      </c>
      <c r="E44" s="567">
        <v>18161</v>
      </c>
      <c r="F44" s="567">
        <v>11777</v>
      </c>
      <c r="G44" s="568" t="s">
        <v>346</v>
      </c>
      <c r="H44" s="567">
        <v>9377</v>
      </c>
      <c r="I44" s="619" t="s">
        <v>272</v>
      </c>
      <c r="J44" s="569">
        <v>7364</v>
      </c>
      <c r="K44" s="570">
        <v>2013</v>
      </c>
      <c r="L44" s="568" t="s">
        <v>330</v>
      </c>
      <c r="M44" s="567">
        <v>1487</v>
      </c>
      <c r="N44" s="567">
        <v>51</v>
      </c>
      <c r="O44" s="571">
        <f t="shared" si="5"/>
        <v>29.408455985750447</v>
      </c>
      <c r="P44" s="572">
        <f t="shared" si="6"/>
        <v>29.302209305959188</v>
      </c>
    </row>
    <row r="45" spans="1:17" s="573" customFormat="1" ht="11.25" hidden="1" customHeight="1">
      <c r="A45" s="936"/>
      <c r="B45" s="574" t="s">
        <v>274</v>
      </c>
      <c r="C45" s="575">
        <f t="shared" si="4"/>
        <v>31231</v>
      </c>
      <c r="D45" s="576">
        <v>9979</v>
      </c>
      <c r="E45" s="575">
        <v>17469</v>
      </c>
      <c r="F45" s="575">
        <v>10941</v>
      </c>
      <c r="G45" s="577" t="s">
        <v>330</v>
      </c>
      <c r="H45" s="575">
        <v>8666</v>
      </c>
      <c r="I45" s="577" t="s">
        <v>272</v>
      </c>
      <c r="J45" s="578">
        <v>7014</v>
      </c>
      <c r="K45" s="579">
        <v>1652</v>
      </c>
      <c r="L45" s="577" t="s">
        <v>330</v>
      </c>
      <c r="M45" s="575">
        <v>1681</v>
      </c>
      <c r="N45" s="575">
        <v>36</v>
      </c>
      <c r="O45" s="580">
        <f t="shared" si="5"/>
        <v>31.952226953988021</v>
      </c>
      <c r="P45" s="581">
        <f t="shared" si="6"/>
        <v>27.748070827062854</v>
      </c>
    </row>
    <row r="46" spans="1:17" s="573" customFormat="1" ht="11.25" hidden="1" customHeight="1">
      <c r="A46" s="936"/>
      <c r="B46" s="620" t="s">
        <v>347</v>
      </c>
      <c r="C46" s="621">
        <f t="shared" si="4"/>
        <v>30283</v>
      </c>
      <c r="D46" s="622">
        <v>11545</v>
      </c>
      <c r="E46" s="621">
        <v>16712</v>
      </c>
      <c r="F46" s="621">
        <v>8820</v>
      </c>
      <c r="G46" s="623" t="s">
        <v>272</v>
      </c>
      <c r="H46" s="621">
        <v>7892</v>
      </c>
      <c r="I46" s="623" t="s">
        <v>272</v>
      </c>
      <c r="J46" s="624">
        <v>6288</v>
      </c>
      <c r="K46" s="625">
        <v>1604</v>
      </c>
      <c r="L46" s="623" t="s">
        <v>272</v>
      </c>
      <c r="M46" s="621">
        <v>2055</v>
      </c>
      <c r="N46" s="621">
        <v>29</v>
      </c>
      <c r="O46" s="626">
        <f t="shared" si="5"/>
        <v>38.123699765545027</v>
      </c>
      <c r="P46" s="627">
        <f t="shared" si="6"/>
        <v>26.060826206122243</v>
      </c>
    </row>
    <row r="47" spans="1:17" s="573" customFormat="1" ht="12" hidden="1" customHeight="1">
      <c r="A47" s="936"/>
      <c r="B47" s="584" t="s">
        <v>287</v>
      </c>
      <c r="C47" s="567">
        <f t="shared" si="4"/>
        <v>28246</v>
      </c>
      <c r="D47" s="583">
        <v>11946</v>
      </c>
      <c r="E47" s="567">
        <v>15987</v>
      </c>
      <c r="F47" s="567">
        <v>7525</v>
      </c>
      <c r="G47" s="568">
        <v>151</v>
      </c>
      <c r="H47" s="567">
        <v>6346</v>
      </c>
      <c r="I47" s="568" t="s">
        <v>272</v>
      </c>
      <c r="J47" s="569">
        <v>4929</v>
      </c>
      <c r="K47" s="570">
        <v>1417</v>
      </c>
      <c r="L47" s="568" t="s">
        <v>272</v>
      </c>
      <c r="M47" s="567">
        <v>2463</v>
      </c>
      <c r="N47" s="567">
        <v>34</v>
      </c>
      <c r="O47" s="571">
        <f t="shared" si="5"/>
        <v>42.292714012603554</v>
      </c>
      <c r="P47" s="572">
        <f t="shared" si="6"/>
        <v>22.466897967853853</v>
      </c>
    </row>
    <row r="48" spans="1:17" s="573" customFormat="1" ht="12" hidden="1" customHeight="1">
      <c r="A48" s="936"/>
      <c r="B48" s="582" t="s">
        <v>348</v>
      </c>
      <c r="C48" s="567">
        <f t="shared" si="4"/>
        <v>27221</v>
      </c>
      <c r="D48" s="583">
        <v>11679</v>
      </c>
      <c r="E48" s="567">
        <v>15730</v>
      </c>
      <c r="F48" s="567">
        <v>7522</v>
      </c>
      <c r="G48" s="567">
        <v>198</v>
      </c>
      <c r="H48" s="567">
        <v>5721</v>
      </c>
      <c r="I48" s="568" t="s">
        <v>272</v>
      </c>
      <c r="J48" s="569">
        <v>4644</v>
      </c>
      <c r="K48" s="570">
        <v>1077</v>
      </c>
      <c r="L48" s="568" t="s">
        <v>272</v>
      </c>
      <c r="M48" s="567">
        <v>2316</v>
      </c>
      <c r="N48" s="567">
        <v>17</v>
      </c>
      <c r="O48" s="571">
        <f t="shared" si="5"/>
        <v>42.90437529848279</v>
      </c>
      <c r="P48" s="572">
        <f t="shared" si="6"/>
        <v>21.016861981558353</v>
      </c>
    </row>
    <row r="49" spans="1:16" s="573" customFormat="1" ht="12" customHeight="1">
      <c r="A49" s="936"/>
      <c r="B49" s="582" t="s">
        <v>333</v>
      </c>
      <c r="C49" s="567">
        <f t="shared" si="4"/>
        <v>26944</v>
      </c>
      <c r="D49" s="583">
        <v>11319</v>
      </c>
      <c r="E49" s="567">
        <v>15341</v>
      </c>
      <c r="F49" s="567">
        <v>7625</v>
      </c>
      <c r="G49" s="567">
        <v>188</v>
      </c>
      <c r="H49" s="567">
        <v>5364</v>
      </c>
      <c r="I49" s="568" t="s">
        <v>272</v>
      </c>
      <c r="J49" s="569">
        <v>4222</v>
      </c>
      <c r="K49" s="570">
        <v>1142</v>
      </c>
      <c r="L49" s="568" t="s">
        <v>272</v>
      </c>
      <c r="M49" s="567">
        <v>2651</v>
      </c>
      <c r="N49" s="567">
        <v>15</v>
      </c>
      <c r="O49" s="571">
        <f t="shared" si="5"/>
        <v>42.009352731591449</v>
      </c>
      <c r="P49" s="572">
        <f t="shared" si="6"/>
        <v>19.907957244655584</v>
      </c>
    </row>
    <row r="50" spans="1:16" s="573" customFormat="1" ht="12" customHeight="1">
      <c r="A50" s="936"/>
      <c r="B50" s="584">
        <v>15</v>
      </c>
      <c r="C50" s="567">
        <f t="shared" si="4"/>
        <v>26586</v>
      </c>
      <c r="D50" s="567">
        <v>11060</v>
      </c>
      <c r="E50" s="567">
        <v>15289</v>
      </c>
      <c r="F50" s="567">
        <v>7854</v>
      </c>
      <c r="G50" s="567">
        <v>203</v>
      </c>
      <c r="H50" s="567">
        <v>5091</v>
      </c>
      <c r="I50" s="568" t="s">
        <v>272</v>
      </c>
      <c r="J50" s="569">
        <v>4071</v>
      </c>
      <c r="K50" s="570">
        <v>1020</v>
      </c>
      <c r="L50" s="568" t="s">
        <v>272</v>
      </c>
      <c r="M50" s="567">
        <v>2593</v>
      </c>
      <c r="N50" s="567">
        <v>12</v>
      </c>
      <c r="O50" s="571">
        <f t="shared" si="5"/>
        <v>41.600842548709849</v>
      </c>
      <c r="P50" s="572">
        <f t="shared" si="6"/>
        <v>19.149176258180997</v>
      </c>
    </row>
    <row r="51" spans="1:16" s="594" customFormat="1" ht="12" customHeight="1">
      <c r="A51" s="936"/>
      <c r="B51" s="584">
        <v>16</v>
      </c>
      <c r="C51" s="567">
        <f t="shared" ref="C51:C69" si="7">D51+F51+H51+L51+M51-N51</f>
        <v>25806</v>
      </c>
      <c r="D51" s="583">
        <v>10761</v>
      </c>
      <c r="E51" s="567">
        <v>14512</v>
      </c>
      <c r="F51" s="567">
        <v>7594</v>
      </c>
      <c r="G51" s="567">
        <v>162</v>
      </c>
      <c r="H51" s="567">
        <v>4884</v>
      </c>
      <c r="I51" s="568" t="s">
        <v>272</v>
      </c>
      <c r="J51" s="569">
        <v>3764</v>
      </c>
      <c r="K51" s="570">
        <v>1120</v>
      </c>
      <c r="L51" s="568">
        <v>530</v>
      </c>
      <c r="M51" s="567">
        <v>2045</v>
      </c>
      <c r="N51" s="567">
        <v>8</v>
      </c>
      <c r="O51" s="571">
        <f t="shared" si="5"/>
        <v>41.699604743083</v>
      </c>
      <c r="P51" s="572">
        <f t="shared" si="6"/>
        <v>18.925831202046037</v>
      </c>
    </row>
    <row r="52" spans="1:16" s="594" customFormat="1" ht="12" customHeight="1">
      <c r="A52" s="936"/>
      <c r="B52" s="584">
        <v>17</v>
      </c>
      <c r="C52" s="567">
        <f t="shared" si="7"/>
        <v>25238</v>
      </c>
      <c r="D52" s="583">
        <v>11052</v>
      </c>
      <c r="E52" s="567">
        <v>14224</v>
      </c>
      <c r="F52" s="567">
        <v>7178</v>
      </c>
      <c r="G52" s="567">
        <v>187</v>
      </c>
      <c r="H52" s="567">
        <v>5139</v>
      </c>
      <c r="I52" s="568" t="s">
        <v>272</v>
      </c>
      <c r="J52" s="569">
        <v>3840</v>
      </c>
      <c r="K52" s="570">
        <v>1299</v>
      </c>
      <c r="L52" s="567">
        <v>333</v>
      </c>
      <c r="M52" s="567">
        <v>1550</v>
      </c>
      <c r="N52" s="567">
        <v>14</v>
      </c>
      <c r="O52" s="571">
        <f t="shared" si="5"/>
        <v>43.791108645693001</v>
      </c>
      <c r="P52" s="572">
        <f t="shared" si="6"/>
        <v>20.362152310008717</v>
      </c>
    </row>
    <row r="53" spans="1:16" s="594" customFormat="1" ht="12" customHeight="1">
      <c r="A53" s="936"/>
      <c r="B53" s="585">
        <v>18</v>
      </c>
      <c r="C53" s="586">
        <f t="shared" si="7"/>
        <v>23405</v>
      </c>
      <c r="D53" s="586">
        <v>10917</v>
      </c>
      <c r="E53" s="586">
        <v>13502</v>
      </c>
      <c r="F53" s="586">
        <v>6086</v>
      </c>
      <c r="G53" s="586">
        <v>162</v>
      </c>
      <c r="H53" s="586">
        <v>4980</v>
      </c>
      <c r="I53" s="587" t="s">
        <v>272</v>
      </c>
      <c r="J53" s="588">
        <v>3691</v>
      </c>
      <c r="K53" s="589">
        <v>1289</v>
      </c>
      <c r="L53" s="586">
        <v>324</v>
      </c>
      <c r="M53" s="586">
        <v>1104</v>
      </c>
      <c r="N53" s="586">
        <v>6</v>
      </c>
      <c r="O53" s="590">
        <f t="shared" si="5"/>
        <v>46.643879512924592</v>
      </c>
      <c r="P53" s="591">
        <f t="shared" si="6"/>
        <v>21.277504806665242</v>
      </c>
    </row>
    <row r="54" spans="1:16" s="594" customFormat="1" ht="12" customHeight="1">
      <c r="A54" s="936"/>
      <c r="B54" s="584">
        <v>19</v>
      </c>
      <c r="C54" s="567">
        <f t="shared" si="7"/>
        <v>23247</v>
      </c>
      <c r="D54" s="583">
        <v>11394</v>
      </c>
      <c r="E54" s="567">
        <v>13890</v>
      </c>
      <c r="F54" s="567">
        <v>5276</v>
      </c>
      <c r="G54" s="567">
        <v>146</v>
      </c>
      <c r="H54" s="567">
        <v>5173</v>
      </c>
      <c r="I54" s="568" t="s">
        <v>272</v>
      </c>
      <c r="J54" s="569">
        <v>3771</v>
      </c>
      <c r="K54" s="570">
        <v>1402</v>
      </c>
      <c r="L54" s="567">
        <v>319</v>
      </c>
      <c r="M54" s="567">
        <v>1098</v>
      </c>
      <c r="N54" s="567">
        <v>13</v>
      </c>
      <c r="O54" s="571">
        <f t="shared" si="5"/>
        <v>49.012775842044135</v>
      </c>
      <c r="P54" s="572">
        <f t="shared" si="6"/>
        <v>22.252333634447456</v>
      </c>
    </row>
    <row r="55" spans="1:16" s="594" customFormat="1" ht="12" customHeight="1">
      <c r="A55" s="936"/>
      <c r="B55" s="584">
        <v>20</v>
      </c>
      <c r="C55" s="567">
        <f t="shared" si="7"/>
        <v>22079</v>
      </c>
      <c r="D55" s="583">
        <v>10922</v>
      </c>
      <c r="E55" s="567">
        <v>13406</v>
      </c>
      <c r="F55" s="567">
        <v>5079</v>
      </c>
      <c r="G55" s="567">
        <v>140</v>
      </c>
      <c r="H55" s="567">
        <v>4945</v>
      </c>
      <c r="I55" s="568" t="s">
        <v>272</v>
      </c>
      <c r="J55" s="569">
        <v>3523</v>
      </c>
      <c r="K55" s="570">
        <v>1422</v>
      </c>
      <c r="L55" s="567">
        <v>219</v>
      </c>
      <c r="M55" s="567">
        <v>920</v>
      </c>
      <c r="N55" s="567">
        <v>6</v>
      </c>
      <c r="O55" s="571">
        <f t="shared" si="5"/>
        <v>49.467820100548032</v>
      </c>
      <c r="P55" s="572">
        <f t="shared" si="6"/>
        <v>22.396847683318992</v>
      </c>
    </row>
    <row r="56" spans="1:16" s="594" customFormat="1" ht="12" customHeight="1">
      <c r="A56" s="936"/>
      <c r="B56" s="584">
        <v>21</v>
      </c>
      <c r="C56" s="567">
        <f t="shared" si="7"/>
        <v>21183</v>
      </c>
      <c r="D56" s="567">
        <v>10564</v>
      </c>
      <c r="E56" s="567">
        <v>12907</v>
      </c>
      <c r="F56" s="567">
        <v>4718</v>
      </c>
      <c r="G56" s="567">
        <v>146</v>
      </c>
      <c r="H56" s="567">
        <v>4674</v>
      </c>
      <c r="I56" s="568" t="s">
        <v>272</v>
      </c>
      <c r="J56" s="569">
        <v>3309</v>
      </c>
      <c r="K56" s="570">
        <v>1365</v>
      </c>
      <c r="L56" s="567">
        <v>208</v>
      </c>
      <c r="M56" s="567">
        <v>1021</v>
      </c>
      <c r="N56" s="567">
        <v>2</v>
      </c>
      <c r="O56" s="571">
        <f t="shared" si="5"/>
        <v>49.87017891705613</v>
      </c>
      <c r="P56" s="572">
        <f t="shared" si="6"/>
        <v>22.064863333805409</v>
      </c>
    </row>
    <row r="57" spans="1:16" s="594" customFormat="1" ht="12" customHeight="1">
      <c r="A57" s="936"/>
      <c r="B57" s="584">
        <v>22</v>
      </c>
      <c r="C57" s="567">
        <f t="shared" si="7"/>
        <v>21353</v>
      </c>
      <c r="D57" s="583">
        <v>10901</v>
      </c>
      <c r="E57" s="567">
        <v>13391</v>
      </c>
      <c r="F57" s="567">
        <v>5146</v>
      </c>
      <c r="G57" s="567">
        <v>158</v>
      </c>
      <c r="H57" s="567">
        <v>4079</v>
      </c>
      <c r="I57" s="568" t="s">
        <v>272</v>
      </c>
      <c r="J57" s="569">
        <v>3128</v>
      </c>
      <c r="K57" s="570">
        <v>951</v>
      </c>
      <c r="L57" s="567">
        <v>248</v>
      </c>
      <c r="M57" s="567">
        <v>983</v>
      </c>
      <c r="N57" s="567">
        <v>4</v>
      </c>
      <c r="O57" s="571">
        <f t="shared" si="5"/>
        <v>51.051374514119793</v>
      </c>
      <c r="P57" s="572">
        <f t="shared" si="6"/>
        <v>19.102702196412682</v>
      </c>
    </row>
    <row r="58" spans="1:16" s="594" customFormat="1" ht="12" customHeight="1">
      <c r="A58" s="936"/>
      <c r="B58" s="585">
        <v>23</v>
      </c>
      <c r="C58" s="586">
        <f t="shared" si="7"/>
        <v>21220</v>
      </c>
      <c r="D58" s="586">
        <v>10662</v>
      </c>
      <c r="E58" s="586">
        <v>13109</v>
      </c>
      <c r="F58" s="586">
        <v>5279</v>
      </c>
      <c r="G58" s="586">
        <v>157</v>
      </c>
      <c r="H58" s="586">
        <v>4266</v>
      </c>
      <c r="I58" s="587" t="s">
        <v>272</v>
      </c>
      <c r="J58" s="588">
        <v>3151</v>
      </c>
      <c r="K58" s="589">
        <v>1115</v>
      </c>
      <c r="L58" s="586">
        <v>252</v>
      </c>
      <c r="M58" s="586">
        <v>768</v>
      </c>
      <c r="N58" s="586">
        <v>7</v>
      </c>
      <c r="O58" s="590">
        <f t="shared" si="5"/>
        <v>50.245051837888788</v>
      </c>
      <c r="P58" s="591">
        <f t="shared" si="6"/>
        <v>20.103675777568331</v>
      </c>
    </row>
    <row r="59" spans="1:16" s="594" customFormat="1" ht="12" customHeight="1">
      <c r="A59" s="936"/>
      <c r="B59" s="584">
        <v>24</v>
      </c>
      <c r="C59" s="567">
        <f t="shared" si="7"/>
        <v>20683</v>
      </c>
      <c r="D59" s="583">
        <v>10288</v>
      </c>
      <c r="E59" s="567">
        <v>12452</v>
      </c>
      <c r="F59" s="567">
        <v>5145</v>
      </c>
      <c r="G59" s="567">
        <v>147</v>
      </c>
      <c r="H59" s="567">
        <v>4288</v>
      </c>
      <c r="I59" s="568" t="s">
        <v>272</v>
      </c>
      <c r="J59" s="569">
        <v>3266</v>
      </c>
      <c r="K59" s="570">
        <v>1022</v>
      </c>
      <c r="L59" s="567">
        <v>187</v>
      </c>
      <c r="M59" s="567">
        <v>781</v>
      </c>
      <c r="N59" s="567">
        <v>6</v>
      </c>
      <c r="O59" s="571">
        <f t="shared" si="5"/>
        <v>49.74133346226369</v>
      </c>
      <c r="P59" s="572">
        <f t="shared" si="6"/>
        <v>20.732002127350967</v>
      </c>
    </row>
    <row r="60" spans="1:16" s="594" customFormat="1" ht="12" customHeight="1">
      <c r="A60" s="936"/>
      <c r="B60" s="584">
        <v>25</v>
      </c>
      <c r="C60" s="567">
        <f t="shared" si="7"/>
        <v>21452</v>
      </c>
      <c r="D60" s="583">
        <v>10464</v>
      </c>
      <c r="E60" s="567">
        <v>12778</v>
      </c>
      <c r="F60" s="567">
        <v>5480</v>
      </c>
      <c r="G60" s="567">
        <v>172</v>
      </c>
      <c r="H60" s="567">
        <v>4563</v>
      </c>
      <c r="I60" s="568" t="s">
        <v>272</v>
      </c>
      <c r="J60" s="569">
        <v>3514</v>
      </c>
      <c r="K60" s="570">
        <v>1049</v>
      </c>
      <c r="L60" s="567">
        <v>212</v>
      </c>
      <c r="M60" s="567">
        <v>736</v>
      </c>
      <c r="N60" s="567">
        <v>3</v>
      </c>
      <c r="O60" s="571">
        <f t="shared" si="5"/>
        <v>48.778668655603205</v>
      </c>
      <c r="P60" s="572">
        <f t="shared" si="6"/>
        <v>21.270743986574679</v>
      </c>
    </row>
    <row r="61" spans="1:16" s="594" customFormat="1" ht="12" customHeight="1">
      <c r="A61" s="936"/>
      <c r="B61" s="584">
        <v>26</v>
      </c>
      <c r="C61" s="567">
        <f t="shared" si="7"/>
        <v>20765</v>
      </c>
      <c r="D61" s="567">
        <v>10293</v>
      </c>
      <c r="E61" s="628">
        <v>12422</v>
      </c>
      <c r="F61" s="567">
        <v>5049</v>
      </c>
      <c r="G61" s="592">
        <v>155</v>
      </c>
      <c r="H61" s="567">
        <v>4469</v>
      </c>
      <c r="I61" s="568" t="s">
        <v>272</v>
      </c>
      <c r="J61" s="629">
        <v>3401</v>
      </c>
      <c r="K61" s="630">
        <v>1068</v>
      </c>
      <c r="L61" s="567">
        <v>207</v>
      </c>
      <c r="M61" s="567">
        <v>752</v>
      </c>
      <c r="N61" s="567">
        <v>5</v>
      </c>
      <c r="O61" s="571">
        <f t="shared" si="5"/>
        <v>49.568986274981938</v>
      </c>
      <c r="P61" s="572">
        <f t="shared" si="6"/>
        <v>21.521791476041415</v>
      </c>
    </row>
    <row r="62" spans="1:16" s="594" customFormat="1" ht="12" customHeight="1">
      <c r="A62" s="936"/>
      <c r="B62" s="584">
        <v>27</v>
      </c>
      <c r="C62" s="567">
        <f t="shared" si="7"/>
        <v>20924</v>
      </c>
      <c r="D62" s="567">
        <v>10717</v>
      </c>
      <c r="E62" s="630">
        <v>12505</v>
      </c>
      <c r="F62" s="567">
        <v>4569</v>
      </c>
      <c r="G62" s="567">
        <v>136</v>
      </c>
      <c r="H62" s="567">
        <v>4695</v>
      </c>
      <c r="I62" s="568">
        <v>30</v>
      </c>
      <c r="J62" s="629">
        <v>3591</v>
      </c>
      <c r="K62" s="630">
        <v>1104</v>
      </c>
      <c r="L62" s="567">
        <v>125</v>
      </c>
      <c r="M62" s="567">
        <v>822</v>
      </c>
      <c r="N62" s="567">
        <v>4</v>
      </c>
      <c r="O62" s="571">
        <f t="shared" si="5"/>
        <v>51.218696233989682</v>
      </c>
      <c r="P62" s="572">
        <f t="shared" si="6"/>
        <v>22.438348308162876</v>
      </c>
    </row>
    <row r="63" spans="1:16" s="594" customFormat="1" ht="12" customHeight="1">
      <c r="A63" s="936"/>
      <c r="B63" s="585">
        <v>28</v>
      </c>
      <c r="C63" s="586">
        <f t="shared" si="7"/>
        <v>21067</v>
      </c>
      <c r="D63" s="586">
        <v>10783</v>
      </c>
      <c r="E63" s="631">
        <v>12726</v>
      </c>
      <c r="F63" s="586">
        <v>4452</v>
      </c>
      <c r="G63" s="586">
        <v>114</v>
      </c>
      <c r="H63" s="586">
        <v>4739</v>
      </c>
      <c r="I63" s="586">
        <v>27</v>
      </c>
      <c r="J63" s="632">
        <v>3494</v>
      </c>
      <c r="K63" s="633">
        <v>1245</v>
      </c>
      <c r="L63" s="586">
        <v>120</v>
      </c>
      <c r="M63" s="586">
        <v>981</v>
      </c>
      <c r="N63" s="586">
        <v>8</v>
      </c>
      <c r="O63" s="590">
        <f t="shared" si="5"/>
        <v>51.184316703849618</v>
      </c>
      <c r="P63" s="591">
        <f t="shared" si="6"/>
        <v>22.494897232638724</v>
      </c>
    </row>
    <row r="64" spans="1:16" s="594" customFormat="1" ht="12" customHeight="1">
      <c r="A64" s="936"/>
      <c r="B64" s="584">
        <v>29</v>
      </c>
      <c r="C64" s="592">
        <f t="shared" si="7"/>
        <v>21179</v>
      </c>
      <c r="D64" s="567">
        <v>10911</v>
      </c>
      <c r="E64" s="630">
        <v>12974</v>
      </c>
      <c r="F64" s="567">
        <v>4679</v>
      </c>
      <c r="G64" s="567">
        <v>95</v>
      </c>
      <c r="H64" s="567">
        <v>4674</v>
      </c>
      <c r="I64" s="567">
        <v>31</v>
      </c>
      <c r="J64" s="629">
        <v>3507</v>
      </c>
      <c r="K64" s="630">
        <v>1167</v>
      </c>
      <c r="L64" s="567">
        <v>94</v>
      </c>
      <c r="M64" s="567">
        <v>827</v>
      </c>
      <c r="N64" s="567">
        <v>6</v>
      </c>
      <c r="O64" s="571">
        <f t="shared" si="5"/>
        <v>51.518013126209929</v>
      </c>
      <c r="P64" s="572">
        <f t="shared" si="6"/>
        <v>22.069030643562019</v>
      </c>
    </row>
    <row r="65" spans="1:16" s="594" customFormat="1" ht="12" customHeight="1">
      <c r="A65" s="936"/>
      <c r="B65" s="584">
        <v>30</v>
      </c>
      <c r="C65" s="592">
        <f t="shared" si="7"/>
        <v>20941</v>
      </c>
      <c r="D65" s="567">
        <v>10411</v>
      </c>
      <c r="E65" s="630">
        <v>12486</v>
      </c>
      <c r="F65" s="567">
        <v>4768</v>
      </c>
      <c r="G65" s="567">
        <v>113</v>
      </c>
      <c r="H65" s="567">
        <v>4827</v>
      </c>
      <c r="I65" s="567">
        <v>33</v>
      </c>
      <c r="J65" s="629">
        <v>3602</v>
      </c>
      <c r="K65" s="630">
        <v>1225</v>
      </c>
      <c r="L65" s="567">
        <v>97</v>
      </c>
      <c r="M65" s="567">
        <v>842</v>
      </c>
      <c r="N65" s="567">
        <v>4</v>
      </c>
      <c r="O65" s="571">
        <f t="shared" si="5"/>
        <v>49.715868392149368</v>
      </c>
      <c r="P65" s="572">
        <f t="shared" si="6"/>
        <v>23.050475144453465</v>
      </c>
    </row>
    <row r="66" spans="1:16" s="594" customFormat="1" ht="12" customHeight="1">
      <c r="A66" s="936"/>
      <c r="B66" s="582" t="s">
        <v>349</v>
      </c>
      <c r="C66" s="592">
        <f t="shared" si="7"/>
        <v>21281</v>
      </c>
      <c r="D66" s="567">
        <v>10561</v>
      </c>
      <c r="E66" s="630">
        <v>12579</v>
      </c>
      <c r="F66" s="567">
        <v>4808</v>
      </c>
      <c r="G66" s="567">
        <v>130</v>
      </c>
      <c r="H66" s="567">
        <v>4951</v>
      </c>
      <c r="I66" s="567">
        <v>29</v>
      </c>
      <c r="J66" s="629">
        <v>3682</v>
      </c>
      <c r="K66" s="630">
        <v>1269</v>
      </c>
      <c r="L66" s="567">
        <v>87</v>
      </c>
      <c r="M66" s="567">
        <v>876</v>
      </c>
      <c r="N66" s="567">
        <v>2</v>
      </c>
      <c r="O66" s="571">
        <f t="shared" si="5"/>
        <v>49.626427329542786</v>
      </c>
      <c r="P66" s="572">
        <f t="shared" si="6"/>
        <v>23.264884168977019</v>
      </c>
    </row>
    <row r="67" spans="1:16" s="594" customFormat="1" ht="12" customHeight="1">
      <c r="A67" s="936"/>
      <c r="B67" s="582">
        <v>2</v>
      </c>
      <c r="C67" s="610">
        <f t="shared" si="7"/>
        <v>20872</v>
      </c>
      <c r="D67" s="583">
        <v>10423</v>
      </c>
      <c r="E67" s="628">
        <v>12239</v>
      </c>
      <c r="F67" s="583">
        <v>4789</v>
      </c>
      <c r="G67" s="567">
        <v>108</v>
      </c>
      <c r="H67" s="610">
        <v>4737</v>
      </c>
      <c r="I67" s="583"/>
      <c r="J67" s="634">
        <v>3620</v>
      </c>
      <c r="K67" s="630">
        <v>1117</v>
      </c>
      <c r="L67" s="567">
        <v>53</v>
      </c>
      <c r="M67" s="583">
        <v>872</v>
      </c>
      <c r="N67" s="567">
        <v>2</v>
      </c>
      <c r="O67" s="571">
        <f t="shared" si="5"/>
        <v>49.937715599846683</v>
      </c>
      <c r="P67" s="572">
        <f t="shared" si="6"/>
        <v>22.695477194327328</v>
      </c>
    </row>
    <row r="68" spans="1:16" s="594" customFormat="1" ht="12" customHeight="1">
      <c r="A68" s="936"/>
      <c r="B68" s="635">
        <v>3</v>
      </c>
      <c r="C68" s="636">
        <f>D68+F68+H68+L68+M68-N68</f>
        <v>20334</v>
      </c>
      <c r="D68" s="637">
        <v>10230</v>
      </c>
      <c r="E68" s="631">
        <v>11760</v>
      </c>
      <c r="F68" s="637">
        <v>4845</v>
      </c>
      <c r="G68" s="586">
        <v>110</v>
      </c>
      <c r="H68" s="636">
        <v>4394</v>
      </c>
      <c r="I68" s="637"/>
      <c r="J68" s="638">
        <v>3387</v>
      </c>
      <c r="K68" s="639">
        <v>1005</v>
      </c>
      <c r="L68" s="586">
        <v>53</v>
      </c>
      <c r="M68" s="637">
        <v>813</v>
      </c>
      <c r="N68" s="586">
        <v>1</v>
      </c>
      <c r="O68" s="590">
        <f t="shared" si="5"/>
        <v>50.309825907347303</v>
      </c>
      <c r="P68" s="591">
        <f t="shared" si="6"/>
        <v>21.609127569587883</v>
      </c>
    </row>
    <row r="69" spans="1:16" s="594" customFormat="1" ht="12" customHeight="1">
      <c r="A69" s="937"/>
      <c r="B69" s="582">
        <v>4</v>
      </c>
      <c r="C69" s="640">
        <f t="shared" si="7"/>
        <v>19974</v>
      </c>
      <c r="D69" s="583">
        <v>10782</v>
      </c>
      <c r="E69" s="641">
        <v>12050</v>
      </c>
      <c r="F69" s="642">
        <v>4274</v>
      </c>
      <c r="G69" s="604">
        <v>126</v>
      </c>
      <c r="H69" s="640">
        <v>4018</v>
      </c>
      <c r="I69" s="642"/>
      <c r="J69" s="634">
        <v>3086</v>
      </c>
      <c r="K69" s="643">
        <v>932</v>
      </c>
      <c r="L69" s="604">
        <v>57</v>
      </c>
      <c r="M69" s="642">
        <v>844</v>
      </c>
      <c r="N69" s="604">
        <v>1</v>
      </c>
      <c r="O69" s="571">
        <f t="shared" si="5"/>
        <v>53.980174226494441</v>
      </c>
      <c r="P69" s="572">
        <f t="shared" si="6"/>
        <v>20.116150996295186</v>
      </c>
    </row>
    <row r="70" spans="1:16" s="573" customFormat="1" ht="3.75" customHeight="1">
      <c r="A70" s="644"/>
      <c r="B70" s="645"/>
      <c r="C70" s="646"/>
      <c r="D70" s="646"/>
      <c r="E70" s="640"/>
      <c r="F70" s="646"/>
      <c r="G70" s="647" t="s">
        <v>350</v>
      </c>
      <c r="H70" s="640"/>
      <c r="I70" s="640"/>
      <c r="J70" s="646"/>
      <c r="K70" s="646"/>
      <c r="L70" s="610"/>
      <c r="M70" s="610"/>
      <c r="N70" s="610"/>
      <c r="O70" s="648"/>
      <c r="P70" s="648"/>
    </row>
    <row r="71" spans="1:16" s="573" customFormat="1" ht="12" customHeight="1">
      <c r="A71" s="935" t="s">
        <v>232</v>
      </c>
      <c r="B71" s="564" t="s">
        <v>284</v>
      </c>
      <c r="C71" s="565">
        <f t="shared" ref="C71:C79" si="8">D71+F71+H71+M71-N71</f>
        <v>25848</v>
      </c>
      <c r="D71" s="566">
        <v>8861</v>
      </c>
      <c r="E71" s="565">
        <v>10684</v>
      </c>
      <c r="F71" s="565">
        <v>3660</v>
      </c>
      <c r="G71" s="614" t="s">
        <v>351</v>
      </c>
      <c r="H71" s="565">
        <v>11996</v>
      </c>
      <c r="I71" s="568" t="s">
        <v>272</v>
      </c>
      <c r="J71" s="615">
        <v>11315</v>
      </c>
      <c r="K71" s="616">
        <v>681</v>
      </c>
      <c r="L71" s="614" t="s">
        <v>351</v>
      </c>
      <c r="M71" s="565">
        <v>1636</v>
      </c>
      <c r="N71" s="565">
        <v>305</v>
      </c>
      <c r="O71" s="617">
        <f t="shared" si="5"/>
        <v>34.281182296502635</v>
      </c>
      <c r="P71" s="618">
        <f t="shared" ref="P71:P98" si="9">H71/C71*100</f>
        <v>46.409780253791396</v>
      </c>
    </row>
    <row r="72" spans="1:16" s="573" customFormat="1" ht="12" customHeight="1">
      <c r="A72" s="936"/>
      <c r="B72" s="574">
        <v>60</v>
      </c>
      <c r="C72" s="575">
        <f t="shared" si="8"/>
        <v>25558</v>
      </c>
      <c r="D72" s="576">
        <v>8969</v>
      </c>
      <c r="E72" s="575">
        <v>10511</v>
      </c>
      <c r="F72" s="575">
        <v>4798</v>
      </c>
      <c r="G72" s="577" t="s">
        <v>330</v>
      </c>
      <c r="H72" s="575">
        <v>10657</v>
      </c>
      <c r="I72" s="577" t="s">
        <v>272</v>
      </c>
      <c r="J72" s="578">
        <v>9871</v>
      </c>
      <c r="K72" s="579">
        <v>786</v>
      </c>
      <c r="L72" s="577" t="s">
        <v>352</v>
      </c>
      <c r="M72" s="575">
        <v>1499</v>
      </c>
      <c r="N72" s="575">
        <v>365</v>
      </c>
      <c r="O72" s="580">
        <f t="shared" si="5"/>
        <v>35.092730260583771</v>
      </c>
      <c r="P72" s="581">
        <f t="shared" si="9"/>
        <v>41.697315908913062</v>
      </c>
    </row>
    <row r="73" spans="1:16" s="573" customFormat="1" ht="12" hidden="1" customHeight="1">
      <c r="A73" s="936"/>
      <c r="B73" s="582" t="s">
        <v>286</v>
      </c>
      <c r="C73" s="567">
        <f t="shared" si="8"/>
        <v>32505</v>
      </c>
      <c r="D73" s="583">
        <v>14913</v>
      </c>
      <c r="E73" s="567">
        <v>18008</v>
      </c>
      <c r="F73" s="567">
        <v>7511</v>
      </c>
      <c r="G73" s="568" t="s">
        <v>330</v>
      </c>
      <c r="H73" s="567">
        <v>8227</v>
      </c>
      <c r="I73" s="568" t="s">
        <v>272</v>
      </c>
      <c r="J73" s="569">
        <v>7609</v>
      </c>
      <c r="K73" s="570">
        <v>618</v>
      </c>
      <c r="L73" s="568" t="s">
        <v>353</v>
      </c>
      <c r="M73" s="567">
        <v>2366</v>
      </c>
      <c r="N73" s="567">
        <v>512</v>
      </c>
      <c r="O73" s="571">
        <f t="shared" si="5"/>
        <v>45.879095523765571</v>
      </c>
      <c r="P73" s="572">
        <f t="shared" si="9"/>
        <v>25.309952315028454</v>
      </c>
    </row>
    <row r="74" spans="1:16" s="573" customFormat="1" ht="12" hidden="1" customHeight="1">
      <c r="A74" s="936"/>
      <c r="B74" s="574" t="s">
        <v>274</v>
      </c>
      <c r="C74" s="575">
        <f t="shared" si="8"/>
        <v>31610</v>
      </c>
      <c r="D74" s="576">
        <v>14582</v>
      </c>
      <c r="E74" s="575">
        <v>17580</v>
      </c>
      <c r="F74" s="575">
        <v>7518</v>
      </c>
      <c r="G74" s="577" t="s">
        <v>353</v>
      </c>
      <c r="H74" s="575">
        <v>7356</v>
      </c>
      <c r="I74" s="577" t="s">
        <v>272</v>
      </c>
      <c r="J74" s="578">
        <v>6771</v>
      </c>
      <c r="K74" s="579">
        <v>585</v>
      </c>
      <c r="L74" s="577" t="s">
        <v>330</v>
      </c>
      <c r="M74" s="575">
        <v>2621</v>
      </c>
      <c r="N74" s="575">
        <v>467</v>
      </c>
      <c r="O74" s="580">
        <f t="shared" si="5"/>
        <v>46.130971211641885</v>
      </c>
      <c r="P74" s="581">
        <f t="shared" si="9"/>
        <v>23.271116735210377</v>
      </c>
    </row>
    <row r="75" spans="1:16" s="573" customFormat="1" ht="12" hidden="1" customHeight="1">
      <c r="A75" s="936"/>
      <c r="B75" s="620" t="s">
        <v>347</v>
      </c>
      <c r="C75" s="621">
        <f t="shared" si="8"/>
        <v>30774</v>
      </c>
      <c r="D75" s="622">
        <v>14396</v>
      </c>
      <c r="E75" s="621">
        <v>17123</v>
      </c>
      <c r="F75" s="621">
        <v>7742</v>
      </c>
      <c r="G75" s="623" t="s">
        <v>272</v>
      </c>
      <c r="H75" s="621">
        <v>6119</v>
      </c>
      <c r="I75" s="623" t="s">
        <v>272</v>
      </c>
      <c r="J75" s="624">
        <v>5682</v>
      </c>
      <c r="K75" s="625">
        <v>437</v>
      </c>
      <c r="L75" s="623" t="s">
        <v>272</v>
      </c>
      <c r="M75" s="621">
        <v>2868</v>
      </c>
      <c r="N75" s="621">
        <v>351</v>
      </c>
      <c r="O75" s="626">
        <f t="shared" si="5"/>
        <v>46.779749138883474</v>
      </c>
      <c r="P75" s="627">
        <f t="shared" si="9"/>
        <v>19.883668031455123</v>
      </c>
    </row>
    <row r="76" spans="1:16" s="573" customFormat="1" ht="12" hidden="1" customHeight="1">
      <c r="A76" s="936"/>
      <c r="B76" s="584" t="s">
        <v>287</v>
      </c>
      <c r="C76" s="567">
        <f t="shared" si="8"/>
        <v>28490</v>
      </c>
      <c r="D76" s="583">
        <v>13400</v>
      </c>
      <c r="E76" s="567">
        <v>15531</v>
      </c>
      <c r="F76" s="567">
        <v>7388</v>
      </c>
      <c r="G76" s="568">
        <v>65</v>
      </c>
      <c r="H76" s="567">
        <v>4693</v>
      </c>
      <c r="I76" s="568" t="s">
        <v>272</v>
      </c>
      <c r="J76" s="569">
        <v>4237</v>
      </c>
      <c r="K76" s="570">
        <v>456</v>
      </c>
      <c r="L76" s="568" t="s">
        <v>272</v>
      </c>
      <c r="M76" s="567">
        <v>3217</v>
      </c>
      <c r="N76" s="567">
        <v>208</v>
      </c>
      <c r="O76" s="571">
        <f t="shared" si="5"/>
        <v>47.034047034047035</v>
      </c>
      <c r="P76" s="572">
        <f t="shared" si="9"/>
        <v>16.472446472446471</v>
      </c>
    </row>
    <row r="77" spans="1:16" s="573" customFormat="1" ht="12" hidden="1" customHeight="1">
      <c r="A77" s="936"/>
      <c r="B77" s="582" t="s">
        <v>288</v>
      </c>
      <c r="C77" s="567">
        <f t="shared" si="8"/>
        <v>27450</v>
      </c>
      <c r="D77" s="583">
        <v>12243</v>
      </c>
      <c r="E77" s="567">
        <v>14467</v>
      </c>
      <c r="F77" s="567">
        <v>7889</v>
      </c>
      <c r="G77" s="567">
        <v>46</v>
      </c>
      <c r="H77" s="567">
        <v>4402</v>
      </c>
      <c r="I77" s="568" t="s">
        <v>272</v>
      </c>
      <c r="J77" s="569">
        <v>4036</v>
      </c>
      <c r="K77" s="570">
        <v>366</v>
      </c>
      <c r="L77" s="568" t="s">
        <v>272</v>
      </c>
      <c r="M77" s="567">
        <v>3082</v>
      </c>
      <c r="N77" s="567">
        <v>166</v>
      </c>
      <c r="O77" s="571">
        <f t="shared" si="5"/>
        <v>44.601092896174862</v>
      </c>
      <c r="P77" s="572">
        <f t="shared" si="9"/>
        <v>16.036429872495447</v>
      </c>
    </row>
    <row r="78" spans="1:16" s="573" customFormat="1" ht="12" customHeight="1">
      <c r="A78" s="936"/>
      <c r="B78" s="582" t="s">
        <v>354</v>
      </c>
      <c r="C78" s="567">
        <f t="shared" si="8"/>
        <v>27176</v>
      </c>
      <c r="D78" s="583">
        <v>12260</v>
      </c>
      <c r="E78" s="567">
        <v>14520</v>
      </c>
      <c r="F78" s="567">
        <v>7646</v>
      </c>
      <c r="G78" s="567">
        <v>43</v>
      </c>
      <c r="H78" s="567">
        <v>3921</v>
      </c>
      <c r="I78" s="568" t="s">
        <v>272</v>
      </c>
      <c r="J78" s="569">
        <v>3571</v>
      </c>
      <c r="K78" s="570">
        <v>350</v>
      </c>
      <c r="L78" s="568" t="s">
        <v>272</v>
      </c>
      <c r="M78" s="567">
        <v>3439</v>
      </c>
      <c r="N78" s="567">
        <v>90</v>
      </c>
      <c r="O78" s="571">
        <f t="shared" si="5"/>
        <v>45.113335295849275</v>
      </c>
      <c r="P78" s="572">
        <f t="shared" si="9"/>
        <v>14.428171916396821</v>
      </c>
    </row>
    <row r="79" spans="1:16" s="573" customFormat="1" ht="12" customHeight="1">
      <c r="A79" s="936"/>
      <c r="B79" s="584">
        <v>15</v>
      </c>
      <c r="C79" s="567">
        <f t="shared" si="8"/>
        <v>26360</v>
      </c>
      <c r="D79" s="583">
        <v>11903</v>
      </c>
      <c r="E79" s="567">
        <v>14367</v>
      </c>
      <c r="F79" s="567">
        <v>7730</v>
      </c>
      <c r="G79" s="567">
        <v>36</v>
      </c>
      <c r="H79" s="567">
        <v>3784</v>
      </c>
      <c r="I79" s="568" t="s">
        <v>272</v>
      </c>
      <c r="J79" s="569">
        <v>3441</v>
      </c>
      <c r="K79" s="570">
        <v>343</v>
      </c>
      <c r="L79" s="568" t="s">
        <v>272</v>
      </c>
      <c r="M79" s="567">
        <v>3010</v>
      </c>
      <c r="N79" s="567">
        <v>67</v>
      </c>
      <c r="O79" s="571">
        <f t="shared" si="5"/>
        <v>45.155538694992416</v>
      </c>
      <c r="P79" s="572">
        <f t="shared" si="9"/>
        <v>14.355083459787558</v>
      </c>
    </row>
    <row r="80" spans="1:16" s="594" customFormat="1" ht="12" customHeight="1">
      <c r="A80" s="936"/>
      <c r="B80" s="584">
        <v>16</v>
      </c>
      <c r="C80" s="567">
        <f t="shared" ref="C80:C98" si="10">D80+F80+H80+L80+M80-N80</f>
        <v>25088</v>
      </c>
      <c r="D80" s="567">
        <v>11573</v>
      </c>
      <c r="E80" s="567">
        <v>13206</v>
      </c>
      <c r="F80" s="567">
        <v>7179</v>
      </c>
      <c r="G80" s="567">
        <v>41</v>
      </c>
      <c r="H80" s="567">
        <v>3483</v>
      </c>
      <c r="I80" s="568" t="s">
        <v>272</v>
      </c>
      <c r="J80" s="569">
        <v>3143</v>
      </c>
      <c r="K80" s="570">
        <v>340</v>
      </c>
      <c r="L80" s="568">
        <v>706</v>
      </c>
      <c r="M80" s="567">
        <v>2211</v>
      </c>
      <c r="N80" s="567">
        <v>64</v>
      </c>
      <c r="O80" s="571">
        <f t="shared" si="5"/>
        <v>46.129623724489797</v>
      </c>
      <c r="P80" s="572">
        <f t="shared" si="9"/>
        <v>13.88313137755102</v>
      </c>
    </row>
    <row r="81" spans="1:17" s="594" customFormat="1" ht="12" customHeight="1">
      <c r="A81" s="936"/>
      <c r="B81" s="584">
        <v>17</v>
      </c>
      <c r="C81" s="567">
        <f t="shared" si="10"/>
        <v>24970</v>
      </c>
      <c r="D81" s="583">
        <v>11629</v>
      </c>
      <c r="E81" s="567">
        <v>13211</v>
      </c>
      <c r="F81" s="567">
        <v>7481</v>
      </c>
      <c r="G81" s="567">
        <v>52</v>
      </c>
      <c r="H81" s="567">
        <v>3503</v>
      </c>
      <c r="I81" s="568" t="s">
        <v>272</v>
      </c>
      <c r="J81" s="569">
        <v>3130</v>
      </c>
      <c r="K81" s="570">
        <v>373</v>
      </c>
      <c r="L81" s="567">
        <v>491</v>
      </c>
      <c r="M81" s="567">
        <v>1914</v>
      </c>
      <c r="N81" s="567">
        <v>48</v>
      </c>
      <c r="O81" s="571">
        <f t="shared" si="5"/>
        <v>46.57188626351622</v>
      </c>
      <c r="P81" s="572">
        <f t="shared" si="9"/>
        <v>14.028834601521826</v>
      </c>
    </row>
    <row r="82" spans="1:17" s="594" customFormat="1" ht="12" customHeight="1">
      <c r="A82" s="936"/>
      <c r="B82" s="585">
        <v>18</v>
      </c>
      <c r="C82" s="586">
        <f t="shared" si="10"/>
        <v>23160</v>
      </c>
      <c r="D82" s="586">
        <v>11551</v>
      </c>
      <c r="E82" s="586">
        <v>12803</v>
      </c>
      <c r="F82" s="586">
        <v>6391</v>
      </c>
      <c r="G82" s="586">
        <v>40</v>
      </c>
      <c r="H82" s="586">
        <v>3469</v>
      </c>
      <c r="I82" s="587" t="s">
        <v>272</v>
      </c>
      <c r="J82" s="588">
        <v>3121</v>
      </c>
      <c r="K82" s="589">
        <v>348</v>
      </c>
      <c r="L82" s="586">
        <v>405</v>
      </c>
      <c r="M82" s="586">
        <v>1378</v>
      </c>
      <c r="N82" s="586">
        <v>34</v>
      </c>
      <c r="O82" s="590">
        <f t="shared" si="5"/>
        <v>49.874784110535408</v>
      </c>
      <c r="P82" s="591">
        <f t="shared" si="9"/>
        <v>14.978411053540588</v>
      </c>
    </row>
    <row r="83" spans="1:17" s="594" customFormat="1" ht="12" customHeight="1">
      <c r="A83" s="936"/>
      <c r="B83" s="584">
        <v>19</v>
      </c>
      <c r="C83" s="567">
        <f t="shared" si="10"/>
        <v>22694</v>
      </c>
      <c r="D83" s="583">
        <v>11803</v>
      </c>
      <c r="E83" s="567">
        <v>12934</v>
      </c>
      <c r="F83" s="567">
        <v>5761</v>
      </c>
      <c r="G83" s="567">
        <v>47</v>
      </c>
      <c r="H83" s="567">
        <v>3386</v>
      </c>
      <c r="I83" s="568" t="s">
        <v>272</v>
      </c>
      <c r="J83" s="569">
        <v>3013</v>
      </c>
      <c r="K83" s="570">
        <v>373</v>
      </c>
      <c r="L83" s="567">
        <v>494</v>
      </c>
      <c r="M83" s="567">
        <v>1274</v>
      </c>
      <c r="N83" s="567">
        <v>24</v>
      </c>
      <c r="O83" s="571">
        <f t="shared" si="5"/>
        <v>52.009341676213985</v>
      </c>
      <c r="P83" s="572">
        <f t="shared" si="9"/>
        <v>14.920243236097647</v>
      </c>
    </row>
    <row r="84" spans="1:17" s="594" customFormat="1" ht="12" customHeight="1">
      <c r="A84" s="936"/>
      <c r="B84" s="584">
        <v>20</v>
      </c>
      <c r="C84" s="567">
        <f t="shared" si="10"/>
        <v>21676</v>
      </c>
      <c r="D84" s="567">
        <v>11686</v>
      </c>
      <c r="E84" s="567">
        <v>12731</v>
      </c>
      <c r="F84" s="567">
        <v>5286</v>
      </c>
      <c r="G84" s="567">
        <v>34</v>
      </c>
      <c r="H84" s="567">
        <v>3325</v>
      </c>
      <c r="I84" s="568" t="s">
        <v>272</v>
      </c>
      <c r="J84" s="569">
        <v>2977</v>
      </c>
      <c r="K84" s="570">
        <v>348</v>
      </c>
      <c r="L84" s="567">
        <v>292</v>
      </c>
      <c r="M84" s="567">
        <v>1106</v>
      </c>
      <c r="N84" s="567">
        <v>19</v>
      </c>
      <c r="O84" s="571">
        <f t="shared" si="5"/>
        <v>53.912160915298024</v>
      </c>
      <c r="P84" s="572">
        <f t="shared" si="9"/>
        <v>15.339546041705113</v>
      </c>
    </row>
    <row r="85" spans="1:17" s="594" customFormat="1" ht="12" customHeight="1">
      <c r="A85" s="936"/>
      <c r="B85" s="584">
        <v>21</v>
      </c>
      <c r="C85" s="567">
        <f t="shared" si="10"/>
        <v>20983</v>
      </c>
      <c r="D85" s="583">
        <v>11689</v>
      </c>
      <c r="E85" s="567">
        <v>12498</v>
      </c>
      <c r="F85" s="567">
        <v>4941</v>
      </c>
      <c r="G85" s="567">
        <v>40</v>
      </c>
      <c r="H85" s="567">
        <v>2897</v>
      </c>
      <c r="I85" s="568" t="s">
        <v>272</v>
      </c>
      <c r="J85" s="569">
        <v>2595</v>
      </c>
      <c r="K85" s="570">
        <v>302</v>
      </c>
      <c r="L85" s="567">
        <v>380</v>
      </c>
      <c r="M85" s="567">
        <v>1089</v>
      </c>
      <c r="N85" s="567">
        <v>13</v>
      </c>
      <c r="O85" s="571">
        <f t="shared" si="5"/>
        <v>55.70700090549493</v>
      </c>
      <c r="P85" s="572">
        <f t="shared" si="9"/>
        <v>13.806414716675402</v>
      </c>
    </row>
    <row r="86" spans="1:17" s="594" customFormat="1" ht="12" customHeight="1">
      <c r="A86" s="936"/>
      <c r="B86" s="584">
        <v>22</v>
      </c>
      <c r="C86" s="567">
        <f t="shared" si="10"/>
        <v>21258</v>
      </c>
      <c r="D86" s="567">
        <v>11824</v>
      </c>
      <c r="E86" s="567">
        <v>12763</v>
      </c>
      <c r="F86" s="567">
        <v>5219</v>
      </c>
      <c r="G86" s="567">
        <v>50</v>
      </c>
      <c r="H86" s="567">
        <v>2701</v>
      </c>
      <c r="I86" s="568" t="s">
        <v>272</v>
      </c>
      <c r="J86" s="569">
        <v>2464</v>
      </c>
      <c r="K86" s="570">
        <v>237</v>
      </c>
      <c r="L86" s="567">
        <v>449</v>
      </c>
      <c r="M86" s="567">
        <v>1086</v>
      </c>
      <c r="N86" s="567">
        <v>21</v>
      </c>
      <c r="O86" s="571">
        <f t="shared" si="5"/>
        <v>55.621413115062566</v>
      </c>
      <c r="P86" s="572">
        <f t="shared" si="9"/>
        <v>12.705804873459403</v>
      </c>
    </row>
    <row r="87" spans="1:17" s="594" customFormat="1" ht="12" customHeight="1">
      <c r="A87" s="936"/>
      <c r="B87" s="585">
        <v>23</v>
      </c>
      <c r="C87" s="586">
        <f t="shared" si="10"/>
        <v>20935</v>
      </c>
      <c r="D87" s="586">
        <v>11820</v>
      </c>
      <c r="E87" s="586">
        <v>12602</v>
      </c>
      <c r="F87" s="586">
        <v>5102</v>
      </c>
      <c r="G87" s="586">
        <v>41</v>
      </c>
      <c r="H87" s="586">
        <v>2818</v>
      </c>
      <c r="I87" s="587" t="s">
        <v>272</v>
      </c>
      <c r="J87" s="588">
        <v>2561</v>
      </c>
      <c r="K87" s="589">
        <v>257</v>
      </c>
      <c r="L87" s="586">
        <v>357</v>
      </c>
      <c r="M87" s="586">
        <v>852</v>
      </c>
      <c r="N87" s="586">
        <v>14</v>
      </c>
      <c r="O87" s="590">
        <f t="shared" si="5"/>
        <v>56.460472892285651</v>
      </c>
      <c r="P87" s="591">
        <f t="shared" si="9"/>
        <v>13.460711726773347</v>
      </c>
    </row>
    <row r="88" spans="1:17" s="594" customFormat="1" ht="12" customHeight="1">
      <c r="A88" s="936"/>
      <c r="B88" s="584">
        <v>24</v>
      </c>
      <c r="C88" s="567">
        <f t="shared" si="10"/>
        <v>20849</v>
      </c>
      <c r="D88" s="583">
        <v>11514</v>
      </c>
      <c r="E88" s="567">
        <v>12407</v>
      </c>
      <c r="F88" s="567">
        <v>5283</v>
      </c>
      <c r="G88" s="567">
        <v>36</v>
      </c>
      <c r="H88" s="567">
        <v>2849</v>
      </c>
      <c r="I88" s="568" t="s">
        <v>272</v>
      </c>
      <c r="J88" s="569">
        <v>2629</v>
      </c>
      <c r="K88" s="570">
        <v>220</v>
      </c>
      <c r="L88" s="567">
        <v>335</v>
      </c>
      <c r="M88" s="567">
        <v>878</v>
      </c>
      <c r="N88" s="567">
        <v>10</v>
      </c>
      <c r="O88" s="571">
        <f t="shared" si="5"/>
        <v>55.225670295937455</v>
      </c>
      <c r="P88" s="572">
        <f t="shared" si="9"/>
        <v>13.664923977169169</v>
      </c>
    </row>
    <row r="89" spans="1:17" s="594" customFormat="1" ht="12" customHeight="1">
      <c r="A89" s="936"/>
      <c r="B89" s="584">
        <v>25</v>
      </c>
      <c r="C89" s="567">
        <f t="shared" si="10"/>
        <v>21354</v>
      </c>
      <c r="D89" s="583">
        <v>11780</v>
      </c>
      <c r="E89" s="567">
        <v>12661</v>
      </c>
      <c r="F89" s="567">
        <v>5578</v>
      </c>
      <c r="G89" s="567">
        <v>42</v>
      </c>
      <c r="H89" s="567">
        <v>2820</v>
      </c>
      <c r="I89" s="568" t="s">
        <v>272</v>
      </c>
      <c r="J89" s="569">
        <v>2560</v>
      </c>
      <c r="K89" s="570">
        <v>260</v>
      </c>
      <c r="L89" s="567">
        <v>325</v>
      </c>
      <c r="M89" s="567">
        <v>862</v>
      </c>
      <c r="N89" s="567">
        <v>11</v>
      </c>
      <c r="O89" s="571">
        <f t="shared" si="5"/>
        <v>55.16530860728669</v>
      </c>
      <c r="P89" s="572">
        <f t="shared" si="9"/>
        <v>13.205956729418375</v>
      </c>
    </row>
    <row r="90" spans="1:17" s="573" customFormat="1" ht="12" customHeight="1">
      <c r="A90" s="936"/>
      <c r="B90" s="584">
        <v>26</v>
      </c>
      <c r="C90" s="567">
        <f t="shared" si="10"/>
        <v>20884</v>
      </c>
      <c r="D90" s="567">
        <v>11836</v>
      </c>
      <c r="E90" s="628">
        <v>12580</v>
      </c>
      <c r="F90" s="567">
        <v>5086</v>
      </c>
      <c r="G90" s="567">
        <v>55</v>
      </c>
      <c r="H90" s="567">
        <v>2845</v>
      </c>
      <c r="I90" s="568" t="s">
        <v>272</v>
      </c>
      <c r="J90" s="629">
        <v>2579</v>
      </c>
      <c r="K90" s="649">
        <v>266</v>
      </c>
      <c r="L90" s="567">
        <v>274</v>
      </c>
      <c r="M90" s="567">
        <v>853</v>
      </c>
      <c r="N90" s="567">
        <v>10</v>
      </c>
      <c r="O90" s="571">
        <f t="shared" si="5"/>
        <v>56.674966481516954</v>
      </c>
      <c r="P90" s="572">
        <f t="shared" si="9"/>
        <v>13.622869182149014</v>
      </c>
      <c r="Q90" s="593"/>
    </row>
    <row r="91" spans="1:17" ht="12" customHeight="1">
      <c r="A91" s="936"/>
      <c r="B91" s="650">
        <v>27</v>
      </c>
      <c r="C91" s="592">
        <f t="shared" si="10"/>
        <v>21069</v>
      </c>
      <c r="D91" s="650">
        <v>12080</v>
      </c>
      <c r="E91" s="650">
        <v>12623</v>
      </c>
      <c r="F91" s="650">
        <v>4978</v>
      </c>
      <c r="G91" s="650">
        <v>31</v>
      </c>
      <c r="H91" s="567">
        <v>2892</v>
      </c>
      <c r="I91" s="568">
        <v>67</v>
      </c>
      <c r="J91" s="651">
        <v>2621</v>
      </c>
      <c r="K91" s="652">
        <v>271</v>
      </c>
      <c r="L91" s="650">
        <v>198</v>
      </c>
      <c r="M91" s="650">
        <v>930</v>
      </c>
      <c r="N91" s="650">
        <v>9</v>
      </c>
      <c r="O91" s="571">
        <f t="shared" si="5"/>
        <v>57.335421709620768</v>
      </c>
      <c r="P91" s="572">
        <f t="shared" si="9"/>
        <v>13.726327780150932</v>
      </c>
    </row>
    <row r="92" spans="1:17" ht="12" customHeight="1">
      <c r="A92" s="936"/>
      <c r="B92" s="653">
        <v>28</v>
      </c>
      <c r="C92" s="586">
        <f t="shared" si="10"/>
        <v>20913</v>
      </c>
      <c r="D92" s="653">
        <v>12053</v>
      </c>
      <c r="E92" s="653">
        <v>12759</v>
      </c>
      <c r="F92" s="653">
        <v>4965</v>
      </c>
      <c r="G92" s="653">
        <v>24</v>
      </c>
      <c r="H92" s="586">
        <v>2857</v>
      </c>
      <c r="I92" s="653">
        <v>56</v>
      </c>
      <c r="J92" s="654">
        <v>2535</v>
      </c>
      <c r="K92" s="655">
        <v>322</v>
      </c>
      <c r="L92" s="653">
        <v>182</v>
      </c>
      <c r="M92" s="653">
        <v>862</v>
      </c>
      <c r="N92" s="653">
        <v>6</v>
      </c>
      <c r="O92" s="590">
        <f t="shared" si="5"/>
        <v>57.634007555109257</v>
      </c>
      <c r="P92" s="591">
        <f t="shared" si="9"/>
        <v>13.661358963324249</v>
      </c>
    </row>
    <row r="93" spans="1:17" s="594" customFormat="1" ht="12" customHeight="1">
      <c r="A93" s="936"/>
      <c r="B93" s="650">
        <v>29</v>
      </c>
      <c r="C93" s="592">
        <f t="shared" si="10"/>
        <v>21256</v>
      </c>
      <c r="D93" s="650">
        <v>12109</v>
      </c>
      <c r="E93" s="650">
        <v>12816</v>
      </c>
      <c r="F93" s="650">
        <v>5273</v>
      </c>
      <c r="G93" s="650">
        <v>45</v>
      </c>
      <c r="H93" s="567">
        <v>2905</v>
      </c>
      <c r="I93" s="650">
        <v>42</v>
      </c>
      <c r="J93" s="651">
        <v>2571</v>
      </c>
      <c r="K93" s="656">
        <v>334</v>
      </c>
      <c r="L93" s="650">
        <v>145</v>
      </c>
      <c r="M93" s="650">
        <v>831</v>
      </c>
      <c r="N93" s="650">
        <v>7</v>
      </c>
      <c r="O93" s="571">
        <f t="shared" si="5"/>
        <v>56.9674444862627</v>
      </c>
      <c r="P93" s="572">
        <f t="shared" si="9"/>
        <v>13.666729394053444</v>
      </c>
      <c r="Q93" s="593"/>
    </row>
    <row r="94" spans="1:17" s="594" customFormat="1" ht="12" customHeight="1">
      <c r="A94" s="936"/>
      <c r="B94" s="650">
        <v>30</v>
      </c>
      <c r="C94" s="592">
        <f t="shared" si="10"/>
        <v>20645</v>
      </c>
      <c r="D94" s="650">
        <v>11820</v>
      </c>
      <c r="E94" s="650">
        <v>12575</v>
      </c>
      <c r="F94" s="650">
        <v>4992</v>
      </c>
      <c r="G94" s="650">
        <v>48</v>
      </c>
      <c r="H94" s="567">
        <v>2819</v>
      </c>
      <c r="I94" s="650">
        <v>39</v>
      </c>
      <c r="J94" s="651">
        <v>2474</v>
      </c>
      <c r="K94" s="656">
        <v>345</v>
      </c>
      <c r="L94" s="650">
        <v>158</v>
      </c>
      <c r="M94" s="650">
        <v>859</v>
      </c>
      <c r="N94" s="650">
        <v>3</v>
      </c>
      <c r="O94" s="571">
        <f t="shared" si="5"/>
        <v>57.253572293533537</v>
      </c>
      <c r="P94" s="572">
        <f t="shared" si="9"/>
        <v>13.654637926858804</v>
      </c>
      <c r="Q94" s="593"/>
    </row>
    <row r="95" spans="1:17" s="594" customFormat="1" ht="12" customHeight="1">
      <c r="A95" s="936"/>
      <c r="B95" s="657" t="s">
        <v>355</v>
      </c>
      <c r="C95" s="567">
        <f t="shared" si="10"/>
        <v>20589</v>
      </c>
      <c r="D95" s="650">
        <v>11951</v>
      </c>
      <c r="E95" s="650">
        <v>12632</v>
      </c>
      <c r="F95" s="650">
        <v>5048</v>
      </c>
      <c r="G95" s="650">
        <v>34</v>
      </c>
      <c r="H95" s="567">
        <v>2655</v>
      </c>
      <c r="I95" s="650">
        <v>35</v>
      </c>
      <c r="J95" s="651">
        <v>2334</v>
      </c>
      <c r="K95" s="656">
        <v>321</v>
      </c>
      <c r="L95" s="650">
        <v>155</v>
      </c>
      <c r="M95" s="650">
        <v>781</v>
      </c>
      <c r="N95" s="650">
        <v>1</v>
      </c>
      <c r="O95" s="571">
        <f t="shared" si="5"/>
        <v>58.045558307834277</v>
      </c>
      <c r="P95" s="572">
        <f t="shared" si="9"/>
        <v>12.895235319830977</v>
      </c>
      <c r="Q95" s="593"/>
    </row>
    <row r="96" spans="1:17" s="594" customFormat="1" ht="12" customHeight="1">
      <c r="A96" s="936"/>
      <c r="B96" s="658">
        <v>2</v>
      </c>
      <c r="C96" s="583">
        <f t="shared" si="10"/>
        <v>20938</v>
      </c>
      <c r="D96" s="650">
        <v>12117</v>
      </c>
      <c r="E96" s="659">
        <v>12689</v>
      </c>
      <c r="F96" s="660">
        <v>5228</v>
      </c>
      <c r="G96" s="660">
        <v>28</v>
      </c>
      <c r="H96" s="583">
        <v>2707</v>
      </c>
      <c r="I96" s="660"/>
      <c r="J96" s="651">
        <v>2384</v>
      </c>
      <c r="K96" s="659">
        <v>323</v>
      </c>
      <c r="L96" s="660">
        <v>130</v>
      </c>
      <c r="M96" s="660">
        <v>759</v>
      </c>
      <c r="N96" s="660">
        <v>3</v>
      </c>
      <c r="O96" s="571">
        <f t="shared" si="5"/>
        <v>57.87085681535963</v>
      </c>
      <c r="P96" s="572">
        <f t="shared" si="9"/>
        <v>12.928646480084058</v>
      </c>
      <c r="Q96" s="593"/>
    </row>
    <row r="97" spans="1:17" s="594" customFormat="1" ht="12" customHeight="1">
      <c r="A97" s="936"/>
      <c r="B97" s="661">
        <v>3</v>
      </c>
      <c r="C97" s="637">
        <f t="shared" si="10"/>
        <v>20314</v>
      </c>
      <c r="D97" s="653">
        <v>11943</v>
      </c>
      <c r="E97" s="662">
        <v>12351</v>
      </c>
      <c r="F97" s="663">
        <v>5267</v>
      </c>
      <c r="G97" s="663">
        <v>31</v>
      </c>
      <c r="H97" s="637">
        <v>2210</v>
      </c>
      <c r="I97" s="663"/>
      <c r="J97" s="654">
        <v>1964</v>
      </c>
      <c r="K97" s="662">
        <v>248</v>
      </c>
      <c r="L97" s="663">
        <v>89</v>
      </c>
      <c r="M97" s="663">
        <v>806</v>
      </c>
      <c r="N97" s="663">
        <v>1</v>
      </c>
      <c r="O97" s="590">
        <f t="shared" si="5"/>
        <v>58.791966131731812</v>
      </c>
      <c r="P97" s="591">
        <f t="shared" si="9"/>
        <v>10.879196613173182</v>
      </c>
      <c r="Q97" s="593"/>
    </row>
    <row r="98" spans="1:17" s="594" customFormat="1" ht="12" customHeight="1">
      <c r="A98" s="937"/>
      <c r="B98" s="664">
        <v>4</v>
      </c>
      <c r="C98" s="642">
        <f t="shared" si="10"/>
        <v>19867</v>
      </c>
      <c r="D98" s="665">
        <v>12015</v>
      </c>
      <c r="E98" s="666">
        <v>12340</v>
      </c>
      <c r="F98" s="667">
        <v>4819</v>
      </c>
      <c r="G98" s="667">
        <v>32</v>
      </c>
      <c r="H98" s="642">
        <v>2164</v>
      </c>
      <c r="I98" s="667"/>
      <c r="J98" s="668">
        <v>1911</v>
      </c>
      <c r="K98" s="669">
        <v>253</v>
      </c>
      <c r="L98" s="667">
        <v>78</v>
      </c>
      <c r="M98" s="667">
        <v>793</v>
      </c>
      <c r="N98" s="667">
        <v>2</v>
      </c>
      <c r="O98" s="670">
        <f t="shared" si="5"/>
        <v>60.477173201791913</v>
      </c>
      <c r="P98" s="671">
        <f t="shared" si="9"/>
        <v>10.89243469069311</v>
      </c>
      <c r="Q98" s="593"/>
    </row>
    <row r="99" spans="1:17" s="594" customFormat="1" ht="12" customHeight="1">
      <c r="A99" s="672"/>
      <c r="B99" s="594" t="s">
        <v>298</v>
      </c>
      <c r="C99" s="610"/>
      <c r="D99" s="659"/>
      <c r="E99" s="659"/>
      <c r="F99" s="659"/>
      <c r="G99" s="659"/>
      <c r="H99" s="610"/>
      <c r="I99" s="659"/>
      <c r="J99" s="659"/>
      <c r="K99" s="659"/>
      <c r="L99" s="659"/>
      <c r="M99" s="659"/>
      <c r="N99" s="659"/>
      <c r="O99" s="598"/>
      <c r="P99" s="598"/>
      <c r="Q99" s="593"/>
    </row>
    <row r="100" spans="1:17">
      <c r="A100" s="594"/>
      <c r="B100" s="594"/>
      <c r="C100" s="594"/>
      <c r="D100" s="594"/>
      <c r="E100" s="594"/>
      <c r="F100" s="594"/>
      <c r="G100" s="594"/>
      <c r="H100" s="594"/>
      <c r="I100" s="594"/>
      <c r="J100" s="594"/>
      <c r="K100" s="594"/>
      <c r="L100" s="594"/>
      <c r="M100" s="594"/>
      <c r="N100" s="594"/>
      <c r="O100" s="594"/>
      <c r="P100" s="594"/>
    </row>
    <row r="101" spans="1:17">
      <c r="B101" s="594"/>
    </row>
  </sheetData>
  <mergeCells count="35">
    <mergeCell ref="A71:A98"/>
    <mergeCell ref="H38:H40"/>
    <mergeCell ref="L38:L40"/>
    <mergeCell ref="M38:M40"/>
    <mergeCell ref="N38:N40"/>
    <mergeCell ref="G39:G40"/>
    <mergeCell ref="I39:I40"/>
    <mergeCell ref="J39:J40"/>
    <mergeCell ref="K39:K40"/>
    <mergeCell ref="A42:A69"/>
    <mergeCell ref="O38:O40"/>
    <mergeCell ref="P38:P40"/>
    <mergeCell ref="A6:A32"/>
    <mergeCell ref="A38:A41"/>
    <mergeCell ref="B38:B41"/>
    <mergeCell ref="C38:C40"/>
    <mergeCell ref="D38:D40"/>
    <mergeCell ref="F38:F40"/>
    <mergeCell ref="E39:E40"/>
    <mergeCell ref="L2:L4"/>
    <mergeCell ref="M2:M4"/>
    <mergeCell ref="N2:N4"/>
    <mergeCell ref="O2:O4"/>
    <mergeCell ref="P2:P4"/>
    <mergeCell ref="G3:G4"/>
    <mergeCell ref="I3:I4"/>
    <mergeCell ref="J3:J4"/>
    <mergeCell ref="K3:K4"/>
    <mergeCell ref="H2:H4"/>
    <mergeCell ref="A2:A5"/>
    <mergeCell ref="B2:B5"/>
    <mergeCell ref="C2:C4"/>
    <mergeCell ref="D2:D4"/>
    <mergeCell ref="F2:F4"/>
    <mergeCell ref="E3:E4"/>
  </mergeCells>
  <phoneticPr fontId="2"/>
  <pageMargins left="0.70866141732283472" right="0.70866141732283472" top="0.55118110236220474" bottom="0.74803149606299213" header="0.31496062992125984" footer="0.31496062992125984"/>
  <pageSetup paperSize="9" scale="80" firstPageNumber="59" orientation="landscape" useFirstPageNumber="1" r:id="rId1"/>
  <headerFooter>
    <oddFooter>&amp;C&amp;"ＭＳ Ｐ明朝,標準"&amp;12&amp;P</oddFooter>
  </headerFooter>
  <rowBreaks count="1" manualBreakCount="1">
    <brk id="37" max="15" man="1"/>
  </rowBreaks>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0"/>
  <sheetViews>
    <sheetView topLeftCell="B10" zoomScale="80" zoomScaleNormal="80" workbookViewId="0">
      <selection activeCell="H7" sqref="H7"/>
    </sheetView>
  </sheetViews>
  <sheetFormatPr defaultColWidth="11" defaultRowHeight="12"/>
  <cols>
    <col min="1" max="1" width="4.25" style="675" customWidth="1"/>
    <col min="2" max="2" width="5.25" style="675" customWidth="1"/>
    <col min="3" max="23" width="8.375" style="675" customWidth="1"/>
    <col min="24" max="16384" width="11" style="675"/>
  </cols>
  <sheetData>
    <row r="1" spans="1:24" ht="24.75" customHeight="1">
      <c r="A1" s="673" t="s">
        <v>356</v>
      </c>
      <c r="B1" s="674"/>
      <c r="C1" s="674"/>
      <c r="D1" s="674"/>
      <c r="E1" s="674"/>
      <c r="F1" s="674"/>
      <c r="G1" s="674"/>
      <c r="H1" s="674"/>
      <c r="I1" s="674"/>
      <c r="J1" s="674"/>
      <c r="K1" s="674"/>
      <c r="L1" s="674"/>
      <c r="M1" s="674"/>
      <c r="N1" s="674"/>
      <c r="O1" s="674"/>
      <c r="P1" s="674"/>
      <c r="Q1" s="674"/>
      <c r="R1" s="674"/>
      <c r="S1" s="674"/>
      <c r="T1" s="674"/>
      <c r="U1" s="674"/>
      <c r="V1" s="674"/>
      <c r="W1" s="674"/>
    </row>
    <row r="2" spans="1:24" ht="23.25" customHeight="1">
      <c r="A2" s="952" t="s">
        <v>357</v>
      </c>
      <c r="B2" s="954" t="s">
        <v>358</v>
      </c>
      <c r="C2" s="956" t="s">
        <v>240</v>
      </c>
      <c r="D2" s="938" t="s">
        <v>359</v>
      </c>
      <c r="E2" s="942" t="s">
        <v>360</v>
      </c>
      <c r="F2" s="958" t="s">
        <v>361</v>
      </c>
      <c r="G2" s="940" t="s">
        <v>362</v>
      </c>
      <c r="H2" s="942" t="s">
        <v>363</v>
      </c>
      <c r="I2" s="944" t="s">
        <v>364</v>
      </c>
      <c r="J2" s="938" t="s">
        <v>365</v>
      </c>
      <c r="K2" s="938" t="s">
        <v>366</v>
      </c>
      <c r="L2" s="938" t="s">
        <v>367</v>
      </c>
      <c r="M2" s="938" t="s">
        <v>368</v>
      </c>
      <c r="N2" s="938" t="s">
        <v>369</v>
      </c>
      <c r="O2" s="951" t="s">
        <v>370</v>
      </c>
      <c r="P2" s="938" t="s">
        <v>371</v>
      </c>
      <c r="Q2" s="938" t="s">
        <v>372</v>
      </c>
      <c r="R2" s="938" t="s">
        <v>373</v>
      </c>
      <c r="S2" s="938" t="s">
        <v>374</v>
      </c>
      <c r="T2" s="938" t="s">
        <v>375</v>
      </c>
      <c r="U2" s="938" t="s">
        <v>376</v>
      </c>
      <c r="V2" s="940" t="s">
        <v>377</v>
      </c>
      <c r="W2" s="960" t="s">
        <v>204</v>
      </c>
    </row>
    <row r="3" spans="1:24" ht="23.25" customHeight="1">
      <c r="A3" s="953"/>
      <c r="B3" s="955"/>
      <c r="C3" s="957"/>
      <c r="D3" s="947"/>
      <c r="E3" s="943"/>
      <c r="F3" s="959"/>
      <c r="G3" s="941"/>
      <c r="H3" s="943"/>
      <c r="I3" s="945"/>
      <c r="J3" s="946"/>
      <c r="K3" s="947"/>
      <c r="L3" s="947"/>
      <c r="M3" s="947"/>
      <c r="N3" s="947"/>
      <c r="O3" s="939"/>
      <c r="P3" s="939"/>
      <c r="Q3" s="939"/>
      <c r="R3" s="939"/>
      <c r="S3" s="939"/>
      <c r="T3" s="939"/>
      <c r="U3" s="947"/>
      <c r="V3" s="941"/>
      <c r="W3" s="961"/>
    </row>
    <row r="4" spans="1:24" ht="27" customHeight="1">
      <c r="A4" s="948" t="s">
        <v>269</v>
      </c>
      <c r="B4" s="676" t="s">
        <v>270</v>
      </c>
      <c r="C4" s="677">
        <f t="shared" ref="C4:C7" si="0">SUM(D4:I4,K4:N4,U4:W4)</f>
        <v>22477</v>
      </c>
      <c r="D4" s="678">
        <f t="shared" ref="D4:I7" si="1">D34+D62</f>
        <v>210</v>
      </c>
      <c r="E4" s="679">
        <f t="shared" si="1"/>
        <v>78</v>
      </c>
      <c r="F4" s="680">
        <f t="shared" si="1"/>
        <v>42</v>
      </c>
      <c r="G4" s="678">
        <f t="shared" si="1"/>
        <v>1347</v>
      </c>
      <c r="H4" s="679">
        <f t="shared" si="1"/>
        <v>5620</v>
      </c>
      <c r="I4" s="681">
        <f t="shared" si="1"/>
        <v>247</v>
      </c>
      <c r="J4" s="682" t="s">
        <v>378</v>
      </c>
      <c r="K4" s="678">
        <f t="shared" ref="K4:N7" si="2">K34+K62</f>
        <v>962</v>
      </c>
      <c r="L4" s="678">
        <f t="shared" si="2"/>
        <v>7367</v>
      </c>
      <c r="M4" s="678">
        <f t="shared" si="2"/>
        <v>1259</v>
      </c>
      <c r="N4" s="678">
        <f t="shared" si="2"/>
        <v>31</v>
      </c>
      <c r="O4" s="682" t="s">
        <v>271</v>
      </c>
      <c r="P4" s="682" t="s">
        <v>378</v>
      </c>
      <c r="Q4" s="682" t="s">
        <v>271</v>
      </c>
      <c r="R4" s="682" t="s">
        <v>271</v>
      </c>
      <c r="S4" s="682" t="s">
        <v>378</v>
      </c>
      <c r="T4" s="682" t="s">
        <v>378</v>
      </c>
      <c r="U4" s="678">
        <f t="shared" ref="U4:W7" si="3">U34+U62</f>
        <v>3614</v>
      </c>
      <c r="V4" s="678">
        <f t="shared" si="3"/>
        <v>1084</v>
      </c>
      <c r="W4" s="683">
        <f t="shared" si="3"/>
        <v>616</v>
      </c>
    </row>
    <row r="5" spans="1:24" ht="27" customHeight="1">
      <c r="A5" s="949"/>
      <c r="B5" s="684">
        <v>60</v>
      </c>
      <c r="C5" s="685">
        <f t="shared" si="0"/>
        <v>20012</v>
      </c>
      <c r="D5" s="686">
        <f t="shared" si="1"/>
        <v>97</v>
      </c>
      <c r="E5" s="687">
        <f t="shared" si="1"/>
        <v>37</v>
      </c>
      <c r="F5" s="688">
        <f t="shared" si="1"/>
        <v>31</v>
      </c>
      <c r="G5" s="689">
        <f t="shared" si="1"/>
        <v>902</v>
      </c>
      <c r="H5" s="687">
        <f t="shared" si="1"/>
        <v>6401</v>
      </c>
      <c r="I5" s="690">
        <f t="shared" si="1"/>
        <v>259</v>
      </c>
      <c r="J5" s="686" t="s">
        <v>378</v>
      </c>
      <c r="K5" s="689">
        <f t="shared" si="2"/>
        <v>791</v>
      </c>
      <c r="L5" s="689">
        <f t="shared" si="2"/>
        <v>5636</v>
      </c>
      <c r="M5" s="689">
        <f t="shared" si="2"/>
        <v>867</v>
      </c>
      <c r="N5" s="689">
        <f t="shared" si="2"/>
        <v>37</v>
      </c>
      <c r="O5" s="686" t="s">
        <v>378</v>
      </c>
      <c r="P5" s="686" t="s">
        <v>378</v>
      </c>
      <c r="Q5" s="686" t="s">
        <v>378</v>
      </c>
      <c r="R5" s="686" t="s">
        <v>378</v>
      </c>
      <c r="S5" s="686" t="s">
        <v>378</v>
      </c>
      <c r="T5" s="686" t="s">
        <v>378</v>
      </c>
      <c r="U5" s="689">
        <f t="shared" si="3"/>
        <v>3718</v>
      </c>
      <c r="V5" s="689">
        <f t="shared" si="3"/>
        <v>1063</v>
      </c>
      <c r="W5" s="691">
        <f t="shared" si="3"/>
        <v>173</v>
      </c>
    </row>
    <row r="6" spans="1:24" ht="27" hidden="1" customHeight="1">
      <c r="A6" s="949"/>
      <c r="B6" s="692" t="s">
        <v>273</v>
      </c>
      <c r="C6" s="693">
        <f t="shared" si="0"/>
        <v>17604</v>
      </c>
      <c r="D6" s="678">
        <f t="shared" si="1"/>
        <v>53</v>
      </c>
      <c r="E6" s="679">
        <f t="shared" si="1"/>
        <v>22</v>
      </c>
      <c r="F6" s="680">
        <f t="shared" si="1"/>
        <v>29</v>
      </c>
      <c r="G6" s="678">
        <f t="shared" si="1"/>
        <v>1677</v>
      </c>
      <c r="H6" s="679">
        <f t="shared" si="1"/>
        <v>5357</v>
      </c>
      <c r="I6" s="681">
        <f t="shared" si="1"/>
        <v>264</v>
      </c>
      <c r="J6" s="682" t="s">
        <v>271</v>
      </c>
      <c r="K6" s="678">
        <f t="shared" si="2"/>
        <v>834</v>
      </c>
      <c r="L6" s="678">
        <f t="shared" si="2"/>
        <v>3923</v>
      </c>
      <c r="M6" s="678">
        <f t="shared" si="2"/>
        <v>282</v>
      </c>
      <c r="N6" s="678">
        <f t="shared" si="2"/>
        <v>61</v>
      </c>
      <c r="O6" s="682" t="s">
        <v>271</v>
      </c>
      <c r="P6" s="682" t="s">
        <v>271</v>
      </c>
      <c r="Q6" s="682" t="s">
        <v>271</v>
      </c>
      <c r="R6" s="682" t="s">
        <v>271</v>
      </c>
      <c r="S6" s="682" t="s">
        <v>271</v>
      </c>
      <c r="T6" s="682" t="s">
        <v>271</v>
      </c>
      <c r="U6" s="678">
        <f t="shared" si="3"/>
        <v>3919</v>
      </c>
      <c r="V6" s="678">
        <f t="shared" si="3"/>
        <v>675</v>
      </c>
      <c r="W6" s="683">
        <f t="shared" si="3"/>
        <v>508</v>
      </c>
    </row>
    <row r="7" spans="1:24" ht="27" hidden="1" customHeight="1">
      <c r="A7" s="949"/>
      <c r="B7" s="684" t="s">
        <v>274</v>
      </c>
      <c r="C7" s="685">
        <f t="shared" si="0"/>
        <v>16022</v>
      </c>
      <c r="D7" s="689">
        <f t="shared" si="1"/>
        <v>48</v>
      </c>
      <c r="E7" s="687">
        <f t="shared" si="1"/>
        <v>19</v>
      </c>
      <c r="F7" s="688">
        <f t="shared" si="1"/>
        <v>20</v>
      </c>
      <c r="G7" s="689">
        <f t="shared" si="1"/>
        <v>1724</v>
      </c>
      <c r="H7" s="687">
        <f t="shared" si="1"/>
        <v>4559</v>
      </c>
      <c r="I7" s="690">
        <f t="shared" si="1"/>
        <v>271</v>
      </c>
      <c r="J7" s="686" t="s">
        <v>271</v>
      </c>
      <c r="K7" s="689">
        <f t="shared" si="2"/>
        <v>694</v>
      </c>
      <c r="L7" s="689">
        <f t="shared" si="2"/>
        <v>3459</v>
      </c>
      <c r="M7" s="689">
        <f t="shared" si="2"/>
        <v>191</v>
      </c>
      <c r="N7" s="689">
        <f t="shared" si="2"/>
        <v>39</v>
      </c>
      <c r="O7" s="686" t="s">
        <v>271</v>
      </c>
      <c r="P7" s="686" t="s">
        <v>271</v>
      </c>
      <c r="Q7" s="686" t="s">
        <v>271</v>
      </c>
      <c r="R7" s="686" t="s">
        <v>271</v>
      </c>
      <c r="S7" s="686" t="s">
        <v>271</v>
      </c>
      <c r="T7" s="686" t="s">
        <v>271</v>
      </c>
      <c r="U7" s="689">
        <f t="shared" si="3"/>
        <v>3785</v>
      </c>
      <c r="V7" s="689">
        <f t="shared" si="3"/>
        <v>576</v>
      </c>
      <c r="W7" s="691">
        <f t="shared" si="3"/>
        <v>637</v>
      </c>
    </row>
    <row r="8" spans="1:24" ht="27" hidden="1" customHeight="1">
      <c r="A8" s="949"/>
      <c r="B8" s="694" t="s">
        <v>287</v>
      </c>
      <c r="C8" s="693">
        <v>11039</v>
      </c>
      <c r="D8" s="678">
        <v>48</v>
      </c>
      <c r="E8" s="679">
        <v>23</v>
      </c>
      <c r="F8" s="680">
        <v>34</v>
      </c>
      <c r="G8" s="678">
        <v>1173</v>
      </c>
      <c r="H8" s="679">
        <v>3326</v>
      </c>
      <c r="I8" s="681">
        <v>159</v>
      </c>
      <c r="J8" s="682" t="s">
        <v>272</v>
      </c>
      <c r="K8" s="678">
        <v>480</v>
      </c>
      <c r="L8" s="678">
        <v>2285</v>
      </c>
      <c r="M8" s="678">
        <v>136</v>
      </c>
      <c r="N8" s="678">
        <v>23</v>
      </c>
      <c r="O8" s="682" t="s">
        <v>272</v>
      </c>
      <c r="P8" s="682" t="s">
        <v>272</v>
      </c>
      <c r="Q8" s="682" t="s">
        <v>272</v>
      </c>
      <c r="R8" s="682" t="s">
        <v>272</v>
      </c>
      <c r="S8" s="682" t="s">
        <v>272</v>
      </c>
      <c r="T8" s="682" t="s">
        <v>272</v>
      </c>
      <c r="U8" s="678">
        <v>2575</v>
      </c>
      <c r="V8" s="678">
        <v>452</v>
      </c>
      <c r="W8" s="683">
        <v>325</v>
      </c>
    </row>
    <row r="9" spans="1:24" ht="27" hidden="1" customHeight="1">
      <c r="A9" s="949"/>
      <c r="B9" s="692" t="s">
        <v>276</v>
      </c>
      <c r="C9" s="693">
        <v>10123</v>
      </c>
      <c r="D9" s="678">
        <v>56</v>
      </c>
      <c r="E9" s="679">
        <v>14</v>
      </c>
      <c r="F9" s="680">
        <v>9</v>
      </c>
      <c r="G9" s="678">
        <v>1028</v>
      </c>
      <c r="H9" s="679">
        <v>3102</v>
      </c>
      <c r="I9" s="681">
        <v>106</v>
      </c>
      <c r="J9" s="682" t="s">
        <v>272</v>
      </c>
      <c r="K9" s="678">
        <v>386</v>
      </c>
      <c r="L9" s="678">
        <v>2024</v>
      </c>
      <c r="M9" s="678">
        <v>106</v>
      </c>
      <c r="N9" s="678">
        <v>27</v>
      </c>
      <c r="O9" s="682" t="s">
        <v>272</v>
      </c>
      <c r="P9" s="682" t="s">
        <v>272</v>
      </c>
      <c r="Q9" s="682" t="s">
        <v>272</v>
      </c>
      <c r="R9" s="682" t="s">
        <v>272</v>
      </c>
      <c r="S9" s="682" t="s">
        <v>272</v>
      </c>
      <c r="T9" s="682" t="s">
        <v>272</v>
      </c>
      <c r="U9" s="678">
        <v>2516</v>
      </c>
      <c r="V9" s="678">
        <v>482</v>
      </c>
      <c r="W9" s="683">
        <v>267</v>
      </c>
    </row>
    <row r="10" spans="1:24" ht="27" customHeight="1">
      <c r="A10" s="949"/>
      <c r="B10" s="692" t="s">
        <v>333</v>
      </c>
      <c r="C10" s="693">
        <v>9285</v>
      </c>
      <c r="D10" s="678">
        <v>56</v>
      </c>
      <c r="E10" s="679">
        <v>17</v>
      </c>
      <c r="F10" s="680">
        <v>16</v>
      </c>
      <c r="G10" s="678">
        <v>933</v>
      </c>
      <c r="H10" s="679">
        <v>2318</v>
      </c>
      <c r="I10" s="681">
        <v>69</v>
      </c>
      <c r="J10" s="682" t="s">
        <v>272</v>
      </c>
      <c r="K10" s="678">
        <v>380</v>
      </c>
      <c r="L10" s="678">
        <v>2089</v>
      </c>
      <c r="M10" s="678">
        <v>82</v>
      </c>
      <c r="N10" s="678">
        <v>23</v>
      </c>
      <c r="O10" s="682" t="s">
        <v>272</v>
      </c>
      <c r="P10" s="682" t="s">
        <v>272</v>
      </c>
      <c r="Q10" s="682" t="s">
        <v>272</v>
      </c>
      <c r="R10" s="682" t="s">
        <v>272</v>
      </c>
      <c r="S10" s="682" t="s">
        <v>272</v>
      </c>
      <c r="T10" s="682" t="s">
        <v>272</v>
      </c>
      <c r="U10" s="678">
        <v>2493</v>
      </c>
      <c r="V10" s="678">
        <v>605</v>
      </c>
      <c r="W10" s="683">
        <v>204</v>
      </c>
    </row>
    <row r="11" spans="1:24" ht="27" customHeight="1">
      <c r="A11" s="949"/>
      <c r="B11" s="692">
        <v>15</v>
      </c>
      <c r="C11" s="693">
        <v>8875</v>
      </c>
      <c r="D11" s="680">
        <v>41</v>
      </c>
      <c r="E11" s="679">
        <v>18</v>
      </c>
      <c r="F11" s="680">
        <v>2</v>
      </c>
      <c r="G11" s="678">
        <v>787</v>
      </c>
      <c r="H11" s="679">
        <v>2428</v>
      </c>
      <c r="I11" s="680">
        <v>54</v>
      </c>
      <c r="J11" s="682">
        <v>54</v>
      </c>
      <c r="K11" s="678">
        <v>340</v>
      </c>
      <c r="L11" s="678">
        <v>1556</v>
      </c>
      <c r="M11" s="678">
        <v>107</v>
      </c>
      <c r="N11" s="678">
        <v>12</v>
      </c>
      <c r="O11" s="682" t="s">
        <v>272</v>
      </c>
      <c r="P11" s="682">
        <v>412</v>
      </c>
      <c r="Q11" s="682" t="s">
        <v>272</v>
      </c>
      <c r="R11" s="682">
        <v>20</v>
      </c>
      <c r="S11" s="682">
        <v>585</v>
      </c>
      <c r="T11" s="682">
        <v>98</v>
      </c>
      <c r="U11" s="678">
        <v>1571</v>
      </c>
      <c r="V11" s="678">
        <v>580</v>
      </c>
      <c r="W11" s="683">
        <v>210</v>
      </c>
    </row>
    <row r="12" spans="1:24" ht="27" customHeight="1">
      <c r="A12" s="949"/>
      <c r="B12" s="692">
        <v>16</v>
      </c>
      <c r="C12" s="693">
        <v>8367</v>
      </c>
      <c r="D12" s="678">
        <v>50</v>
      </c>
      <c r="E12" s="679">
        <v>24</v>
      </c>
      <c r="F12" s="680">
        <v>9</v>
      </c>
      <c r="G12" s="678">
        <v>643</v>
      </c>
      <c r="H12" s="679">
        <v>2573</v>
      </c>
      <c r="I12" s="681">
        <v>73</v>
      </c>
      <c r="J12" s="678">
        <v>59</v>
      </c>
      <c r="K12" s="678">
        <v>360</v>
      </c>
      <c r="L12" s="678">
        <v>1406</v>
      </c>
      <c r="M12" s="678">
        <v>80</v>
      </c>
      <c r="N12" s="678">
        <v>13</v>
      </c>
      <c r="O12" s="682" t="s">
        <v>272</v>
      </c>
      <c r="P12" s="678">
        <v>344</v>
      </c>
      <c r="Q12" s="682" t="s">
        <v>272</v>
      </c>
      <c r="R12" s="678">
        <v>17</v>
      </c>
      <c r="S12" s="678">
        <v>596</v>
      </c>
      <c r="T12" s="678">
        <v>342</v>
      </c>
      <c r="U12" s="678">
        <v>1143</v>
      </c>
      <c r="V12" s="678">
        <v>501</v>
      </c>
      <c r="W12" s="683">
        <v>134</v>
      </c>
      <c r="X12" s="674"/>
    </row>
    <row r="13" spans="1:24" s="674" customFormat="1" ht="27" customHeight="1">
      <c r="A13" s="949"/>
      <c r="B13" s="692">
        <v>17</v>
      </c>
      <c r="C13" s="693">
        <v>8642</v>
      </c>
      <c r="D13" s="678">
        <v>54</v>
      </c>
      <c r="E13" s="679">
        <v>18</v>
      </c>
      <c r="F13" s="680">
        <v>23</v>
      </c>
      <c r="G13" s="678">
        <v>623</v>
      </c>
      <c r="H13" s="679">
        <v>2981</v>
      </c>
      <c r="I13" s="681">
        <v>74</v>
      </c>
      <c r="J13" s="681">
        <v>108</v>
      </c>
      <c r="K13" s="678">
        <v>342</v>
      </c>
      <c r="L13" s="678">
        <v>1348</v>
      </c>
      <c r="M13" s="678">
        <v>71</v>
      </c>
      <c r="N13" s="678">
        <v>9</v>
      </c>
      <c r="O13" s="682" t="s">
        <v>272</v>
      </c>
      <c r="P13" s="678">
        <v>373</v>
      </c>
      <c r="Q13" s="682" t="s">
        <v>272</v>
      </c>
      <c r="R13" s="678">
        <v>18</v>
      </c>
      <c r="S13" s="678">
        <v>659</v>
      </c>
      <c r="T13" s="678">
        <v>470</v>
      </c>
      <c r="U13" s="678">
        <v>819</v>
      </c>
      <c r="V13" s="678">
        <v>520</v>
      </c>
      <c r="W13" s="683">
        <v>132</v>
      </c>
    </row>
    <row r="14" spans="1:24" s="674" customFormat="1" ht="27" customHeight="1">
      <c r="A14" s="949"/>
      <c r="B14" s="695">
        <v>18</v>
      </c>
      <c r="C14" s="696">
        <v>8449</v>
      </c>
      <c r="D14" s="697">
        <v>46</v>
      </c>
      <c r="E14" s="698">
        <v>16</v>
      </c>
      <c r="F14" s="699">
        <v>14</v>
      </c>
      <c r="G14" s="697">
        <v>567</v>
      </c>
      <c r="H14" s="698">
        <v>3061</v>
      </c>
      <c r="I14" s="700">
        <v>71</v>
      </c>
      <c r="J14" s="700">
        <v>98</v>
      </c>
      <c r="K14" s="697">
        <v>374</v>
      </c>
      <c r="L14" s="697">
        <v>1288</v>
      </c>
      <c r="M14" s="697">
        <v>63</v>
      </c>
      <c r="N14" s="697">
        <v>15</v>
      </c>
      <c r="O14" s="701" t="s">
        <v>272</v>
      </c>
      <c r="P14" s="697">
        <v>428</v>
      </c>
      <c r="Q14" s="701" t="s">
        <v>272</v>
      </c>
      <c r="R14" s="697">
        <v>17</v>
      </c>
      <c r="S14" s="697">
        <v>579</v>
      </c>
      <c r="T14" s="697">
        <v>397</v>
      </c>
      <c r="U14" s="697">
        <v>852</v>
      </c>
      <c r="V14" s="697">
        <v>493</v>
      </c>
      <c r="W14" s="702">
        <v>70</v>
      </c>
    </row>
    <row r="15" spans="1:24" s="674" customFormat="1" ht="27" customHeight="1">
      <c r="A15" s="949"/>
      <c r="B15" s="692">
        <v>19</v>
      </c>
      <c r="C15" s="693">
        <v>8559</v>
      </c>
      <c r="D15" s="678">
        <v>32</v>
      </c>
      <c r="E15" s="679">
        <v>10</v>
      </c>
      <c r="F15" s="680">
        <v>17</v>
      </c>
      <c r="G15" s="678">
        <v>601</v>
      </c>
      <c r="H15" s="679">
        <v>3222</v>
      </c>
      <c r="I15" s="681">
        <v>67</v>
      </c>
      <c r="J15" s="681">
        <v>116</v>
      </c>
      <c r="K15" s="678">
        <v>439</v>
      </c>
      <c r="L15" s="678">
        <v>1220</v>
      </c>
      <c r="M15" s="678">
        <v>56</v>
      </c>
      <c r="N15" s="678">
        <v>14</v>
      </c>
      <c r="O15" s="682" t="s">
        <v>272</v>
      </c>
      <c r="P15" s="678">
        <v>415</v>
      </c>
      <c r="Q15" s="682" t="s">
        <v>272</v>
      </c>
      <c r="R15" s="678">
        <v>22</v>
      </c>
      <c r="S15" s="678">
        <v>533</v>
      </c>
      <c r="T15" s="678">
        <v>325</v>
      </c>
      <c r="U15" s="678">
        <v>812</v>
      </c>
      <c r="V15" s="678">
        <v>546</v>
      </c>
      <c r="W15" s="683">
        <v>112</v>
      </c>
    </row>
    <row r="16" spans="1:24" s="674" customFormat="1" ht="27" customHeight="1">
      <c r="A16" s="949"/>
      <c r="B16" s="692">
        <v>20</v>
      </c>
      <c r="C16" s="693">
        <v>8270</v>
      </c>
      <c r="D16" s="680">
        <v>26</v>
      </c>
      <c r="E16" s="679">
        <v>14</v>
      </c>
      <c r="F16" s="680">
        <v>10</v>
      </c>
      <c r="G16" s="678">
        <v>602</v>
      </c>
      <c r="H16" s="679">
        <v>3203</v>
      </c>
      <c r="I16" s="681">
        <v>147</v>
      </c>
      <c r="J16" s="678">
        <v>92</v>
      </c>
      <c r="K16" s="678">
        <v>398</v>
      </c>
      <c r="L16" s="678">
        <v>1186</v>
      </c>
      <c r="M16" s="678">
        <v>73</v>
      </c>
      <c r="N16" s="678">
        <v>24</v>
      </c>
      <c r="O16" s="682">
        <v>52</v>
      </c>
      <c r="P16" s="678">
        <v>446</v>
      </c>
      <c r="Q16" s="682">
        <v>240</v>
      </c>
      <c r="R16" s="678">
        <v>17</v>
      </c>
      <c r="S16" s="678">
        <v>487</v>
      </c>
      <c r="T16" s="678">
        <v>210</v>
      </c>
      <c r="U16" s="678">
        <v>460</v>
      </c>
      <c r="V16" s="678">
        <v>480</v>
      </c>
      <c r="W16" s="683">
        <v>103</v>
      </c>
    </row>
    <row r="17" spans="1:24" s="674" customFormat="1" ht="27" customHeight="1">
      <c r="A17" s="949"/>
      <c r="B17" s="692">
        <v>21</v>
      </c>
      <c r="C17" s="693">
        <v>7571</v>
      </c>
      <c r="D17" s="678">
        <v>31</v>
      </c>
      <c r="E17" s="679">
        <v>8</v>
      </c>
      <c r="F17" s="680">
        <v>11</v>
      </c>
      <c r="G17" s="678">
        <v>511</v>
      </c>
      <c r="H17" s="679">
        <v>2970</v>
      </c>
      <c r="I17" s="680">
        <v>153</v>
      </c>
      <c r="J17" s="681">
        <v>112</v>
      </c>
      <c r="K17" s="678">
        <v>404</v>
      </c>
      <c r="L17" s="678">
        <v>980</v>
      </c>
      <c r="M17" s="678">
        <v>50</v>
      </c>
      <c r="N17" s="678">
        <v>22</v>
      </c>
      <c r="O17" s="678">
        <v>21</v>
      </c>
      <c r="P17" s="678">
        <v>400</v>
      </c>
      <c r="Q17" s="678">
        <v>249</v>
      </c>
      <c r="R17" s="678">
        <v>31</v>
      </c>
      <c r="S17" s="678">
        <v>510</v>
      </c>
      <c r="T17" s="678">
        <v>166</v>
      </c>
      <c r="U17" s="678">
        <v>440</v>
      </c>
      <c r="V17" s="678">
        <v>449</v>
      </c>
      <c r="W17" s="683">
        <v>53</v>
      </c>
    </row>
    <row r="18" spans="1:24" s="674" customFormat="1" ht="27" customHeight="1">
      <c r="A18" s="949"/>
      <c r="B18" s="692">
        <v>22</v>
      </c>
      <c r="C18" s="693">
        <v>6780</v>
      </c>
      <c r="D18" s="678">
        <v>48</v>
      </c>
      <c r="E18" s="679">
        <v>15</v>
      </c>
      <c r="F18" s="680">
        <v>6</v>
      </c>
      <c r="G18" s="678">
        <v>616</v>
      </c>
      <c r="H18" s="679">
        <v>2233</v>
      </c>
      <c r="I18" s="681">
        <v>149</v>
      </c>
      <c r="J18" s="681">
        <v>73</v>
      </c>
      <c r="K18" s="678">
        <v>312</v>
      </c>
      <c r="L18" s="678">
        <v>840</v>
      </c>
      <c r="M18" s="678">
        <v>61</v>
      </c>
      <c r="N18" s="678">
        <v>24</v>
      </c>
      <c r="O18" s="678">
        <v>87</v>
      </c>
      <c r="P18" s="678">
        <v>435</v>
      </c>
      <c r="Q18" s="678">
        <v>315</v>
      </c>
      <c r="R18" s="678">
        <v>20</v>
      </c>
      <c r="S18" s="678">
        <v>634</v>
      </c>
      <c r="T18" s="678">
        <v>146</v>
      </c>
      <c r="U18" s="678">
        <v>284</v>
      </c>
      <c r="V18" s="678">
        <v>386</v>
      </c>
      <c r="W18" s="683">
        <v>96</v>
      </c>
    </row>
    <row r="19" spans="1:24" s="674" customFormat="1" ht="27" customHeight="1">
      <c r="A19" s="949"/>
      <c r="B19" s="695">
        <v>23</v>
      </c>
      <c r="C19" s="696">
        <v>7084</v>
      </c>
      <c r="D19" s="697">
        <v>30</v>
      </c>
      <c r="E19" s="698">
        <v>4</v>
      </c>
      <c r="F19" s="699">
        <v>3</v>
      </c>
      <c r="G19" s="697">
        <v>568</v>
      </c>
      <c r="H19" s="698">
        <v>2519</v>
      </c>
      <c r="I19" s="700">
        <v>156</v>
      </c>
      <c r="J19" s="700">
        <v>57</v>
      </c>
      <c r="K19" s="697">
        <v>334</v>
      </c>
      <c r="L19" s="697">
        <v>870</v>
      </c>
      <c r="M19" s="697">
        <v>50</v>
      </c>
      <c r="N19" s="697">
        <v>27</v>
      </c>
      <c r="O19" s="697">
        <v>52</v>
      </c>
      <c r="P19" s="697">
        <v>472</v>
      </c>
      <c r="Q19" s="697">
        <v>358</v>
      </c>
      <c r="R19" s="697">
        <v>44</v>
      </c>
      <c r="S19" s="697">
        <v>639</v>
      </c>
      <c r="T19" s="697">
        <v>91</v>
      </c>
      <c r="U19" s="697">
        <v>303</v>
      </c>
      <c r="V19" s="697">
        <v>372</v>
      </c>
      <c r="W19" s="702">
        <v>135</v>
      </c>
    </row>
    <row r="20" spans="1:24" s="674" customFormat="1" ht="27" customHeight="1">
      <c r="A20" s="949"/>
      <c r="B20" s="692">
        <v>24</v>
      </c>
      <c r="C20" s="693">
        <v>7137</v>
      </c>
      <c r="D20" s="678">
        <v>32</v>
      </c>
      <c r="E20" s="679">
        <v>12</v>
      </c>
      <c r="F20" s="680">
        <v>7</v>
      </c>
      <c r="G20" s="678">
        <v>626</v>
      </c>
      <c r="H20" s="679">
        <v>2438</v>
      </c>
      <c r="I20" s="681">
        <v>112</v>
      </c>
      <c r="J20" s="681">
        <v>62</v>
      </c>
      <c r="K20" s="678">
        <v>343</v>
      </c>
      <c r="L20" s="678">
        <v>987</v>
      </c>
      <c r="M20" s="678">
        <v>35</v>
      </c>
      <c r="N20" s="678">
        <v>33</v>
      </c>
      <c r="O20" s="678">
        <v>63</v>
      </c>
      <c r="P20" s="678">
        <v>443</v>
      </c>
      <c r="Q20" s="678">
        <v>372</v>
      </c>
      <c r="R20" s="678">
        <v>34</v>
      </c>
      <c r="S20" s="678">
        <v>686</v>
      </c>
      <c r="T20" s="678">
        <v>85</v>
      </c>
      <c r="U20" s="678">
        <v>291</v>
      </c>
      <c r="V20" s="678">
        <v>388</v>
      </c>
      <c r="W20" s="683">
        <v>88</v>
      </c>
    </row>
    <row r="21" spans="1:24" s="674" customFormat="1" ht="27" customHeight="1">
      <c r="A21" s="949"/>
      <c r="B21" s="692">
        <v>25</v>
      </c>
      <c r="C21" s="693">
        <v>7383</v>
      </c>
      <c r="D21" s="680">
        <v>31</v>
      </c>
      <c r="E21" s="679">
        <v>18</v>
      </c>
      <c r="F21" s="680">
        <v>7</v>
      </c>
      <c r="G21" s="678">
        <v>679</v>
      </c>
      <c r="H21" s="679">
        <v>2252</v>
      </c>
      <c r="I21" s="681">
        <v>107</v>
      </c>
      <c r="J21" s="678">
        <v>108</v>
      </c>
      <c r="K21" s="678">
        <v>365</v>
      </c>
      <c r="L21" s="678">
        <v>1020</v>
      </c>
      <c r="M21" s="678">
        <v>50</v>
      </c>
      <c r="N21" s="678">
        <v>64</v>
      </c>
      <c r="O21" s="678">
        <v>88</v>
      </c>
      <c r="P21" s="678">
        <v>424</v>
      </c>
      <c r="Q21" s="678">
        <v>404</v>
      </c>
      <c r="R21" s="678">
        <v>31</v>
      </c>
      <c r="S21" s="678">
        <v>740</v>
      </c>
      <c r="T21" s="678">
        <v>97</v>
      </c>
      <c r="U21" s="678">
        <v>250</v>
      </c>
      <c r="V21" s="678">
        <v>531</v>
      </c>
      <c r="W21" s="683">
        <v>117</v>
      </c>
    </row>
    <row r="22" spans="1:24" s="674" customFormat="1" ht="27" customHeight="1">
      <c r="A22" s="949"/>
      <c r="B22" s="692">
        <v>26</v>
      </c>
      <c r="C22" s="693">
        <v>7314</v>
      </c>
      <c r="D22" s="680">
        <v>30</v>
      </c>
      <c r="E22" s="679">
        <v>17</v>
      </c>
      <c r="F22" s="680">
        <v>5</v>
      </c>
      <c r="G22" s="678">
        <v>699</v>
      </c>
      <c r="H22" s="679">
        <v>2258</v>
      </c>
      <c r="I22" s="680">
        <v>116</v>
      </c>
      <c r="J22" s="681">
        <v>115</v>
      </c>
      <c r="K22" s="678">
        <v>388</v>
      </c>
      <c r="L22" s="678">
        <v>928</v>
      </c>
      <c r="M22" s="681">
        <v>53</v>
      </c>
      <c r="N22" s="678">
        <v>39</v>
      </c>
      <c r="O22" s="678">
        <v>128</v>
      </c>
      <c r="P22" s="678">
        <v>454</v>
      </c>
      <c r="Q22" s="678">
        <v>384</v>
      </c>
      <c r="R22" s="678">
        <v>32</v>
      </c>
      <c r="S22" s="678">
        <v>745</v>
      </c>
      <c r="T22" s="678">
        <v>57</v>
      </c>
      <c r="U22" s="678">
        <v>261</v>
      </c>
      <c r="V22" s="678">
        <v>536</v>
      </c>
      <c r="W22" s="703">
        <v>69</v>
      </c>
    </row>
    <row r="23" spans="1:24" s="674" customFormat="1" ht="27" customHeight="1">
      <c r="A23" s="949"/>
      <c r="B23" s="692">
        <v>27</v>
      </c>
      <c r="C23" s="693">
        <v>7587</v>
      </c>
      <c r="D23" s="680">
        <v>20</v>
      </c>
      <c r="E23" s="704">
        <v>10</v>
      </c>
      <c r="F23" s="680">
        <v>2</v>
      </c>
      <c r="G23" s="678">
        <v>706</v>
      </c>
      <c r="H23" s="704">
        <v>2627</v>
      </c>
      <c r="I23" s="681">
        <v>70</v>
      </c>
      <c r="J23" s="681">
        <v>81</v>
      </c>
      <c r="K23" s="678">
        <v>409</v>
      </c>
      <c r="L23" s="678">
        <v>949</v>
      </c>
      <c r="M23" s="678">
        <v>58</v>
      </c>
      <c r="N23" s="678">
        <v>50</v>
      </c>
      <c r="O23" s="678">
        <v>113</v>
      </c>
      <c r="P23" s="678">
        <v>440</v>
      </c>
      <c r="Q23" s="678">
        <v>386</v>
      </c>
      <c r="R23" s="678">
        <v>30</v>
      </c>
      <c r="S23" s="678">
        <v>600</v>
      </c>
      <c r="T23" s="678">
        <v>94</v>
      </c>
      <c r="U23" s="678">
        <v>332</v>
      </c>
      <c r="V23" s="678">
        <v>531</v>
      </c>
      <c r="W23" s="703">
        <v>79</v>
      </c>
    </row>
    <row r="24" spans="1:24" s="674" customFormat="1" ht="27" customHeight="1">
      <c r="A24" s="949"/>
      <c r="B24" s="695">
        <v>28</v>
      </c>
      <c r="C24" s="696">
        <v>7596</v>
      </c>
      <c r="D24" s="699">
        <v>30</v>
      </c>
      <c r="E24" s="705">
        <v>13</v>
      </c>
      <c r="F24" s="699">
        <v>21</v>
      </c>
      <c r="G24" s="697">
        <v>699</v>
      </c>
      <c r="H24" s="705">
        <v>2691</v>
      </c>
      <c r="I24" s="700">
        <v>100</v>
      </c>
      <c r="J24" s="700">
        <v>79</v>
      </c>
      <c r="K24" s="697">
        <v>438</v>
      </c>
      <c r="L24" s="697">
        <v>989</v>
      </c>
      <c r="M24" s="697">
        <v>56</v>
      </c>
      <c r="N24" s="697">
        <v>57</v>
      </c>
      <c r="O24" s="697">
        <v>110</v>
      </c>
      <c r="P24" s="697">
        <v>457</v>
      </c>
      <c r="Q24" s="697">
        <v>329</v>
      </c>
      <c r="R24" s="697">
        <v>46</v>
      </c>
      <c r="S24" s="697">
        <v>485</v>
      </c>
      <c r="T24" s="697">
        <v>106</v>
      </c>
      <c r="U24" s="697">
        <v>271</v>
      </c>
      <c r="V24" s="697">
        <v>573</v>
      </c>
      <c r="W24" s="706">
        <v>46</v>
      </c>
    </row>
    <row r="25" spans="1:24" s="674" customFormat="1" ht="27" customHeight="1">
      <c r="A25" s="949"/>
      <c r="B25" s="692">
        <v>29</v>
      </c>
      <c r="C25" s="693">
        <v>7579</v>
      </c>
      <c r="D25" s="680">
        <v>32</v>
      </c>
      <c r="E25" s="704">
        <v>10</v>
      </c>
      <c r="F25" s="680">
        <v>11</v>
      </c>
      <c r="G25" s="678">
        <v>712</v>
      </c>
      <c r="H25" s="704">
        <v>2696</v>
      </c>
      <c r="I25" s="681">
        <v>106</v>
      </c>
      <c r="J25" s="681">
        <v>86</v>
      </c>
      <c r="K25" s="678">
        <v>462</v>
      </c>
      <c r="L25" s="678">
        <v>944</v>
      </c>
      <c r="M25" s="678">
        <v>85</v>
      </c>
      <c r="N25" s="678">
        <v>48</v>
      </c>
      <c r="O25" s="678">
        <v>94</v>
      </c>
      <c r="P25" s="678">
        <v>419</v>
      </c>
      <c r="Q25" s="678">
        <v>277</v>
      </c>
      <c r="R25" s="678">
        <v>54</v>
      </c>
      <c r="S25" s="678">
        <v>479</v>
      </c>
      <c r="T25" s="678">
        <v>101</v>
      </c>
      <c r="U25" s="678">
        <v>305</v>
      </c>
      <c r="V25" s="678">
        <v>564</v>
      </c>
      <c r="W25" s="703">
        <v>94</v>
      </c>
    </row>
    <row r="26" spans="1:24" s="674" customFormat="1" ht="27" customHeight="1">
      <c r="A26" s="949"/>
      <c r="B26" s="692">
        <v>30</v>
      </c>
      <c r="C26" s="693">
        <v>7646</v>
      </c>
      <c r="D26" s="680">
        <v>38</v>
      </c>
      <c r="E26" s="704">
        <v>22</v>
      </c>
      <c r="F26" s="680">
        <v>15</v>
      </c>
      <c r="G26" s="678">
        <v>647</v>
      </c>
      <c r="H26" s="704">
        <v>2838</v>
      </c>
      <c r="I26" s="681">
        <v>111</v>
      </c>
      <c r="J26" s="681">
        <v>88</v>
      </c>
      <c r="K26" s="678">
        <v>456</v>
      </c>
      <c r="L26" s="678">
        <v>900</v>
      </c>
      <c r="M26" s="678">
        <v>76</v>
      </c>
      <c r="N26" s="678">
        <v>57</v>
      </c>
      <c r="O26" s="678">
        <v>121</v>
      </c>
      <c r="P26" s="678">
        <v>471</v>
      </c>
      <c r="Q26" s="678">
        <v>283</v>
      </c>
      <c r="R26" s="678">
        <v>44</v>
      </c>
      <c r="S26" s="678">
        <v>438</v>
      </c>
      <c r="T26" s="678">
        <v>130</v>
      </c>
      <c r="U26" s="678">
        <v>250</v>
      </c>
      <c r="V26" s="678">
        <v>618</v>
      </c>
      <c r="W26" s="683">
        <v>43</v>
      </c>
    </row>
    <row r="27" spans="1:24" s="674" customFormat="1" ht="27" customHeight="1">
      <c r="A27" s="949"/>
      <c r="B27" s="692" t="s">
        <v>379</v>
      </c>
      <c r="C27" s="693">
        <v>7606</v>
      </c>
      <c r="D27" s="680">
        <v>24</v>
      </c>
      <c r="E27" s="679">
        <v>32</v>
      </c>
      <c r="F27" s="680">
        <v>12</v>
      </c>
      <c r="G27" s="678">
        <v>627</v>
      </c>
      <c r="H27" s="679">
        <v>3019</v>
      </c>
      <c r="I27" s="680">
        <v>110</v>
      </c>
      <c r="J27" s="678">
        <v>95</v>
      </c>
      <c r="K27" s="678">
        <v>477</v>
      </c>
      <c r="L27" s="678">
        <v>810</v>
      </c>
      <c r="M27" s="678">
        <v>82</v>
      </c>
      <c r="N27" s="678">
        <v>69</v>
      </c>
      <c r="O27" s="678">
        <v>127</v>
      </c>
      <c r="P27" s="678">
        <v>394</v>
      </c>
      <c r="Q27" s="678">
        <v>255</v>
      </c>
      <c r="R27" s="678">
        <v>29</v>
      </c>
      <c r="S27" s="678">
        <v>393</v>
      </c>
      <c r="T27" s="678">
        <v>126</v>
      </c>
      <c r="U27" s="678">
        <v>327</v>
      </c>
      <c r="V27" s="678">
        <v>537</v>
      </c>
      <c r="W27" s="703">
        <v>61</v>
      </c>
      <c r="X27" s="707"/>
    </row>
    <row r="28" spans="1:24" s="674" customFormat="1" ht="27" customHeight="1">
      <c r="A28" s="949"/>
      <c r="B28" s="692">
        <v>2</v>
      </c>
      <c r="C28" s="703">
        <v>7444</v>
      </c>
      <c r="D28" s="708">
        <v>28</v>
      </c>
      <c r="E28" s="679">
        <v>22</v>
      </c>
      <c r="F28" s="680">
        <v>10</v>
      </c>
      <c r="G28" s="703">
        <v>658</v>
      </c>
      <c r="H28" s="679">
        <v>2740</v>
      </c>
      <c r="I28" s="680">
        <v>129</v>
      </c>
      <c r="J28" s="703">
        <v>96</v>
      </c>
      <c r="K28" s="683">
        <v>525</v>
      </c>
      <c r="L28" s="683">
        <v>816</v>
      </c>
      <c r="M28" s="678">
        <v>69</v>
      </c>
      <c r="N28" s="678">
        <v>61</v>
      </c>
      <c r="O28" s="703">
        <v>126</v>
      </c>
      <c r="P28" s="678">
        <v>376</v>
      </c>
      <c r="Q28" s="703">
        <v>243</v>
      </c>
      <c r="R28" s="683">
        <v>36</v>
      </c>
      <c r="S28" s="683">
        <v>363</v>
      </c>
      <c r="T28" s="678">
        <v>137</v>
      </c>
      <c r="U28" s="703">
        <v>334</v>
      </c>
      <c r="V28" s="683">
        <v>598</v>
      </c>
      <c r="W28" s="703">
        <v>77</v>
      </c>
      <c r="X28" s="707"/>
    </row>
    <row r="29" spans="1:24" s="674" customFormat="1" ht="27" customHeight="1">
      <c r="A29" s="949"/>
      <c r="B29" s="695">
        <v>3</v>
      </c>
      <c r="C29" s="706">
        <v>6607</v>
      </c>
      <c r="D29" s="709">
        <v>25</v>
      </c>
      <c r="E29" s="698">
        <v>24</v>
      </c>
      <c r="F29" s="699">
        <v>11</v>
      </c>
      <c r="G29" s="706">
        <v>742</v>
      </c>
      <c r="H29" s="698">
        <v>2253</v>
      </c>
      <c r="I29" s="699">
        <v>111</v>
      </c>
      <c r="J29" s="706">
        <v>106</v>
      </c>
      <c r="K29" s="702">
        <v>494</v>
      </c>
      <c r="L29" s="702">
        <v>680</v>
      </c>
      <c r="M29" s="697">
        <v>49</v>
      </c>
      <c r="N29" s="697">
        <v>58</v>
      </c>
      <c r="O29" s="706">
        <v>109</v>
      </c>
      <c r="P29" s="697">
        <v>183</v>
      </c>
      <c r="Q29" s="706">
        <v>245</v>
      </c>
      <c r="R29" s="702">
        <v>18</v>
      </c>
      <c r="S29" s="702">
        <v>392</v>
      </c>
      <c r="T29" s="697">
        <v>102</v>
      </c>
      <c r="U29" s="706">
        <v>320</v>
      </c>
      <c r="V29" s="702">
        <v>585</v>
      </c>
      <c r="W29" s="706">
        <v>100</v>
      </c>
      <c r="X29" s="707"/>
    </row>
    <row r="30" spans="1:24" s="674" customFormat="1" ht="27" customHeight="1">
      <c r="A30" s="950"/>
      <c r="B30" s="710">
        <v>4</v>
      </c>
      <c r="C30" s="711">
        <v>6182</v>
      </c>
      <c r="D30" s="712">
        <v>19</v>
      </c>
      <c r="E30" s="713">
        <v>25</v>
      </c>
      <c r="F30" s="714">
        <v>11</v>
      </c>
      <c r="G30" s="715">
        <v>671</v>
      </c>
      <c r="H30" s="713">
        <v>2267</v>
      </c>
      <c r="I30" s="714">
        <v>129</v>
      </c>
      <c r="J30" s="715">
        <v>72</v>
      </c>
      <c r="K30" s="716">
        <v>323</v>
      </c>
      <c r="L30" s="716">
        <v>693</v>
      </c>
      <c r="M30" s="717">
        <v>53</v>
      </c>
      <c r="N30" s="717">
        <v>36</v>
      </c>
      <c r="O30" s="715">
        <v>131</v>
      </c>
      <c r="P30" s="717">
        <v>234</v>
      </c>
      <c r="Q30" s="715">
        <v>217</v>
      </c>
      <c r="R30" s="716">
        <v>22</v>
      </c>
      <c r="S30" s="716">
        <v>313</v>
      </c>
      <c r="T30" s="717">
        <v>83</v>
      </c>
      <c r="U30" s="715">
        <v>225</v>
      </c>
      <c r="V30" s="716">
        <v>552</v>
      </c>
      <c r="W30" s="716">
        <v>106</v>
      </c>
      <c r="X30" s="707"/>
    </row>
    <row r="31" spans="1:24" ht="33" customHeight="1">
      <c r="A31" s="718"/>
      <c r="B31" s="719" t="s">
        <v>380</v>
      </c>
      <c r="C31" s="720"/>
      <c r="D31" s="720"/>
      <c r="E31" s="720"/>
      <c r="F31" s="720"/>
      <c r="G31" s="720"/>
      <c r="H31" s="720"/>
      <c r="I31" s="721"/>
      <c r="J31" s="720"/>
      <c r="K31" s="720"/>
      <c r="L31" s="720"/>
      <c r="M31" s="720"/>
      <c r="N31" s="720"/>
      <c r="O31" s="720"/>
      <c r="P31" s="720"/>
      <c r="Q31" s="720"/>
      <c r="R31" s="720"/>
      <c r="S31" s="720"/>
      <c r="T31" s="720"/>
      <c r="U31" s="720"/>
      <c r="V31" s="720"/>
      <c r="W31" s="720"/>
      <c r="X31" s="674"/>
    </row>
    <row r="32" spans="1:24" ht="23.25" customHeight="1">
      <c r="A32" s="952" t="s">
        <v>357</v>
      </c>
      <c r="B32" s="954" t="s">
        <v>358</v>
      </c>
      <c r="C32" s="956" t="s">
        <v>240</v>
      </c>
      <c r="D32" s="938" t="s">
        <v>359</v>
      </c>
      <c r="E32" s="942" t="s">
        <v>381</v>
      </c>
      <c r="F32" s="958" t="s">
        <v>361</v>
      </c>
      <c r="G32" s="940" t="s">
        <v>362</v>
      </c>
      <c r="H32" s="942" t="s">
        <v>363</v>
      </c>
      <c r="I32" s="944" t="s">
        <v>364</v>
      </c>
      <c r="J32" s="938" t="s">
        <v>365</v>
      </c>
      <c r="K32" s="938" t="s">
        <v>366</v>
      </c>
      <c r="L32" s="938" t="s">
        <v>367</v>
      </c>
      <c r="M32" s="938" t="s">
        <v>368</v>
      </c>
      <c r="N32" s="938" t="s">
        <v>369</v>
      </c>
      <c r="O32" s="951" t="s">
        <v>370</v>
      </c>
      <c r="P32" s="938" t="s">
        <v>371</v>
      </c>
      <c r="Q32" s="938" t="s">
        <v>372</v>
      </c>
      <c r="R32" s="938" t="s">
        <v>373</v>
      </c>
      <c r="S32" s="938" t="s">
        <v>374</v>
      </c>
      <c r="T32" s="938" t="s">
        <v>375</v>
      </c>
      <c r="U32" s="938" t="s">
        <v>376</v>
      </c>
      <c r="V32" s="940" t="s">
        <v>382</v>
      </c>
      <c r="W32" s="960" t="s">
        <v>204</v>
      </c>
    </row>
    <row r="33" spans="1:23" ht="23.25" customHeight="1">
      <c r="A33" s="953"/>
      <c r="B33" s="955"/>
      <c r="C33" s="957"/>
      <c r="D33" s="947"/>
      <c r="E33" s="943"/>
      <c r="F33" s="959"/>
      <c r="G33" s="941"/>
      <c r="H33" s="943"/>
      <c r="I33" s="945"/>
      <c r="J33" s="946"/>
      <c r="K33" s="947"/>
      <c r="L33" s="947"/>
      <c r="M33" s="947"/>
      <c r="N33" s="947"/>
      <c r="O33" s="939"/>
      <c r="P33" s="939"/>
      <c r="Q33" s="939"/>
      <c r="R33" s="939"/>
      <c r="S33" s="939"/>
      <c r="T33" s="939"/>
      <c r="U33" s="947"/>
      <c r="V33" s="941"/>
      <c r="W33" s="961"/>
    </row>
    <row r="34" spans="1:23" ht="14.25" customHeight="1">
      <c r="A34" s="948" t="s">
        <v>231</v>
      </c>
      <c r="B34" s="676" t="s">
        <v>383</v>
      </c>
      <c r="C34" s="677">
        <f>SUM(D34:I34,K34:N34,U34:W34)</f>
        <v>10481</v>
      </c>
      <c r="D34" s="722">
        <v>189</v>
      </c>
      <c r="E34" s="723">
        <v>62</v>
      </c>
      <c r="F34" s="724">
        <v>25</v>
      </c>
      <c r="G34" s="722">
        <v>1082</v>
      </c>
      <c r="H34" s="723">
        <v>3557</v>
      </c>
      <c r="I34" s="725">
        <v>186</v>
      </c>
      <c r="J34" s="726" t="s">
        <v>285</v>
      </c>
      <c r="K34" s="722">
        <v>582</v>
      </c>
      <c r="L34" s="722">
        <v>2335</v>
      </c>
      <c r="M34" s="722">
        <v>111</v>
      </c>
      <c r="N34" s="722">
        <v>4</v>
      </c>
      <c r="O34" s="726" t="s">
        <v>271</v>
      </c>
      <c r="P34" s="726" t="s">
        <v>285</v>
      </c>
      <c r="Q34" s="726" t="s">
        <v>285</v>
      </c>
      <c r="R34" s="726" t="s">
        <v>384</v>
      </c>
      <c r="S34" s="726" t="s">
        <v>285</v>
      </c>
      <c r="T34" s="726" t="s">
        <v>285</v>
      </c>
      <c r="U34" s="722">
        <v>1087</v>
      </c>
      <c r="V34" s="722">
        <v>957</v>
      </c>
      <c r="W34" s="727">
        <v>304</v>
      </c>
    </row>
    <row r="35" spans="1:23" ht="14.25" customHeight="1">
      <c r="A35" s="949"/>
      <c r="B35" s="684">
        <v>60</v>
      </c>
      <c r="C35" s="685">
        <f>SUM(D35:I35,K35:N35,U35:W35)</f>
        <v>9355</v>
      </c>
      <c r="D35" s="689">
        <v>83</v>
      </c>
      <c r="E35" s="687">
        <v>34</v>
      </c>
      <c r="F35" s="688">
        <v>22</v>
      </c>
      <c r="G35" s="689">
        <v>676</v>
      </c>
      <c r="H35" s="687">
        <v>4206</v>
      </c>
      <c r="I35" s="690">
        <v>211</v>
      </c>
      <c r="J35" s="686" t="s">
        <v>384</v>
      </c>
      <c r="K35" s="689">
        <v>349</v>
      </c>
      <c r="L35" s="689">
        <v>1665</v>
      </c>
      <c r="M35" s="689">
        <v>47</v>
      </c>
      <c r="N35" s="689">
        <v>14</v>
      </c>
      <c r="O35" s="686" t="s">
        <v>384</v>
      </c>
      <c r="P35" s="686" t="s">
        <v>285</v>
      </c>
      <c r="Q35" s="686" t="s">
        <v>384</v>
      </c>
      <c r="R35" s="686" t="s">
        <v>384</v>
      </c>
      <c r="S35" s="686" t="s">
        <v>384</v>
      </c>
      <c r="T35" s="686" t="s">
        <v>271</v>
      </c>
      <c r="U35" s="689">
        <v>1023</v>
      </c>
      <c r="V35" s="689">
        <v>900</v>
      </c>
      <c r="W35" s="691">
        <v>125</v>
      </c>
    </row>
    <row r="36" spans="1:23" ht="14.25" hidden="1" customHeight="1">
      <c r="A36" s="949"/>
      <c r="B36" s="692" t="s">
        <v>385</v>
      </c>
      <c r="C36" s="693">
        <f t="shared" ref="C36:C37" si="4">SUM(D36:I36,K36:N36,U36:W36)</f>
        <v>9377</v>
      </c>
      <c r="D36" s="683">
        <v>44</v>
      </c>
      <c r="E36" s="679">
        <v>20</v>
      </c>
      <c r="F36" s="680">
        <v>28</v>
      </c>
      <c r="G36" s="678">
        <v>1471</v>
      </c>
      <c r="H36" s="679">
        <v>3614</v>
      </c>
      <c r="I36" s="681">
        <v>212</v>
      </c>
      <c r="J36" s="682" t="s">
        <v>285</v>
      </c>
      <c r="K36" s="678">
        <v>507</v>
      </c>
      <c r="L36" s="678">
        <v>1466</v>
      </c>
      <c r="M36" s="678">
        <v>28</v>
      </c>
      <c r="N36" s="678">
        <v>35</v>
      </c>
      <c r="O36" s="682" t="s">
        <v>384</v>
      </c>
      <c r="P36" s="682" t="s">
        <v>271</v>
      </c>
      <c r="Q36" s="682" t="s">
        <v>285</v>
      </c>
      <c r="R36" s="682" t="s">
        <v>271</v>
      </c>
      <c r="S36" s="682" t="s">
        <v>384</v>
      </c>
      <c r="T36" s="682" t="s">
        <v>285</v>
      </c>
      <c r="U36" s="678">
        <v>1220</v>
      </c>
      <c r="V36" s="678">
        <v>512</v>
      </c>
      <c r="W36" s="683">
        <v>220</v>
      </c>
    </row>
    <row r="37" spans="1:23" ht="14.25" hidden="1" customHeight="1">
      <c r="A37" s="949"/>
      <c r="B37" s="684">
        <v>7</v>
      </c>
      <c r="C37" s="685">
        <f t="shared" si="4"/>
        <v>8666</v>
      </c>
      <c r="D37" s="691">
        <v>40</v>
      </c>
      <c r="E37" s="687">
        <v>15</v>
      </c>
      <c r="F37" s="688">
        <v>16</v>
      </c>
      <c r="G37" s="689">
        <v>1527</v>
      </c>
      <c r="H37" s="687">
        <v>3036</v>
      </c>
      <c r="I37" s="690">
        <v>232</v>
      </c>
      <c r="J37" s="686" t="s">
        <v>384</v>
      </c>
      <c r="K37" s="689">
        <v>412</v>
      </c>
      <c r="L37" s="689">
        <v>1390</v>
      </c>
      <c r="M37" s="689">
        <v>31</v>
      </c>
      <c r="N37" s="689">
        <v>20</v>
      </c>
      <c r="O37" s="686" t="s">
        <v>285</v>
      </c>
      <c r="P37" s="686" t="s">
        <v>384</v>
      </c>
      <c r="Q37" s="686" t="s">
        <v>271</v>
      </c>
      <c r="R37" s="686" t="s">
        <v>285</v>
      </c>
      <c r="S37" s="686" t="s">
        <v>384</v>
      </c>
      <c r="T37" s="686" t="s">
        <v>384</v>
      </c>
      <c r="U37" s="689">
        <v>1214</v>
      </c>
      <c r="V37" s="689">
        <v>447</v>
      </c>
      <c r="W37" s="691">
        <v>286</v>
      </c>
    </row>
    <row r="38" spans="1:23" ht="14.25" hidden="1" customHeight="1">
      <c r="A38" s="949"/>
      <c r="B38" s="692" t="s">
        <v>287</v>
      </c>
      <c r="C38" s="693">
        <v>6346</v>
      </c>
      <c r="D38" s="678">
        <v>39</v>
      </c>
      <c r="E38" s="679">
        <v>23</v>
      </c>
      <c r="F38" s="680">
        <v>32</v>
      </c>
      <c r="G38" s="678">
        <v>1060</v>
      </c>
      <c r="H38" s="679">
        <v>2333</v>
      </c>
      <c r="I38" s="681">
        <v>122</v>
      </c>
      <c r="J38" s="682" t="s">
        <v>272</v>
      </c>
      <c r="K38" s="678">
        <v>343</v>
      </c>
      <c r="L38" s="678">
        <v>972</v>
      </c>
      <c r="M38" s="678">
        <v>29</v>
      </c>
      <c r="N38" s="678">
        <v>6</v>
      </c>
      <c r="O38" s="682" t="s">
        <v>272</v>
      </c>
      <c r="P38" s="682" t="s">
        <v>272</v>
      </c>
      <c r="Q38" s="682" t="s">
        <v>272</v>
      </c>
      <c r="R38" s="682" t="s">
        <v>272</v>
      </c>
      <c r="S38" s="682" t="s">
        <v>272</v>
      </c>
      <c r="T38" s="682" t="s">
        <v>272</v>
      </c>
      <c r="U38" s="678">
        <v>875</v>
      </c>
      <c r="V38" s="678">
        <v>360</v>
      </c>
      <c r="W38" s="683">
        <v>152</v>
      </c>
    </row>
    <row r="39" spans="1:23" ht="14.25" hidden="1" customHeight="1">
      <c r="A39" s="949"/>
      <c r="B39" s="692" t="s">
        <v>386</v>
      </c>
      <c r="C39" s="693">
        <v>5721</v>
      </c>
      <c r="D39" s="683">
        <v>48</v>
      </c>
      <c r="E39" s="679">
        <v>14</v>
      </c>
      <c r="F39" s="680">
        <v>9</v>
      </c>
      <c r="G39" s="678">
        <v>926</v>
      </c>
      <c r="H39" s="679">
        <v>2161</v>
      </c>
      <c r="I39" s="681">
        <v>87</v>
      </c>
      <c r="J39" s="682" t="s">
        <v>272</v>
      </c>
      <c r="K39" s="678">
        <v>272</v>
      </c>
      <c r="L39" s="678">
        <v>905</v>
      </c>
      <c r="M39" s="678">
        <v>21</v>
      </c>
      <c r="N39" s="678">
        <v>8</v>
      </c>
      <c r="O39" s="682" t="s">
        <v>272</v>
      </c>
      <c r="P39" s="682" t="s">
        <v>272</v>
      </c>
      <c r="Q39" s="682" t="s">
        <v>272</v>
      </c>
      <c r="R39" s="682" t="s">
        <v>272</v>
      </c>
      <c r="S39" s="682" t="s">
        <v>272</v>
      </c>
      <c r="T39" s="682" t="s">
        <v>272</v>
      </c>
      <c r="U39" s="678">
        <v>776</v>
      </c>
      <c r="V39" s="678">
        <v>382</v>
      </c>
      <c r="W39" s="683">
        <v>112</v>
      </c>
    </row>
    <row r="40" spans="1:23" ht="14.25" customHeight="1">
      <c r="A40" s="949"/>
      <c r="B40" s="692" t="s">
        <v>354</v>
      </c>
      <c r="C40" s="693">
        <v>5364</v>
      </c>
      <c r="D40" s="683">
        <v>45</v>
      </c>
      <c r="E40" s="679">
        <v>15</v>
      </c>
      <c r="F40" s="680">
        <v>8</v>
      </c>
      <c r="G40" s="678">
        <v>815</v>
      </c>
      <c r="H40" s="679">
        <v>1696</v>
      </c>
      <c r="I40" s="681">
        <v>54</v>
      </c>
      <c r="J40" s="682" t="s">
        <v>272</v>
      </c>
      <c r="K40" s="678">
        <v>287</v>
      </c>
      <c r="L40" s="678">
        <v>936</v>
      </c>
      <c r="M40" s="678">
        <v>11</v>
      </c>
      <c r="N40" s="678">
        <v>6</v>
      </c>
      <c r="O40" s="682" t="s">
        <v>272</v>
      </c>
      <c r="P40" s="682" t="s">
        <v>272</v>
      </c>
      <c r="Q40" s="682" t="s">
        <v>272</v>
      </c>
      <c r="R40" s="682" t="s">
        <v>272</v>
      </c>
      <c r="S40" s="682" t="s">
        <v>272</v>
      </c>
      <c r="T40" s="682" t="s">
        <v>272</v>
      </c>
      <c r="U40" s="678">
        <v>886</v>
      </c>
      <c r="V40" s="678">
        <v>500</v>
      </c>
      <c r="W40" s="683">
        <v>105</v>
      </c>
    </row>
    <row r="41" spans="1:23" ht="14.25" customHeight="1">
      <c r="A41" s="949"/>
      <c r="B41" s="692">
        <v>15</v>
      </c>
      <c r="C41" s="693">
        <v>5091</v>
      </c>
      <c r="D41" s="683">
        <v>35</v>
      </c>
      <c r="E41" s="679">
        <v>15</v>
      </c>
      <c r="F41" s="680">
        <v>2</v>
      </c>
      <c r="G41" s="678">
        <v>693</v>
      </c>
      <c r="H41" s="679">
        <v>1762</v>
      </c>
      <c r="I41" s="681">
        <v>42</v>
      </c>
      <c r="J41" s="682">
        <v>22</v>
      </c>
      <c r="K41" s="678">
        <v>256</v>
      </c>
      <c r="L41" s="678">
        <v>674</v>
      </c>
      <c r="M41" s="678">
        <v>9</v>
      </c>
      <c r="N41" s="678">
        <v>3</v>
      </c>
      <c r="O41" s="682" t="s">
        <v>272</v>
      </c>
      <c r="P41" s="682">
        <v>241</v>
      </c>
      <c r="Q41" s="682" t="s">
        <v>272</v>
      </c>
      <c r="R41" s="682">
        <v>3</v>
      </c>
      <c r="S41" s="682">
        <v>68</v>
      </c>
      <c r="T41" s="682">
        <v>42</v>
      </c>
      <c r="U41" s="678">
        <v>612</v>
      </c>
      <c r="V41" s="678">
        <v>476</v>
      </c>
      <c r="W41" s="683">
        <v>136</v>
      </c>
    </row>
    <row r="42" spans="1:23" s="674" customFormat="1" ht="14.25" customHeight="1">
      <c r="A42" s="949"/>
      <c r="B42" s="692">
        <v>16</v>
      </c>
      <c r="C42" s="693">
        <v>4884</v>
      </c>
      <c r="D42" s="680">
        <v>39</v>
      </c>
      <c r="E42" s="679">
        <v>22</v>
      </c>
      <c r="F42" s="680">
        <v>9</v>
      </c>
      <c r="G42" s="678">
        <v>576</v>
      </c>
      <c r="H42" s="679">
        <v>1922</v>
      </c>
      <c r="I42" s="680">
        <v>58</v>
      </c>
      <c r="J42" s="678">
        <v>26</v>
      </c>
      <c r="K42" s="678">
        <v>263</v>
      </c>
      <c r="L42" s="678">
        <v>543</v>
      </c>
      <c r="M42" s="678">
        <v>21</v>
      </c>
      <c r="N42" s="678">
        <v>4</v>
      </c>
      <c r="O42" s="682" t="s">
        <v>272</v>
      </c>
      <c r="P42" s="678">
        <v>190</v>
      </c>
      <c r="Q42" s="682" t="s">
        <v>272</v>
      </c>
      <c r="R42" s="678">
        <v>5</v>
      </c>
      <c r="S42" s="678">
        <v>70</v>
      </c>
      <c r="T42" s="678">
        <v>116</v>
      </c>
      <c r="U42" s="678">
        <v>515</v>
      </c>
      <c r="V42" s="678">
        <v>426</v>
      </c>
      <c r="W42" s="683">
        <v>79</v>
      </c>
    </row>
    <row r="43" spans="1:23" s="674" customFormat="1" ht="14.25" customHeight="1">
      <c r="A43" s="949"/>
      <c r="B43" s="692">
        <v>17</v>
      </c>
      <c r="C43" s="693">
        <v>5139</v>
      </c>
      <c r="D43" s="683">
        <v>47</v>
      </c>
      <c r="E43" s="679">
        <v>18</v>
      </c>
      <c r="F43" s="680">
        <v>21</v>
      </c>
      <c r="G43" s="678">
        <v>536</v>
      </c>
      <c r="H43" s="679">
        <v>2302</v>
      </c>
      <c r="I43" s="681">
        <v>57</v>
      </c>
      <c r="J43" s="678">
        <v>52</v>
      </c>
      <c r="K43" s="678">
        <v>265</v>
      </c>
      <c r="L43" s="678">
        <v>468</v>
      </c>
      <c r="M43" s="678">
        <v>16</v>
      </c>
      <c r="N43" s="678">
        <v>1</v>
      </c>
      <c r="O43" s="682" t="s">
        <v>272</v>
      </c>
      <c r="P43" s="678">
        <v>191</v>
      </c>
      <c r="Q43" s="682" t="s">
        <v>272</v>
      </c>
      <c r="R43" s="678">
        <v>5</v>
      </c>
      <c r="S43" s="678">
        <v>84</v>
      </c>
      <c r="T43" s="678">
        <v>137</v>
      </c>
      <c r="U43" s="678">
        <v>425</v>
      </c>
      <c r="V43" s="678">
        <v>435</v>
      </c>
      <c r="W43" s="683">
        <v>79</v>
      </c>
    </row>
    <row r="44" spans="1:23" s="674" customFormat="1" ht="14.25" customHeight="1">
      <c r="A44" s="949"/>
      <c r="B44" s="695">
        <v>18</v>
      </c>
      <c r="C44" s="696">
        <v>4980</v>
      </c>
      <c r="D44" s="702">
        <v>33</v>
      </c>
      <c r="E44" s="698">
        <v>16</v>
      </c>
      <c r="F44" s="699">
        <v>13</v>
      </c>
      <c r="G44" s="697">
        <v>500</v>
      </c>
      <c r="H44" s="698">
        <v>2372</v>
      </c>
      <c r="I44" s="700">
        <v>64</v>
      </c>
      <c r="J44" s="697">
        <v>46</v>
      </c>
      <c r="K44" s="697">
        <v>282</v>
      </c>
      <c r="L44" s="697">
        <v>389</v>
      </c>
      <c r="M44" s="697">
        <v>11</v>
      </c>
      <c r="N44" s="697">
        <v>4</v>
      </c>
      <c r="O44" s="701" t="s">
        <v>272</v>
      </c>
      <c r="P44" s="697">
        <v>182</v>
      </c>
      <c r="Q44" s="701" t="s">
        <v>272</v>
      </c>
      <c r="R44" s="697">
        <v>4</v>
      </c>
      <c r="S44" s="697">
        <v>90</v>
      </c>
      <c r="T44" s="697">
        <v>101</v>
      </c>
      <c r="U44" s="697">
        <v>409</v>
      </c>
      <c r="V44" s="697">
        <v>417</v>
      </c>
      <c r="W44" s="702">
        <v>47</v>
      </c>
    </row>
    <row r="45" spans="1:23" s="674" customFormat="1" ht="14.25" customHeight="1">
      <c r="A45" s="949"/>
      <c r="B45" s="692">
        <v>19</v>
      </c>
      <c r="C45" s="693">
        <v>5173</v>
      </c>
      <c r="D45" s="683">
        <v>21</v>
      </c>
      <c r="E45" s="679">
        <v>8</v>
      </c>
      <c r="F45" s="680">
        <v>14</v>
      </c>
      <c r="G45" s="678">
        <v>535</v>
      </c>
      <c r="H45" s="679">
        <v>2520</v>
      </c>
      <c r="I45" s="681">
        <v>56</v>
      </c>
      <c r="J45" s="678">
        <v>55</v>
      </c>
      <c r="K45" s="678">
        <v>318</v>
      </c>
      <c r="L45" s="678">
        <v>427</v>
      </c>
      <c r="M45" s="678">
        <v>10</v>
      </c>
      <c r="N45" s="678">
        <v>5</v>
      </c>
      <c r="O45" s="682" t="s">
        <v>272</v>
      </c>
      <c r="P45" s="678">
        <v>175</v>
      </c>
      <c r="Q45" s="682" t="s">
        <v>272</v>
      </c>
      <c r="R45" s="678">
        <v>7</v>
      </c>
      <c r="S45" s="678">
        <v>73</v>
      </c>
      <c r="T45" s="678">
        <v>78</v>
      </c>
      <c r="U45" s="678">
        <v>379</v>
      </c>
      <c r="V45" s="678">
        <v>444</v>
      </c>
      <c r="W45" s="683">
        <v>48</v>
      </c>
    </row>
    <row r="46" spans="1:23" s="674" customFormat="1" ht="14.25" customHeight="1">
      <c r="A46" s="949"/>
      <c r="B46" s="692">
        <v>20</v>
      </c>
      <c r="C46" s="693">
        <v>4945</v>
      </c>
      <c r="D46" s="683">
        <v>18</v>
      </c>
      <c r="E46" s="679">
        <v>11</v>
      </c>
      <c r="F46" s="680">
        <v>8</v>
      </c>
      <c r="G46" s="678">
        <v>534</v>
      </c>
      <c r="H46" s="679">
        <v>2437</v>
      </c>
      <c r="I46" s="681">
        <v>128</v>
      </c>
      <c r="J46" s="678">
        <v>35</v>
      </c>
      <c r="K46" s="678">
        <v>279</v>
      </c>
      <c r="L46" s="678">
        <v>379</v>
      </c>
      <c r="M46" s="678">
        <v>9</v>
      </c>
      <c r="N46" s="678">
        <v>9</v>
      </c>
      <c r="O46" s="682">
        <v>25</v>
      </c>
      <c r="P46" s="678">
        <v>173</v>
      </c>
      <c r="Q46" s="682">
        <v>77</v>
      </c>
      <c r="R46" s="678">
        <v>4</v>
      </c>
      <c r="S46" s="678">
        <v>71</v>
      </c>
      <c r="T46" s="678">
        <v>87</v>
      </c>
      <c r="U46" s="678">
        <v>212</v>
      </c>
      <c r="V46" s="678">
        <v>406</v>
      </c>
      <c r="W46" s="683">
        <v>43</v>
      </c>
    </row>
    <row r="47" spans="1:23" s="674" customFormat="1" ht="14.25" customHeight="1">
      <c r="A47" s="949"/>
      <c r="B47" s="692">
        <v>21</v>
      </c>
      <c r="C47" s="693">
        <v>4674</v>
      </c>
      <c r="D47" s="680">
        <v>26</v>
      </c>
      <c r="E47" s="679">
        <v>8</v>
      </c>
      <c r="F47" s="680">
        <v>8</v>
      </c>
      <c r="G47" s="678">
        <v>457</v>
      </c>
      <c r="H47" s="679">
        <v>2384</v>
      </c>
      <c r="I47" s="680">
        <v>134</v>
      </c>
      <c r="J47" s="678">
        <v>47</v>
      </c>
      <c r="K47" s="678">
        <v>307</v>
      </c>
      <c r="L47" s="678">
        <v>309</v>
      </c>
      <c r="M47" s="678">
        <v>3</v>
      </c>
      <c r="N47" s="678">
        <v>8</v>
      </c>
      <c r="O47" s="682">
        <v>12</v>
      </c>
      <c r="P47" s="678">
        <v>153</v>
      </c>
      <c r="Q47" s="682">
        <v>74</v>
      </c>
      <c r="R47" s="678">
        <v>13</v>
      </c>
      <c r="S47" s="678">
        <v>49</v>
      </c>
      <c r="T47" s="678">
        <v>46</v>
      </c>
      <c r="U47" s="678">
        <v>257</v>
      </c>
      <c r="V47" s="678">
        <v>356</v>
      </c>
      <c r="W47" s="683">
        <v>23</v>
      </c>
    </row>
    <row r="48" spans="1:23" s="674" customFormat="1" ht="14.25" customHeight="1">
      <c r="A48" s="949"/>
      <c r="B48" s="692">
        <v>22</v>
      </c>
      <c r="C48" s="693">
        <v>4079</v>
      </c>
      <c r="D48" s="678">
        <v>35</v>
      </c>
      <c r="E48" s="679">
        <v>15</v>
      </c>
      <c r="F48" s="680">
        <v>5</v>
      </c>
      <c r="G48" s="678">
        <v>570</v>
      </c>
      <c r="H48" s="679">
        <v>1747</v>
      </c>
      <c r="I48" s="681">
        <v>133</v>
      </c>
      <c r="J48" s="678">
        <v>44</v>
      </c>
      <c r="K48" s="678">
        <v>227</v>
      </c>
      <c r="L48" s="678">
        <v>270</v>
      </c>
      <c r="M48" s="678">
        <v>9</v>
      </c>
      <c r="N48" s="678">
        <v>8</v>
      </c>
      <c r="O48" s="682">
        <v>67</v>
      </c>
      <c r="P48" s="678">
        <v>171</v>
      </c>
      <c r="Q48" s="682">
        <v>93</v>
      </c>
      <c r="R48" s="678">
        <v>14</v>
      </c>
      <c r="S48" s="678">
        <v>116</v>
      </c>
      <c r="T48" s="678">
        <v>41</v>
      </c>
      <c r="U48" s="678">
        <v>149</v>
      </c>
      <c r="V48" s="678">
        <v>306</v>
      </c>
      <c r="W48" s="683">
        <v>59</v>
      </c>
    </row>
    <row r="49" spans="1:23" s="674" customFormat="1" ht="14.25" customHeight="1">
      <c r="A49" s="949"/>
      <c r="B49" s="695">
        <v>23</v>
      </c>
      <c r="C49" s="696">
        <v>4266</v>
      </c>
      <c r="D49" s="697">
        <v>24</v>
      </c>
      <c r="E49" s="698">
        <v>3</v>
      </c>
      <c r="F49" s="699">
        <v>3</v>
      </c>
      <c r="G49" s="697">
        <v>528</v>
      </c>
      <c r="H49" s="698">
        <v>1955</v>
      </c>
      <c r="I49" s="700">
        <v>141</v>
      </c>
      <c r="J49" s="697">
        <v>26</v>
      </c>
      <c r="K49" s="697">
        <v>267</v>
      </c>
      <c r="L49" s="697">
        <v>305</v>
      </c>
      <c r="M49" s="697">
        <v>4</v>
      </c>
      <c r="N49" s="697">
        <v>20</v>
      </c>
      <c r="O49" s="701">
        <v>31</v>
      </c>
      <c r="P49" s="697">
        <v>200</v>
      </c>
      <c r="Q49" s="701">
        <v>87</v>
      </c>
      <c r="R49" s="697">
        <v>22</v>
      </c>
      <c r="S49" s="697">
        <v>92</v>
      </c>
      <c r="T49" s="697">
        <v>17</v>
      </c>
      <c r="U49" s="697">
        <v>175</v>
      </c>
      <c r="V49" s="697">
        <v>290</v>
      </c>
      <c r="W49" s="702">
        <v>76</v>
      </c>
    </row>
    <row r="50" spans="1:23" s="674" customFormat="1" ht="14.25" customHeight="1">
      <c r="A50" s="949"/>
      <c r="B50" s="692">
        <v>24</v>
      </c>
      <c r="C50" s="693">
        <v>4288</v>
      </c>
      <c r="D50" s="680">
        <v>26</v>
      </c>
      <c r="E50" s="679">
        <v>12</v>
      </c>
      <c r="F50" s="680">
        <v>6</v>
      </c>
      <c r="G50" s="678">
        <v>564</v>
      </c>
      <c r="H50" s="679">
        <v>1911</v>
      </c>
      <c r="I50" s="681">
        <v>99</v>
      </c>
      <c r="J50" s="678">
        <v>25</v>
      </c>
      <c r="K50" s="678">
        <v>270</v>
      </c>
      <c r="L50" s="678">
        <v>343</v>
      </c>
      <c r="M50" s="678">
        <v>3</v>
      </c>
      <c r="N50" s="678">
        <v>15</v>
      </c>
      <c r="O50" s="682">
        <v>45</v>
      </c>
      <c r="P50" s="678">
        <v>168</v>
      </c>
      <c r="Q50" s="682">
        <v>95</v>
      </c>
      <c r="R50" s="678">
        <v>18</v>
      </c>
      <c r="S50" s="678">
        <v>140</v>
      </c>
      <c r="T50" s="678">
        <v>28</v>
      </c>
      <c r="U50" s="678">
        <v>171</v>
      </c>
      <c r="V50" s="678">
        <v>301</v>
      </c>
      <c r="W50" s="683">
        <v>48</v>
      </c>
    </row>
    <row r="51" spans="1:23" s="674" customFormat="1" ht="14.25" customHeight="1">
      <c r="A51" s="949"/>
      <c r="B51" s="692">
        <v>25</v>
      </c>
      <c r="C51" s="693">
        <v>4563</v>
      </c>
      <c r="D51" s="678">
        <v>22</v>
      </c>
      <c r="E51" s="679">
        <v>17</v>
      </c>
      <c r="F51" s="680">
        <v>6</v>
      </c>
      <c r="G51" s="678">
        <v>645</v>
      </c>
      <c r="H51" s="679">
        <v>1779</v>
      </c>
      <c r="I51" s="680">
        <v>92</v>
      </c>
      <c r="J51" s="678">
        <v>46</v>
      </c>
      <c r="K51" s="678">
        <v>286</v>
      </c>
      <c r="L51" s="678">
        <v>405</v>
      </c>
      <c r="M51" s="678">
        <v>4</v>
      </c>
      <c r="N51" s="678">
        <v>36</v>
      </c>
      <c r="O51" s="682">
        <v>47</v>
      </c>
      <c r="P51" s="678">
        <v>174</v>
      </c>
      <c r="Q51" s="682">
        <v>125</v>
      </c>
      <c r="R51" s="678">
        <v>16</v>
      </c>
      <c r="S51" s="678">
        <v>145</v>
      </c>
      <c r="T51" s="678">
        <v>34</v>
      </c>
      <c r="U51" s="678">
        <v>158</v>
      </c>
      <c r="V51" s="678">
        <v>450</v>
      </c>
      <c r="W51" s="683">
        <v>76</v>
      </c>
    </row>
    <row r="52" spans="1:23" s="674" customFormat="1" ht="14.25" customHeight="1">
      <c r="A52" s="949"/>
      <c r="B52" s="692">
        <v>26</v>
      </c>
      <c r="C52" s="693">
        <v>4469</v>
      </c>
      <c r="D52" s="680">
        <v>20</v>
      </c>
      <c r="E52" s="679">
        <v>17</v>
      </c>
      <c r="F52" s="680">
        <v>4</v>
      </c>
      <c r="G52" s="678">
        <v>645</v>
      </c>
      <c r="H52" s="679">
        <v>1762</v>
      </c>
      <c r="I52" s="680">
        <v>97</v>
      </c>
      <c r="J52" s="678">
        <v>38</v>
      </c>
      <c r="K52" s="678">
        <v>322</v>
      </c>
      <c r="L52" s="678">
        <v>360</v>
      </c>
      <c r="M52" s="678">
        <v>4</v>
      </c>
      <c r="N52" s="678">
        <v>26</v>
      </c>
      <c r="O52" s="682">
        <v>71</v>
      </c>
      <c r="P52" s="678">
        <v>154</v>
      </c>
      <c r="Q52" s="682">
        <v>114</v>
      </c>
      <c r="R52" s="678">
        <v>8</v>
      </c>
      <c r="S52" s="678">
        <v>136</v>
      </c>
      <c r="T52" s="678">
        <v>14</v>
      </c>
      <c r="U52" s="678">
        <v>181</v>
      </c>
      <c r="V52" s="678">
        <v>449</v>
      </c>
      <c r="W52" s="683">
        <v>47</v>
      </c>
    </row>
    <row r="53" spans="1:23" s="674" customFormat="1" ht="14.25" customHeight="1">
      <c r="A53" s="949"/>
      <c r="B53" s="692">
        <v>27</v>
      </c>
      <c r="C53" s="693">
        <v>4695</v>
      </c>
      <c r="D53" s="680">
        <v>14</v>
      </c>
      <c r="E53" s="704">
        <v>10</v>
      </c>
      <c r="F53" s="680">
        <v>2</v>
      </c>
      <c r="G53" s="678">
        <v>649</v>
      </c>
      <c r="H53" s="704">
        <v>2009</v>
      </c>
      <c r="I53" s="680">
        <v>58</v>
      </c>
      <c r="J53" s="678">
        <v>31</v>
      </c>
      <c r="K53" s="678">
        <v>336</v>
      </c>
      <c r="L53" s="678">
        <v>366</v>
      </c>
      <c r="M53" s="681">
        <v>7</v>
      </c>
      <c r="N53" s="678">
        <v>31</v>
      </c>
      <c r="O53" s="682">
        <v>66</v>
      </c>
      <c r="P53" s="681">
        <v>163</v>
      </c>
      <c r="Q53" s="682">
        <v>106</v>
      </c>
      <c r="R53" s="678">
        <v>15</v>
      </c>
      <c r="S53" s="678">
        <v>125</v>
      </c>
      <c r="T53" s="681">
        <v>31</v>
      </c>
      <c r="U53" s="678">
        <v>200</v>
      </c>
      <c r="V53" s="678">
        <v>431</v>
      </c>
      <c r="W53" s="703">
        <v>45</v>
      </c>
    </row>
    <row r="54" spans="1:23" s="674" customFormat="1" ht="14.25" customHeight="1">
      <c r="A54" s="949"/>
      <c r="B54" s="695">
        <v>28</v>
      </c>
      <c r="C54" s="696">
        <v>4739</v>
      </c>
      <c r="D54" s="699">
        <v>19</v>
      </c>
      <c r="E54" s="705">
        <v>12</v>
      </c>
      <c r="F54" s="699">
        <v>20</v>
      </c>
      <c r="G54" s="697">
        <v>636</v>
      </c>
      <c r="H54" s="705">
        <v>2051</v>
      </c>
      <c r="I54" s="699">
        <v>84</v>
      </c>
      <c r="J54" s="697">
        <v>30</v>
      </c>
      <c r="K54" s="697">
        <v>339</v>
      </c>
      <c r="L54" s="697">
        <v>345</v>
      </c>
      <c r="M54" s="700">
        <v>4</v>
      </c>
      <c r="N54" s="697">
        <v>27</v>
      </c>
      <c r="O54" s="701">
        <v>71</v>
      </c>
      <c r="P54" s="700">
        <v>191</v>
      </c>
      <c r="Q54" s="701">
        <v>100</v>
      </c>
      <c r="R54" s="697">
        <v>14</v>
      </c>
      <c r="S54" s="697">
        <v>105</v>
      </c>
      <c r="T54" s="700">
        <v>41</v>
      </c>
      <c r="U54" s="697">
        <v>170</v>
      </c>
      <c r="V54" s="697">
        <v>459</v>
      </c>
      <c r="W54" s="706">
        <v>21</v>
      </c>
    </row>
    <row r="55" spans="1:23" s="674" customFormat="1" ht="14.25" customHeight="1">
      <c r="A55" s="949"/>
      <c r="B55" s="692">
        <v>29</v>
      </c>
      <c r="C55" s="693">
        <v>4674</v>
      </c>
      <c r="D55" s="680">
        <v>21</v>
      </c>
      <c r="E55" s="704">
        <v>10</v>
      </c>
      <c r="F55" s="680">
        <v>10</v>
      </c>
      <c r="G55" s="678">
        <v>654</v>
      </c>
      <c r="H55" s="704">
        <v>2022</v>
      </c>
      <c r="I55" s="680">
        <v>92</v>
      </c>
      <c r="J55" s="678">
        <v>40</v>
      </c>
      <c r="K55" s="678">
        <v>337</v>
      </c>
      <c r="L55" s="678">
        <v>313</v>
      </c>
      <c r="M55" s="681">
        <v>8</v>
      </c>
      <c r="N55" s="678">
        <v>29</v>
      </c>
      <c r="O55" s="682">
        <v>70</v>
      </c>
      <c r="P55" s="681">
        <v>172</v>
      </c>
      <c r="Q55" s="682">
        <v>81</v>
      </c>
      <c r="R55" s="678">
        <v>21</v>
      </c>
      <c r="S55" s="678">
        <v>92</v>
      </c>
      <c r="T55" s="681">
        <v>27</v>
      </c>
      <c r="U55" s="678">
        <v>181</v>
      </c>
      <c r="V55" s="678">
        <v>439</v>
      </c>
      <c r="W55" s="703">
        <v>55</v>
      </c>
    </row>
    <row r="56" spans="1:23" s="674" customFormat="1" ht="14.25" customHeight="1">
      <c r="A56" s="949"/>
      <c r="B56" s="692">
        <v>30</v>
      </c>
      <c r="C56" s="693">
        <f t="shared" ref="C56:C57" si="5">SUM(D56:W56)</f>
        <v>4827</v>
      </c>
      <c r="D56" s="680">
        <v>25</v>
      </c>
      <c r="E56" s="704">
        <v>22</v>
      </c>
      <c r="F56" s="680">
        <v>15</v>
      </c>
      <c r="G56" s="678">
        <v>588</v>
      </c>
      <c r="H56" s="704">
        <v>2185</v>
      </c>
      <c r="I56" s="680">
        <v>95</v>
      </c>
      <c r="J56" s="678">
        <v>43</v>
      </c>
      <c r="K56" s="678">
        <v>322</v>
      </c>
      <c r="L56" s="678">
        <v>348</v>
      </c>
      <c r="M56" s="681">
        <v>11</v>
      </c>
      <c r="N56" s="678">
        <v>32</v>
      </c>
      <c r="O56" s="682">
        <v>70</v>
      </c>
      <c r="P56" s="681">
        <v>192</v>
      </c>
      <c r="Q56" s="682">
        <v>83</v>
      </c>
      <c r="R56" s="678">
        <v>19</v>
      </c>
      <c r="S56" s="678">
        <v>74</v>
      </c>
      <c r="T56" s="681">
        <v>38</v>
      </c>
      <c r="U56" s="678">
        <v>150</v>
      </c>
      <c r="V56" s="678">
        <v>491</v>
      </c>
      <c r="W56" s="703">
        <v>24</v>
      </c>
    </row>
    <row r="57" spans="1:23" s="674" customFormat="1" ht="14.25" customHeight="1">
      <c r="A57" s="949"/>
      <c r="B57" s="692" t="s">
        <v>387</v>
      </c>
      <c r="C57" s="693">
        <f t="shared" si="5"/>
        <v>4951</v>
      </c>
      <c r="D57" s="680">
        <v>13</v>
      </c>
      <c r="E57" s="704">
        <v>31</v>
      </c>
      <c r="F57" s="680">
        <v>11</v>
      </c>
      <c r="G57" s="678">
        <v>574</v>
      </c>
      <c r="H57" s="704">
        <v>2349</v>
      </c>
      <c r="I57" s="680">
        <v>98</v>
      </c>
      <c r="J57" s="678">
        <v>50</v>
      </c>
      <c r="K57" s="678">
        <v>332</v>
      </c>
      <c r="L57" s="678">
        <v>352</v>
      </c>
      <c r="M57" s="681">
        <v>12</v>
      </c>
      <c r="N57" s="678">
        <v>33</v>
      </c>
      <c r="O57" s="682">
        <v>73</v>
      </c>
      <c r="P57" s="681">
        <v>158</v>
      </c>
      <c r="Q57" s="682">
        <v>89</v>
      </c>
      <c r="R57" s="678">
        <v>16</v>
      </c>
      <c r="S57" s="678">
        <v>92</v>
      </c>
      <c r="T57" s="681">
        <v>36</v>
      </c>
      <c r="U57" s="678">
        <v>211</v>
      </c>
      <c r="V57" s="678">
        <v>391</v>
      </c>
      <c r="W57" s="703">
        <v>30</v>
      </c>
    </row>
    <row r="58" spans="1:23" s="674" customFormat="1" ht="14.25" customHeight="1">
      <c r="A58" s="949"/>
      <c r="B58" s="692">
        <v>2</v>
      </c>
      <c r="C58" s="703">
        <v>4737</v>
      </c>
      <c r="D58" s="708">
        <v>14</v>
      </c>
      <c r="E58" s="703">
        <v>19</v>
      </c>
      <c r="F58" s="708">
        <v>9</v>
      </c>
      <c r="G58" s="703">
        <v>598</v>
      </c>
      <c r="H58" s="704">
        <v>2070</v>
      </c>
      <c r="I58" s="703">
        <v>110</v>
      </c>
      <c r="J58" s="683">
        <v>50</v>
      </c>
      <c r="K58" s="683">
        <v>364</v>
      </c>
      <c r="L58" s="683">
        <v>316</v>
      </c>
      <c r="M58" s="681">
        <v>11</v>
      </c>
      <c r="N58" s="678">
        <v>29</v>
      </c>
      <c r="O58" s="728">
        <v>82</v>
      </c>
      <c r="P58" s="681">
        <v>170</v>
      </c>
      <c r="Q58" s="728">
        <v>77</v>
      </c>
      <c r="R58" s="683">
        <v>19</v>
      </c>
      <c r="S58" s="683">
        <v>70</v>
      </c>
      <c r="T58" s="703">
        <v>33</v>
      </c>
      <c r="U58" s="678">
        <v>199</v>
      </c>
      <c r="V58" s="703">
        <v>453</v>
      </c>
      <c r="W58" s="703">
        <v>44</v>
      </c>
    </row>
    <row r="59" spans="1:23" s="674" customFormat="1" ht="14.25" customHeight="1">
      <c r="A59" s="949"/>
      <c r="B59" s="695">
        <v>3</v>
      </c>
      <c r="C59" s="706">
        <v>4393</v>
      </c>
      <c r="D59" s="709">
        <v>21</v>
      </c>
      <c r="E59" s="706">
        <v>24</v>
      </c>
      <c r="F59" s="709">
        <v>10</v>
      </c>
      <c r="G59" s="706">
        <v>677</v>
      </c>
      <c r="H59" s="698">
        <v>1737</v>
      </c>
      <c r="I59" s="706">
        <v>103</v>
      </c>
      <c r="J59" s="702">
        <v>55</v>
      </c>
      <c r="K59" s="702">
        <v>354</v>
      </c>
      <c r="L59" s="702">
        <v>339</v>
      </c>
      <c r="M59" s="697">
        <v>1</v>
      </c>
      <c r="N59" s="697">
        <v>29</v>
      </c>
      <c r="O59" s="729">
        <v>66</v>
      </c>
      <c r="P59" s="697">
        <v>79</v>
      </c>
      <c r="Q59" s="729">
        <v>71</v>
      </c>
      <c r="R59" s="702">
        <v>6</v>
      </c>
      <c r="S59" s="702">
        <v>85</v>
      </c>
      <c r="T59" s="702">
        <v>28</v>
      </c>
      <c r="U59" s="697">
        <v>193</v>
      </c>
      <c r="V59" s="706">
        <v>447</v>
      </c>
      <c r="W59" s="702">
        <v>68</v>
      </c>
    </row>
    <row r="60" spans="1:23" s="674" customFormat="1" ht="14.25" customHeight="1">
      <c r="A60" s="950"/>
      <c r="B60" s="730">
        <v>4</v>
      </c>
      <c r="C60" s="715">
        <v>4018</v>
      </c>
      <c r="D60" s="712">
        <v>10</v>
      </c>
      <c r="E60" s="715">
        <v>22</v>
      </c>
      <c r="F60" s="712">
        <v>10</v>
      </c>
      <c r="G60" s="715">
        <v>604</v>
      </c>
      <c r="H60" s="713">
        <v>1696</v>
      </c>
      <c r="I60" s="715">
        <v>115</v>
      </c>
      <c r="J60" s="716">
        <v>40</v>
      </c>
      <c r="K60" s="716">
        <v>232</v>
      </c>
      <c r="L60" s="716">
        <v>300</v>
      </c>
      <c r="M60" s="717">
        <v>7</v>
      </c>
      <c r="N60" s="717">
        <v>22</v>
      </c>
      <c r="O60" s="731">
        <v>91</v>
      </c>
      <c r="P60" s="717">
        <v>94</v>
      </c>
      <c r="Q60" s="731">
        <v>70</v>
      </c>
      <c r="R60" s="716">
        <v>7</v>
      </c>
      <c r="S60" s="716">
        <v>66</v>
      </c>
      <c r="T60" s="716">
        <v>34</v>
      </c>
      <c r="U60" s="717">
        <v>139</v>
      </c>
      <c r="V60" s="715">
        <v>402</v>
      </c>
      <c r="W60" s="716">
        <v>57</v>
      </c>
    </row>
    <row r="61" spans="1:23" ht="5.25" customHeight="1">
      <c r="A61" s="674"/>
      <c r="B61" s="732"/>
      <c r="C61" s="733"/>
      <c r="D61" s="733"/>
      <c r="E61" s="733"/>
      <c r="F61" s="733"/>
      <c r="G61" s="733"/>
      <c r="H61" s="733"/>
      <c r="I61" s="733"/>
      <c r="J61" s="733"/>
      <c r="K61" s="733"/>
      <c r="L61" s="733"/>
      <c r="M61" s="734"/>
      <c r="N61" s="733"/>
      <c r="O61" s="733"/>
      <c r="P61" s="735"/>
      <c r="Q61" s="735"/>
      <c r="R61" s="733"/>
      <c r="S61" s="733"/>
      <c r="T61" s="735"/>
      <c r="U61" s="735"/>
      <c r="V61" s="735"/>
      <c r="W61" s="733"/>
    </row>
    <row r="62" spans="1:23" ht="14.25" customHeight="1">
      <c r="A62" s="948" t="s">
        <v>232</v>
      </c>
      <c r="B62" s="676" t="s">
        <v>383</v>
      </c>
      <c r="C62" s="677">
        <f t="shared" ref="C62:C65" si="6">SUM(D62:I62,K62:N62,U62:W62)</f>
        <v>11996</v>
      </c>
      <c r="D62" s="722">
        <v>21</v>
      </c>
      <c r="E62" s="723">
        <v>16</v>
      </c>
      <c r="F62" s="724">
        <v>17</v>
      </c>
      <c r="G62" s="722">
        <v>265</v>
      </c>
      <c r="H62" s="723">
        <v>2063</v>
      </c>
      <c r="I62" s="725">
        <v>61</v>
      </c>
      <c r="J62" s="726" t="s">
        <v>384</v>
      </c>
      <c r="K62" s="722">
        <v>380</v>
      </c>
      <c r="L62" s="722">
        <v>5032</v>
      </c>
      <c r="M62" s="722">
        <v>1148</v>
      </c>
      <c r="N62" s="722">
        <v>27</v>
      </c>
      <c r="O62" s="726" t="s">
        <v>285</v>
      </c>
      <c r="P62" s="726" t="s">
        <v>384</v>
      </c>
      <c r="Q62" s="726" t="s">
        <v>384</v>
      </c>
      <c r="R62" s="726" t="s">
        <v>285</v>
      </c>
      <c r="S62" s="726" t="s">
        <v>384</v>
      </c>
      <c r="T62" s="726" t="s">
        <v>285</v>
      </c>
      <c r="U62" s="722">
        <v>2527</v>
      </c>
      <c r="V62" s="722">
        <v>127</v>
      </c>
      <c r="W62" s="727">
        <v>312</v>
      </c>
    </row>
    <row r="63" spans="1:23" ht="14.25" customHeight="1">
      <c r="A63" s="949"/>
      <c r="B63" s="684">
        <v>60</v>
      </c>
      <c r="C63" s="685">
        <f t="shared" si="6"/>
        <v>10657</v>
      </c>
      <c r="D63" s="689">
        <v>14</v>
      </c>
      <c r="E63" s="687">
        <v>3</v>
      </c>
      <c r="F63" s="688">
        <v>9</v>
      </c>
      <c r="G63" s="689">
        <v>226</v>
      </c>
      <c r="H63" s="687">
        <v>2195</v>
      </c>
      <c r="I63" s="690">
        <v>48</v>
      </c>
      <c r="J63" s="686" t="s">
        <v>384</v>
      </c>
      <c r="K63" s="689">
        <v>442</v>
      </c>
      <c r="L63" s="689">
        <v>3971</v>
      </c>
      <c r="M63" s="689">
        <v>820</v>
      </c>
      <c r="N63" s="689">
        <v>23</v>
      </c>
      <c r="O63" s="686" t="s">
        <v>271</v>
      </c>
      <c r="P63" s="686" t="s">
        <v>271</v>
      </c>
      <c r="Q63" s="686" t="s">
        <v>285</v>
      </c>
      <c r="R63" s="686" t="s">
        <v>384</v>
      </c>
      <c r="S63" s="686" t="s">
        <v>271</v>
      </c>
      <c r="T63" s="686" t="s">
        <v>384</v>
      </c>
      <c r="U63" s="689">
        <v>2695</v>
      </c>
      <c r="V63" s="689">
        <v>163</v>
      </c>
      <c r="W63" s="691">
        <v>48</v>
      </c>
    </row>
    <row r="64" spans="1:23" ht="14.25" hidden="1" customHeight="1">
      <c r="A64" s="949"/>
      <c r="B64" s="692" t="s">
        <v>385</v>
      </c>
      <c r="C64" s="693">
        <f t="shared" si="6"/>
        <v>8227</v>
      </c>
      <c r="D64" s="683">
        <v>9</v>
      </c>
      <c r="E64" s="679">
        <v>2</v>
      </c>
      <c r="F64" s="680">
        <v>1</v>
      </c>
      <c r="G64" s="678">
        <v>206</v>
      </c>
      <c r="H64" s="679">
        <v>1743</v>
      </c>
      <c r="I64" s="681">
        <v>52</v>
      </c>
      <c r="J64" s="682" t="s">
        <v>384</v>
      </c>
      <c r="K64" s="678">
        <v>327</v>
      </c>
      <c r="L64" s="678">
        <v>2457</v>
      </c>
      <c r="M64" s="678">
        <v>254</v>
      </c>
      <c r="N64" s="678">
        <v>26</v>
      </c>
      <c r="O64" s="682" t="s">
        <v>384</v>
      </c>
      <c r="P64" s="682" t="s">
        <v>285</v>
      </c>
      <c r="Q64" s="682" t="s">
        <v>271</v>
      </c>
      <c r="R64" s="682" t="s">
        <v>271</v>
      </c>
      <c r="S64" s="682" t="s">
        <v>384</v>
      </c>
      <c r="T64" s="682" t="s">
        <v>285</v>
      </c>
      <c r="U64" s="678">
        <v>2699</v>
      </c>
      <c r="V64" s="678">
        <v>163</v>
      </c>
      <c r="W64" s="683">
        <v>288</v>
      </c>
    </row>
    <row r="65" spans="1:23" ht="14.25" hidden="1" customHeight="1">
      <c r="A65" s="949"/>
      <c r="B65" s="684" t="s">
        <v>274</v>
      </c>
      <c r="C65" s="685">
        <f t="shared" si="6"/>
        <v>7356</v>
      </c>
      <c r="D65" s="691">
        <v>8</v>
      </c>
      <c r="E65" s="687">
        <v>4</v>
      </c>
      <c r="F65" s="688">
        <v>4</v>
      </c>
      <c r="G65" s="689">
        <v>197</v>
      </c>
      <c r="H65" s="687">
        <v>1523</v>
      </c>
      <c r="I65" s="690">
        <v>39</v>
      </c>
      <c r="J65" s="686" t="s">
        <v>285</v>
      </c>
      <c r="K65" s="689">
        <v>282</v>
      </c>
      <c r="L65" s="689">
        <v>2069</v>
      </c>
      <c r="M65" s="689">
        <v>160</v>
      </c>
      <c r="N65" s="689">
        <v>19</v>
      </c>
      <c r="O65" s="686" t="s">
        <v>384</v>
      </c>
      <c r="P65" s="686" t="s">
        <v>285</v>
      </c>
      <c r="Q65" s="686" t="s">
        <v>285</v>
      </c>
      <c r="R65" s="686" t="s">
        <v>285</v>
      </c>
      <c r="S65" s="686" t="s">
        <v>384</v>
      </c>
      <c r="T65" s="686" t="s">
        <v>285</v>
      </c>
      <c r="U65" s="689">
        <v>2571</v>
      </c>
      <c r="V65" s="689">
        <v>129</v>
      </c>
      <c r="W65" s="691">
        <v>351</v>
      </c>
    </row>
    <row r="66" spans="1:23" ht="14.25" hidden="1" customHeight="1">
      <c r="A66" s="949"/>
      <c r="B66" s="692" t="s">
        <v>287</v>
      </c>
      <c r="C66" s="693">
        <v>4693</v>
      </c>
      <c r="D66" s="678">
        <v>9</v>
      </c>
      <c r="E66" s="679">
        <v>0</v>
      </c>
      <c r="F66" s="680">
        <v>2</v>
      </c>
      <c r="G66" s="678">
        <v>113</v>
      </c>
      <c r="H66" s="679">
        <v>993</v>
      </c>
      <c r="I66" s="681">
        <v>37</v>
      </c>
      <c r="J66" s="682" t="s">
        <v>272</v>
      </c>
      <c r="K66" s="678">
        <v>137</v>
      </c>
      <c r="L66" s="678">
        <v>1313</v>
      </c>
      <c r="M66" s="678">
        <v>107</v>
      </c>
      <c r="N66" s="678">
        <v>17</v>
      </c>
      <c r="O66" s="682" t="s">
        <v>272</v>
      </c>
      <c r="P66" s="682" t="s">
        <v>272</v>
      </c>
      <c r="Q66" s="682" t="s">
        <v>272</v>
      </c>
      <c r="R66" s="682" t="s">
        <v>272</v>
      </c>
      <c r="S66" s="682" t="s">
        <v>272</v>
      </c>
      <c r="T66" s="682" t="s">
        <v>272</v>
      </c>
      <c r="U66" s="678">
        <v>1700</v>
      </c>
      <c r="V66" s="678">
        <v>92</v>
      </c>
      <c r="W66" s="683">
        <v>173</v>
      </c>
    </row>
    <row r="67" spans="1:23" ht="14.25" hidden="1" customHeight="1">
      <c r="A67" s="949"/>
      <c r="B67" s="692" t="s">
        <v>386</v>
      </c>
      <c r="C67" s="693">
        <v>4402</v>
      </c>
      <c r="D67" s="683">
        <v>8</v>
      </c>
      <c r="E67" s="679">
        <v>0</v>
      </c>
      <c r="F67" s="680">
        <v>0</v>
      </c>
      <c r="G67" s="678">
        <v>102</v>
      </c>
      <c r="H67" s="679">
        <v>941</v>
      </c>
      <c r="I67" s="681">
        <v>19</v>
      </c>
      <c r="J67" s="682" t="s">
        <v>272</v>
      </c>
      <c r="K67" s="678">
        <v>114</v>
      </c>
      <c r="L67" s="678">
        <v>1119</v>
      </c>
      <c r="M67" s="678">
        <v>85</v>
      </c>
      <c r="N67" s="678">
        <v>19</v>
      </c>
      <c r="O67" s="682" t="s">
        <v>272</v>
      </c>
      <c r="P67" s="682" t="s">
        <v>272</v>
      </c>
      <c r="Q67" s="682" t="s">
        <v>272</v>
      </c>
      <c r="R67" s="682" t="s">
        <v>272</v>
      </c>
      <c r="S67" s="682" t="s">
        <v>272</v>
      </c>
      <c r="T67" s="682" t="s">
        <v>272</v>
      </c>
      <c r="U67" s="678">
        <v>1740</v>
      </c>
      <c r="V67" s="678">
        <v>100</v>
      </c>
      <c r="W67" s="683">
        <v>155</v>
      </c>
    </row>
    <row r="68" spans="1:23" ht="14.25" customHeight="1">
      <c r="A68" s="949"/>
      <c r="B68" s="692" t="s">
        <v>354</v>
      </c>
      <c r="C68" s="693">
        <v>3921</v>
      </c>
      <c r="D68" s="683">
        <v>11</v>
      </c>
      <c r="E68" s="679">
        <v>2</v>
      </c>
      <c r="F68" s="680">
        <v>8</v>
      </c>
      <c r="G68" s="678">
        <v>118</v>
      </c>
      <c r="H68" s="679">
        <v>622</v>
      </c>
      <c r="I68" s="681">
        <v>15</v>
      </c>
      <c r="J68" s="682" t="s">
        <v>272</v>
      </c>
      <c r="K68" s="678">
        <v>93</v>
      </c>
      <c r="L68" s="678">
        <v>1153</v>
      </c>
      <c r="M68" s="678">
        <v>71</v>
      </c>
      <c r="N68" s="678">
        <v>17</v>
      </c>
      <c r="O68" s="682" t="s">
        <v>272</v>
      </c>
      <c r="P68" s="682" t="s">
        <v>272</v>
      </c>
      <c r="Q68" s="682" t="s">
        <v>272</v>
      </c>
      <c r="R68" s="682" t="s">
        <v>272</v>
      </c>
      <c r="S68" s="682" t="s">
        <v>272</v>
      </c>
      <c r="T68" s="682" t="s">
        <v>272</v>
      </c>
      <c r="U68" s="678">
        <v>1607</v>
      </c>
      <c r="V68" s="678">
        <v>105</v>
      </c>
      <c r="W68" s="683">
        <v>99</v>
      </c>
    </row>
    <row r="69" spans="1:23" ht="14.25" customHeight="1">
      <c r="A69" s="949"/>
      <c r="B69" s="692">
        <v>15</v>
      </c>
      <c r="C69" s="693">
        <v>3784</v>
      </c>
      <c r="D69" s="680">
        <v>6</v>
      </c>
      <c r="E69" s="679">
        <v>3</v>
      </c>
      <c r="F69" s="680">
        <v>0</v>
      </c>
      <c r="G69" s="678">
        <v>94</v>
      </c>
      <c r="H69" s="679">
        <v>666</v>
      </c>
      <c r="I69" s="681">
        <v>12</v>
      </c>
      <c r="J69" s="682">
        <v>32</v>
      </c>
      <c r="K69" s="678">
        <v>84</v>
      </c>
      <c r="L69" s="678">
        <v>882</v>
      </c>
      <c r="M69" s="678">
        <v>98</v>
      </c>
      <c r="N69" s="678">
        <v>9</v>
      </c>
      <c r="O69" s="682" t="s">
        <v>272</v>
      </c>
      <c r="P69" s="682">
        <v>171</v>
      </c>
      <c r="Q69" s="682" t="s">
        <v>272</v>
      </c>
      <c r="R69" s="682">
        <v>17</v>
      </c>
      <c r="S69" s="682">
        <v>517</v>
      </c>
      <c r="T69" s="682">
        <v>56</v>
      </c>
      <c r="U69" s="678">
        <v>959</v>
      </c>
      <c r="V69" s="678">
        <v>104</v>
      </c>
      <c r="W69" s="683">
        <v>74</v>
      </c>
    </row>
    <row r="70" spans="1:23" s="674" customFormat="1" ht="14.25" customHeight="1">
      <c r="A70" s="949"/>
      <c r="B70" s="692">
        <v>16</v>
      </c>
      <c r="C70" s="693">
        <v>3483</v>
      </c>
      <c r="D70" s="678">
        <v>11</v>
      </c>
      <c r="E70" s="679">
        <v>2</v>
      </c>
      <c r="F70" s="680">
        <v>0</v>
      </c>
      <c r="G70" s="678">
        <v>67</v>
      </c>
      <c r="H70" s="679">
        <v>651</v>
      </c>
      <c r="I70" s="680">
        <v>15</v>
      </c>
      <c r="J70" s="678">
        <v>33</v>
      </c>
      <c r="K70" s="678">
        <v>97</v>
      </c>
      <c r="L70" s="678">
        <v>863</v>
      </c>
      <c r="M70" s="678">
        <v>59</v>
      </c>
      <c r="N70" s="678">
        <v>9</v>
      </c>
      <c r="O70" s="682" t="s">
        <v>272</v>
      </c>
      <c r="P70" s="678">
        <v>154</v>
      </c>
      <c r="Q70" s="682" t="s">
        <v>272</v>
      </c>
      <c r="R70" s="678">
        <v>12</v>
      </c>
      <c r="S70" s="678">
        <v>526</v>
      </c>
      <c r="T70" s="678">
        <v>226</v>
      </c>
      <c r="U70" s="678">
        <v>628</v>
      </c>
      <c r="V70" s="678">
        <v>75</v>
      </c>
      <c r="W70" s="683">
        <v>55</v>
      </c>
    </row>
    <row r="71" spans="1:23" s="674" customFormat="1" ht="14.25" customHeight="1">
      <c r="A71" s="949"/>
      <c r="B71" s="692">
        <v>17</v>
      </c>
      <c r="C71" s="693">
        <v>3503</v>
      </c>
      <c r="D71" s="683">
        <v>7</v>
      </c>
      <c r="E71" s="679">
        <v>0</v>
      </c>
      <c r="F71" s="680">
        <v>2</v>
      </c>
      <c r="G71" s="678">
        <v>87</v>
      </c>
      <c r="H71" s="679">
        <v>679</v>
      </c>
      <c r="I71" s="681">
        <v>17</v>
      </c>
      <c r="J71" s="678">
        <v>56</v>
      </c>
      <c r="K71" s="678">
        <v>77</v>
      </c>
      <c r="L71" s="678">
        <v>880</v>
      </c>
      <c r="M71" s="678">
        <v>55</v>
      </c>
      <c r="N71" s="678">
        <v>8</v>
      </c>
      <c r="O71" s="682" t="s">
        <v>272</v>
      </c>
      <c r="P71" s="678">
        <v>182</v>
      </c>
      <c r="Q71" s="682" t="s">
        <v>272</v>
      </c>
      <c r="R71" s="678">
        <v>13</v>
      </c>
      <c r="S71" s="678">
        <v>575</v>
      </c>
      <c r="T71" s="678">
        <v>333</v>
      </c>
      <c r="U71" s="678">
        <v>394</v>
      </c>
      <c r="V71" s="678">
        <v>85</v>
      </c>
      <c r="W71" s="683">
        <v>53</v>
      </c>
    </row>
    <row r="72" spans="1:23" s="674" customFormat="1" ht="14.25" customHeight="1">
      <c r="A72" s="949"/>
      <c r="B72" s="695">
        <v>18</v>
      </c>
      <c r="C72" s="696">
        <v>3469</v>
      </c>
      <c r="D72" s="702">
        <v>13</v>
      </c>
      <c r="E72" s="698">
        <v>0</v>
      </c>
      <c r="F72" s="699">
        <v>1</v>
      </c>
      <c r="G72" s="697">
        <v>67</v>
      </c>
      <c r="H72" s="698">
        <v>689</v>
      </c>
      <c r="I72" s="700">
        <v>7</v>
      </c>
      <c r="J72" s="697">
        <v>52</v>
      </c>
      <c r="K72" s="697">
        <v>92</v>
      </c>
      <c r="L72" s="697">
        <v>899</v>
      </c>
      <c r="M72" s="697">
        <v>52</v>
      </c>
      <c r="N72" s="697">
        <v>11</v>
      </c>
      <c r="O72" s="701" t="s">
        <v>272</v>
      </c>
      <c r="P72" s="697">
        <v>246</v>
      </c>
      <c r="Q72" s="701" t="s">
        <v>272</v>
      </c>
      <c r="R72" s="697">
        <v>13</v>
      </c>
      <c r="S72" s="697">
        <v>489</v>
      </c>
      <c r="T72" s="697">
        <v>296</v>
      </c>
      <c r="U72" s="697">
        <v>443</v>
      </c>
      <c r="V72" s="697">
        <v>76</v>
      </c>
      <c r="W72" s="702">
        <v>23</v>
      </c>
    </row>
    <row r="73" spans="1:23" s="674" customFormat="1" ht="14.25" customHeight="1">
      <c r="A73" s="949"/>
      <c r="B73" s="692">
        <v>19</v>
      </c>
      <c r="C73" s="693">
        <v>3386</v>
      </c>
      <c r="D73" s="683">
        <v>11</v>
      </c>
      <c r="E73" s="679">
        <v>2</v>
      </c>
      <c r="F73" s="680">
        <v>3</v>
      </c>
      <c r="G73" s="678">
        <v>66</v>
      </c>
      <c r="H73" s="679">
        <v>702</v>
      </c>
      <c r="I73" s="681">
        <v>11</v>
      </c>
      <c r="J73" s="678">
        <v>61</v>
      </c>
      <c r="K73" s="678">
        <v>121</v>
      </c>
      <c r="L73" s="678">
        <v>793</v>
      </c>
      <c r="M73" s="678">
        <v>46</v>
      </c>
      <c r="N73" s="678">
        <v>9</v>
      </c>
      <c r="O73" s="682" t="s">
        <v>272</v>
      </c>
      <c r="P73" s="678">
        <v>240</v>
      </c>
      <c r="Q73" s="682" t="s">
        <v>272</v>
      </c>
      <c r="R73" s="678">
        <v>15</v>
      </c>
      <c r="S73" s="678">
        <v>460</v>
      </c>
      <c r="T73" s="678">
        <v>247</v>
      </c>
      <c r="U73" s="678">
        <v>433</v>
      </c>
      <c r="V73" s="678">
        <v>102</v>
      </c>
      <c r="W73" s="683">
        <v>64</v>
      </c>
    </row>
    <row r="74" spans="1:23" s="674" customFormat="1" ht="14.25" customHeight="1">
      <c r="A74" s="949"/>
      <c r="B74" s="692">
        <v>20</v>
      </c>
      <c r="C74" s="693">
        <v>3325</v>
      </c>
      <c r="D74" s="680">
        <v>8</v>
      </c>
      <c r="E74" s="679">
        <v>3</v>
      </c>
      <c r="F74" s="680">
        <v>2</v>
      </c>
      <c r="G74" s="678">
        <v>68</v>
      </c>
      <c r="H74" s="679">
        <v>766</v>
      </c>
      <c r="I74" s="681">
        <v>19</v>
      </c>
      <c r="J74" s="678">
        <v>57</v>
      </c>
      <c r="K74" s="678">
        <v>119</v>
      </c>
      <c r="L74" s="678">
        <v>807</v>
      </c>
      <c r="M74" s="678">
        <v>64</v>
      </c>
      <c r="N74" s="678">
        <v>15</v>
      </c>
      <c r="O74" s="682">
        <v>27</v>
      </c>
      <c r="P74" s="678">
        <v>273</v>
      </c>
      <c r="Q74" s="682">
        <v>163</v>
      </c>
      <c r="R74" s="678">
        <v>13</v>
      </c>
      <c r="S74" s="678">
        <v>416</v>
      </c>
      <c r="T74" s="678">
        <v>123</v>
      </c>
      <c r="U74" s="678">
        <v>248</v>
      </c>
      <c r="V74" s="678">
        <v>74</v>
      </c>
      <c r="W74" s="683">
        <v>60</v>
      </c>
    </row>
    <row r="75" spans="1:23" s="674" customFormat="1" ht="14.25" customHeight="1">
      <c r="A75" s="949"/>
      <c r="B75" s="692">
        <v>21</v>
      </c>
      <c r="C75" s="693">
        <v>2897</v>
      </c>
      <c r="D75" s="678">
        <v>5</v>
      </c>
      <c r="E75" s="679">
        <v>0</v>
      </c>
      <c r="F75" s="680">
        <v>3</v>
      </c>
      <c r="G75" s="678">
        <v>54</v>
      </c>
      <c r="H75" s="679">
        <v>586</v>
      </c>
      <c r="I75" s="680">
        <v>19</v>
      </c>
      <c r="J75" s="678">
        <v>65</v>
      </c>
      <c r="K75" s="678">
        <v>97</v>
      </c>
      <c r="L75" s="678">
        <v>671</v>
      </c>
      <c r="M75" s="678">
        <v>47</v>
      </c>
      <c r="N75" s="678">
        <v>14</v>
      </c>
      <c r="O75" s="682">
        <v>9</v>
      </c>
      <c r="P75" s="678">
        <v>247</v>
      </c>
      <c r="Q75" s="682">
        <v>175</v>
      </c>
      <c r="R75" s="678">
        <v>18</v>
      </c>
      <c r="S75" s="678">
        <v>461</v>
      </c>
      <c r="T75" s="678">
        <v>120</v>
      </c>
      <c r="U75" s="678">
        <v>183</v>
      </c>
      <c r="V75" s="678">
        <v>93</v>
      </c>
      <c r="W75" s="683">
        <v>30</v>
      </c>
    </row>
    <row r="76" spans="1:23" s="674" customFormat="1" ht="14.25" customHeight="1">
      <c r="A76" s="949"/>
      <c r="B76" s="692">
        <v>22</v>
      </c>
      <c r="C76" s="693">
        <v>2701</v>
      </c>
      <c r="D76" s="678">
        <v>13</v>
      </c>
      <c r="E76" s="679">
        <v>0</v>
      </c>
      <c r="F76" s="680">
        <v>1</v>
      </c>
      <c r="G76" s="678">
        <v>46</v>
      </c>
      <c r="H76" s="679">
        <v>486</v>
      </c>
      <c r="I76" s="681">
        <v>16</v>
      </c>
      <c r="J76" s="678">
        <v>29</v>
      </c>
      <c r="K76" s="678">
        <v>85</v>
      </c>
      <c r="L76" s="678">
        <v>570</v>
      </c>
      <c r="M76" s="678">
        <v>52</v>
      </c>
      <c r="N76" s="678">
        <v>16</v>
      </c>
      <c r="O76" s="682">
        <v>20</v>
      </c>
      <c r="P76" s="678">
        <v>264</v>
      </c>
      <c r="Q76" s="682">
        <v>222</v>
      </c>
      <c r="R76" s="678">
        <v>6</v>
      </c>
      <c r="S76" s="678">
        <v>518</v>
      </c>
      <c r="T76" s="678">
        <v>105</v>
      </c>
      <c r="U76" s="678">
        <v>135</v>
      </c>
      <c r="V76" s="678">
        <v>80</v>
      </c>
      <c r="W76" s="683">
        <v>37</v>
      </c>
    </row>
    <row r="77" spans="1:23" s="674" customFormat="1" ht="14.25" customHeight="1">
      <c r="A77" s="949"/>
      <c r="B77" s="695">
        <v>23</v>
      </c>
      <c r="C77" s="696">
        <v>2818</v>
      </c>
      <c r="D77" s="697">
        <v>6</v>
      </c>
      <c r="E77" s="698">
        <v>1</v>
      </c>
      <c r="F77" s="699">
        <v>0</v>
      </c>
      <c r="G77" s="697">
        <v>40</v>
      </c>
      <c r="H77" s="698">
        <v>564</v>
      </c>
      <c r="I77" s="700">
        <v>15</v>
      </c>
      <c r="J77" s="697">
        <v>31</v>
      </c>
      <c r="K77" s="697">
        <v>67</v>
      </c>
      <c r="L77" s="697">
        <v>565</v>
      </c>
      <c r="M77" s="697">
        <v>46</v>
      </c>
      <c r="N77" s="697">
        <v>7</v>
      </c>
      <c r="O77" s="701">
        <v>21</v>
      </c>
      <c r="P77" s="697">
        <v>272</v>
      </c>
      <c r="Q77" s="701">
        <v>271</v>
      </c>
      <c r="R77" s="697">
        <v>22</v>
      </c>
      <c r="S77" s="697">
        <v>547</v>
      </c>
      <c r="T77" s="697">
        <v>74</v>
      </c>
      <c r="U77" s="697">
        <v>128</v>
      </c>
      <c r="V77" s="697">
        <v>82</v>
      </c>
      <c r="W77" s="702">
        <v>59</v>
      </c>
    </row>
    <row r="78" spans="1:23" s="674" customFormat="1" ht="14.25" customHeight="1">
      <c r="A78" s="949"/>
      <c r="B78" s="692">
        <v>24</v>
      </c>
      <c r="C78" s="693">
        <v>2849</v>
      </c>
      <c r="D78" s="678">
        <v>6</v>
      </c>
      <c r="E78" s="679">
        <v>0</v>
      </c>
      <c r="F78" s="680">
        <v>1</v>
      </c>
      <c r="G78" s="678">
        <v>62</v>
      </c>
      <c r="H78" s="679">
        <v>527</v>
      </c>
      <c r="I78" s="681">
        <v>13</v>
      </c>
      <c r="J78" s="678">
        <v>37</v>
      </c>
      <c r="K78" s="678">
        <v>73</v>
      </c>
      <c r="L78" s="678">
        <v>644</v>
      </c>
      <c r="M78" s="678">
        <v>32</v>
      </c>
      <c r="N78" s="678">
        <v>18</v>
      </c>
      <c r="O78" s="682">
        <v>18</v>
      </c>
      <c r="P78" s="678">
        <v>275</v>
      </c>
      <c r="Q78" s="682">
        <v>277</v>
      </c>
      <c r="R78" s="678">
        <v>16</v>
      </c>
      <c r="S78" s="678">
        <v>546</v>
      </c>
      <c r="T78" s="678">
        <v>57</v>
      </c>
      <c r="U78" s="678">
        <v>120</v>
      </c>
      <c r="V78" s="678">
        <v>87</v>
      </c>
      <c r="W78" s="683">
        <v>40</v>
      </c>
    </row>
    <row r="79" spans="1:23" s="674" customFormat="1" ht="14.25" customHeight="1">
      <c r="A79" s="949"/>
      <c r="B79" s="692">
        <v>25</v>
      </c>
      <c r="C79" s="693">
        <v>2820</v>
      </c>
      <c r="D79" s="678">
        <v>9</v>
      </c>
      <c r="E79" s="679">
        <v>1</v>
      </c>
      <c r="F79" s="680">
        <v>1</v>
      </c>
      <c r="G79" s="678">
        <v>34</v>
      </c>
      <c r="H79" s="679">
        <v>473</v>
      </c>
      <c r="I79" s="680">
        <v>15</v>
      </c>
      <c r="J79" s="678">
        <v>62</v>
      </c>
      <c r="K79" s="678">
        <v>79</v>
      </c>
      <c r="L79" s="678">
        <v>615</v>
      </c>
      <c r="M79" s="678">
        <v>46</v>
      </c>
      <c r="N79" s="678">
        <v>28</v>
      </c>
      <c r="O79" s="682">
        <v>41</v>
      </c>
      <c r="P79" s="678">
        <v>250</v>
      </c>
      <c r="Q79" s="682">
        <v>279</v>
      </c>
      <c r="R79" s="678">
        <v>15</v>
      </c>
      <c r="S79" s="678">
        <v>595</v>
      </c>
      <c r="T79" s="678">
        <v>63</v>
      </c>
      <c r="U79" s="678">
        <v>92</v>
      </c>
      <c r="V79" s="678">
        <v>81</v>
      </c>
      <c r="W79" s="683">
        <v>41</v>
      </c>
    </row>
    <row r="80" spans="1:23" ht="14.25" customHeight="1">
      <c r="A80" s="949"/>
      <c r="B80" s="692">
        <v>26</v>
      </c>
      <c r="C80" s="693">
        <v>2845</v>
      </c>
      <c r="D80" s="680">
        <v>10</v>
      </c>
      <c r="E80" s="679">
        <v>0</v>
      </c>
      <c r="F80" s="680">
        <v>1</v>
      </c>
      <c r="G80" s="678">
        <v>54</v>
      </c>
      <c r="H80" s="679">
        <v>496</v>
      </c>
      <c r="I80" s="681">
        <v>19</v>
      </c>
      <c r="J80" s="678">
        <v>77</v>
      </c>
      <c r="K80" s="678">
        <v>66</v>
      </c>
      <c r="L80" s="678">
        <v>568</v>
      </c>
      <c r="M80" s="678">
        <v>49</v>
      </c>
      <c r="N80" s="678">
        <v>13</v>
      </c>
      <c r="O80" s="682">
        <v>57</v>
      </c>
      <c r="P80" s="678">
        <v>300</v>
      </c>
      <c r="Q80" s="682">
        <v>270</v>
      </c>
      <c r="R80" s="678">
        <v>24</v>
      </c>
      <c r="S80" s="678">
        <v>609</v>
      </c>
      <c r="T80" s="678">
        <v>43</v>
      </c>
      <c r="U80" s="678">
        <v>80</v>
      </c>
      <c r="V80" s="678">
        <v>87</v>
      </c>
      <c r="W80" s="683">
        <v>22</v>
      </c>
    </row>
    <row r="81" spans="1:23" ht="14.25" customHeight="1">
      <c r="A81" s="949"/>
      <c r="B81" s="736">
        <v>27</v>
      </c>
      <c r="C81" s="693">
        <v>2892</v>
      </c>
      <c r="D81" s="737">
        <v>6</v>
      </c>
      <c r="E81" s="679">
        <v>0</v>
      </c>
      <c r="F81" s="737">
        <v>0</v>
      </c>
      <c r="G81" s="738">
        <v>57</v>
      </c>
      <c r="H81" s="739">
        <v>618</v>
      </c>
      <c r="I81" s="737">
        <v>12</v>
      </c>
      <c r="J81" s="738">
        <v>50</v>
      </c>
      <c r="K81" s="740">
        <v>73</v>
      </c>
      <c r="L81" s="738">
        <v>583</v>
      </c>
      <c r="M81" s="738">
        <v>51</v>
      </c>
      <c r="N81" s="740">
        <v>19</v>
      </c>
      <c r="O81" s="738">
        <v>47</v>
      </c>
      <c r="P81" s="738">
        <v>277</v>
      </c>
      <c r="Q81" s="738">
        <v>280</v>
      </c>
      <c r="R81" s="740">
        <v>15</v>
      </c>
      <c r="S81" s="738">
        <v>475</v>
      </c>
      <c r="T81" s="738">
        <v>63</v>
      </c>
      <c r="U81" s="738">
        <v>132</v>
      </c>
      <c r="V81" s="738">
        <v>100</v>
      </c>
      <c r="W81" s="741">
        <v>34</v>
      </c>
    </row>
    <row r="82" spans="1:23" ht="14.25" customHeight="1">
      <c r="A82" s="949"/>
      <c r="B82" s="742">
        <v>28</v>
      </c>
      <c r="C82" s="696">
        <v>2857</v>
      </c>
      <c r="D82" s="743">
        <v>11</v>
      </c>
      <c r="E82" s="698">
        <v>1</v>
      </c>
      <c r="F82" s="699">
        <v>1</v>
      </c>
      <c r="G82" s="744">
        <v>63</v>
      </c>
      <c r="H82" s="745">
        <v>640</v>
      </c>
      <c r="I82" s="743">
        <v>16</v>
      </c>
      <c r="J82" s="744">
        <v>49</v>
      </c>
      <c r="K82" s="746">
        <v>99</v>
      </c>
      <c r="L82" s="744">
        <v>644</v>
      </c>
      <c r="M82" s="744">
        <v>52</v>
      </c>
      <c r="N82" s="746">
        <v>30</v>
      </c>
      <c r="O82" s="744">
        <v>39</v>
      </c>
      <c r="P82" s="744">
        <v>266</v>
      </c>
      <c r="Q82" s="744">
        <v>229</v>
      </c>
      <c r="R82" s="746">
        <v>32</v>
      </c>
      <c r="S82" s="744">
        <v>380</v>
      </c>
      <c r="T82" s="744">
        <v>65</v>
      </c>
      <c r="U82" s="744">
        <v>101</v>
      </c>
      <c r="V82" s="744">
        <v>114</v>
      </c>
      <c r="W82" s="747">
        <v>25</v>
      </c>
    </row>
    <row r="83" spans="1:23" s="674" customFormat="1" ht="14.25" customHeight="1">
      <c r="A83" s="949"/>
      <c r="B83" s="736">
        <v>29</v>
      </c>
      <c r="C83" s="693">
        <v>2905</v>
      </c>
      <c r="D83" s="737">
        <v>11</v>
      </c>
      <c r="E83" s="679">
        <v>0</v>
      </c>
      <c r="F83" s="680">
        <v>1</v>
      </c>
      <c r="G83" s="738">
        <v>58</v>
      </c>
      <c r="H83" s="739">
        <v>674</v>
      </c>
      <c r="I83" s="737">
        <v>14</v>
      </c>
      <c r="J83" s="738">
        <v>46</v>
      </c>
      <c r="K83" s="740">
        <v>125</v>
      </c>
      <c r="L83" s="738">
        <v>631</v>
      </c>
      <c r="M83" s="738">
        <v>77</v>
      </c>
      <c r="N83" s="740">
        <v>19</v>
      </c>
      <c r="O83" s="738">
        <v>24</v>
      </c>
      <c r="P83" s="738">
        <v>247</v>
      </c>
      <c r="Q83" s="738">
        <v>196</v>
      </c>
      <c r="R83" s="740">
        <v>33</v>
      </c>
      <c r="S83" s="738">
        <v>387</v>
      </c>
      <c r="T83" s="738">
        <v>74</v>
      </c>
      <c r="U83" s="738">
        <v>124</v>
      </c>
      <c r="V83" s="738">
        <v>125</v>
      </c>
      <c r="W83" s="741">
        <v>39</v>
      </c>
    </row>
    <row r="84" spans="1:23" s="674" customFormat="1" ht="14.25" customHeight="1">
      <c r="A84" s="949"/>
      <c r="B84" s="736">
        <v>30</v>
      </c>
      <c r="C84" s="693">
        <f t="shared" ref="C84:C85" si="7">SUM(D84:W84)</f>
        <v>2819</v>
      </c>
      <c r="D84" s="737">
        <v>13</v>
      </c>
      <c r="E84" s="679">
        <v>0</v>
      </c>
      <c r="F84" s="680">
        <v>0</v>
      </c>
      <c r="G84" s="738">
        <v>59</v>
      </c>
      <c r="H84" s="739">
        <v>653</v>
      </c>
      <c r="I84" s="737">
        <v>16</v>
      </c>
      <c r="J84" s="738">
        <v>45</v>
      </c>
      <c r="K84" s="740">
        <v>134</v>
      </c>
      <c r="L84" s="738">
        <v>552</v>
      </c>
      <c r="M84" s="738">
        <v>65</v>
      </c>
      <c r="N84" s="740">
        <v>25</v>
      </c>
      <c r="O84" s="738">
        <v>51</v>
      </c>
      <c r="P84" s="738">
        <v>279</v>
      </c>
      <c r="Q84" s="738">
        <v>200</v>
      </c>
      <c r="R84" s="740">
        <v>25</v>
      </c>
      <c r="S84" s="738">
        <v>364</v>
      </c>
      <c r="T84" s="738">
        <v>92</v>
      </c>
      <c r="U84" s="738">
        <v>100</v>
      </c>
      <c r="V84" s="738">
        <v>127</v>
      </c>
      <c r="W84" s="741">
        <v>19</v>
      </c>
    </row>
    <row r="85" spans="1:23" s="674" customFormat="1" ht="14.25" customHeight="1">
      <c r="A85" s="949"/>
      <c r="B85" s="736" t="s">
        <v>388</v>
      </c>
      <c r="C85" s="693">
        <f t="shared" si="7"/>
        <v>2655</v>
      </c>
      <c r="D85" s="737">
        <v>11</v>
      </c>
      <c r="E85" s="679">
        <v>1</v>
      </c>
      <c r="F85" s="680">
        <v>1</v>
      </c>
      <c r="G85" s="738">
        <v>53</v>
      </c>
      <c r="H85" s="739">
        <v>670</v>
      </c>
      <c r="I85" s="737">
        <v>12</v>
      </c>
      <c r="J85" s="738">
        <v>45</v>
      </c>
      <c r="K85" s="740">
        <v>145</v>
      </c>
      <c r="L85" s="738">
        <v>458</v>
      </c>
      <c r="M85" s="738">
        <v>70</v>
      </c>
      <c r="N85" s="740">
        <v>36</v>
      </c>
      <c r="O85" s="738">
        <v>54</v>
      </c>
      <c r="P85" s="738">
        <v>236</v>
      </c>
      <c r="Q85" s="738">
        <v>166</v>
      </c>
      <c r="R85" s="740">
        <v>13</v>
      </c>
      <c r="S85" s="738">
        <v>301</v>
      </c>
      <c r="T85" s="738">
        <v>90</v>
      </c>
      <c r="U85" s="738">
        <v>116</v>
      </c>
      <c r="V85" s="738">
        <v>146</v>
      </c>
      <c r="W85" s="741">
        <v>31</v>
      </c>
    </row>
    <row r="86" spans="1:23" s="674" customFormat="1" ht="14.25" customHeight="1">
      <c r="A86" s="949"/>
      <c r="B86" s="736">
        <v>2</v>
      </c>
      <c r="C86" s="703">
        <v>2707</v>
      </c>
      <c r="D86" s="748">
        <v>14</v>
      </c>
      <c r="E86" s="679">
        <v>3</v>
      </c>
      <c r="F86" s="708">
        <v>1</v>
      </c>
      <c r="G86" s="749">
        <v>60</v>
      </c>
      <c r="H86" s="739">
        <v>670</v>
      </c>
      <c r="I86" s="741">
        <v>19</v>
      </c>
      <c r="J86" s="749">
        <v>46</v>
      </c>
      <c r="K86" s="741">
        <v>161</v>
      </c>
      <c r="L86" s="749">
        <v>500</v>
      </c>
      <c r="M86" s="749">
        <v>58</v>
      </c>
      <c r="N86" s="741">
        <v>32</v>
      </c>
      <c r="O86" s="749">
        <v>44</v>
      </c>
      <c r="P86" s="749">
        <v>206</v>
      </c>
      <c r="Q86" s="738">
        <v>166</v>
      </c>
      <c r="R86" s="741">
        <v>17</v>
      </c>
      <c r="S86" s="738">
        <v>293</v>
      </c>
      <c r="T86" s="738">
        <v>104</v>
      </c>
      <c r="U86" s="738">
        <v>135</v>
      </c>
      <c r="V86" s="738">
        <v>145</v>
      </c>
      <c r="W86" s="741">
        <v>33</v>
      </c>
    </row>
    <row r="87" spans="1:23" s="674" customFormat="1" ht="14.25" customHeight="1">
      <c r="A87" s="949"/>
      <c r="B87" s="742">
        <v>3</v>
      </c>
      <c r="C87" s="706">
        <v>2214</v>
      </c>
      <c r="D87" s="750">
        <v>4</v>
      </c>
      <c r="E87" s="698">
        <v>0</v>
      </c>
      <c r="F87" s="709">
        <v>1</v>
      </c>
      <c r="G87" s="751">
        <v>65</v>
      </c>
      <c r="H87" s="752">
        <v>516</v>
      </c>
      <c r="I87" s="747">
        <v>8</v>
      </c>
      <c r="J87" s="751">
        <v>51</v>
      </c>
      <c r="K87" s="751">
        <v>140</v>
      </c>
      <c r="L87" s="751">
        <v>341</v>
      </c>
      <c r="M87" s="751">
        <v>48</v>
      </c>
      <c r="N87" s="751">
        <v>29</v>
      </c>
      <c r="O87" s="751">
        <v>43</v>
      </c>
      <c r="P87" s="751">
        <v>104</v>
      </c>
      <c r="Q87" s="744">
        <v>174</v>
      </c>
      <c r="R87" s="747">
        <v>12</v>
      </c>
      <c r="S87" s="744">
        <v>307</v>
      </c>
      <c r="T87" s="744">
        <v>74</v>
      </c>
      <c r="U87" s="744">
        <v>127</v>
      </c>
      <c r="V87" s="744">
        <v>138</v>
      </c>
      <c r="W87" s="747">
        <v>32</v>
      </c>
    </row>
    <row r="88" spans="1:23" s="674" customFormat="1" ht="14.25" customHeight="1">
      <c r="A88" s="950"/>
      <c r="B88" s="753">
        <v>4</v>
      </c>
      <c r="C88" s="715">
        <v>2164</v>
      </c>
      <c r="D88" s="754">
        <v>9</v>
      </c>
      <c r="E88" s="713">
        <v>3</v>
      </c>
      <c r="F88" s="712">
        <v>1</v>
      </c>
      <c r="G88" s="755">
        <v>67</v>
      </c>
      <c r="H88" s="756">
        <v>571</v>
      </c>
      <c r="I88" s="757">
        <v>14</v>
      </c>
      <c r="J88" s="755">
        <v>32</v>
      </c>
      <c r="K88" s="755">
        <v>91</v>
      </c>
      <c r="L88" s="755">
        <v>393</v>
      </c>
      <c r="M88" s="755">
        <v>46</v>
      </c>
      <c r="N88" s="755">
        <v>14</v>
      </c>
      <c r="O88" s="755">
        <v>40</v>
      </c>
      <c r="P88" s="755">
        <v>140</v>
      </c>
      <c r="Q88" s="758">
        <v>147</v>
      </c>
      <c r="R88" s="757">
        <v>15</v>
      </c>
      <c r="S88" s="758">
        <v>247</v>
      </c>
      <c r="T88" s="758">
        <v>49</v>
      </c>
      <c r="U88" s="758">
        <v>86</v>
      </c>
      <c r="V88" s="758">
        <v>150</v>
      </c>
      <c r="W88" s="757">
        <v>49</v>
      </c>
    </row>
    <row r="89" spans="1:23" ht="13.5" customHeight="1">
      <c r="B89" s="675" t="s">
        <v>298</v>
      </c>
      <c r="K89" s="674"/>
      <c r="N89" s="674"/>
      <c r="R89" s="674"/>
    </row>
    <row r="90" spans="1:23">
      <c r="N90" s="674"/>
    </row>
  </sheetData>
  <mergeCells count="49">
    <mergeCell ref="A62:A88"/>
    <mergeCell ref="S32:S33"/>
    <mergeCell ref="T32:T33"/>
    <mergeCell ref="U32:U33"/>
    <mergeCell ref="V32:V33"/>
    <mergeCell ref="C32:C33"/>
    <mergeCell ref="D32:D33"/>
    <mergeCell ref="E32:E33"/>
    <mergeCell ref="F32:F33"/>
    <mergeCell ref="W32:W33"/>
    <mergeCell ref="A34:A60"/>
    <mergeCell ref="M32:M33"/>
    <mergeCell ref="N32:N33"/>
    <mergeCell ref="O32:O33"/>
    <mergeCell ref="P32:P33"/>
    <mergeCell ref="Q32:Q33"/>
    <mergeCell ref="R32:R33"/>
    <mergeCell ref="G32:G33"/>
    <mergeCell ref="H32:H33"/>
    <mergeCell ref="I32:I33"/>
    <mergeCell ref="J32:J33"/>
    <mergeCell ref="K32:K33"/>
    <mergeCell ref="L32:L33"/>
    <mergeCell ref="A32:A33"/>
    <mergeCell ref="B32:B33"/>
    <mergeCell ref="S2:S3"/>
    <mergeCell ref="T2:T3"/>
    <mergeCell ref="U2:U3"/>
    <mergeCell ref="V2:V3"/>
    <mergeCell ref="W2:W3"/>
    <mergeCell ref="A4:A30"/>
    <mergeCell ref="M2:M3"/>
    <mergeCell ref="N2:N3"/>
    <mergeCell ref="O2:O3"/>
    <mergeCell ref="P2:P3"/>
    <mergeCell ref="A2:A3"/>
    <mergeCell ref="B2:B3"/>
    <mergeCell ref="C2:C3"/>
    <mergeCell ref="D2:D3"/>
    <mergeCell ref="E2:E3"/>
    <mergeCell ref="F2:F3"/>
    <mergeCell ref="Q2:Q3"/>
    <mergeCell ref="R2:R3"/>
    <mergeCell ref="G2:G3"/>
    <mergeCell ref="H2:H3"/>
    <mergeCell ref="I2:I3"/>
    <mergeCell ref="J2:J3"/>
    <mergeCell ref="K2:K3"/>
    <mergeCell ref="L2:L3"/>
  </mergeCells>
  <phoneticPr fontId="2"/>
  <pageMargins left="0.70866141732283472" right="0.70866141732283472" top="0.74803149606299213" bottom="0.74803149606299213" header="0.31496062992125984" footer="0.31496062992125984"/>
  <pageSetup paperSize="9" scale="65" firstPageNumber="61" orientation="landscape" useFirstPageNumber="1" r:id="rId1"/>
  <headerFooter>
    <oddFooter>&amp;C&amp;"ＭＳ Ｐ明朝,標準"&amp;14&amp;P</oddFooter>
  </headerFooter>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48"/>
  <sheetViews>
    <sheetView showGridLines="0" zoomScaleNormal="100" zoomScaleSheetLayoutView="100" workbookViewId="0">
      <pane xSplit="10" ySplit="4" topLeftCell="K5" activePane="bottomRight" state="frozen"/>
      <selection activeCell="H7" sqref="H7"/>
      <selection pane="topRight" activeCell="H7" sqref="H7"/>
      <selection pane="bottomLeft" activeCell="H7" sqref="H7"/>
      <selection pane="bottomRight" activeCell="H7" sqref="H7"/>
    </sheetView>
  </sheetViews>
  <sheetFormatPr defaultColWidth="11" defaultRowHeight="12"/>
  <cols>
    <col min="1" max="10" width="1.375" style="63" customWidth="1"/>
    <col min="11" max="14" width="9.125" style="63" customWidth="1"/>
    <col min="15" max="22" width="9.75" style="63" customWidth="1"/>
    <col min="23" max="23" width="9.75" style="63" hidden="1" customWidth="1"/>
    <col min="24" max="16384" width="11" style="63"/>
  </cols>
  <sheetData>
    <row r="2" spans="1:24" ht="16.5" customHeight="1">
      <c r="A2" s="61" t="s">
        <v>40</v>
      </c>
      <c r="B2" s="61"/>
      <c r="C2" s="61"/>
      <c r="D2" s="61"/>
      <c r="E2" s="61"/>
      <c r="F2" s="61"/>
      <c r="G2" s="61"/>
      <c r="H2" s="61"/>
      <c r="I2" s="61"/>
      <c r="J2" s="61"/>
      <c r="K2" s="62"/>
      <c r="L2" s="62"/>
      <c r="M2" s="62"/>
      <c r="N2" s="62"/>
      <c r="O2" s="62"/>
      <c r="P2" s="62"/>
      <c r="Q2" s="62"/>
      <c r="R2" s="62"/>
      <c r="S2" s="62"/>
      <c r="T2" s="62"/>
      <c r="U2" s="62"/>
      <c r="V2" s="62"/>
      <c r="W2" s="62"/>
    </row>
    <row r="3" spans="1:24" ht="20.25" customHeight="1">
      <c r="A3" s="785" t="s">
        <v>41</v>
      </c>
      <c r="B3" s="785"/>
      <c r="C3" s="785"/>
      <c r="D3" s="785"/>
      <c r="E3" s="785"/>
      <c r="F3" s="785"/>
      <c r="G3" s="785"/>
      <c r="H3" s="785"/>
      <c r="I3" s="785"/>
      <c r="J3" s="786"/>
      <c r="K3" s="787" t="s">
        <v>42</v>
      </c>
      <c r="L3" s="788"/>
      <c r="M3" s="788"/>
      <c r="N3" s="789"/>
      <c r="O3" s="790" t="s">
        <v>43</v>
      </c>
      <c r="P3" s="791"/>
      <c r="Q3" s="791"/>
      <c r="R3" s="791"/>
      <c r="S3" s="791"/>
      <c r="T3" s="791"/>
      <c r="U3" s="780" t="s">
        <v>44</v>
      </c>
      <c r="V3" s="780" t="s">
        <v>45</v>
      </c>
      <c r="W3" s="64" t="s">
        <v>46</v>
      </c>
    </row>
    <row r="4" spans="1:24" ht="20.25" customHeight="1">
      <c r="A4" s="782" t="s">
        <v>47</v>
      </c>
      <c r="B4" s="782"/>
      <c r="C4" s="782"/>
      <c r="D4" s="782"/>
      <c r="E4" s="782"/>
      <c r="F4" s="782"/>
      <c r="G4" s="782"/>
      <c r="H4" s="782"/>
      <c r="I4" s="782"/>
      <c r="J4" s="783"/>
      <c r="K4" s="65" t="s">
        <v>48</v>
      </c>
      <c r="L4" s="66" t="s">
        <v>49</v>
      </c>
      <c r="M4" s="67" t="s">
        <v>50</v>
      </c>
      <c r="N4" s="68" t="s">
        <v>51</v>
      </c>
      <c r="O4" s="65" t="s">
        <v>48</v>
      </c>
      <c r="P4" s="66" t="s">
        <v>52</v>
      </c>
      <c r="Q4" s="68" t="s">
        <v>53</v>
      </c>
      <c r="R4" s="66" t="s">
        <v>54</v>
      </c>
      <c r="S4" s="69" t="s">
        <v>55</v>
      </c>
      <c r="T4" s="68" t="s">
        <v>56</v>
      </c>
      <c r="U4" s="781"/>
      <c r="V4" s="781"/>
      <c r="W4" s="70" t="s">
        <v>57</v>
      </c>
    </row>
    <row r="5" spans="1:24" ht="20.25" customHeight="1">
      <c r="A5" s="71"/>
      <c r="B5" s="792" t="s">
        <v>58</v>
      </c>
      <c r="C5" s="792"/>
      <c r="D5" s="792"/>
      <c r="E5" s="792"/>
      <c r="F5" s="792"/>
      <c r="G5" s="792"/>
      <c r="H5" s="72"/>
      <c r="I5" s="72"/>
      <c r="J5" s="73"/>
      <c r="K5" s="74">
        <f t="shared" ref="K5:W5" si="0">K7+K9</f>
        <v>415</v>
      </c>
      <c r="L5" s="75">
        <f t="shared" si="0"/>
        <v>1</v>
      </c>
      <c r="M5" s="76">
        <f t="shared" si="0"/>
        <v>27</v>
      </c>
      <c r="N5" s="77">
        <f t="shared" si="0"/>
        <v>387</v>
      </c>
      <c r="O5" s="74">
        <f t="shared" si="0"/>
        <v>51368</v>
      </c>
      <c r="P5" s="75">
        <f t="shared" si="0"/>
        <v>25941</v>
      </c>
      <c r="Q5" s="77">
        <f t="shared" si="0"/>
        <v>25427</v>
      </c>
      <c r="R5" s="75">
        <f t="shared" si="0"/>
        <v>15891</v>
      </c>
      <c r="S5" s="78">
        <f t="shared" si="0"/>
        <v>17180</v>
      </c>
      <c r="T5" s="79">
        <f t="shared" si="0"/>
        <v>18297</v>
      </c>
      <c r="U5" s="80">
        <f t="shared" si="0"/>
        <v>4971</v>
      </c>
      <c r="V5" s="80">
        <f t="shared" si="0"/>
        <v>825</v>
      </c>
      <c r="W5" s="81">
        <f t="shared" si="0"/>
        <v>82420</v>
      </c>
      <c r="X5" s="82"/>
    </row>
    <row r="6" spans="1:24" ht="20.25" customHeight="1">
      <c r="A6" s="62"/>
      <c r="B6" s="83"/>
      <c r="C6" s="83"/>
      <c r="D6" s="83"/>
      <c r="E6" s="83"/>
      <c r="F6" s="83"/>
      <c r="G6" s="83"/>
      <c r="H6" s="83"/>
      <c r="I6" s="83"/>
      <c r="J6" s="84"/>
      <c r="K6" s="85"/>
      <c r="L6" s="86"/>
      <c r="M6" s="87"/>
      <c r="N6" s="88"/>
      <c r="O6" s="85"/>
      <c r="P6" s="86"/>
      <c r="Q6" s="88"/>
      <c r="R6" s="86"/>
      <c r="S6" s="89"/>
      <c r="T6" s="88"/>
      <c r="U6" s="85"/>
      <c r="V6" s="85"/>
      <c r="W6" s="90"/>
      <c r="X6" s="82"/>
    </row>
    <row r="7" spans="1:24" ht="20.25" customHeight="1">
      <c r="A7" s="71"/>
      <c r="B7" s="792" t="s">
        <v>59</v>
      </c>
      <c r="C7" s="792"/>
      <c r="D7" s="792"/>
      <c r="E7" s="792"/>
      <c r="F7" s="792"/>
      <c r="G7" s="792"/>
      <c r="H7" s="72"/>
      <c r="I7" s="72"/>
      <c r="J7" s="73"/>
      <c r="K7" s="80">
        <f t="shared" ref="K7:V7" si="1">K11+K19+SUM(K27:K53)</f>
        <v>370</v>
      </c>
      <c r="L7" s="75">
        <f t="shared" si="1"/>
        <v>1</v>
      </c>
      <c r="M7" s="76">
        <f t="shared" si="1"/>
        <v>12</v>
      </c>
      <c r="N7" s="77">
        <f t="shared" si="1"/>
        <v>357</v>
      </c>
      <c r="O7" s="74">
        <f t="shared" si="1"/>
        <v>46314</v>
      </c>
      <c r="P7" s="75">
        <f t="shared" si="1"/>
        <v>23429</v>
      </c>
      <c r="Q7" s="77">
        <f t="shared" si="1"/>
        <v>22885</v>
      </c>
      <c r="R7" s="75">
        <f t="shared" si="1"/>
        <v>14360</v>
      </c>
      <c r="S7" s="91">
        <f t="shared" si="1"/>
        <v>15460</v>
      </c>
      <c r="T7" s="77">
        <f t="shared" si="1"/>
        <v>16494</v>
      </c>
      <c r="U7" s="74">
        <f t="shared" si="1"/>
        <v>4512</v>
      </c>
      <c r="V7" s="74">
        <f t="shared" si="1"/>
        <v>763</v>
      </c>
      <c r="W7" s="92">
        <f t="shared" ref="W7" si="2">W11+W19+SUM(W27:W53)</f>
        <v>73435</v>
      </c>
      <c r="X7" s="82"/>
    </row>
    <row r="8" spans="1:24" ht="20.25" customHeight="1">
      <c r="A8" s="93"/>
      <c r="B8" s="94"/>
      <c r="C8" s="94"/>
      <c r="D8" s="94"/>
      <c r="E8" s="94"/>
      <c r="F8" s="94"/>
      <c r="G8" s="94"/>
      <c r="H8" s="94"/>
      <c r="I8" s="94"/>
      <c r="J8" s="95"/>
      <c r="K8" s="80"/>
      <c r="L8" s="96"/>
      <c r="M8" s="97"/>
      <c r="N8" s="79"/>
      <c r="O8" s="80"/>
      <c r="P8" s="96"/>
      <c r="Q8" s="79"/>
      <c r="R8" s="96"/>
      <c r="S8" s="78"/>
      <c r="T8" s="79"/>
      <c r="U8" s="80"/>
      <c r="V8" s="80"/>
      <c r="W8" s="81"/>
      <c r="X8" s="82"/>
    </row>
    <row r="9" spans="1:24" ht="20.25" customHeight="1">
      <c r="A9" s="93"/>
      <c r="B9" s="784" t="s">
        <v>60</v>
      </c>
      <c r="C9" s="784"/>
      <c r="D9" s="784"/>
      <c r="E9" s="784"/>
      <c r="F9" s="784"/>
      <c r="G9" s="784"/>
      <c r="H9" s="94"/>
      <c r="I9" s="94"/>
      <c r="J9" s="95"/>
      <c r="K9" s="80">
        <f>SUM(K54,K62,K67,K70,K72,K75,K77,K79,K81,K89,K92)</f>
        <v>45</v>
      </c>
      <c r="L9" s="96">
        <f t="shared" ref="L9:W9" si="3">SUM(L54,L62,L67,L70,L72,L75,L77,L79,L81,L89,L92)</f>
        <v>0</v>
      </c>
      <c r="M9" s="97">
        <f t="shared" si="3"/>
        <v>15</v>
      </c>
      <c r="N9" s="79">
        <f t="shared" si="3"/>
        <v>30</v>
      </c>
      <c r="O9" s="80">
        <f t="shared" si="3"/>
        <v>5054</v>
      </c>
      <c r="P9" s="96">
        <f t="shared" si="3"/>
        <v>2512</v>
      </c>
      <c r="Q9" s="79">
        <f t="shared" si="3"/>
        <v>2542</v>
      </c>
      <c r="R9" s="96">
        <f t="shared" si="3"/>
        <v>1531</v>
      </c>
      <c r="S9" s="78">
        <f t="shared" si="3"/>
        <v>1720</v>
      </c>
      <c r="T9" s="79">
        <f t="shared" si="3"/>
        <v>1803</v>
      </c>
      <c r="U9" s="80">
        <f t="shared" si="3"/>
        <v>459</v>
      </c>
      <c r="V9" s="80">
        <f t="shared" si="3"/>
        <v>62</v>
      </c>
      <c r="W9" s="81">
        <f t="shared" si="3"/>
        <v>8985</v>
      </c>
      <c r="X9" s="82"/>
    </row>
    <row r="10" spans="1:24" ht="20.25" customHeight="1">
      <c r="A10" s="62"/>
      <c r="B10" s="83"/>
      <c r="C10" s="83"/>
      <c r="D10" s="83"/>
      <c r="E10" s="83"/>
      <c r="F10" s="83"/>
      <c r="G10" s="83"/>
      <c r="H10" s="83"/>
      <c r="I10" s="83"/>
      <c r="J10" s="84"/>
      <c r="K10" s="85"/>
      <c r="L10" s="86"/>
      <c r="M10" s="87"/>
      <c r="N10" s="88"/>
      <c r="O10" s="85"/>
      <c r="P10" s="86"/>
      <c r="Q10" s="88"/>
      <c r="R10" s="86"/>
      <c r="S10" s="89"/>
      <c r="T10" s="88"/>
      <c r="U10" s="85"/>
      <c r="V10" s="85"/>
      <c r="W10" s="90"/>
      <c r="X10" s="82"/>
    </row>
    <row r="11" spans="1:24" ht="20.25" customHeight="1">
      <c r="A11" s="71"/>
      <c r="B11" s="792" t="s">
        <v>61</v>
      </c>
      <c r="C11" s="792"/>
      <c r="D11" s="792"/>
      <c r="E11" s="792"/>
      <c r="F11" s="792"/>
      <c r="G11" s="792"/>
      <c r="H11" s="72"/>
      <c r="I11" s="72"/>
      <c r="J11" s="73"/>
      <c r="K11" s="80">
        <f t="shared" ref="K11:W11" si="4">SUM(K12:K18)</f>
        <v>95</v>
      </c>
      <c r="L11" s="76">
        <f t="shared" si="4"/>
        <v>0</v>
      </c>
      <c r="M11" s="76">
        <f t="shared" si="4"/>
        <v>4</v>
      </c>
      <c r="N11" s="76">
        <f t="shared" si="4"/>
        <v>91</v>
      </c>
      <c r="O11" s="74">
        <f t="shared" si="4"/>
        <v>11759</v>
      </c>
      <c r="P11" s="75">
        <f t="shared" si="4"/>
        <v>5893</v>
      </c>
      <c r="Q11" s="77">
        <f t="shared" si="4"/>
        <v>5866</v>
      </c>
      <c r="R11" s="75">
        <f t="shared" si="4"/>
        <v>3832</v>
      </c>
      <c r="S11" s="91">
        <f t="shared" si="4"/>
        <v>3832</v>
      </c>
      <c r="T11" s="77">
        <f t="shared" si="4"/>
        <v>4095</v>
      </c>
      <c r="U11" s="74">
        <f t="shared" si="4"/>
        <v>1141</v>
      </c>
      <c r="V11" s="74">
        <f t="shared" si="4"/>
        <v>206</v>
      </c>
      <c r="W11" s="92">
        <f t="shared" si="4"/>
        <v>19237</v>
      </c>
      <c r="X11" s="82"/>
    </row>
    <row r="12" spans="1:24" ht="20.25" customHeight="1">
      <c r="A12" s="93"/>
      <c r="B12" s="94"/>
      <c r="C12" s="94"/>
      <c r="D12" s="784" t="s">
        <v>62</v>
      </c>
      <c r="E12" s="784"/>
      <c r="F12" s="784"/>
      <c r="G12" s="784"/>
      <c r="H12" s="784"/>
      <c r="I12" s="784"/>
      <c r="J12" s="95"/>
      <c r="K12" s="80">
        <f>SUM(L12:N12)</f>
        <v>11</v>
      </c>
      <c r="L12" s="96">
        <v>0</v>
      </c>
      <c r="M12" s="97">
        <v>0</v>
      </c>
      <c r="N12" s="98">
        <v>11</v>
      </c>
      <c r="O12" s="80">
        <f>IF(P12+Q12=R12+S12+T12,P12+Q12,"Error")</f>
        <v>923</v>
      </c>
      <c r="P12" s="96">
        <v>490</v>
      </c>
      <c r="Q12" s="79">
        <v>433</v>
      </c>
      <c r="R12" s="96">
        <v>297</v>
      </c>
      <c r="S12" s="78">
        <v>293</v>
      </c>
      <c r="T12" s="79">
        <v>333</v>
      </c>
      <c r="U12" s="80">
        <v>96</v>
      </c>
      <c r="V12" s="80">
        <v>13</v>
      </c>
      <c r="W12" s="81">
        <v>2025</v>
      </c>
      <c r="X12" s="82"/>
    </row>
    <row r="13" spans="1:24" ht="20.25" customHeight="1">
      <c r="A13" s="93"/>
      <c r="B13" s="94"/>
      <c r="C13" s="94"/>
      <c r="D13" s="784" t="s">
        <v>63</v>
      </c>
      <c r="E13" s="784"/>
      <c r="F13" s="784"/>
      <c r="G13" s="784"/>
      <c r="H13" s="784"/>
      <c r="I13" s="784"/>
      <c r="J13" s="95"/>
      <c r="K13" s="80">
        <f t="shared" ref="K13:K18" si="5">SUM(L13:N13)</f>
        <v>11</v>
      </c>
      <c r="L13" s="96">
        <v>0</v>
      </c>
      <c r="M13" s="97">
        <v>0</v>
      </c>
      <c r="N13" s="98">
        <v>11</v>
      </c>
      <c r="O13" s="80">
        <f>IF(P13+Q13=R13+S13+T13,P13+Q13,"Error")</f>
        <v>996</v>
      </c>
      <c r="P13" s="96">
        <v>504</v>
      </c>
      <c r="Q13" s="79">
        <v>492</v>
      </c>
      <c r="R13" s="96">
        <v>318</v>
      </c>
      <c r="S13" s="78">
        <v>319</v>
      </c>
      <c r="T13" s="79">
        <v>359</v>
      </c>
      <c r="U13" s="80">
        <v>106</v>
      </c>
      <c r="V13" s="80">
        <v>30</v>
      </c>
      <c r="W13" s="81">
        <v>1680</v>
      </c>
      <c r="X13" s="82"/>
    </row>
    <row r="14" spans="1:24" ht="20.25" customHeight="1">
      <c r="A14" s="93"/>
      <c r="B14" s="94"/>
      <c r="C14" s="94"/>
      <c r="D14" s="784" t="s">
        <v>64</v>
      </c>
      <c r="E14" s="784"/>
      <c r="F14" s="784"/>
      <c r="G14" s="784"/>
      <c r="H14" s="784"/>
      <c r="I14" s="784"/>
      <c r="J14" s="95"/>
      <c r="K14" s="80">
        <f t="shared" si="5"/>
        <v>5</v>
      </c>
      <c r="L14" s="96">
        <v>0</v>
      </c>
      <c r="M14" s="97">
        <v>0</v>
      </c>
      <c r="N14" s="98">
        <v>5</v>
      </c>
      <c r="O14" s="80">
        <f t="shared" ref="O14:O82" si="6">IF(P14+Q14=R14+S14+T14,P14+Q14,"Error")</f>
        <v>455</v>
      </c>
      <c r="P14" s="96">
        <v>221</v>
      </c>
      <c r="Q14" s="79">
        <v>234</v>
      </c>
      <c r="R14" s="96">
        <v>147</v>
      </c>
      <c r="S14" s="78">
        <v>164</v>
      </c>
      <c r="T14" s="79">
        <v>144</v>
      </c>
      <c r="U14" s="80">
        <v>48</v>
      </c>
      <c r="V14" s="80">
        <v>10</v>
      </c>
      <c r="W14" s="81">
        <v>670</v>
      </c>
      <c r="X14" s="82"/>
    </row>
    <row r="15" spans="1:24" ht="20.25" customHeight="1">
      <c r="A15" s="93"/>
      <c r="B15" s="94"/>
      <c r="C15" s="94"/>
      <c r="D15" s="784" t="s">
        <v>65</v>
      </c>
      <c r="E15" s="784"/>
      <c r="F15" s="784"/>
      <c r="G15" s="784"/>
      <c r="H15" s="784"/>
      <c r="I15" s="784"/>
      <c r="J15" s="95"/>
      <c r="K15" s="80">
        <f t="shared" si="5"/>
        <v>16</v>
      </c>
      <c r="L15" s="96">
        <v>0</v>
      </c>
      <c r="M15" s="99">
        <v>1</v>
      </c>
      <c r="N15" s="98">
        <v>15</v>
      </c>
      <c r="O15" s="80">
        <f t="shared" si="6"/>
        <v>1584</v>
      </c>
      <c r="P15" s="96">
        <v>809</v>
      </c>
      <c r="Q15" s="79">
        <v>775</v>
      </c>
      <c r="R15" s="96">
        <v>557</v>
      </c>
      <c r="S15" s="78">
        <v>484</v>
      </c>
      <c r="T15" s="79">
        <v>543</v>
      </c>
      <c r="U15" s="80">
        <v>182</v>
      </c>
      <c r="V15" s="80">
        <v>24</v>
      </c>
      <c r="W15" s="81">
        <v>3165</v>
      </c>
      <c r="X15" s="82"/>
    </row>
    <row r="16" spans="1:24" ht="20.25" customHeight="1">
      <c r="A16" s="93"/>
      <c r="B16" s="94"/>
      <c r="C16" s="94"/>
      <c r="D16" s="784" t="s">
        <v>66</v>
      </c>
      <c r="E16" s="784"/>
      <c r="F16" s="784"/>
      <c r="G16" s="784"/>
      <c r="H16" s="784"/>
      <c r="I16" s="784"/>
      <c r="J16" s="95"/>
      <c r="K16" s="80">
        <f t="shared" si="5"/>
        <v>20</v>
      </c>
      <c r="L16" s="96">
        <v>0</v>
      </c>
      <c r="M16" s="99">
        <v>1</v>
      </c>
      <c r="N16" s="98">
        <v>19</v>
      </c>
      <c r="O16" s="80">
        <f t="shared" si="6"/>
        <v>3192</v>
      </c>
      <c r="P16" s="96">
        <v>1587</v>
      </c>
      <c r="Q16" s="79">
        <v>1605</v>
      </c>
      <c r="R16" s="96">
        <v>1071</v>
      </c>
      <c r="S16" s="78">
        <v>1004</v>
      </c>
      <c r="T16" s="79">
        <v>1117</v>
      </c>
      <c r="U16" s="80">
        <v>282</v>
      </c>
      <c r="V16" s="80">
        <v>66</v>
      </c>
      <c r="W16" s="81">
        <v>4377</v>
      </c>
      <c r="X16" s="82"/>
    </row>
    <row r="17" spans="1:24" ht="20.25" customHeight="1">
      <c r="A17" s="93"/>
      <c r="B17" s="94"/>
      <c r="C17" s="94"/>
      <c r="D17" s="784" t="s">
        <v>67</v>
      </c>
      <c r="E17" s="784"/>
      <c r="F17" s="784"/>
      <c r="G17" s="784"/>
      <c r="H17" s="784"/>
      <c r="I17" s="784"/>
      <c r="J17" s="95"/>
      <c r="K17" s="80">
        <f t="shared" si="5"/>
        <v>9</v>
      </c>
      <c r="L17" s="96">
        <v>0</v>
      </c>
      <c r="M17" s="99">
        <v>1</v>
      </c>
      <c r="N17" s="98">
        <v>8</v>
      </c>
      <c r="O17" s="80">
        <f t="shared" si="6"/>
        <v>905</v>
      </c>
      <c r="P17" s="96">
        <v>437</v>
      </c>
      <c r="Q17" s="79">
        <v>468</v>
      </c>
      <c r="R17" s="96">
        <v>292</v>
      </c>
      <c r="S17" s="78">
        <v>297</v>
      </c>
      <c r="T17" s="79">
        <v>316</v>
      </c>
      <c r="U17" s="80">
        <v>95</v>
      </c>
      <c r="V17" s="80">
        <v>8</v>
      </c>
      <c r="W17" s="81">
        <v>1670</v>
      </c>
      <c r="X17" s="82"/>
    </row>
    <row r="18" spans="1:24" ht="20.25" customHeight="1">
      <c r="A18" s="93"/>
      <c r="B18" s="94"/>
      <c r="C18" s="94"/>
      <c r="D18" s="784" t="s">
        <v>68</v>
      </c>
      <c r="E18" s="784"/>
      <c r="F18" s="784"/>
      <c r="G18" s="784"/>
      <c r="H18" s="784"/>
      <c r="I18" s="784"/>
      <c r="J18" s="84"/>
      <c r="K18" s="85">
        <f t="shared" si="5"/>
        <v>23</v>
      </c>
      <c r="L18" s="86">
        <v>0</v>
      </c>
      <c r="M18" s="100">
        <v>1</v>
      </c>
      <c r="N18" s="98">
        <v>22</v>
      </c>
      <c r="O18" s="85">
        <f t="shared" si="6"/>
        <v>3704</v>
      </c>
      <c r="P18" s="86">
        <v>1845</v>
      </c>
      <c r="Q18" s="88">
        <v>1859</v>
      </c>
      <c r="R18" s="86">
        <v>1150</v>
      </c>
      <c r="S18" s="89">
        <v>1271</v>
      </c>
      <c r="T18" s="88">
        <v>1283</v>
      </c>
      <c r="U18" s="85">
        <v>332</v>
      </c>
      <c r="V18" s="85">
        <v>55</v>
      </c>
      <c r="W18" s="90">
        <v>5650</v>
      </c>
      <c r="X18" s="82"/>
    </row>
    <row r="19" spans="1:24" ht="20.25" customHeight="1">
      <c r="A19" s="71"/>
      <c r="B19" s="792" t="s">
        <v>69</v>
      </c>
      <c r="C19" s="792"/>
      <c r="D19" s="792"/>
      <c r="E19" s="792"/>
      <c r="F19" s="792"/>
      <c r="G19" s="792"/>
      <c r="H19" s="72"/>
      <c r="I19" s="72"/>
      <c r="J19" s="95"/>
      <c r="K19" s="80">
        <f>SUM(K20:K26)</f>
        <v>117</v>
      </c>
      <c r="L19" s="76">
        <f>SUM(L20:L26)</f>
        <v>0</v>
      </c>
      <c r="M19" s="76">
        <f>SUM(M20:M26)</f>
        <v>0</v>
      </c>
      <c r="N19" s="76">
        <f>SUM(N20:N26)</f>
        <v>117</v>
      </c>
      <c r="O19" s="74">
        <f>SUM(O20:O26)</f>
        <v>17138</v>
      </c>
      <c r="P19" s="75">
        <f t="shared" ref="P19:W19" si="7">SUM(P20:P26)</f>
        <v>8704</v>
      </c>
      <c r="Q19" s="77">
        <f t="shared" si="7"/>
        <v>8434</v>
      </c>
      <c r="R19" s="75">
        <f t="shared" si="7"/>
        <v>5278</v>
      </c>
      <c r="S19" s="91">
        <f t="shared" si="7"/>
        <v>5787</v>
      </c>
      <c r="T19" s="77">
        <f t="shared" si="7"/>
        <v>6073</v>
      </c>
      <c r="U19" s="74">
        <f t="shared" si="7"/>
        <v>1489</v>
      </c>
      <c r="V19" s="74">
        <f t="shared" si="7"/>
        <v>197</v>
      </c>
      <c r="W19" s="92">
        <f t="shared" si="7"/>
        <v>24993</v>
      </c>
      <c r="X19" s="82"/>
    </row>
    <row r="20" spans="1:24" ht="20.25" customHeight="1">
      <c r="A20" s="93"/>
      <c r="B20" s="94"/>
      <c r="C20" s="94"/>
      <c r="D20" s="784" t="s">
        <v>70</v>
      </c>
      <c r="E20" s="784"/>
      <c r="F20" s="784"/>
      <c r="G20" s="784"/>
      <c r="H20" s="784"/>
      <c r="I20" s="784"/>
      <c r="J20" s="101"/>
      <c r="K20" s="80">
        <f>SUM(L20:N20)</f>
        <v>19</v>
      </c>
      <c r="L20" s="96">
        <v>0</v>
      </c>
      <c r="M20" s="97">
        <v>0</v>
      </c>
      <c r="N20" s="98">
        <v>19</v>
      </c>
      <c r="O20" s="80">
        <f t="shared" si="6"/>
        <v>3532</v>
      </c>
      <c r="P20" s="96">
        <v>1793</v>
      </c>
      <c r="Q20" s="79">
        <v>1739</v>
      </c>
      <c r="R20" s="96">
        <v>1101</v>
      </c>
      <c r="S20" s="78">
        <v>1176</v>
      </c>
      <c r="T20" s="79">
        <v>1255</v>
      </c>
      <c r="U20" s="80">
        <v>244</v>
      </c>
      <c r="V20" s="80">
        <v>24</v>
      </c>
      <c r="W20" s="81">
        <v>4495</v>
      </c>
      <c r="X20" s="82"/>
    </row>
    <row r="21" spans="1:24" ht="20.25" customHeight="1">
      <c r="A21" s="93"/>
      <c r="B21" s="94"/>
      <c r="C21" s="94"/>
      <c r="D21" s="784" t="s">
        <v>71</v>
      </c>
      <c r="E21" s="784"/>
      <c r="F21" s="784"/>
      <c r="G21" s="784"/>
      <c r="H21" s="784"/>
      <c r="I21" s="784"/>
      <c r="J21" s="101"/>
      <c r="K21" s="80">
        <f t="shared" ref="K21:K84" si="8">SUM(L21:N21)</f>
        <v>12</v>
      </c>
      <c r="L21" s="96">
        <v>0</v>
      </c>
      <c r="M21" s="97">
        <v>0</v>
      </c>
      <c r="N21" s="98">
        <v>12</v>
      </c>
      <c r="O21" s="80">
        <f t="shared" si="6"/>
        <v>1828</v>
      </c>
      <c r="P21" s="96">
        <v>913</v>
      </c>
      <c r="Q21" s="79">
        <v>915</v>
      </c>
      <c r="R21" s="96">
        <v>587</v>
      </c>
      <c r="S21" s="78">
        <v>608</v>
      </c>
      <c r="T21" s="79">
        <v>633</v>
      </c>
      <c r="U21" s="80">
        <v>173</v>
      </c>
      <c r="V21" s="80">
        <v>17</v>
      </c>
      <c r="W21" s="81">
        <v>2700</v>
      </c>
      <c r="X21" s="82"/>
    </row>
    <row r="22" spans="1:24" ht="20.25" customHeight="1">
      <c r="A22" s="93"/>
      <c r="B22" s="94"/>
      <c r="C22" s="94"/>
      <c r="D22" s="784" t="s">
        <v>72</v>
      </c>
      <c r="E22" s="784"/>
      <c r="F22" s="784"/>
      <c r="G22" s="784"/>
      <c r="H22" s="784"/>
      <c r="I22" s="784"/>
      <c r="J22" s="101"/>
      <c r="K22" s="80">
        <f t="shared" si="8"/>
        <v>14</v>
      </c>
      <c r="L22" s="96">
        <v>0</v>
      </c>
      <c r="M22" s="97">
        <v>0</v>
      </c>
      <c r="N22" s="98">
        <v>14</v>
      </c>
      <c r="O22" s="80">
        <f t="shared" si="6"/>
        <v>1988</v>
      </c>
      <c r="P22" s="96">
        <v>986</v>
      </c>
      <c r="Q22" s="79">
        <v>1002</v>
      </c>
      <c r="R22" s="96">
        <v>577</v>
      </c>
      <c r="S22" s="78">
        <v>681</v>
      </c>
      <c r="T22" s="79">
        <v>730</v>
      </c>
      <c r="U22" s="80">
        <v>183</v>
      </c>
      <c r="V22" s="80">
        <v>22</v>
      </c>
      <c r="W22" s="81">
        <v>2335</v>
      </c>
      <c r="X22" s="82"/>
    </row>
    <row r="23" spans="1:24" ht="20.25" customHeight="1">
      <c r="A23" s="93"/>
      <c r="B23" s="94"/>
      <c r="C23" s="94"/>
      <c r="D23" s="784" t="s">
        <v>73</v>
      </c>
      <c r="E23" s="784"/>
      <c r="F23" s="784"/>
      <c r="G23" s="784"/>
      <c r="H23" s="784"/>
      <c r="I23" s="784"/>
      <c r="J23" s="101"/>
      <c r="K23" s="80">
        <f t="shared" si="8"/>
        <v>25</v>
      </c>
      <c r="L23" s="96">
        <v>0</v>
      </c>
      <c r="M23" s="97">
        <v>0</v>
      </c>
      <c r="N23" s="98">
        <v>25</v>
      </c>
      <c r="O23" s="80">
        <f t="shared" si="6"/>
        <v>3410</v>
      </c>
      <c r="P23" s="102">
        <v>1740</v>
      </c>
      <c r="Q23" s="79">
        <v>1670</v>
      </c>
      <c r="R23" s="96">
        <v>1052</v>
      </c>
      <c r="S23" s="78">
        <v>1165</v>
      </c>
      <c r="T23" s="79">
        <v>1193</v>
      </c>
      <c r="U23" s="80">
        <v>311</v>
      </c>
      <c r="V23" s="80">
        <v>37</v>
      </c>
      <c r="W23" s="81">
        <v>5278</v>
      </c>
      <c r="X23" s="82"/>
    </row>
    <row r="24" spans="1:24" ht="20.25" customHeight="1">
      <c r="A24" s="93"/>
      <c r="B24" s="94"/>
      <c r="C24" s="94"/>
      <c r="D24" s="784" t="s">
        <v>74</v>
      </c>
      <c r="E24" s="784"/>
      <c r="F24" s="784"/>
      <c r="G24" s="784"/>
      <c r="H24" s="784"/>
      <c r="I24" s="784"/>
      <c r="J24" s="101"/>
      <c r="K24" s="80">
        <f t="shared" si="8"/>
        <v>15</v>
      </c>
      <c r="L24" s="96">
        <v>0</v>
      </c>
      <c r="M24" s="97">
        <v>0</v>
      </c>
      <c r="N24" s="98">
        <v>15</v>
      </c>
      <c r="O24" s="80">
        <f t="shared" si="6"/>
        <v>2186</v>
      </c>
      <c r="P24" s="96">
        <v>1092</v>
      </c>
      <c r="Q24" s="79">
        <v>1094</v>
      </c>
      <c r="R24" s="96">
        <v>648</v>
      </c>
      <c r="S24" s="78">
        <v>758</v>
      </c>
      <c r="T24" s="79">
        <v>780</v>
      </c>
      <c r="U24" s="80">
        <v>173</v>
      </c>
      <c r="V24" s="80">
        <v>31</v>
      </c>
      <c r="W24" s="81">
        <v>3360</v>
      </c>
      <c r="X24" s="82"/>
    </row>
    <row r="25" spans="1:24" ht="20.25" customHeight="1">
      <c r="A25" s="93"/>
      <c r="B25" s="94"/>
      <c r="C25" s="94"/>
      <c r="D25" s="784" t="s">
        <v>75</v>
      </c>
      <c r="E25" s="784"/>
      <c r="F25" s="784"/>
      <c r="G25" s="784"/>
      <c r="H25" s="784"/>
      <c r="I25" s="784"/>
      <c r="J25" s="101"/>
      <c r="K25" s="80">
        <f t="shared" si="8"/>
        <v>12</v>
      </c>
      <c r="L25" s="96">
        <v>0</v>
      </c>
      <c r="M25" s="97">
        <v>0</v>
      </c>
      <c r="N25" s="98">
        <v>12</v>
      </c>
      <c r="O25" s="80">
        <f t="shared" si="6"/>
        <v>1576</v>
      </c>
      <c r="P25" s="96">
        <v>829</v>
      </c>
      <c r="Q25" s="79">
        <v>747</v>
      </c>
      <c r="R25" s="96">
        <v>480</v>
      </c>
      <c r="S25" s="78">
        <v>535</v>
      </c>
      <c r="T25" s="79">
        <v>561</v>
      </c>
      <c r="U25" s="80">
        <v>143</v>
      </c>
      <c r="V25" s="80">
        <v>24</v>
      </c>
      <c r="W25" s="81">
        <v>2810</v>
      </c>
      <c r="X25" s="82"/>
    </row>
    <row r="26" spans="1:24" ht="20.25" customHeight="1">
      <c r="A26" s="62"/>
      <c r="B26" s="83"/>
      <c r="C26" s="83"/>
      <c r="D26" s="794" t="s">
        <v>76</v>
      </c>
      <c r="E26" s="794"/>
      <c r="F26" s="794"/>
      <c r="G26" s="794"/>
      <c r="H26" s="794"/>
      <c r="I26" s="794"/>
      <c r="J26" s="103"/>
      <c r="K26" s="85">
        <f t="shared" si="8"/>
        <v>20</v>
      </c>
      <c r="L26" s="86">
        <v>0</v>
      </c>
      <c r="M26" s="87">
        <v>0</v>
      </c>
      <c r="N26" s="104">
        <v>20</v>
      </c>
      <c r="O26" s="85">
        <f t="shared" si="6"/>
        <v>2618</v>
      </c>
      <c r="P26" s="86">
        <v>1351</v>
      </c>
      <c r="Q26" s="88">
        <v>1267</v>
      </c>
      <c r="R26" s="86">
        <v>833</v>
      </c>
      <c r="S26" s="89">
        <v>864</v>
      </c>
      <c r="T26" s="88">
        <v>921</v>
      </c>
      <c r="U26" s="85">
        <v>262</v>
      </c>
      <c r="V26" s="85">
        <v>42</v>
      </c>
      <c r="W26" s="90">
        <v>4015</v>
      </c>
      <c r="X26" s="82"/>
    </row>
    <row r="27" spans="1:24" ht="20.100000000000001" customHeight="1">
      <c r="A27" s="105"/>
      <c r="B27" s="793" t="s">
        <v>77</v>
      </c>
      <c r="C27" s="793"/>
      <c r="D27" s="793"/>
      <c r="E27" s="793"/>
      <c r="F27" s="793"/>
      <c r="G27" s="793"/>
      <c r="H27" s="106"/>
      <c r="I27" s="106"/>
      <c r="J27" s="107"/>
      <c r="K27" s="108">
        <f t="shared" si="8"/>
        <v>12</v>
      </c>
      <c r="L27" s="109">
        <v>0</v>
      </c>
      <c r="M27" s="87">
        <v>0</v>
      </c>
      <c r="N27" s="110">
        <v>12</v>
      </c>
      <c r="O27" s="108">
        <f t="shared" si="6"/>
        <v>971</v>
      </c>
      <c r="P27" s="109">
        <v>490</v>
      </c>
      <c r="Q27" s="110">
        <v>481</v>
      </c>
      <c r="R27" s="109">
        <v>310</v>
      </c>
      <c r="S27" s="111">
        <v>337</v>
      </c>
      <c r="T27" s="110">
        <v>324</v>
      </c>
      <c r="U27" s="108">
        <v>174</v>
      </c>
      <c r="V27" s="108">
        <v>27</v>
      </c>
      <c r="W27" s="112">
        <v>1770</v>
      </c>
      <c r="X27" s="82"/>
    </row>
    <row r="28" spans="1:24" ht="20.100000000000001" customHeight="1">
      <c r="A28" s="105"/>
      <c r="B28" s="793" t="s">
        <v>78</v>
      </c>
      <c r="C28" s="793"/>
      <c r="D28" s="793"/>
      <c r="E28" s="793"/>
      <c r="F28" s="793"/>
      <c r="G28" s="793"/>
      <c r="H28" s="106"/>
      <c r="I28" s="106"/>
      <c r="J28" s="84"/>
      <c r="K28" s="108">
        <f t="shared" si="8"/>
        <v>21</v>
      </c>
      <c r="L28" s="109">
        <v>0</v>
      </c>
      <c r="M28" s="113">
        <v>0</v>
      </c>
      <c r="N28" s="110">
        <v>21</v>
      </c>
      <c r="O28" s="108">
        <f t="shared" si="6"/>
        <v>2395</v>
      </c>
      <c r="P28" s="109">
        <v>1181</v>
      </c>
      <c r="Q28" s="110">
        <v>1214</v>
      </c>
      <c r="R28" s="109">
        <v>757</v>
      </c>
      <c r="S28" s="111">
        <v>808</v>
      </c>
      <c r="T28" s="110">
        <v>830</v>
      </c>
      <c r="U28" s="108">
        <v>297</v>
      </c>
      <c r="V28" s="108">
        <v>44</v>
      </c>
      <c r="W28" s="112">
        <v>4285</v>
      </c>
      <c r="X28" s="82"/>
    </row>
    <row r="29" spans="1:24" ht="20.100000000000001" customHeight="1">
      <c r="A29" s="105"/>
      <c r="B29" s="793" t="s">
        <v>79</v>
      </c>
      <c r="C29" s="793"/>
      <c r="D29" s="793"/>
      <c r="E29" s="793"/>
      <c r="F29" s="793"/>
      <c r="G29" s="793"/>
      <c r="H29" s="106"/>
      <c r="I29" s="106"/>
      <c r="J29" s="107"/>
      <c r="K29" s="108">
        <f t="shared" si="8"/>
        <v>8</v>
      </c>
      <c r="L29" s="86">
        <v>0</v>
      </c>
      <c r="M29" s="113">
        <v>0</v>
      </c>
      <c r="N29" s="110">
        <v>8</v>
      </c>
      <c r="O29" s="108">
        <f t="shared" si="6"/>
        <v>479</v>
      </c>
      <c r="P29" s="109">
        <v>230</v>
      </c>
      <c r="Q29" s="110">
        <v>249</v>
      </c>
      <c r="R29" s="109">
        <v>134</v>
      </c>
      <c r="S29" s="111">
        <v>174</v>
      </c>
      <c r="T29" s="110">
        <v>171</v>
      </c>
      <c r="U29" s="108">
        <v>68</v>
      </c>
      <c r="V29" s="108">
        <v>14</v>
      </c>
      <c r="W29" s="112">
        <v>1295</v>
      </c>
      <c r="X29" s="82"/>
    </row>
    <row r="30" spans="1:24" ht="20.100000000000001" customHeight="1">
      <c r="A30" s="105"/>
      <c r="B30" s="793" t="s">
        <v>80</v>
      </c>
      <c r="C30" s="793"/>
      <c r="D30" s="793"/>
      <c r="E30" s="793"/>
      <c r="F30" s="793"/>
      <c r="G30" s="793"/>
      <c r="H30" s="106"/>
      <c r="I30" s="106"/>
      <c r="J30" s="84"/>
      <c r="K30" s="108">
        <f t="shared" si="8"/>
        <v>9</v>
      </c>
      <c r="L30" s="109">
        <v>0</v>
      </c>
      <c r="M30" s="113">
        <v>0</v>
      </c>
      <c r="N30" s="110">
        <v>9</v>
      </c>
      <c r="O30" s="108">
        <f t="shared" si="6"/>
        <v>1041</v>
      </c>
      <c r="P30" s="109">
        <v>531</v>
      </c>
      <c r="Q30" s="110">
        <v>510</v>
      </c>
      <c r="R30" s="109">
        <v>313</v>
      </c>
      <c r="S30" s="111">
        <v>336</v>
      </c>
      <c r="T30" s="110">
        <v>392</v>
      </c>
      <c r="U30" s="108">
        <v>124</v>
      </c>
      <c r="V30" s="108">
        <v>19</v>
      </c>
      <c r="W30" s="112">
        <v>1670</v>
      </c>
      <c r="X30" s="82"/>
    </row>
    <row r="31" spans="1:24" ht="20.100000000000001" customHeight="1">
      <c r="A31" s="105"/>
      <c r="B31" s="793" t="s">
        <v>81</v>
      </c>
      <c r="C31" s="793"/>
      <c r="D31" s="793"/>
      <c r="E31" s="793"/>
      <c r="F31" s="793"/>
      <c r="G31" s="793"/>
      <c r="H31" s="106"/>
      <c r="I31" s="106"/>
      <c r="J31" s="107"/>
      <c r="K31" s="108">
        <f t="shared" si="8"/>
        <v>2</v>
      </c>
      <c r="L31" s="109">
        <v>0</v>
      </c>
      <c r="M31" s="113">
        <v>1</v>
      </c>
      <c r="N31" s="110">
        <v>1</v>
      </c>
      <c r="O31" s="108">
        <f t="shared" si="6"/>
        <v>128</v>
      </c>
      <c r="P31" s="109">
        <v>70</v>
      </c>
      <c r="Q31" s="110">
        <v>58</v>
      </c>
      <c r="R31" s="109">
        <v>32</v>
      </c>
      <c r="S31" s="111">
        <v>44</v>
      </c>
      <c r="T31" s="110">
        <v>52</v>
      </c>
      <c r="U31" s="108">
        <v>13</v>
      </c>
      <c r="V31" s="108">
        <v>1</v>
      </c>
      <c r="W31" s="112">
        <v>300</v>
      </c>
      <c r="X31" s="82"/>
    </row>
    <row r="32" spans="1:24" ht="20.100000000000001" customHeight="1">
      <c r="A32" s="105"/>
      <c r="B32" s="793" t="s">
        <v>82</v>
      </c>
      <c r="C32" s="793"/>
      <c r="D32" s="793"/>
      <c r="E32" s="793"/>
      <c r="F32" s="793"/>
      <c r="G32" s="793"/>
      <c r="H32" s="106"/>
      <c r="I32" s="106"/>
      <c r="J32" s="107"/>
      <c r="K32" s="108">
        <f t="shared" si="8"/>
        <v>5</v>
      </c>
      <c r="L32" s="109">
        <v>0</v>
      </c>
      <c r="M32" s="113">
        <v>0</v>
      </c>
      <c r="N32" s="110">
        <v>5</v>
      </c>
      <c r="O32" s="108">
        <f t="shared" si="6"/>
        <v>51</v>
      </c>
      <c r="P32" s="109">
        <v>23</v>
      </c>
      <c r="Q32" s="110">
        <v>28</v>
      </c>
      <c r="R32" s="109">
        <v>13</v>
      </c>
      <c r="S32" s="111">
        <v>16</v>
      </c>
      <c r="T32" s="110">
        <v>22</v>
      </c>
      <c r="U32" s="108">
        <v>16</v>
      </c>
      <c r="V32" s="108">
        <v>3</v>
      </c>
      <c r="W32" s="112">
        <v>575</v>
      </c>
      <c r="X32" s="82"/>
    </row>
    <row r="33" spans="1:24" ht="20.100000000000001" customHeight="1">
      <c r="A33" s="105"/>
      <c r="B33" s="793" t="s">
        <v>83</v>
      </c>
      <c r="C33" s="793"/>
      <c r="D33" s="793"/>
      <c r="E33" s="793"/>
      <c r="F33" s="793"/>
      <c r="G33" s="793"/>
      <c r="H33" s="106"/>
      <c r="I33" s="106"/>
      <c r="J33" s="107"/>
      <c r="K33" s="108">
        <f t="shared" si="8"/>
        <v>5</v>
      </c>
      <c r="L33" s="109">
        <v>0</v>
      </c>
      <c r="M33" s="113">
        <v>0</v>
      </c>
      <c r="N33" s="110">
        <v>5</v>
      </c>
      <c r="O33" s="108">
        <f t="shared" si="6"/>
        <v>421</v>
      </c>
      <c r="P33" s="109">
        <v>210</v>
      </c>
      <c r="Q33" s="110">
        <v>211</v>
      </c>
      <c r="R33" s="109">
        <v>125</v>
      </c>
      <c r="S33" s="111">
        <v>151</v>
      </c>
      <c r="T33" s="110">
        <v>145</v>
      </c>
      <c r="U33" s="108">
        <v>69</v>
      </c>
      <c r="V33" s="108">
        <v>7</v>
      </c>
      <c r="W33" s="112">
        <v>570</v>
      </c>
      <c r="X33" s="82"/>
    </row>
    <row r="34" spans="1:24" ht="20.100000000000001" customHeight="1">
      <c r="A34" s="105"/>
      <c r="B34" s="793" t="s">
        <v>84</v>
      </c>
      <c r="C34" s="793"/>
      <c r="D34" s="793"/>
      <c r="E34" s="793"/>
      <c r="F34" s="793"/>
      <c r="G34" s="793"/>
      <c r="H34" s="106"/>
      <c r="I34" s="106"/>
      <c r="J34" s="107"/>
      <c r="K34" s="108">
        <f t="shared" si="8"/>
        <v>1</v>
      </c>
      <c r="L34" s="109">
        <v>0</v>
      </c>
      <c r="M34" s="113">
        <v>0</v>
      </c>
      <c r="N34" s="110">
        <v>1</v>
      </c>
      <c r="O34" s="108">
        <f t="shared" si="6"/>
        <v>142</v>
      </c>
      <c r="P34" s="109">
        <v>70</v>
      </c>
      <c r="Q34" s="110">
        <v>72</v>
      </c>
      <c r="R34" s="109">
        <v>45</v>
      </c>
      <c r="S34" s="111">
        <v>46</v>
      </c>
      <c r="T34" s="110">
        <v>51</v>
      </c>
      <c r="U34" s="108">
        <v>21</v>
      </c>
      <c r="V34" s="108">
        <v>5</v>
      </c>
      <c r="W34" s="112">
        <v>370</v>
      </c>
      <c r="X34" s="82"/>
    </row>
    <row r="35" spans="1:24" ht="20.100000000000001" customHeight="1">
      <c r="A35" s="105"/>
      <c r="B35" s="793" t="s">
        <v>85</v>
      </c>
      <c r="C35" s="793"/>
      <c r="D35" s="793"/>
      <c r="E35" s="793"/>
      <c r="F35" s="793"/>
      <c r="G35" s="793"/>
      <c r="H35" s="106"/>
      <c r="I35" s="106"/>
      <c r="J35" s="107"/>
      <c r="K35" s="108">
        <f t="shared" si="8"/>
        <v>4</v>
      </c>
      <c r="L35" s="109">
        <v>0</v>
      </c>
      <c r="M35" s="113">
        <v>0</v>
      </c>
      <c r="N35" s="110">
        <v>4</v>
      </c>
      <c r="O35" s="108">
        <f t="shared" si="6"/>
        <v>208</v>
      </c>
      <c r="P35" s="109">
        <v>100</v>
      </c>
      <c r="Q35" s="110">
        <v>108</v>
      </c>
      <c r="R35" s="109">
        <v>63</v>
      </c>
      <c r="S35" s="111">
        <v>63</v>
      </c>
      <c r="T35" s="110">
        <v>82</v>
      </c>
      <c r="U35" s="108">
        <v>43</v>
      </c>
      <c r="V35" s="108">
        <v>18</v>
      </c>
      <c r="W35" s="112">
        <v>395</v>
      </c>
      <c r="X35" s="82"/>
    </row>
    <row r="36" spans="1:24" ht="20.100000000000001" customHeight="1">
      <c r="A36" s="105"/>
      <c r="B36" s="793" t="s">
        <v>86</v>
      </c>
      <c r="C36" s="793"/>
      <c r="D36" s="793"/>
      <c r="E36" s="793"/>
      <c r="F36" s="793"/>
      <c r="G36" s="793"/>
      <c r="H36" s="106"/>
      <c r="I36" s="106"/>
      <c r="J36" s="107"/>
      <c r="K36" s="108">
        <f t="shared" si="8"/>
        <v>6</v>
      </c>
      <c r="L36" s="109">
        <v>0</v>
      </c>
      <c r="M36" s="113">
        <v>0</v>
      </c>
      <c r="N36" s="110">
        <v>6</v>
      </c>
      <c r="O36" s="108">
        <f t="shared" si="6"/>
        <v>790</v>
      </c>
      <c r="P36" s="109">
        <v>400</v>
      </c>
      <c r="Q36" s="110">
        <v>390</v>
      </c>
      <c r="R36" s="109">
        <v>261</v>
      </c>
      <c r="S36" s="111">
        <v>247</v>
      </c>
      <c r="T36" s="110">
        <v>282</v>
      </c>
      <c r="U36" s="108">
        <v>57</v>
      </c>
      <c r="V36" s="108">
        <v>20</v>
      </c>
      <c r="W36" s="112">
        <v>1215</v>
      </c>
      <c r="X36" s="82"/>
    </row>
    <row r="37" spans="1:24" ht="20.100000000000001" customHeight="1">
      <c r="A37" s="105"/>
      <c r="B37" s="793" t="s">
        <v>87</v>
      </c>
      <c r="C37" s="793"/>
      <c r="D37" s="793"/>
      <c r="E37" s="793"/>
      <c r="F37" s="793"/>
      <c r="G37" s="793"/>
      <c r="H37" s="106"/>
      <c r="I37" s="106"/>
      <c r="J37" s="107"/>
      <c r="K37" s="108">
        <f t="shared" si="8"/>
        <v>1</v>
      </c>
      <c r="L37" s="109">
        <v>0</v>
      </c>
      <c r="M37" s="113">
        <v>0</v>
      </c>
      <c r="N37" s="110">
        <v>1</v>
      </c>
      <c r="O37" s="108">
        <f t="shared" si="6"/>
        <v>65</v>
      </c>
      <c r="P37" s="109">
        <v>29</v>
      </c>
      <c r="Q37" s="110">
        <v>36</v>
      </c>
      <c r="R37" s="109">
        <v>19</v>
      </c>
      <c r="S37" s="111">
        <v>21</v>
      </c>
      <c r="T37" s="110">
        <v>25</v>
      </c>
      <c r="U37" s="108">
        <v>7</v>
      </c>
      <c r="V37" s="108">
        <v>2</v>
      </c>
      <c r="W37" s="112">
        <v>175</v>
      </c>
      <c r="X37" s="82"/>
    </row>
    <row r="38" spans="1:24" ht="20.100000000000001" customHeight="1">
      <c r="A38" s="105"/>
      <c r="B38" s="793" t="s">
        <v>88</v>
      </c>
      <c r="C38" s="793"/>
      <c r="D38" s="793"/>
      <c r="E38" s="793"/>
      <c r="F38" s="793"/>
      <c r="G38" s="793"/>
      <c r="H38" s="106"/>
      <c r="I38" s="106"/>
      <c r="J38" s="107"/>
      <c r="K38" s="108">
        <f t="shared" si="8"/>
        <v>6</v>
      </c>
      <c r="L38" s="109">
        <v>0</v>
      </c>
      <c r="M38" s="113">
        <v>0</v>
      </c>
      <c r="N38" s="110">
        <v>6</v>
      </c>
      <c r="O38" s="108">
        <f t="shared" si="6"/>
        <v>419</v>
      </c>
      <c r="P38" s="109">
        <v>240</v>
      </c>
      <c r="Q38" s="110">
        <v>179</v>
      </c>
      <c r="R38" s="109">
        <v>117</v>
      </c>
      <c r="S38" s="111">
        <v>150</v>
      </c>
      <c r="T38" s="110">
        <v>152</v>
      </c>
      <c r="U38" s="108">
        <v>49</v>
      </c>
      <c r="V38" s="108">
        <v>6</v>
      </c>
      <c r="W38" s="112">
        <v>1070</v>
      </c>
      <c r="X38" s="82"/>
    </row>
    <row r="39" spans="1:24" ht="20.100000000000001" customHeight="1">
      <c r="A39" s="105"/>
      <c r="B39" s="793" t="s">
        <v>89</v>
      </c>
      <c r="C39" s="793"/>
      <c r="D39" s="793"/>
      <c r="E39" s="793"/>
      <c r="F39" s="793"/>
      <c r="G39" s="793"/>
      <c r="H39" s="106"/>
      <c r="I39" s="106"/>
      <c r="J39" s="107"/>
      <c r="K39" s="108">
        <f t="shared" si="8"/>
        <v>5</v>
      </c>
      <c r="L39" s="109">
        <v>0</v>
      </c>
      <c r="M39" s="113">
        <v>2</v>
      </c>
      <c r="N39" s="110">
        <v>3</v>
      </c>
      <c r="O39" s="108">
        <f t="shared" si="6"/>
        <v>628</v>
      </c>
      <c r="P39" s="109">
        <v>350</v>
      </c>
      <c r="Q39" s="110">
        <v>278</v>
      </c>
      <c r="R39" s="109">
        <v>164</v>
      </c>
      <c r="S39" s="111">
        <v>220</v>
      </c>
      <c r="T39" s="110">
        <v>244</v>
      </c>
      <c r="U39" s="108">
        <v>66</v>
      </c>
      <c r="V39" s="108">
        <v>2</v>
      </c>
      <c r="W39" s="112">
        <v>845</v>
      </c>
      <c r="X39" s="82"/>
    </row>
    <row r="40" spans="1:24" ht="20.100000000000001" customHeight="1">
      <c r="A40" s="105"/>
      <c r="B40" s="793" t="s">
        <v>90</v>
      </c>
      <c r="C40" s="793"/>
      <c r="D40" s="793"/>
      <c r="E40" s="793"/>
      <c r="F40" s="793"/>
      <c r="G40" s="793"/>
      <c r="H40" s="106"/>
      <c r="I40" s="106"/>
      <c r="J40" s="107"/>
      <c r="K40" s="108">
        <f t="shared" si="8"/>
        <v>8</v>
      </c>
      <c r="L40" s="109">
        <v>0</v>
      </c>
      <c r="M40" s="113">
        <v>1</v>
      </c>
      <c r="N40" s="110">
        <v>7</v>
      </c>
      <c r="O40" s="108">
        <f t="shared" si="6"/>
        <v>1247</v>
      </c>
      <c r="P40" s="109">
        <v>648</v>
      </c>
      <c r="Q40" s="110">
        <v>599</v>
      </c>
      <c r="R40" s="109">
        <v>376</v>
      </c>
      <c r="S40" s="111">
        <v>417</v>
      </c>
      <c r="T40" s="110">
        <v>454</v>
      </c>
      <c r="U40" s="108">
        <v>94</v>
      </c>
      <c r="V40" s="108">
        <v>14</v>
      </c>
      <c r="W40" s="112">
        <v>1675</v>
      </c>
      <c r="X40" s="82"/>
    </row>
    <row r="41" spans="1:24" ht="20.100000000000001" customHeight="1">
      <c r="A41" s="105"/>
      <c r="B41" s="793" t="s">
        <v>91</v>
      </c>
      <c r="C41" s="793"/>
      <c r="D41" s="793"/>
      <c r="E41" s="793"/>
      <c r="F41" s="793"/>
      <c r="G41" s="793"/>
      <c r="H41" s="106"/>
      <c r="I41" s="106"/>
      <c r="J41" s="107"/>
      <c r="K41" s="108">
        <f t="shared" si="8"/>
        <v>9</v>
      </c>
      <c r="L41" s="109">
        <v>0</v>
      </c>
      <c r="M41" s="113">
        <v>0</v>
      </c>
      <c r="N41" s="110">
        <v>9</v>
      </c>
      <c r="O41" s="108">
        <f t="shared" si="6"/>
        <v>1465</v>
      </c>
      <c r="P41" s="109">
        <v>778</v>
      </c>
      <c r="Q41" s="110">
        <v>687</v>
      </c>
      <c r="R41" s="109">
        <v>438</v>
      </c>
      <c r="S41" s="111">
        <v>470</v>
      </c>
      <c r="T41" s="110">
        <v>557</v>
      </c>
      <c r="U41" s="108">
        <v>138</v>
      </c>
      <c r="V41" s="108">
        <v>24</v>
      </c>
      <c r="W41" s="112">
        <v>2240</v>
      </c>
      <c r="X41" s="82"/>
    </row>
    <row r="42" spans="1:24" ht="20.100000000000001" customHeight="1">
      <c r="A42" s="105"/>
      <c r="B42" s="793" t="s">
        <v>92</v>
      </c>
      <c r="C42" s="793"/>
      <c r="D42" s="793"/>
      <c r="E42" s="793"/>
      <c r="F42" s="793"/>
      <c r="G42" s="793"/>
      <c r="H42" s="106"/>
      <c r="I42" s="106"/>
      <c r="J42" s="107"/>
      <c r="K42" s="108">
        <f t="shared" si="8"/>
        <v>6</v>
      </c>
      <c r="L42" s="109">
        <v>0</v>
      </c>
      <c r="M42" s="113">
        <v>0</v>
      </c>
      <c r="N42" s="110">
        <v>6</v>
      </c>
      <c r="O42" s="108">
        <f t="shared" si="6"/>
        <v>937</v>
      </c>
      <c r="P42" s="109">
        <v>470</v>
      </c>
      <c r="Q42" s="110">
        <v>467</v>
      </c>
      <c r="R42" s="109">
        <v>266</v>
      </c>
      <c r="S42" s="111">
        <v>318</v>
      </c>
      <c r="T42" s="110">
        <v>353</v>
      </c>
      <c r="U42" s="108">
        <v>65</v>
      </c>
      <c r="V42" s="108">
        <v>11</v>
      </c>
      <c r="W42" s="112">
        <v>1430</v>
      </c>
      <c r="X42" s="82"/>
    </row>
    <row r="43" spans="1:24" ht="20.100000000000001" customHeight="1">
      <c r="A43" s="105"/>
      <c r="B43" s="793" t="s">
        <v>93</v>
      </c>
      <c r="C43" s="793"/>
      <c r="D43" s="793"/>
      <c r="E43" s="793"/>
      <c r="F43" s="793"/>
      <c r="G43" s="793"/>
      <c r="H43" s="106"/>
      <c r="I43" s="106"/>
      <c r="J43" s="107"/>
      <c r="K43" s="108">
        <f t="shared" si="8"/>
        <v>8</v>
      </c>
      <c r="L43" s="109">
        <v>1</v>
      </c>
      <c r="M43" s="113">
        <v>0</v>
      </c>
      <c r="N43" s="110">
        <v>7</v>
      </c>
      <c r="O43" s="108">
        <f t="shared" si="6"/>
        <v>1225</v>
      </c>
      <c r="P43" s="109">
        <v>618</v>
      </c>
      <c r="Q43" s="110">
        <v>607</v>
      </c>
      <c r="R43" s="109">
        <v>368</v>
      </c>
      <c r="S43" s="111">
        <v>434</v>
      </c>
      <c r="T43" s="110">
        <v>423</v>
      </c>
      <c r="U43" s="108">
        <v>110</v>
      </c>
      <c r="V43" s="108">
        <v>20</v>
      </c>
      <c r="W43" s="112">
        <v>1510</v>
      </c>
      <c r="X43" s="82"/>
    </row>
    <row r="44" spans="1:24" ht="20.100000000000001" customHeight="1">
      <c r="A44" s="105"/>
      <c r="B44" s="793" t="s">
        <v>94</v>
      </c>
      <c r="C44" s="793"/>
      <c r="D44" s="793"/>
      <c r="E44" s="793"/>
      <c r="F44" s="793"/>
      <c r="G44" s="793"/>
      <c r="H44" s="106"/>
      <c r="I44" s="106"/>
      <c r="J44" s="107"/>
      <c r="K44" s="108">
        <f t="shared" si="8"/>
        <v>5</v>
      </c>
      <c r="L44" s="109">
        <v>0</v>
      </c>
      <c r="M44" s="113">
        <v>0</v>
      </c>
      <c r="N44" s="110">
        <v>5</v>
      </c>
      <c r="O44" s="108">
        <f t="shared" si="6"/>
        <v>769</v>
      </c>
      <c r="P44" s="109">
        <v>377</v>
      </c>
      <c r="Q44" s="110">
        <v>392</v>
      </c>
      <c r="R44" s="109">
        <v>207</v>
      </c>
      <c r="S44" s="111">
        <v>265</v>
      </c>
      <c r="T44" s="110">
        <v>297</v>
      </c>
      <c r="U44" s="108">
        <v>56</v>
      </c>
      <c r="V44" s="108">
        <v>17</v>
      </c>
      <c r="W44" s="112">
        <v>1270</v>
      </c>
      <c r="X44" s="82"/>
    </row>
    <row r="45" spans="1:24" ht="20.100000000000001" customHeight="1">
      <c r="A45" s="105"/>
      <c r="B45" s="793" t="s">
        <v>95</v>
      </c>
      <c r="C45" s="793"/>
      <c r="D45" s="793"/>
      <c r="E45" s="793"/>
      <c r="F45" s="793"/>
      <c r="G45" s="793"/>
      <c r="H45" s="106"/>
      <c r="I45" s="106"/>
      <c r="J45" s="107"/>
      <c r="K45" s="108">
        <f t="shared" si="8"/>
        <v>4</v>
      </c>
      <c r="L45" s="109">
        <v>0</v>
      </c>
      <c r="M45" s="113">
        <v>0</v>
      </c>
      <c r="N45" s="110">
        <v>4</v>
      </c>
      <c r="O45" s="108">
        <f t="shared" si="6"/>
        <v>1285</v>
      </c>
      <c r="P45" s="109">
        <v>651</v>
      </c>
      <c r="Q45" s="110">
        <v>634</v>
      </c>
      <c r="R45" s="109">
        <v>430</v>
      </c>
      <c r="S45" s="111">
        <v>418</v>
      </c>
      <c r="T45" s="110">
        <v>437</v>
      </c>
      <c r="U45" s="108">
        <v>95</v>
      </c>
      <c r="V45" s="108">
        <v>30</v>
      </c>
      <c r="W45" s="112">
        <v>1415</v>
      </c>
      <c r="X45" s="82"/>
    </row>
    <row r="46" spans="1:24" ht="20.100000000000001" customHeight="1">
      <c r="A46" s="105"/>
      <c r="B46" s="793" t="s">
        <v>96</v>
      </c>
      <c r="C46" s="793"/>
      <c r="D46" s="793"/>
      <c r="E46" s="793"/>
      <c r="F46" s="793"/>
      <c r="G46" s="793"/>
      <c r="H46" s="106"/>
      <c r="I46" s="106"/>
      <c r="J46" s="107"/>
      <c r="K46" s="108">
        <f t="shared" si="8"/>
        <v>6</v>
      </c>
      <c r="L46" s="109">
        <v>0</v>
      </c>
      <c r="M46" s="113">
        <v>1</v>
      </c>
      <c r="N46" s="110">
        <v>5</v>
      </c>
      <c r="O46" s="108">
        <f t="shared" si="6"/>
        <v>918</v>
      </c>
      <c r="P46" s="109">
        <v>449</v>
      </c>
      <c r="Q46" s="110">
        <v>469</v>
      </c>
      <c r="R46" s="109">
        <v>281</v>
      </c>
      <c r="S46" s="111">
        <v>314</v>
      </c>
      <c r="T46" s="110">
        <v>323</v>
      </c>
      <c r="U46" s="108">
        <v>76</v>
      </c>
      <c r="V46" s="108">
        <v>26</v>
      </c>
      <c r="W46" s="112">
        <v>1095</v>
      </c>
      <c r="X46" s="82"/>
    </row>
    <row r="47" spans="1:24" ht="20.100000000000001" customHeight="1">
      <c r="A47" s="105"/>
      <c r="B47" s="793" t="s">
        <v>97</v>
      </c>
      <c r="C47" s="793"/>
      <c r="D47" s="793"/>
      <c r="E47" s="793"/>
      <c r="F47" s="793"/>
      <c r="G47" s="793"/>
      <c r="H47" s="106"/>
      <c r="I47" s="106"/>
      <c r="J47" s="107"/>
      <c r="K47" s="108">
        <f t="shared" si="8"/>
        <v>1</v>
      </c>
      <c r="L47" s="109">
        <v>0</v>
      </c>
      <c r="M47" s="113">
        <v>0</v>
      </c>
      <c r="N47" s="110">
        <v>1</v>
      </c>
      <c r="O47" s="108">
        <f t="shared" si="6"/>
        <v>102</v>
      </c>
      <c r="P47" s="109">
        <v>50</v>
      </c>
      <c r="Q47" s="110">
        <v>52</v>
      </c>
      <c r="R47" s="109">
        <v>28</v>
      </c>
      <c r="S47" s="111">
        <v>34</v>
      </c>
      <c r="T47" s="110">
        <v>40</v>
      </c>
      <c r="U47" s="108">
        <v>11</v>
      </c>
      <c r="V47" s="108">
        <v>1</v>
      </c>
      <c r="W47" s="112">
        <v>150</v>
      </c>
      <c r="X47" s="82"/>
    </row>
    <row r="48" spans="1:24" ht="20.100000000000001" customHeight="1">
      <c r="A48" s="105"/>
      <c r="B48" s="793" t="s">
        <v>98</v>
      </c>
      <c r="C48" s="793"/>
      <c r="D48" s="793"/>
      <c r="E48" s="793"/>
      <c r="F48" s="793"/>
      <c r="G48" s="793"/>
      <c r="H48" s="106"/>
      <c r="I48" s="106"/>
      <c r="J48" s="107"/>
      <c r="K48" s="108">
        <f t="shared" si="8"/>
        <v>2</v>
      </c>
      <c r="L48" s="109">
        <v>0</v>
      </c>
      <c r="M48" s="113">
        <v>2</v>
      </c>
      <c r="N48" s="110">
        <v>0</v>
      </c>
      <c r="O48" s="108">
        <f t="shared" si="6"/>
        <v>105</v>
      </c>
      <c r="P48" s="109">
        <v>49</v>
      </c>
      <c r="Q48" s="110">
        <v>56</v>
      </c>
      <c r="R48" s="109">
        <v>20</v>
      </c>
      <c r="S48" s="111">
        <v>46</v>
      </c>
      <c r="T48" s="110">
        <v>39</v>
      </c>
      <c r="U48" s="108">
        <v>14</v>
      </c>
      <c r="V48" s="108">
        <v>0</v>
      </c>
      <c r="W48" s="112">
        <v>425</v>
      </c>
      <c r="X48" s="82"/>
    </row>
    <row r="49" spans="1:24" ht="20.100000000000001" customHeight="1">
      <c r="A49" s="105"/>
      <c r="B49" s="793" t="s">
        <v>99</v>
      </c>
      <c r="C49" s="793"/>
      <c r="D49" s="793"/>
      <c r="E49" s="793"/>
      <c r="F49" s="793"/>
      <c r="G49" s="793"/>
      <c r="H49" s="106"/>
      <c r="I49" s="106"/>
      <c r="J49" s="107"/>
      <c r="K49" s="108">
        <f t="shared" si="8"/>
        <v>6</v>
      </c>
      <c r="L49" s="109">
        <v>0</v>
      </c>
      <c r="M49" s="113">
        <v>0</v>
      </c>
      <c r="N49" s="110">
        <v>6</v>
      </c>
      <c r="O49" s="108">
        <f t="shared" si="6"/>
        <v>132</v>
      </c>
      <c r="P49" s="109">
        <v>64</v>
      </c>
      <c r="Q49" s="110">
        <v>68</v>
      </c>
      <c r="R49" s="109">
        <v>40</v>
      </c>
      <c r="S49" s="111">
        <v>39</v>
      </c>
      <c r="T49" s="110">
        <v>53</v>
      </c>
      <c r="U49" s="108">
        <v>26</v>
      </c>
      <c r="V49" s="108">
        <v>6</v>
      </c>
      <c r="W49" s="112">
        <v>645</v>
      </c>
      <c r="X49" s="82"/>
    </row>
    <row r="50" spans="1:24" ht="20.100000000000001" customHeight="1">
      <c r="A50" s="105"/>
      <c r="B50" s="793" t="s">
        <v>100</v>
      </c>
      <c r="C50" s="793"/>
      <c r="D50" s="793"/>
      <c r="E50" s="793"/>
      <c r="F50" s="793"/>
      <c r="G50" s="793"/>
      <c r="H50" s="106"/>
      <c r="I50" s="106"/>
      <c r="J50" s="107"/>
      <c r="K50" s="108">
        <f t="shared" si="8"/>
        <v>5</v>
      </c>
      <c r="L50" s="109">
        <v>0</v>
      </c>
      <c r="M50" s="113">
        <v>0</v>
      </c>
      <c r="N50" s="110">
        <v>5</v>
      </c>
      <c r="O50" s="108">
        <f t="shared" si="6"/>
        <v>298</v>
      </c>
      <c r="P50" s="109">
        <v>144</v>
      </c>
      <c r="Q50" s="110">
        <v>154</v>
      </c>
      <c r="R50" s="109">
        <v>96</v>
      </c>
      <c r="S50" s="111">
        <v>86</v>
      </c>
      <c r="T50" s="110">
        <v>116</v>
      </c>
      <c r="U50" s="108">
        <v>45</v>
      </c>
      <c r="V50" s="108">
        <v>4</v>
      </c>
      <c r="W50" s="112">
        <v>590</v>
      </c>
      <c r="X50" s="82"/>
    </row>
    <row r="51" spans="1:24" ht="20.100000000000001" customHeight="1">
      <c r="A51" s="105"/>
      <c r="B51" s="793" t="s">
        <v>101</v>
      </c>
      <c r="C51" s="793"/>
      <c r="D51" s="793"/>
      <c r="E51" s="793"/>
      <c r="F51" s="793"/>
      <c r="G51" s="793"/>
      <c r="H51" s="106"/>
      <c r="I51" s="106"/>
      <c r="J51" s="107"/>
      <c r="K51" s="108">
        <f t="shared" si="8"/>
        <v>3</v>
      </c>
      <c r="L51" s="109">
        <v>0</v>
      </c>
      <c r="M51" s="113">
        <v>0</v>
      </c>
      <c r="N51" s="110">
        <v>3</v>
      </c>
      <c r="O51" s="108">
        <f t="shared" si="6"/>
        <v>93</v>
      </c>
      <c r="P51" s="109">
        <v>40</v>
      </c>
      <c r="Q51" s="110">
        <v>53</v>
      </c>
      <c r="R51" s="109">
        <v>35</v>
      </c>
      <c r="S51" s="111">
        <v>24</v>
      </c>
      <c r="T51" s="110">
        <v>34</v>
      </c>
      <c r="U51" s="108">
        <v>28</v>
      </c>
      <c r="V51" s="108">
        <v>3</v>
      </c>
      <c r="W51" s="112">
        <v>240</v>
      </c>
      <c r="X51" s="82"/>
    </row>
    <row r="52" spans="1:24" ht="20.100000000000001" customHeight="1">
      <c r="A52" s="105"/>
      <c r="B52" s="793" t="s">
        <v>102</v>
      </c>
      <c r="C52" s="793"/>
      <c r="D52" s="793"/>
      <c r="E52" s="793"/>
      <c r="F52" s="793"/>
      <c r="G52" s="793"/>
      <c r="H52" s="106"/>
      <c r="I52" s="106"/>
      <c r="J52" s="107"/>
      <c r="K52" s="108">
        <f t="shared" si="8"/>
        <v>8</v>
      </c>
      <c r="L52" s="109">
        <v>0</v>
      </c>
      <c r="M52" s="113">
        <v>0</v>
      </c>
      <c r="N52" s="110">
        <v>8</v>
      </c>
      <c r="O52" s="108">
        <f t="shared" si="6"/>
        <v>855</v>
      </c>
      <c r="P52" s="109">
        <v>446</v>
      </c>
      <c r="Q52" s="110">
        <v>409</v>
      </c>
      <c r="R52" s="109">
        <v>239</v>
      </c>
      <c r="S52" s="111">
        <v>292</v>
      </c>
      <c r="T52" s="110">
        <v>324</v>
      </c>
      <c r="U52" s="108">
        <v>92</v>
      </c>
      <c r="V52" s="108">
        <v>35</v>
      </c>
      <c r="W52" s="112">
        <v>1285</v>
      </c>
      <c r="X52" s="82"/>
    </row>
    <row r="53" spans="1:24" ht="20.100000000000001" customHeight="1">
      <c r="A53" s="62"/>
      <c r="B53" s="795" t="s">
        <v>103</v>
      </c>
      <c r="C53" s="796"/>
      <c r="D53" s="796"/>
      <c r="E53" s="796"/>
      <c r="F53" s="796"/>
      <c r="G53" s="796"/>
      <c r="H53" s="114"/>
      <c r="I53" s="114"/>
      <c r="J53" s="84"/>
      <c r="K53" s="85">
        <f t="shared" si="8"/>
        <v>2</v>
      </c>
      <c r="L53" s="86">
        <v>0</v>
      </c>
      <c r="M53" s="87">
        <v>1</v>
      </c>
      <c r="N53" s="88">
        <v>1</v>
      </c>
      <c r="O53" s="85">
        <f t="shared" si="6"/>
        <v>248</v>
      </c>
      <c r="P53" s="86">
        <v>124</v>
      </c>
      <c r="Q53" s="88">
        <v>124</v>
      </c>
      <c r="R53" s="86">
        <v>73</v>
      </c>
      <c r="S53" s="89">
        <v>71</v>
      </c>
      <c r="T53" s="88">
        <v>104</v>
      </c>
      <c r="U53" s="85">
        <v>28</v>
      </c>
      <c r="V53" s="85">
        <v>1</v>
      </c>
      <c r="W53" s="90">
        <v>700</v>
      </c>
      <c r="X53" s="82"/>
    </row>
    <row r="54" spans="1:24" ht="20.100000000000001" customHeight="1">
      <c r="A54" s="71"/>
      <c r="B54" s="792" t="s">
        <v>104</v>
      </c>
      <c r="C54" s="792"/>
      <c r="D54" s="792"/>
      <c r="E54" s="792"/>
      <c r="F54" s="792"/>
      <c r="G54" s="792"/>
      <c r="H54" s="72"/>
      <c r="I54" s="72"/>
      <c r="J54" s="73"/>
      <c r="K54" s="80">
        <f t="shared" si="8"/>
        <v>21</v>
      </c>
      <c r="L54" s="76">
        <f>SUM(L55:L61)</f>
        <v>0</v>
      </c>
      <c r="M54" s="76">
        <f>SUM(M55:M61)</f>
        <v>12</v>
      </c>
      <c r="N54" s="91">
        <f>SUM(N55:N61)</f>
        <v>9</v>
      </c>
      <c r="O54" s="74">
        <f>SUM(O55:O61)</f>
        <v>2668</v>
      </c>
      <c r="P54" s="75">
        <f t="shared" ref="P54:W54" si="9">SUM(P55:P61)</f>
        <v>1335</v>
      </c>
      <c r="Q54" s="77">
        <f t="shared" si="9"/>
        <v>1333</v>
      </c>
      <c r="R54" s="75">
        <f t="shared" si="9"/>
        <v>809</v>
      </c>
      <c r="S54" s="91">
        <f t="shared" si="9"/>
        <v>896</v>
      </c>
      <c r="T54" s="77">
        <f t="shared" si="9"/>
        <v>963</v>
      </c>
      <c r="U54" s="74">
        <f t="shared" si="9"/>
        <v>207</v>
      </c>
      <c r="V54" s="74">
        <f t="shared" si="9"/>
        <v>23</v>
      </c>
      <c r="W54" s="92">
        <f t="shared" si="9"/>
        <v>4480</v>
      </c>
      <c r="X54" s="82"/>
    </row>
    <row r="55" spans="1:24" ht="20.100000000000001" customHeight="1">
      <c r="A55" s="93"/>
      <c r="B55" s="94"/>
      <c r="C55" s="94"/>
      <c r="D55" s="784" t="s">
        <v>105</v>
      </c>
      <c r="E55" s="784"/>
      <c r="F55" s="784"/>
      <c r="G55" s="784"/>
      <c r="H55" s="784"/>
      <c r="I55" s="784"/>
      <c r="J55" s="95"/>
      <c r="K55" s="80">
        <f t="shared" si="8"/>
        <v>3</v>
      </c>
      <c r="L55" s="96">
        <v>0</v>
      </c>
      <c r="M55" s="97">
        <v>0</v>
      </c>
      <c r="N55" s="79">
        <v>3</v>
      </c>
      <c r="O55" s="80">
        <f t="shared" si="6"/>
        <v>600</v>
      </c>
      <c r="P55" s="96">
        <v>318</v>
      </c>
      <c r="Q55" s="79">
        <v>282</v>
      </c>
      <c r="R55" s="96">
        <v>203</v>
      </c>
      <c r="S55" s="78">
        <v>198</v>
      </c>
      <c r="T55" s="79">
        <v>199</v>
      </c>
      <c r="U55" s="80">
        <v>34</v>
      </c>
      <c r="V55" s="80">
        <v>7</v>
      </c>
      <c r="W55" s="81">
        <v>845</v>
      </c>
      <c r="X55" s="82"/>
    </row>
    <row r="56" spans="1:24" ht="20.100000000000001" customHeight="1">
      <c r="A56" s="93"/>
      <c r="B56" s="94"/>
      <c r="C56" s="94"/>
      <c r="D56" s="784" t="s">
        <v>106</v>
      </c>
      <c r="E56" s="784"/>
      <c r="F56" s="784"/>
      <c r="G56" s="784"/>
      <c r="H56" s="784"/>
      <c r="I56" s="784"/>
      <c r="J56" s="95"/>
      <c r="K56" s="80">
        <f t="shared" si="8"/>
        <v>4</v>
      </c>
      <c r="L56" s="96">
        <v>0</v>
      </c>
      <c r="M56" s="97">
        <v>3</v>
      </c>
      <c r="N56" s="79">
        <v>1</v>
      </c>
      <c r="O56" s="80">
        <f t="shared" si="6"/>
        <v>295</v>
      </c>
      <c r="P56" s="96">
        <v>126</v>
      </c>
      <c r="Q56" s="79">
        <v>169</v>
      </c>
      <c r="R56" s="96">
        <v>87</v>
      </c>
      <c r="S56" s="78">
        <v>85</v>
      </c>
      <c r="T56" s="79">
        <v>123</v>
      </c>
      <c r="U56" s="80">
        <v>30</v>
      </c>
      <c r="V56" s="80">
        <v>3</v>
      </c>
      <c r="W56" s="81">
        <v>605</v>
      </c>
      <c r="X56" s="82"/>
    </row>
    <row r="57" spans="1:24" ht="20.100000000000001" customHeight="1">
      <c r="A57" s="93"/>
      <c r="B57" s="94"/>
      <c r="C57" s="94"/>
      <c r="D57" s="784" t="s">
        <v>107</v>
      </c>
      <c r="E57" s="784"/>
      <c r="F57" s="784"/>
      <c r="G57" s="784"/>
      <c r="H57" s="784"/>
      <c r="I57" s="784"/>
      <c r="J57" s="95"/>
      <c r="K57" s="80">
        <f t="shared" si="8"/>
        <v>4</v>
      </c>
      <c r="L57" s="96">
        <v>0</v>
      </c>
      <c r="M57" s="97">
        <v>0</v>
      </c>
      <c r="N57" s="79">
        <v>4</v>
      </c>
      <c r="O57" s="80">
        <f t="shared" si="6"/>
        <v>892</v>
      </c>
      <c r="P57" s="96">
        <v>438</v>
      </c>
      <c r="Q57" s="79">
        <v>454</v>
      </c>
      <c r="R57" s="96">
        <v>285</v>
      </c>
      <c r="S57" s="78">
        <v>306</v>
      </c>
      <c r="T57" s="79">
        <v>301</v>
      </c>
      <c r="U57" s="80">
        <v>60</v>
      </c>
      <c r="V57" s="80">
        <v>10</v>
      </c>
      <c r="W57" s="81">
        <v>980</v>
      </c>
      <c r="X57" s="82"/>
    </row>
    <row r="58" spans="1:24" ht="20.100000000000001" customHeight="1">
      <c r="A58" s="93"/>
      <c r="B58" s="94"/>
      <c r="C58" s="94"/>
      <c r="D58" s="784" t="s">
        <v>108</v>
      </c>
      <c r="E58" s="784"/>
      <c r="F58" s="784"/>
      <c r="G58" s="784"/>
      <c r="H58" s="784"/>
      <c r="I58" s="784"/>
      <c r="J58" s="95"/>
      <c r="K58" s="80">
        <f t="shared" si="8"/>
        <v>1</v>
      </c>
      <c r="L58" s="96">
        <v>0</v>
      </c>
      <c r="M58" s="97">
        <v>1</v>
      </c>
      <c r="N58" s="79">
        <v>0</v>
      </c>
      <c r="O58" s="80">
        <f t="shared" si="6"/>
        <v>73</v>
      </c>
      <c r="P58" s="96">
        <v>36</v>
      </c>
      <c r="Q58" s="79">
        <v>37</v>
      </c>
      <c r="R58" s="96">
        <v>20</v>
      </c>
      <c r="S58" s="78">
        <v>31</v>
      </c>
      <c r="T58" s="79">
        <v>22</v>
      </c>
      <c r="U58" s="80">
        <v>13</v>
      </c>
      <c r="V58" s="80">
        <v>0</v>
      </c>
      <c r="W58" s="81">
        <v>350</v>
      </c>
      <c r="X58" s="82"/>
    </row>
    <row r="59" spans="1:24" ht="20.100000000000001" customHeight="1">
      <c r="A59" s="93"/>
      <c r="B59" s="94"/>
      <c r="C59" s="94"/>
      <c r="D59" s="784" t="s">
        <v>109</v>
      </c>
      <c r="E59" s="784"/>
      <c r="F59" s="784"/>
      <c r="G59" s="784"/>
      <c r="H59" s="784"/>
      <c r="I59" s="784"/>
      <c r="J59" s="95"/>
      <c r="K59" s="80">
        <f t="shared" si="8"/>
        <v>4</v>
      </c>
      <c r="L59" s="96">
        <v>0</v>
      </c>
      <c r="M59" s="97">
        <v>3</v>
      </c>
      <c r="N59" s="79">
        <v>1</v>
      </c>
      <c r="O59" s="80">
        <f t="shared" si="6"/>
        <v>461</v>
      </c>
      <c r="P59" s="96">
        <v>237</v>
      </c>
      <c r="Q59" s="79">
        <v>224</v>
      </c>
      <c r="R59" s="96">
        <v>126</v>
      </c>
      <c r="S59" s="78">
        <v>144</v>
      </c>
      <c r="T59" s="79">
        <v>191</v>
      </c>
      <c r="U59" s="80">
        <v>39</v>
      </c>
      <c r="V59" s="80">
        <v>2</v>
      </c>
      <c r="W59" s="81">
        <v>940</v>
      </c>
      <c r="X59" s="82"/>
    </row>
    <row r="60" spans="1:24" ht="20.100000000000001" customHeight="1">
      <c r="A60" s="93"/>
      <c r="B60" s="94"/>
      <c r="C60" s="94"/>
      <c r="D60" s="784" t="s">
        <v>110</v>
      </c>
      <c r="E60" s="784"/>
      <c r="F60" s="784"/>
      <c r="G60" s="784"/>
      <c r="H60" s="784"/>
      <c r="I60" s="784"/>
      <c r="J60" s="95"/>
      <c r="K60" s="80">
        <f t="shared" si="8"/>
        <v>1</v>
      </c>
      <c r="L60" s="96">
        <v>0</v>
      </c>
      <c r="M60" s="97">
        <v>1</v>
      </c>
      <c r="N60" s="79">
        <v>0</v>
      </c>
      <c r="O60" s="80">
        <f t="shared" si="6"/>
        <v>141</v>
      </c>
      <c r="P60" s="96">
        <v>70</v>
      </c>
      <c r="Q60" s="79">
        <v>71</v>
      </c>
      <c r="R60" s="96">
        <v>44</v>
      </c>
      <c r="S60" s="78">
        <v>44</v>
      </c>
      <c r="T60" s="79">
        <v>53</v>
      </c>
      <c r="U60" s="80">
        <v>12</v>
      </c>
      <c r="V60" s="80">
        <v>1</v>
      </c>
      <c r="W60" s="81">
        <v>200</v>
      </c>
      <c r="X60" s="82"/>
    </row>
    <row r="61" spans="1:24" ht="20.100000000000001" customHeight="1">
      <c r="A61" s="62"/>
      <c r="B61" s="83"/>
      <c r="C61" s="83"/>
      <c r="D61" s="794" t="s">
        <v>111</v>
      </c>
      <c r="E61" s="794"/>
      <c r="F61" s="794"/>
      <c r="G61" s="794"/>
      <c r="H61" s="794"/>
      <c r="I61" s="794"/>
      <c r="J61" s="84"/>
      <c r="K61" s="85">
        <f t="shared" si="8"/>
        <v>4</v>
      </c>
      <c r="L61" s="86">
        <v>0</v>
      </c>
      <c r="M61" s="87">
        <v>4</v>
      </c>
      <c r="N61" s="88">
        <v>0</v>
      </c>
      <c r="O61" s="85">
        <f t="shared" si="6"/>
        <v>206</v>
      </c>
      <c r="P61" s="86">
        <v>110</v>
      </c>
      <c r="Q61" s="88">
        <v>96</v>
      </c>
      <c r="R61" s="86">
        <v>44</v>
      </c>
      <c r="S61" s="89">
        <v>88</v>
      </c>
      <c r="T61" s="88">
        <v>74</v>
      </c>
      <c r="U61" s="85">
        <v>19</v>
      </c>
      <c r="V61" s="80">
        <v>0</v>
      </c>
      <c r="W61" s="90">
        <v>560</v>
      </c>
      <c r="X61" s="82"/>
    </row>
    <row r="62" spans="1:24" ht="20.100000000000001" customHeight="1">
      <c r="A62" s="71"/>
      <c r="B62" s="792" t="s">
        <v>112</v>
      </c>
      <c r="C62" s="792"/>
      <c r="D62" s="792"/>
      <c r="E62" s="792"/>
      <c r="F62" s="792"/>
      <c r="G62" s="792"/>
      <c r="H62" s="72"/>
      <c r="I62" s="72"/>
      <c r="J62" s="95"/>
      <c r="K62" s="80">
        <f t="shared" si="8"/>
        <v>6</v>
      </c>
      <c r="L62" s="76">
        <f>SUM(L63:L66)</f>
        <v>0</v>
      </c>
      <c r="M62" s="76">
        <f>SUM(M63:M66)</f>
        <v>0</v>
      </c>
      <c r="N62" s="77">
        <f>SUM(N63:N66)</f>
        <v>6</v>
      </c>
      <c r="O62" s="74">
        <f>SUM(O63:O66)</f>
        <v>845</v>
      </c>
      <c r="P62" s="75">
        <f t="shared" ref="P62:W62" si="10">SUM(P63:P66)</f>
        <v>413</v>
      </c>
      <c r="Q62" s="77">
        <f t="shared" si="10"/>
        <v>432</v>
      </c>
      <c r="R62" s="75">
        <f t="shared" si="10"/>
        <v>274</v>
      </c>
      <c r="S62" s="91">
        <f t="shared" si="10"/>
        <v>295</v>
      </c>
      <c r="T62" s="77">
        <f t="shared" si="10"/>
        <v>276</v>
      </c>
      <c r="U62" s="74">
        <f t="shared" si="10"/>
        <v>76</v>
      </c>
      <c r="V62" s="74">
        <f t="shared" si="10"/>
        <v>15</v>
      </c>
      <c r="W62" s="92">
        <f t="shared" si="10"/>
        <v>1805</v>
      </c>
      <c r="X62" s="82"/>
    </row>
    <row r="63" spans="1:24" ht="20.100000000000001" customHeight="1">
      <c r="A63" s="93"/>
      <c r="B63" s="94"/>
      <c r="C63" s="94"/>
      <c r="D63" s="784" t="s">
        <v>113</v>
      </c>
      <c r="E63" s="784"/>
      <c r="F63" s="784"/>
      <c r="G63" s="784"/>
      <c r="H63" s="784"/>
      <c r="I63" s="784"/>
      <c r="J63" s="95"/>
      <c r="K63" s="80">
        <f t="shared" si="8"/>
        <v>2</v>
      </c>
      <c r="L63" s="96">
        <v>0</v>
      </c>
      <c r="M63" s="97">
        <v>0</v>
      </c>
      <c r="N63" s="79">
        <v>2</v>
      </c>
      <c r="O63" s="80">
        <f t="shared" si="6"/>
        <v>185</v>
      </c>
      <c r="P63" s="96">
        <v>84</v>
      </c>
      <c r="Q63" s="79">
        <v>101</v>
      </c>
      <c r="R63" s="96">
        <v>57</v>
      </c>
      <c r="S63" s="78">
        <v>69</v>
      </c>
      <c r="T63" s="79">
        <v>59</v>
      </c>
      <c r="U63" s="80">
        <v>25</v>
      </c>
      <c r="V63" s="80">
        <v>5</v>
      </c>
      <c r="W63" s="81">
        <v>470</v>
      </c>
      <c r="X63" s="82"/>
    </row>
    <row r="64" spans="1:24" ht="20.100000000000001" customHeight="1">
      <c r="A64" s="93"/>
      <c r="B64" s="94"/>
      <c r="C64" s="94"/>
      <c r="D64" s="784" t="s">
        <v>114</v>
      </c>
      <c r="E64" s="784"/>
      <c r="F64" s="784"/>
      <c r="G64" s="784"/>
      <c r="H64" s="784"/>
      <c r="I64" s="784"/>
      <c r="J64" s="95"/>
      <c r="K64" s="80">
        <f t="shared" si="8"/>
        <v>1</v>
      </c>
      <c r="L64" s="96">
        <v>0</v>
      </c>
      <c r="M64" s="97">
        <v>0</v>
      </c>
      <c r="N64" s="79">
        <v>1</v>
      </c>
      <c r="O64" s="80">
        <f t="shared" si="6"/>
        <v>91</v>
      </c>
      <c r="P64" s="96">
        <v>50</v>
      </c>
      <c r="Q64" s="79">
        <v>41</v>
      </c>
      <c r="R64" s="96">
        <v>24</v>
      </c>
      <c r="S64" s="78">
        <v>34</v>
      </c>
      <c r="T64" s="79">
        <v>33</v>
      </c>
      <c r="U64" s="80">
        <v>10</v>
      </c>
      <c r="V64" s="80">
        <v>2</v>
      </c>
      <c r="W64" s="81">
        <v>175</v>
      </c>
      <c r="X64" s="82"/>
    </row>
    <row r="65" spans="1:24" ht="20.100000000000001" customHeight="1">
      <c r="A65" s="93"/>
      <c r="B65" s="94"/>
      <c r="C65" s="94"/>
      <c r="D65" s="784" t="s">
        <v>115</v>
      </c>
      <c r="E65" s="784"/>
      <c r="F65" s="784"/>
      <c r="G65" s="784"/>
      <c r="H65" s="784"/>
      <c r="I65" s="784"/>
      <c r="J65" s="95"/>
      <c r="K65" s="80">
        <f t="shared" si="8"/>
        <v>2</v>
      </c>
      <c r="L65" s="96">
        <v>0</v>
      </c>
      <c r="M65" s="97">
        <v>0</v>
      </c>
      <c r="N65" s="79">
        <v>2</v>
      </c>
      <c r="O65" s="80">
        <f t="shared" si="6"/>
        <v>393</v>
      </c>
      <c r="P65" s="96">
        <v>196</v>
      </c>
      <c r="Q65" s="79">
        <v>197</v>
      </c>
      <c r="R65" s="96">
        <v>132</v>
      </c>
      <c r="S65" s="78">
        <v>133</v>
      </c>
      <c r="T65" s="79">
        <v>128</v>
      </c>
      <c r="U65" s="80">
        <v>27</v>
      </c>
      <c r="V65" s="80">
        <v>6</v>
      </c>
      <c r="W65" s="81">
        <v>920</v>
      </c>
      <c r="X65" s="82"/>
    </row>
    <row r="66" spans="1:24" ht="20.100000000000001" customHeight="1">
      <c r="A66" s="62"/>
      <c r="B66" s="83"/>
      <c r="C66" s="83"/>
      <c r="D66" s="794" t="s">
        <v>116</v>
      </c>
      <c r="E66" s="794"/>
      <c r="F66" s="794"/>
      <c r="G66" s="794"/>
      <c r="H66" s="794"/>
      <c r="I66" s="794"/>
      <c r="J66" s="84"/>
      <c r="K66" s="85">
        <f t="shared" si="8"/>
        <v>1</v>
      </c>
      <c r="L66" s="86">
        <v>0</v>
      </c>
      <c r="M66" s="87">
        <v>0</v>
      </c>
      <c r="N66" s="88">
        <v>1</v>
      </c>
      <c r="O66" s="85">
        <f>IF(P66+Q66=R66+S66+T66,P66+Q66,"Error")</f>
        <v>176</v>
      </c>
      <c r="P66" s="86">
        <v>83</v>
      </c>
      <c r="Q66" s="88">
        <v>93</v>
      </c>
      <c r="R66" s="86">
        <v>61</v>
      </c>
      <c r="S66" s="89">
        <v>59</v>
      </c>
      <c r="T66" s="88">
        <v>56</v>
      </c>
      <c r="U66" s="85">
        <v>14</v>
      </c>
      <c r="V66" s="85">
        <v>2</v>
      </c>
      <c r="W66" s="90">
        <v>240</v>
      </c>
      <c r="X66" s="82"/>
    </row>
    <row r="67" spans="1:24" ht="20.100000000000001" customHeight="1">
      <c r="A67" s="71"/>
      <c r="B67" s="792" t="s">
        <v>117</v>
      </c>
      <c r="C67" s="792"/>
      <c r="D67" s="792"/>
      <c r="E67" s="792"/>
      <c r="F67" s="792"/>
      <c r="G67" s="792"/>
      <c r="H67" s="72"/>
      <c r="I67" s="72"/>
      <c r="J67" s="95"/>
      <c r="K67" s="80">
        <f t="shared" si="8"/>
        <v>1</v>
      </c>
      <c r="L67" s="76">
        <f>SUM(L68:L69)</f>
        <v>0</v>
      </c>
      <c r="M67" s="76">
        <f>SUM(M68:M69)</f>
        <v>0</v>
      </c>
      <c r="N67" s="77">
        <f>SUM(N68:N69)</f>
        <v>1</v>
      </c>
      <c r="O67" s="74">
        <f>SUM(O68:O69)</f>
        <v>110</v>
      </c>
      <c r="P67" s="75">
        <f t="shared" ref="P67:W67" si="11">SUM(P68:P69)</f>
        <v>48</v>
      </c>
      <c r="Q67" s="77">
        <f t="shared" si="11"/>
        <v>62</v>
      </c>
      <c r="R67" s="75">
        <f t="shared" si="11"/>
        <v>31</v>
      </c>
      <c r="S67" s="91">
        <f t="shared" si="11"/>
        <v>37</v>
      </c>
      <c r="T67" s="77">
        <f t="shared" si="11"/>
        <v>42</v>
      </c>
      <c r="U67" s="74">
        <f t="shared" si="11"/>
        <v>9</v>
      </c>
      <c r="V67" s="74">
        <f t="shared" si="11"/>
        <v>1</v>
      </c>
      <c r="W67" s="92">
        <f t="shared" si="11"/>
        <v>175</v>
      </c>
      <c r="X67" s="82"/>
    </row>
    <row r="68" spans="1:24" ht="20.100000000000001" customHeight="1">
      <c r="A68" s="93"/>
      <c r="B68" s="94"/>
      <c r="C68" s="94"/>
      <c r="D68" s="784" t="s">
        <v>118</v>
      </c>
      <c r="E68" s="784"/>
      <c r="F68" s="784"/>
      <c r="G68" s="784"/>
      <c r="H68" s="784"/>
      <c r="I68" s="784"/>
      <c r="J68" s="95"/>
      <c r="K68" s="80">
        <f t="shared" si="8"/>
        <v>0</v>
      </c>
      <c r="L68" s="96">
        <v>0</v>
      </c>
      <c r="M68" s="97">
        <v>0</v>
      </c>
      <c r="N68" s="79">
        <v>0</v>
      </c>
      <c r="O68" s="80">
        <f t="shared" si="6"/>
        <v>0</v>
      </c>
      <c r="P68" s="96">
        <v>0</v>
      </c>
      <c r="Q68" s="79">
        <v>0</v>
      </c>
      <c r="R68" s="96">
        <v>0</v>
      </c>
      <c r="S68" s="78">
        <v>0</v>
      </c>
      <c r="T68" s="79">
        <v>0</v>
      </c>
      <c r="U68" s="80">
        <v>0</v>
      </c>
      <c r="V68" s="80">
        <v>0</v>
      </c>
      <c r="W68" s="81">
        <v>0</v>
      </c>
      <c r="X68" s="82"/>
    </row>
    <row r="69" spans="1:24" ht="20.100000000000001" customHeight="1">
      <c r="A69" s="93"/>
      <c r="B69" s="94"/>
      <c r="C69" s="94"/>
      <c r="D69" s="784" t="s">
        <v>119</v>
      </c>
      <c r="E69" s="784"/>
      <c r="F69" s="784"/>
      <c r="G69" s="784"/>
      <c r="H69" s="784"/>
      <c r="I69" s="784"/>
      <c r="J69" s="84"/>
      <c r="K69" s="85">
        <f t="shared" si="8"/>
        <v>1</v>
      </c>
      <c r="L69" s="96">
        <v>0</v>
      </c>
      <c r="M69" s="97">
        <v>0</v>
      </c>
      <c r="N69" s="79">
        <v>1</v>
      </c>
      <c r="O69" s="80">
        <f t="shared" si="6"/>
        <v>110</v>
      </c>
      <c r="P69" s="96">
        <v>48</v>
      </c>
      <c r="Q69" s="79">
        <v>62</v>
      </c>
      <c r="R69" s="96">
        <v>31</v>
      </c>
      <c r="S69" s="78">
        <v>37</v>
      </c>
      <c r="T69" s="79">
        <v>42</v>
      </c>
      <c r="U69" s="80">
        <v>9</v>
      </c>
      <c r="V69" s="80">
        <v>1</v>
      </c>
      <c r="W69" s="81">
        <v>175</v>
      </c>
      <c r="X69" s="82"/>
    </row>
    <row r="70" spans="1:24" ht="20.100000000000001" customHeight="1">
      <c r="A70" s="71"/>
      <c r="B70" s="792" t="s">
        <v>120</v>
      </c>
      <c r="C70" s="792"/>
      <c r="D70" s="792"/>
      <c r="E70" s="792"/>
      <c r="F70" s="792"/>
      <c r="G70" s="792"/>
      <c r="H70" s="72"/>
      <c r="I70" s="72"/>
      <c r="J70" s="95"/>
      <c r="K70" s="80">
        <f t="shared" si="8"/>
        <v>1</v>
      </c>
      <c r="L70" s="76">
        <f>SUM(L71)</f>
        <v>0</v>
      </c>
      <c r="M70" s="76">
        <f>SUM(M71)</f>
        <v>1</v>
      </c>
      <c r="N70" s="77">
        <f>SUM(N71)</f>
        <v>0</v>
      </c>
      <c r="O70" s="74">
        <f>O71</f>
        <v>34</v>
      </c>
      <c r="P70" s="75">
        <f t="shared" ref="P70:W70" si="12">P71</f>
        <v>16</v>
      </c>
      <c r="Q70" s="77">
        <f t="shared" si="12"/>
        <v>18</v>
      </c>
      <c r="R70" s="75">
        <f t="shared" si="12"/>
        <v>16</v>
      </c>
      <c r="S70" s="91">
        <f t="shared" si="12"/>
        <v>5</v>
      </c>
      <c r="T70" s="77">
        <f t="shared" si="12"/>
        <v>13</v>
      </c>
      <c r="U70" s="74">
        <f t="shared" si="12"/>
        <v>6</v>
      </c>
      <c r="V70" s="74">
        <f t="shared" si="12"/>
        <v>0</v>
      </c>
      <c r="W70" s="92">
        <f t="shared" si="12"/>
        <v>120</v>
      </c>
      <c r="X70" s="82"/>
    </row>
    <row r="71" spans="1:24" ht="20.100000000000001" customHeight="1">
      <c r="A71" s="93"/>
      <c r="B71" s="94"/>
      <c r="C71" s="94"/>
      <c r="D71" s="784" t="s">
        <v>121</v>
      </c>
      <c r="E71" s="784"/>
      <c r="F71" s="784"/>
      <c r="G71" s="784"/>
      <c r="H71" s="784"/>
      <c r="I71" s="784"/>
      <c r="J71" s="95"/>
      <c r="K71" s="85">
        <f t="shared" si="8"/>
        <v>1</v>
      </c>
      <c r="L71" s="96">
        <v>0</v>
      </c>
      <c r="M71" s="97">
        <v>1</v>
      </c>
      <c r="N71" s="79">
        <v>0</v>
      </c>
      <c r="O71" s="80">
        <f t="shared" si="6"/>
        <v>34</v>
      </c>
      <c r="P71" s="96">
        <v>16</v>
      </c>
      <c r="Q71" s="79">
        <v>18</v>
      </c>
      <c r="R71" s="96">
        <v>16</v>
      </c>
      <c r="S71" s="78">
        <v>5</v>
      </c>
      <c r="T71" s="79">
        <v>13</v>
      </c>
      <c r="U71" s="80">
        <v>6</v>
      </c>
      <c r="V71" s="80">
        <v>0</v>
      </c>
      <c r="W71" s="81">
        <v>120</v>
      </c>
      <c r="X71" s="82"/>
    </row>
    <row r="72" spans="1:24" ht="20.100000000000001" customHeight="1">
      <c r="A72" s="71"/>
      <c r="B72" s="792" t="s">
        <v>122</v>
      </c>
      <c r="C72" s="792"/>
      <c r="D72" s="792"/>
      <c r="E72" s="792"/>
      <c r="F72" s="792"/>
      <c r="G72" s="792"/>
      <c r="H72" s="72"/>
      <c r="I72" s="72"/>
      <c r="J72" s="73"/>
      <c r="K72" s="80">
        <f t="shared" si="8"/>
        <v>4</v>
      </c>
      <c r="L72" s="76">
        <f>SUM(L73:L74)</f>
        <v>0</v>
      </c>
      <c r="M72" s="76">
        <f>SUM(M73:M74)</f>
        <v>0</v>
      </c>
      <c r="N72" s="77">
        <f>SUM(N73:N74)</f>
        <v>4</v>
      </c>
      <c r="O72" s="74">
        <f>SUM(O73:O74)</f>
        <v>305</v>
      </c>
      <c r="P72" s="75">
        <f t="shared" ref="P72:W72" si="13">SUM(P73:P74)</f>
        <v>148</v>
      </c>
      <c r="Q72" s="77">
        <f t="shared" si="13"/>
        <v>157</v>
      </c>
      <c r="R72" s="75">
        <f t="shared" si="13"/>
        <v>87</v>
      </c>
      <c r="S72" s="91">
        <f t="shared" si="13"/>
        <v>111</v>
      </c>
      <c r="T72" s="77">
        <f t="shared" si="13"/>
        <v>107</v>
      </c>
      <c r="U72" s="74">
        <f t="shared" si="13"/>
        <v>28</v>
      </c>
      <c r="V72" s="74">
        <f t="shared" si="13"/>
        <v>4</v>
      </c>
      <c r="W72" s="92">
        <f t="shared" si="13"/>
        <v>425</v>
      </c>
      <c r="X72" s="82"/>
    </row>
    <row r="73" spans="1:24" ht="20.100000000000001" customHeight="1">
      <c r="A73" s="93"/>
      <c r="B73" s="94"/>
      <c r="C73" s="94"/>
      <c r="D73" s="784" t="s">
        <v>123</v>
      </c>
      <c r="E73" s="784"/>
      <c r="F73" s="784"/>
      <c r="G73" s="784"/>
      <c r="H73" s="784"/>
      <c r="I73" s="784"/>
      <c r="J73" s="95"/>
      <c r="K73" s="80">
        <f t="shared" si="8"/>
        <v>4</v>
      </c>
      <c r="L73" s="96">
        <v>0</v>
      </c>
      <c r="M73" s="97">
        <v>0</v>
      </c>
      <c r="N73" s="79">
        <v>4</v>
      </c>
      <c r="O73" s="80">
        <f t="shared" si="6"/>
        <v>305</v>
      </c>
      <c r="P73" s="96">
        <v>148</v>
      </c>
      <c r="Q73" s="79">
        <v>157</v>
      </c>
      <c r="R73" s="96">
        <v>87</v>
      </c>
      <c r="S73" s="78">
        <v>111</v>
      </c>
      <c r="T73" s="79">
        <v>107</v>
      </c>
      <c r="U73" s="80">
        <v>28</v>
      </c>
      <c r="V73" s="80">
        <v>4</v>
      </c>
      <c r="W73" s="81">
        <v>425</v>
      </c>
      <c r="X73" s="82"/>
    </row>
    <row r="74" spans="1:24" ht="20.100000000000001" customHeight="1">
      <c r="A74" s="62"/>
      <c r="B74" s="83"/>
      <c r="C74" s="83"/>
      <c r="D74" s="794" t="s">
        <v>124</v>
      </c>
      <c r="E74" s="794"/>
      <c r="F74" s="794"/>
      <c r="G74" s="794"/>
      <c r="H74" s="794"/>
      <c r="I74" s="794"/>
      <c r="J74" s="84"/>
      <c r="K74" s="85">
        <f t="shared" si="8"/>
        <v>0</v>
      </c>
      <c r="L74" s="86">
        <v>0</v>
      </c>
      <c r="M74" s="87">
        <v>0</v>
      </c>
      <c r="N74" s="88">
        <v>0</v>
      </c>
      <c r="O74" s="85">
        <f t="shared" si="6"/>
        <v>0</v>
      </c>
      <c r="P74" s="86">
        <v>0</v>
      </c>
      <c r="Q74" s="88">
        <v>0</v>
      </c>
      <c r="R74" s="86">
        <v>0</v>
      </c>
      <c r="S74" s="89">
        <v>0</v>
      </c>
      <c r="T74" s="88">
        <v>0</v>
      </c>
      <c r="U74" s="85">
        <v>0</v>
      </c>
      <c r="V74" s="85">
        <v>0</v>
      </c>
      <c r="W74" s="90">
        <v>0</v>
      </c>
      <c r="X74" s="82"/>
    </row>
    <row r="75" spans="1:24" ht="20.100000000000001" customHeight="1">
      <c r="A75" s="71"/>
      <c r="B75" s="792" t="s">
        <v>125</v>
      </c>
      <c r="C75" s="792"/>
      <c r="D75" s="792"/>
      <c r="E75" s="792"/>
      <c r="F75" s="792"/>
      <c r="G75" s="792"/>
      <c r="H75" s="115"/>
      <c r="I75" s="115"/>
      <c r="J75" s="116"/>
      <c r="K75" s="80">
        <f t="shared" si="8"/>
        <v>0</v>
      </c>
      <c r="L75" s="76">
        <f>SUM(L76)</f>
        <v>0</v>
      </c>
      <c r="M75" s="76">
        <f>SUM(M76)</f>
        <v>0</v>
      </c>
      <c r="N75" s="77">
        <f>SUM(N76)</f>
        <v>0</v>
      </c>
      <c r="O75" s="74">
        <f>O76</f>
        <v>0</v>
      </c>
      <c r="P75" s="75">
        <f>P76</f>
        <v>0</v>
      </c>
      <c r="Q75" s="77">
        <f t="shared" ref="Q75:W77" si="14">Q76</f>
        <v>0</v>
      </c>
      <c r="R75" s="75">
        <f t="shared" si="14"/>
        <v>0</v>
      </c>
      <c r="S75" s="91">
        <f t="shared" si="14"/>
        <v>0</v>
      </c>
      <c r="T75" s="77">
        <f t="shared" si="14"/>
        <v>0</v>
      </c>
      <c r="U75" s="74">
        <f>U76</f>
        <v>0</v>
      </c>
      <c r="V75" s="74">
        <f t="shared" si="14"/>
        <v>0</v>
      </c>
      <c r="W75" s="92">
        <v>0</v>
      </c>
      <c r="X75" s="82"/>
    </row>
    <row r="76" spans="1:24" ht="20.100000000000001" customHeight="1">
      <c r="A76" s="62"/>
      <c r="B76" s="117"/>
      <c r="C76" s="117"/>
      <c r="D76" s="794" t="s">
        <v>126</v>
      </c>
      <c r="E76" s="794"/>
      <c r="F76" s="794"/>
      <c r="G76" s="794"/>
      <c r="H76" s="794"/>
      <c r="I76" s="794"/>
      <c r="J76" s="118"/>
      <c r="K76" s="85">
        <f t="shared" si="8"/>
        <v>0</v>
      </c>
      <c r="L76" s="86">
        <v>0</v>
      </c>
      <c r="M76" s="87">
        <v>0</v>
      </c>
      <c r="N76" s="88">
        <v>0</v>
      </c>
      <c r="O76" s="85">
        <f t="shared" si="6"/>
        <v>0</v>
      </c>
      <c r="P76" s="86">
        <v>0</v>
      </c>
      <c r="Q76" s="88">
        <v>0</v>
      </c>
      <c r="R76" s="86">
        <v>0</v>
      </c>
      <c r="S76" s="89">
        <v>0</v>
      </c>
      <c r="T76" s="88">
        <v>0</v>
      </c>
      <c r="U76" s="85">
        <v>0</v>
      </c>
      <c r="V76" s="85">
        <v>0</v>
      </c>
      <c r="W76" s="90">
        <v>0</v>
      </c>
      <c r="X76" s="82"/>
    </row>
    <row r="77" spans="1:24" ht="20.100000000000001" customHeight="1">
      <c r="A77" s="71"/>
      <c r="B77" s="792" t="s">
        <v>127</v>
      </c>
      <c r="C77" s="792"/>
      <c r="D77" s="792"/>
      <c r="E77" s="792"/>
      <c r="F77" s="792"/>
      <c r="G77" s="792"/>
      <c r="H77" s="115"/>
      <c r="I77" s="115"/>
      <c r="J77" s="119"/>
      <c r="K77" s="80">
        <f t="shared" si="8"/>
        <v>1</v>
      </c>
      <c r="L77" s="76">
        <f>SUM(L78)</f>
        <v>0</v>
      </c>
      <c r="M77" s="76">
        <f>SUM(M78)</f>
        <v>0</v>
      </c>
      <c r="N77" s="77">
        <f>SUM(N78)</f>
        <v>1</v>
      </c>
      <c r="O77" s="74">
        <f>O78</f>
        <v>105</v>
      </c>
      <c r="P77" s="75">
        <f>P78</f>
        <v>55</v>
      </c>
      <c r="Q77" s="77">
        <f t="shared" si="14"/>
        <v>50</v>
      </c>
      <c r="R77" s="75">
        <f t="shared" si="14"/>
        <v>31</v>
      </c>
      <c r="S77" s="91">
        <f t="shared" si="14"/>
        <v>35</v>
      </c>
      <c r="T77" s="77">
        <f t="shared" si="14"/>
        <v>39</v>
      </c>
      <c r="U77" s="74">
        <f t="shared" si="14"/>
        <v>22</v>
      </c>
      <c r="V77" s="74">
        <f t="shared" si="14"/>
        <v>2</v>
      </c>
      <c r="W77" s="92">
        <f t="shared" si="14"/>
        <v>204</v>
      </c>
      <c r="X77" s="82"/>
    </row>
    <row r="78" spans="1:24" ht="20.100000000000001" customHeight="1">
      <c r="A78" s="62"/>
      <c r="B78" s="117"/>
      <c r="C78" s="117"/>
      <c r="D78" s="794" t="s">
        <v>128</v>
      </c>
      <c r="E78" s="794"/>
      <c r="F78" s="794"/>
      <c r="G78" s="794"/>
      <c r="H78" s="794"/>
      <c r="I78" s="794"/>
      <c r="J78" s="118"/>
      <c r="K78" s="85">
        <f t="shared" si="8"/>
        <v>1</v>
      </c>
      <c r="L78" s="86">
        <v>0</v>
      </c>
      <c r="M78" s="87">
        <v>0</v>
      </c>
      <c r="N78" s="88">
        <v>1</v>
      </c>
      <c r="O78" s="85">
        <f t="shared" si="6"/>
        <v>105</v>
      </c>
      <c r="P78" s="86">
        <v>55</v>
      </c>
      <c r="Q78" s="88">
        <v>50</v>
      </c>
      <c r="R78" s="86">
        <v>31</v>
      </c>
      <c r="S78" s="89">
        <v>35</v>
      </c>
      <c r="T78" s="88">
        <v>39</v>
      </c>
      <c r="U78" s="85">
        <v>22</v>
      </c>
      <c r="V78" s="85">
        <v>2</v>
      </c>
      <c r="W78" s="90">
        <v>204</v>
      </c>
      <c r="X78" s="82"/>
    </row>
    <row r="79" spans="1:24" ht="20.100000000000001" customHeight="1">
      <c r="A79" s="71"/>
      <c r="B79" s="792" t="s">
        <v>129</v>
      </c>
      <c r="C79" s="792"/>
      <c r="D79" s="792"/>
      <c r="E79" s="792"/>
      <c r="F79" s="792"/>
      <c r="G79" s="792"/>
      <c r="H79" s="115"/>
      <c r="I79" s="115"/>
      <c r="J79" s="119"/>
      <c r="K79" s="80">
        <f t="shared" si="8"/>
        <v>1</v>
      </c>
      <c r="L79" s="76">
        <f>SUM(L80)</f>
        <v>0</v>
      </c>
      <c r="M79" s="76">
        <f>SUM(M80)</f>
        <v>0</v>
      </c>
      <c r="N79" s="77">
        <f>SUM(N80)</f>
        <v>1</v>
      </c>
      <c r="O79" s="74">
        <f>O80</f>
        <v>212</v>
      </c>
      <c r="P79" s="75">
        <f t="shared" ref="P79:W79" si="15">P80</f>
        <v>110</v>
      </c>
      <c r="Q79" s="77">
        <f t="shared" si="15"/>
        <v>102</v>
      </c>
      <c r="R79" s="75">
        <f t="shared" si="15"/>
        <v>62</v>
      </c>
      <c r="S79" s="91">
        <f t="shared" si="15"/>
        <v>72</v>
      </c>
      <c r="T79" s="77">
        <f t="shared" si="15"/>
        <v>78</v>
      </c>
      <c r="U79" s="74">
        <f t="shared" si="15"/>
        <v>21</v>
      </c>
      <c r="V79" s="74">
        <f t="shared" si="15"/>
        <v>1</v>
      </c>
      <c r="W79" s="92">
        <f t="shared" si="15"/>
        <v>315</v>
      </c>
      <c r="X79" s="82"/>
    </row>
    <row r="80" spans="1:24" ht="20.100000000000001" customHeight="1">
      <c r="A80" s="93"/>
      <c r="B80" s="120"/>
      <c r="C80" s="120"/>
      <c r="D80" s="784" t="s">
        <v>130</v>
      </c>
      <c r="E80" s="784"/>
      <c r="F80" s="784"/>
      <c r="G80" s="784"/>
      <c r="H80" s="784"/>
      <c r="I80" s="784"/>
      <c r="J80" s="118"/>
      <c r="K80" s="85">
        <f t="shared" si="8"/>
        <v>1</v>
      </c>
      <c r="L80" s="96">
        <v>0</v>
      </c>
      <c r="M80" s="97">
        <v>0</v>
      </c>
      <c r="N80" s="79">
        <v>1</v>
      </c>
      <c r="O80" s="80">
        <f t="shared" si="6"/>
        <v>212</v>
      </c>
      <c r="P80" s="96">
        <v>110</v>
      </c>
      <c r="Q80" s="79">
        <v>102</v>
      </c>
      <c r="R80" s="96">
        <v>62</v>
      </c>
      <c r="S80" s="78">
        <v>72</v>
      </c>
      <c r="T80" s="79">
        <v>78</v>
      </c>
      <c r="U80" s="80">
        <v>21</v>
      </c>
      <c r="V80" s="80">
        <v>1</v>
      </c>
      <c r="W80" s="81">
        <v>315</v>
      </c>
      <c r="X80" s="82"/>
    </row>
    <row r="81" spans="1:24" ht="20.100000000000001" customHeight="1">
      <c r="A81" s="71"/>
      <c r="B81" s="792" t="s">
        <v>131</v>
      </c>
      <c r="C81" s="792"/>
      <c r="D81" s="792"/>
      <c r="E81" s="792"/>
      <c r="F81" s="792"/>
      <c r="G81" s="792"/>
      <c r="H81" s="115"/>
      <c r="I81" s="115"/>
      <c r="J81" s="119"/>
      <c r="K81" s="80">
        <f t="shared" si="8"/>
        <v>3</v>
      </c>
      <c r="L81" s="76">
        <f>SUM(L82:L88)</f>
        <v>0</v>
      </c>
      <c r="M81" s="76">
        <f>SUM(M82:M88)</f>
        <v>1</v>
      </c>
      <c r="N81" s="91">
        <f>SUM(N82:N88)</f>
        <v>2</v>
      </c>
      <c r="O81" s="74">
        <f>SUM(O82:O88)</f>
        <v>138</v>
      </c>
      <c r="P81" s="75">
        <f t="shared" ref="P81:W81" si="16">SUM(P82:P88)</f>
        <v>70</v>
      </c>
      <c r="Q81" s="77">
        <f t="shared" si="16"/>
        <v>68</v>
      </c>
      <c r="R81" s="75">
        <f t="shared" si="16"/>
        <v>33</v>
      </c>
      <c r="S81" s="91">
        <f t="shared" si="16"/>
        <v>38</v>
      </c>
      <c r="T81" s="77">
        <f t="shared" si="16"/>
        <v>67</v>
      </c>
      <c r="U81" s="74">
        <f t="shared" si="16"/>
        <v>34</v>
      </c>
      <c r="V81" s="74">
        <f t="shared" si="16"/>
        <v>6</v>
      </c>
      <c r="W81" s="92">
        <f t="shared" si="16"/>
        <v>546</v>
      </c>
      <c r="X81" s="82"/>
    </row>
    <row r="82" spans="1:24" ht="20.100000000000001" customHeight="1">
      <c r="A82" s="93"/>
      <c r="B82" s="120"/>
      <c r="C82" s="120"/>
      <c r="D82" s="784" t="s">
        <v>132</v>
      </c>
      <c r="E82" s="784"/>
      <c r="F82" s="784"/>
      <c r="G82" s="784"/>
      <c r="H82" s="784"/>
      <c r="I82" s="784"/>
      <c r="J82" s="119"/>
      <c r="K82" s="80">
        <f t="shared" si="8"/>
        <v>0</v>
      </c>
      <c r="L82" s="96">
        <v>0</v>
      </c>
      <c r="M82" s="97">
        <v>0</v>
      </c>
      <c r="N82" s="79">
        <v>0</v>
      </c>
      <c r="O82" s="80">
        <f t="shared" si="6"/>
        <v>0</v>
      </c>
      <c r="P82" s="96">
        <v>0</v>
      </c>
      <c r="Q82" s="79">
        <v>0</v>
      </c>
      <c r="R82" s="96">
        <v>0</v>
      </c>
      <c r="S82" s="78">
        <v>0</v>
      </c>
      <c r="T82" s="79">
        <v>0</v>
      </c>
      <c r="U82" s="80">
        <v>0</v>
      </c>
      <c r="V82" s="80">
        <v>0</v>
      </c>
      <c r="W82" s="81">
        <v>115</v>
      </c>
      <c r="X82" s="82"/>
    </row>
    <row r="83" spans="1:24" ht="20.100000000000001" customHeight="1">
      <c r="A83" s="93"/>
      <c r="B83" s="120"/>
      <c r="C83" s="120"/>
      <c r="D83" s="784" t="s">
        <v>133</v>
      </c>
      <c r="E83" s="784"/>
      <c r="F83" s="784"/>
      <c r="G83" s="784"/>
      <c r="H83" s="784"/>
      <c r="I83" s="784"/>
      <c r="J83" s="119"/>
      <c r="K83" s="80">
        <f t="shared" si="8"/>
        <v>1</v>
      </c>
      <c r="L83" s="96">
        <v>0</v>
      </c>
      <c r="M83" s="97">
        <v>0</v>
      </c>
      <c r="N83" s="79">
        <v>1</v>
      </c>
      <c r="O83" s="80">
        <f t="shared" ref="O83:O88" si="17">IF(P83+Q83=R83+S83+T83,P83+Q83,"Error")</f>
        <v>19</v>
      </c>
      <c r="P83" s="96">
        <v>9</v>
      </c>
      <c r="Q83" s="79">
        <v>10</v>
      </c>
      <c r="R83" s="96">
        <v>0</v>
      </c>
      <c r="S83" s="78">
        <v>7</v>
      </c>
      <c r="T83" s="79">
        <v>12</v>
      </c>
      <c r="U83" s="80">
        <v>3</v>
      </c>
      <c r="V83" s="80">
        <v>1</v>
      </c>
      <c r="W83" s="81">
        <v>140</v>
      </c>
      <c r="X83" s="82"/>
    </row>
    <row r="84" spans="1:24" ht="20.100000000000001" customHeight="1">
      <c r="A84" s="93"/>
      <c r="B84" s="120"/>
      <c r="C84" s="120"/>
      <c r="D84" s="784" t="s">
        <v>134</v>
      </c>
      <c r="E84" s="784"/>
      <c r="F84" s="784"/>
      <c r="G84" s="784"/>
      <c r="H84" s="784"/>
      <c r="I84" s="784"/>
      <c r="J84" s="119"/>
      <c r="K84" s="80">
        <f t="shared" si="8"/>
        <v>0</v>
      </c>
      <c r="L84" s="96">
        <v>0</v>
      </c>
      <c r="M84" s="97">
        <v>0</v>
      </c>
      <c r="N84" s="79">
        <v>0</v>
      </c>
      <c r="O84" s="80">
        <f t="shared" si="17"/>
        <v>0</v>
      </c>
      <c r="P84" s="96">
        <v>0</v>
      </c>
      <c r="Q84" s="79">
        <v>0</v>
      </c>
      <c r="R84" s="96">
        <v>0</v>
      </c>
      <c r="S84" s="78">
        <v>0</v>
      </c>
      <c r="T84" s="79">
        <v>0</v>
      </c>
      <c r="U84" s="80">
        <v>0</v>
      </c>
      <c r="V84" s="80">
        <v>0</v>
      </c>
      <c r="W84" s="81">
        <v>0</v>
      </c>
      <c r="X84" s="82"/>
    </row>
    <row r="85" spans="1:24" ht="20.100000000000001" customHeight="1">
      <c r="A85" s="93"/>
      <c r="B85" s="120"/>
      <c r="C85" s="120"/>
      <c r="D85" s="784" t="s">
        <v>135</v>
      </c>
      <c r="E85" s="784"/>
      <c r="F85" s="784"/>
      <c r="G85" s="784"/>
      <c r="H85" s="784"/>
      <c r="I85" s="784"/>
      <c r="J85" s="119"/>
      <c r="K85" s="80">
        <f t="shared" ref="K85:K95" si="18">SUM(L85:N85)</f>
        <v>1</v>
      </c>
      <c r="L85" s="96">
        <v>0</v>
      </c>
      <c r="M85" s="97">
        <v>1</v>
      </c>
      <c r="N85" s="79">
        <v>0</v>
      </c>
      <c r="O85" s="80">
        <f t="shared" si="17"/>
        <v>30</v>
      </c>
      <c r="P85" s="96">
        <v>17</v>
      </c>
      <c r="Q85" s="79">
        <v>13</v>
      </c>
      <c r="R85" s="96">
        <v>5</v>
      </c>
      <c r="S85" s="78">
        <v>10</v>
      </c>
      <c r="T85" s="79">
        <v>15</v>
      </c>
      <c r="U85" s="80">
        <v>4</v>
      </c>
      <c r="V85" s="80">
        <v>2</v>
      </c>
      <c r="W85" s="81">
        <v>90</v>
      </c>
      <c r="X85" s="82"/>
    </row>
    <row r="86" spans="1:24" ht="20.100000000000001" customHeight="1">
      <c r="A86" s="93"/>
      <c r="B86" s="120"/>
      <c r="C86" s="120"/>
      <c r="D86" s="784" t="s">
        <v>136</v>
      </c>
      <c r="E86" s="784"/>
      <c r="F86" s="784"/>
      <c r="G86" s="784"/>
      <c r="H86" s="784"/>
      <c r="I86" s="784"/>
      <c r="J86" s="119"/>
      <c r="K86" s="80">
        <f t="shared" si="18"/>
        <v>0</v>
      </c>
      <c r="L86" s="96">
        <v>0</v>
      </c>
      <c r="M86" s="97">
        <v>0</v>
      </c>
      <c r="N86" s="79">
        <v>0</v>
      </c>
      <c r="O86" s="80">
        <f t="shared" si="17"/>
        <v>0</v>
      </c>
      <c r="P86" s="96">
        <v>0</v>
      </c>
      <c r="Q86" s="79">
        <v>0</v>
      </c>
      <c r="R86" s="96">
        <v>0</v>
      </c>
      <c r="S86" s="78">
        <v>0</v>
      </c>
      <c r="T86" s="79">
        <v>0</v>
      </c>
      <c r="U86" s="80">
        <v>0</v>
      </c>
      <c r="V86" s="80">
        <v>0</v>
      </c>
      <c r="W86" s="81">
        <v>0</v>
      </c>
      <c r="X86" s="82"/>
    </row>
    <row r="87" spans="1:24" ht="20.100000000000001" customHeight="1">
      <c r="A87" s="93"/>
      <c r="B87" s="120"/>
      <c r="C87" s="120"/>
      <c r="D87" s="784" t="s">
        <v>137</v>
      </c>
      <c r="E87" s="784"/>
      <c r="F87" s="784"/>
      <c r="G87" s="784"/>
      <c r="H87" s="784"/>
      <c r="I87" s="784"/>
      <c r="J87" s="119"/>
      <c r="K87" s="80">
        <f t="shared" si="18"/>
        <v>0</v>
      </c>
      <c r="L87" s="96">
        <v>0</v>
      </c>
      <c r="M87" s="97">
        <v>0</v>
      </c>
      <c r="N87" s="79">
        <v>0</v>
      </c>
      <c r="O87" s="80">
        <f t="shared" si="17"/>
        <v>0</v>
      </c>
      <c r="P87" s="96">
        <v>0</v>
      </c>
      <c r="Q87" s="79">
        <v>0</v>
      </c>
      <c r="R87" s="96">
        <v>0</v>
      </c>
      <c r="S87" s="78">
        <v>0</v>
      </c>
      <c r="T87" s="79">
        <v>0</v>
      </c>
      <c r="U87" s="80">
        <v>0</v>
      </c>
      <c r="V87" s="80">
        <v>0</v>
      </c>
      <c r="W87" s="81">
        <v>0</v>
      </c>
      <c r="X87" s="82"/>
    </row>
    <row r="88" spans="1:24" ht="20.100000000000001" customHeight="1">
      <c r="A88" s="62"/>
      <c r="B88" s="117"/>
      <c r="C88" s="117"/>
      <c r="D88" s="784" t="s">
        <v>138</v>
      </c>
      <c r="E88" s="784"/>
      <c r="F88" s="784"/>
      <c r="G88" s="784"/>
      <c r="H88" s="784"/>
      <c r="I88" s="784"/>
      <c r="J88" s="118"/>
      <c r="K88" s="85">
        <f t="shared" si="18"/>
        <v>1</v>
      </c>
      <c r="L88" s="86">
        <v>0</v>
      </c>
      <c r="M88" s="87">
        <v>0</v>
      </c>
      <c r="N88" s="88">
        <v>1</v>
      </c>
      <c r="O88" s="85">
        <f t="shared" si="17"/>
        <v>89</v>
      </c>
      <c r="P88" s="86">
        <v>44</v>
      </c>
      <c r="Q88" s="88">
        <v>45</v>
      </c>
      <c r="R88" s="86">
        <v>28</v>
      </c>
      <c r="S88" s="89">
        <v>21</v>
      </c>
      <c r="T88" s="88">
        <v>40</v>
      </c>
      <c r="U88" s="85">
        <v>27</v>
      </c>
      <c r="V88" s="85">
        <v>3</v>
      </c>
      <c r="W88" s="90">
        <v>201</v>
      </c>
      <c r="X88" s="82"/>
    </row>
    <row r="89" spans="1:24" ht="20.100000000000001" customHeight="1">
      <c r="A89" s="71"/>
      <c r="B89" s="792" t="s">
        <v>139</v>
      </c>
      <c r="C89" s="792"/>
      <c r="D89" s="792"/>
      <c r="E89" s="792"/>
      <c r="F89" s="792"/>
      <c r="G89" s="792"/>
      <c r="H89" s="115"/>
      <c r="I89" s="115"/>
      <c r="J89" s="119"/>
      <c r="K89" s="80">
        <f t="shared" si="18"/>
        <v>5</v>
      </c>
      <c r="L89" s="76">
        <f>SUM(L90:L91)</f>
        <v>0</v>
      </c>
      <c r="M89" s="76">
        <f>SUM(M90:M91)</f>
        <v>0</v>
      </c>
      <c r="N89" s="91">
        <f>SUM(N90:N91)</f>
        <v>5</v>
      </c>
      <c r="O89" s="74">
        <f>SUM(O90:O91)</f>
        <v>609</v>
      </c>
      <c r="P89" s="75">
        <f t="shared" ref="P89:W89" si="19">SUM(P90:P91)</f>
        <v>308</v>
      </c>
      <c r="Q89" s="77">
        <f t="shared" si="19"/>
        <v>301</v>
      </c>
      <c r="R89" s="75">
        <f t="shared" si="19"/>
        <v>183</v>
      </c>
      <c r="S89" s="91">
        <f t="shared" si="19"/>
        <v>223</v>
      </c>
      <c r="T89" s="77">
        <f t="shared" si="19"/>
        <v>203</v>
      </c>
      <c r="U89" s="74">
        <f t="shared" si="19"/>
        <v>51</v>
      </c>
      <c r="V89" s="74">
        <f t="shared" si="19"/>
        <v>9</v>
      </c>
      <c r="W89" s="92">
        <f t="shared" si="19"/>
        <v>780</v>
      </c>
      <c r="X89" s="82"/>
    </row>
    <row r="90" spans="1:24" ht="20.100000000000001" customHeight="1">
      <c r="A90" s="93"/>
      <c r="B90" s="120"/>
      <c r="C90" s="120"/>
      <c r="D90" s="784" t="s">
        <v>140</v>
      </c>
      <c r="E90" s="784"/>
      <c r="F90" s="784"/>
      <c r="G90" s="784"/>
      <c r="H90" s="784"/>
      <c r="I90" s="784"/>
      <c r="J90" s="119"/>
      <c r="K90" s="80">
        <f t="shared" si="18"/>
        <v>4</v>
      </c>
      <c r="L90" s="96">
        <v>0</v>
      </c>
      <c r="M90" s="97">
        <v>0</v>
      </c>
      <c r="N90" s="79">
        <v>4</v>
      </c>
      <c r="O90" s="80">
        <f t="shared" ref="O90:O91" si="20">IF(P90+Q90=R90+S90+T90,P90+Q90,"Error")</f>
        <v>596</v>
      </c>
      <c r="P90" s="96">
        <v>301</v>
      </c>
      <c r="Q90" s="79">
        <v>295</v>
      </c>
      <c r="R90" s="96">
        <v>177</v>
      </c>
      <c r="S90" s="78">
        <v>221</v>
      </c>
      <c r="T90" s="79">
        <v>198</v>
      </c>
      <c r="U90" s="80">
        <v>45</v>
      </c>
      <c r="V90" s="80">
        <v>9</v>
      </c>
      <c r="W90" s="81">
        <v>720</v>
      </c>
      <c r="X90" s="82"/>
    </row>
    <row r="91" spans="1:24" ht="20.100000000000001" customHeight="1">
      <c r="A91" s="93"/>
      <c r="B91" s="120"/>
      <c r="C91" s="120"/>
      <c r="D91" s="784" t="s">
        <v>141</v>
      </c>
      <c r="E91" s="784"/>
      <c r="F91" s="784"/>
      <c r="G91" s="784"/>
      <c r="H91" s="784"/>
      <c r="I91" s="784"/>
      <c r="J91" s="119"/>
      <c r="K91" s="85">
        <f t="shared" si="18"/>
        <v>1</v>
      </c>
      <c r="L91" s="96">
        <v>0</v>
      </c>
      <c r="M91" s="97">
        <v>0</v>
      </c>
      <c r="N91" s="79">
        <v>1</v>
      </c>
      <c r="O91" s="80">
        <f t="shared" si="20"/>
        <v>13</v>
      </c>
      <c r="P91" s="96">
        <v>7</v>
      </c>
      <c r="Q91" s="79">
        <v>6</v>
      </c>
      <c r="R91" s="96">
        <v>6</v>
      </c>
      <c r="S91" s="78">
        <v>2</v>
      </c>
      <c r="T91" s="79">
        <v>5</v>
      </c>
      <c r="U91" s="80">
        <v>6</v>
      </c>
      <c r="V91" s="80">
        <v>0</v>
      </c>
      <c r="W91" s="81">
        <v>60</v>
      </c>
      <c r="X91" s="82"/>
    </row>
    <row r="92" spans="1:24" ht="20.100000000000001" customHeight="1">
      <c r="A92" s="71"/>
      <c r="B92" s="792" t="s">
        <v>142</v>
      </c>
      <c r="C92" s="792"/>
      <c r="D92" s="792"/>
      <c r="E92" s="792"/>
      <c r="F92" s="792"/>
      <c r="G92" s="792"/>
      <c r="H92" s="115"/>
      <c r="I92" s="115"/>
      <c r="J92" s="116"/>
      <c r="K92" s="80">
        <f t="shared" si="18"/>
        <v>2</v>
      </c>
      <c r="L92" s="76">
        <f t="shared" ref="L92:M92" si="21">SUM(L93:L95)</f>
        <v>0</v>
      </c>
      <c r="M92" s="76">
        <f t="shared" si="21"/>
        <v>1</v>
      </c>
      <c r="N92" s="91">
        <f>SUM(N93:N95)</f>
        <v>1</v>
      </c>
      <c r="O92" s="74">
        <f>SUM(O93:O95)</f>
        <v>28</v>
      </c>
      <c r="P92" s="75">
        <f t="shared" ref="P92:W92" si="22">SUM(P93:P95)</f>
        <v>9</v>
      </c>
      <c r="Q92" s="77">
        <f t="shared" si="22"/>
        <v>19</v>
      </c>
      <c r="R92" s="75">
        <f t="shared" si="22"/>
        <v>5</v>
      </c>
      <c r="S92" s="91">
        <f t="shared" si="22"/>
        <v>8</v>
      </c>
      <c r="T92" s="77">
        <f t="shared" si="22"/>
        <v>15</v>
      </c>
      <c r="U92" s="74">
        <f t="shared" si="22"/>
        <v>5</v>
      </c>
      <c r="V92" s="74">
        <f t="shared" si="22"/>
        <v>1</v>
      </c>
      <c r="W92" s="92">
        <f t="shared" si="22"/>
        <v>135</v>
      </c>
      <c r="X92" s="82"/>
    </row>
    <row r="93" spans="1:24" ht="20.100000000000001" customHeight="1">
      <c r="A93" s="93"/>
      <c r="B93" s="120"/>
      <c r="C93" s="120"/>
      <c r="D93" s="784" t="s">
        <v>143</v>
      </c>
      <c r="E93" s="784"/>
      <c r="F93" s="784"/>
      <c r="G93" s="784"/>
      <c r="H93" s="784"/>
      <c r="I93" s="784"/>
      <c r="J93" s="119"/>
      <c r="K93" s="80">
        <f t="shared" si="18"/>
        <v>1</v>
      </c>
      <c r="L93" s="96">
        <v>0</v>
      </c>
      <c r="M93" s="97">
        <v>1</v>
      </c>
      <c r="N93" s="79">
        <v>0</v>
      </c>
      <c r="O93" s="80">
        <f t="shared" ref="O93:O95" si="23">IF(P93+Q93=R93+S93+T93,P93+Q93,"Error")</f>
        <v>4</v>
      </c>
      <c r="P93" s="96">
        <v>0</v>
      </c>
      <c r="Q93" s="79">
        <v>4</v>
      </c>
      <c r="R93" s="96">
        <v>0</v>
      </c>
      <c r="S93" s="78">
        <v>0</v>
      </c>
      <c r="T93" s="79">
        <v>4</v>
      </c>
      <c r="U93" s="80">
        <v>2</v>
      </c>
      <c r="V93" s="80">
        <v>0</v>
      </c>
      <c r="W93" s="81">
        <v>35</v>
      </c>
      <c r="X93" s="82"/>
    </row>
    <row r="94" spans="1:24" ht="20.100000000000001" customHeight="1">
      <c r="A94" s="93"/>
      <c r="B94" s="120"/>
      <c r="C94" s="120"/>
      <c r="D94" s="784" t="s">
        <v>144</v>
      </c>
      <c r="E94" s="784"/>
      <c r="F94" s="784"/>
      <c r="G94" s="784"/>
      <c r="H94" s="784"/>
      <c r="I94" s="784"/>
      <c r="J94" s="119"/>
      <c r="K94" s="80">
        <f t="shared" si="18"/>
        <v>0</v>
      </c>
      <c r="L94" s="96">
        <v>0</v>
      </c>
      <c r="M94" s="97">
        <v>0</v>
      </c>
      <c r="N94" s="79">
        <v>0</v>
      </c>
      <c r="O94" s="80">
        <f t="shared" si="23"/>
        <v>0</v>
      </c>
      <c r="P94" s="96">
        <v>0</v>
      </c>
      <c r="Q94" s="79">
        <v>0</v>
      </c>
      <c r="R94" s="96">
        <v>0</v>
      </c>
      <c r="S94" s="78">
        <v>0</v>
      </c>
      <c r="T94" s="79">
        <v>0</v>
      </c>
      <c r="U94" s="80">
        <v>0</v>
      </c>
      <c r="V94" s="80">
        <v>0</v>
      </c>
      <c r="W94" s="81">
        <v>0</v>
      </c>
      <c r="X94" s="82"/>
    </row>
    <row r="95" spans="1:24" ht="20.100000000000001" customHeight="1">
      <c r="A95" s="62"/>
      <c r="B95" s="117"/>
      <c r="C95" s="117"/>
      <c r="D95" s="794" t="s">
        <v>145</v>
      </c>
      <c r="E95" s="794"/>
      <c r="F95" s="794"/>
      <c r="G95" s="794"/>
      <c r="H95" s="794"/>
      <c r="I95" s="794"/>
      <c r="J95" s="118"/>
      <c r="K95" s="85">
        <f t="shared" si="18"/>
        <v>1</v>
      </c>
      <c r="L95" s="86">
        <v>0</v>
      </c>
      <c r="M95" s="87">
        <v>0</v>
      </c>
      <c r="N95" s="88">
        <v>1</v>
      </c>
      <c r="O95" s="85">
        <f t="shared" si="23"/>
        <v>24</v>
      </c>
      <c r="P95" s="86">
        <v>9</v>
      </c>
      <c r="Q95" s="88">
        <v>15</v>
      </c>
      <c r="R95" s="86">
        <v>5</v>
      </c>
      <c r="S95" s="89">
        <v>8</v>
      </c>
      <c r="T95" s="88">
        <v>11</v>
      </c>
      <c r="U95" s="85">
        <v>3</v>
      </c>
      <c r="V95" s="85">
        <v>1</v>
      </c>
      <c r="W95" s="90">
        <v>100</v>
      </c>
      <c r="X95" s="82"/>
    </row>
    <row r="96" spans="1:24">
      <c r="A96" s="93"/>
      <c r="B96" s="93"/>
      <c r="C96" s="93"/>
      <c r="D96" s="93"/>
      <c r="E96" s="93"/>
      <c r="F96" s="93"/>
      <c r="G96" s="93"/>
      <c r="H96" s="93"/>
      <c r="I96" s="93"/>
      <c r="J96" s="93"/>
    </row>
    <row r="97" spans="1:10">
      <c r="A97" s="93"/>
      <c r="B97" s="93"/>
      <c r="C97" s="93"/>
      <c r="D97" s="93"/>
      <c r="E97" s="93"/>
      <c r="F97" s="93"/>
      <c r="G97" s="93"/>
      <c r="H97" s="93"/>
      <c r="I97" s="93"/>
      <c r="J97" s="93"/>
    </row>
    <row r="98" spans="1:10">
      <c r="A98" s="93"/>
      <c r="B98" s="93"/>
      <c r="C98" s="93"/>
      <c r="D98" s="93"/>
      <c r="E98" s="93"/>
      <c r="F98" s="93"/>
      <c r="G98" s="93"/>
      <c r="H98" s="93"/>
      <c r="I98" s="93"/>
      <c r="J98" s="93"/>
    </row>
    <row r="99" spans="1:10">
      <c r="A99" s="93"/>
      <c r="B99" s="93"/>
      <c r="C99" s="93"/>
      <c r="D99" s="93"/>
      <c r="E99" s="93"/>
      <c r="F99" s="93"/>
      <c r="G99" s="93"/>
      <c r="H99" s="93"/>
      <c r="I99" s="93"/>
      <c r="J99" s="93"/>
    </row>
    <row r="100" spans="1:10">
      <c r="A100" s="93"/>
      <c r="B100" s="93"/>
      <c r="C100" s="93"/>
      <c r="D100" s="93"/>
      <c r="E100" s="93"/>
      <c r="F100" s="93"/>
      <c r="G100" s="93"/>
      <c r="H100" s="93"/>
      <c r="I100" s="93"/>
      <c r="J100" s="93"/>
    </row>
    <row r="101" spans="1:10">
      <c r="A101" s="93"/>
      <c r="B101" s="93"/>
      <c r="C101" s="93"/>
      <c r="D101" s="93"/>
      <c r="E101" s="93"/>
      <c r="F101" s="93"/>
      <c r="G101" s="93"/>
      <c r="H101" s="93"/>
      <c r="I101" s="93"/>
      <c r="J101" s="93"/>
    </row>
    <row r="102" spans="1:10">
      <c r="A102" s="93"/>
      <c r="B102" s="93"/>
      <c r="C102" s="93"/>
      <c r="D102" s="93"/>
      <c r="E102" s="93"/>
      <c r="F102" s="93"/>
      <c r="G102" s="93"/>
      <c r="H102" s="93"/>
      <c r="I102" s="93"/>
      <c r="J102" s="93"/>
    </row>
    <row r="103" spans="1:10">
      <c r="A103" s="93"/>
      <c r="B103" s="93"/>
      <c r="C103" s="93"/>
      <c r="D103" s="93"/>
      <c r="E103" s="93"/>
      <c r="F103" s="93"/>
      <c r="G103" s="93"/>
      <c r="H103" s="93"/>
      <c r="I103" s="93"/>
      <c r="J103" s="93"/>
    </row>
    <row r="104" spans="1:10">
      <c r="A104" s="93"/>
      <c r="B104" s="93"/>
      <c r="C104" s="93"/>
      <c r="D104" s="93"/>
      <c r="E104" s="93"/>
      <c r="F104" s="93"/>
      <c r="G104" s="93"/>
      <c r="H104" s="93"/>
      <c r="I104" s="93"/>
      <c r="J104" s="93"/>
    </row>
    <row r="105" spans="1:10">
      <c r="A105" s="93"/>
      <c r="B105" s="93"/>
      <c r="C105" s="93"/>
      <c r="D105" s="93"/>
      <c r="E105" s="93"/>
      <c r="F105" s="93"/>
      <c r="G105" s="93"/>
      <c r="H105" s="93"/>
      <c r="I105" s="93"/>
      <c r="J105" s="93"/>
    </row>
    <row r="106" spans="1:10">
      <c r="A106" s="93"/>
      <c r="B106" s="93"/>
      <c r="C106" s="93"/>
      <c r="D106" s="93"/>
      <c r="E106" s="93"/>
      <c r="F106" s="93"/>
      <c r="G106" s="93"/>
      <c r="H106" s="93"/>
      <c r="I106" s="93"/>
      <c r="J106" s="93"/>
    </row>
    <row r="107" spans="1:10">
      <c r="A107" s="93"/>
      <c r="B107" s="93"/>
      <c r="C107" s="93"/>
      <c r="D107" s="93"/>
      <c r="E107" s="93"/>
      <c r="F107" s="93"/>
      <c r="G107" s="93"/>
      <c r="H107" s="93"/>
      <c r="I107" s="93"/>
      <c r="J107" s="93"/>
    </row>
    <row r="108" spans="1:10">
      <c r="A108" s="93"/>
      <c r="B108" s="93"/>
      <c r="C108" s="93"/>
      <c r="D108" s="93"/>
      <c r="E108" s="93"/>
      <c r="F108" s="93"/>
      <c r="G108" s="93"/>
      <c r="H108" s="93"/>
      <c r="I108" s="93"/>
      <c r="J108" s="93"/>
    </row>
    <row r="109" spans="1:10" ht="20.25" customHeight="1">
      <c r="A109" s="93"/>
      <c r="B109" s="121"/>
      <c r="C109" s="121"/>
      <c r="D109" s="121"/>
      <c r="E109" s="121"/>
      <c r="F109" s="121"/>
      <c r="G109" s="121"/>
      <c r="H109" s="121"/>
      <c r="I109" s="121"/>
      <c r="J109" s="121"/>
    </row>
    <row r="110" spans="1:10" ht="20.25" customHeight="1">
      <c r="A110" s="93"/>
      <c r="B110" s="121"/>
      <c r="C110" s="121"/>
      <c r="D110" s="121"/>
      <c r="E110" s="121"/>
      <c r="F110" s="121"/>
      <c r="G110" s="121"/>
      <c r="H110" s="121"/>
      <c r="I110" s="121"/>
      <c r="J110" s="121"/>
    </row>
    <row r="111" spans="1:10">
      <c r="A111" s="93"/>
      <c r="B111" s="93"/>
      <c r="C111" s="93"/>
      <c r="D111" s="93"/>
      <c r="E111" s="93"/>
      <c r="F111" s="93"/>
      <c r="G111" s="93"/>
      <c r="H111" s="93"/>
      <c r="I111" s="93"/>
      <c r="J111" s="93"/>
    </row>
    <row r="112" spans="1:10">
      <c r="A112" s="93"/>
      <c r="B112" s="93"/>
      <c r="C112" s="93"/>
      <c r="D112" s="93"/>
      <c r="E112" s="93"/>
      <c r="F112" s="93"/>
      <c r="G112" s="93"/>
      <c r="H112" s="93"/>
      <c r="I112" s="93"/>
      <c r="J112" s="93"/>
    </row>
    <row r="113" spans="1:10">
      <c r="A113" s="93"/>
      <c r="B113" s="93"/>
      <c r="C113" s="93"/>
      <c r="D113" s="93"/>
      <c r="E113" s="93"/>
      <c r="F113" s="93"/>
      <c r="G113" s="93"/>
      <c r="H113" s="93"/>
      <c r="I113" s="93"/>
      <c r="J113" s="93"/>
    </row>
    <row r="114" spans="1:10">
      <c r="A114" s="93"/>
      <c r="B114" s="93"/>
      <c r="C114" s="93"/>
      <c r="D114" s="93"/>
      <c r="E114" s="93"/>
      <c r="F114" s="93"/>
      <c r="G114" s="93"/>
      <c r="H114" s="93"/>
      <c r="I114" s="93"/>
      <c r="J114" s="93"/>
    </row>
    <row r="115" spans="1:10">
      <c r="A115" s="93"/>
      <c r="B115" s="93"/>
      <c r="C115" s="93"/>
      <c r="D115" s="93"/>
      <c r="E115" s="93"/>
      <c r="F115" s="93"/>
      <c r="G115" s="93"/>
      <c r="H115" s="93"/>
      <c r="I115" s="93"/>
      <c r="J115" s="93"/>
    </row>
    <row r="116" spans="1:10">
      <c r="A116" s="93"/>
      <c r="B116" s="93"/>
      <c r="C116" s="93"/>
      <c r="D116" s="93"/>
      <c r="E116" s="93"/>
      <c r="F116" s="93"/>
      <c r="G116" s="93"/>
      <c r="H116" s="93"/>
      <c r="I116" s="93"/>
      <c r="J116" s="93"/>
    </row>
    <row r="117" spans="1:10">
      <c r="A117" s="93"/>
      <c r="B117" s="93"/>
      <c r="C117" s="93"/>
      <c r="D117" s="93"/>
      <c r="E117" s="93"/>
      <c r="F117" s="93"/>
      <c r="G117" s="93"/>
      <c r="H117" s="93"/>
      <c r="I117" s="93"/>
      <c r="J117" s="93"/>
    </row>
    <row r="118" spans="1:10">
      <c r="A118" s="93"/>
      <c r="B118" s="93"/>
      <c r="C118" s="93"/>
      <c r="D118" s="93"/>
      <c r="E118" s="93"/>
      <c r="F118" s="93"/>
      <c r="G118" s="93"/>
      <c r="H118" s="93"/>
      <c r="I118" s="93"/>
      <c r="J118" s="93"/>
    </row>
    <row r="119" spans="1:10">
      <c r="A119" s="93"/>
      <c r="B119" s="93"/>
      <c r="C119" s="93"/>
      <c r="D119" s="93"/>
      <c r="E119" s="93"/>
      <c r="F119" s="93"/>
      <c r="G119" s="93"/>
      <c r="H119" s="93"/>
      <c r="I119" s="93"/>
      <c r="J119" s="93"/>
    </row>
    <row r="120" spans="1:10">
      <c r="A120" s="93"/>
      <c r="B120" s="93"/>
      <c r="C120" s="93"/>
      <c r="D120" s="93"/>
      <c r="E120" s="93"/>
      <c r="F120" s="93"/>
      <c r="G120" s="93"/>
      <c r="H120" s="93"/>
      <c r="I120" s="93"/>
      <c r="J120" s="93"/>
    </row>
    <row r="121" spans="1:10">
      <c r="A121" s="93"/>
      <c r="B121" s="93"/>
      <c r="C121" s="93"/>
      <c r="D121" s="93"/>
      <c r="E121" s="93"/>
      <c r="F121" s="93"/>
      <c r="G121" s="93"/>
      <c r="H121" s="93"/>
      <c r="I121" s="93"/>
      <c r="J121" s="93"/>
    </row>
    <row r="122" spans="1:10">
      <c r="A122" s="93"/>
      <c r="B122" s="93"/>
      <c r="C122" s="93"/>
      <c r="D122" s="93"/>
      <c r="E122" s="93"/>
      <c r="F122" s="93"/>
      <c r="G122" s="93"/>
      <c r="H122" s="93"/>
      <c r="I122" s="93"/>
      <c r="J122" s="93"/>
    </row>
    <row r="123" spans="1:10">
      <c r="A123" s="93"/>
      <c r="B123" s="93"/>
      <c r="C123" s="93"/>
      <c r="D123" s="93"/>
      <c r="E123" s="93"/>
      <c r="F123" s="93"/>
      <c r="G123" s="93"/>
      <c r="H123" s="93"/>
      <c r="I123" s="93"/>
      <c r="J123" s="93"/>
    </row>
    <row r="124" spans="1:10">
      <c r="A124" s="93"/>
      <c r="B124" s="93"/>
      <c r="C124" s="93"/>
      <c r="D124" s="93"/>
      <c r="E124" s="93"/>
      <c r="F124" s="93"/>
      <c r="G124" s="93"/>
      <c r="H124" s="93"/>
      <c r="I124" s="93"/>
      <c r="J124" s="93"/>
    </row>
    <row r="125" spans="1:10">
      <c r="A125" s="93"/>
      <c r="B125" s="93"/>
      <c r="C125" s="93"/>
      <c r="D125" s="93"/>
      <c r="E125" s="93"/>
      <c r="F125" s="93"/>
      <c r="G125" s="93"/>
      <c r="H125" s="93"/>
      <c r="I125" s="93"/>
      <c r="J125" s="93"/>
    </row>
    <row r="126" spans="1:10">
      <c r="A126" s="93"/>
      <c r="B126" s="93"/>
      <c r="C126" s="93"/>
      <c r="D126" s="93"/>
      <c r="E126" s="93"/>
      <c r="F126" s="93"/>
      <c r="G126" s="93"/>
      <c r="H126" s="93"/>
      <c r="I126" s="93"/>
      <c r="J126" s="93"/>
    </row>
    <row r="127" spans="1:10">
      <c r="A127" s="93"/>
      <c r="B127" s="93"/>
      <c r="C127" s="93"/>
      <c r="D127" s="93"/>
      <c r="E127" s="93"/>
      <c r="F127" s="93"/>
      <c r="G127" s="93"/>
      <c r="H127" s="93"/>
      <c r="I127" s="93"/>
      <c r="J127" s="93"/>
    </row>
    <row r="128" spans="1:10">
      <c r="A128" s="93"/>
      <c r="B128" s="93"/>
      <c r="C128" s="93"/>
      <c r="D128" s="93"/>
      <c r="E128" s="93"/>
      <c r="F128" s="93"/>
      <c r="G128" s="93"/>
      <c r="H128" s="93"/>
      <c r="I128" s="93"/>
      <c r="J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c r="J137" s="93"/>
    </row>
    <row r="138" spans="1:10">
      <c r="A138" s="93"/>
      <c r="B138" s="93"/>
      <c r="C138" s="93"/>
      <c r="D138" s="93"/>
      <c r="E138" s="93"/>
      <c r="F138" s="93"/>
      <c r="G138" s="93"/>
      <c r="H138" s="93"/>
      <c r="I138" s="93"/>
      <c r="J138" s="93"/>
    </row>
    <row r="139" spans="1:10">
      <c r="A139" s="93"/>
      <c r="B139" s="93"/>
      <c r="C139" s="93"/>
      <c r="D139" s="93"/>
      <c r="E139" s="93"/>
      <c r="F139" s="93"/>
      <c r="G139" s="93"/>
      <c r="H139" s="93"/>
      <c r="I139" s="93"/>
      <c r="J139" s="93"/>
    </row>
    <row r="140" spans="1:10">
      <c r="A140" s="93"/>
      <c r="B140" s="93"/>
      <c r="C140" s="93"/>
      <c r="D140" s="93"/>
      <c r="E140" s="93"/>
      <c r="F140" s="93"/>
      <c r="G140" s="93"/>
      <c r="H140" s="93"/>
      <c r="I140" s="93"/>
      <c r="J140" s="93"/>
    </row>
    <row r="141" spans="1:10">
      <c r="A141" s="93"/>
      <c r="B141" s="93"/>
      <c r="C141" s="93"/>
      <c r="D141" s="93"/>
      <c r="E141" s="93"/>
      <c r="F141" s="93"/>
      <c r="G141" s="93"/>
      <c r="H141" s="93"/>
      <c r="I141" s="93"/>
      <c r="J141" s="93"/>
    </row>
    <row r="142" spans="1:10">
      <c r="A142" s="93"/>
      <c r="B142" s="93"/>
      <c r="C142" s="93"/>
      <c r="D142" s="93"/>
      <c r="E142" s="93"/>
      <c r="F142" s="93"/>
      <c r="G142" s="93"/>
      <c r="H142" s="93"/>
      <c r="I142" s="93"/>
      <c r="J142" s="93"/>
    </row>
    <row r="143" spans="1:10">
      <c r="A143" s="93"/>
      <c r="B143" s="93"/>
      <c r="C143" s="93"/>
      <c r="D143" s="93"/>
      <c r="E143" s="93"/>
      <c r="F143" s="93"/>
      <c r="G143" s="93"/>
      <c r="H143" s="93"/>
      <c r="I143" s="93"/>
      <c r="J143" s="93"/>
    </row>
    <row r="144" spans="1:10">
      <c r="A144" s="93"/>
      <c r="B144" s="93"/>
      <c r="C144" s="93"/>
      <c r="D144" s="93"/>
      <c r="E144" s="93"/>
      <c r="F144" s="93"/>
      <c r="G144" s="93"/>
      <c r="H144" s="93"/>
      <c r="I144" s="93"/>
      <c r="J144" s="93"/>
    </row>
    <row r="145" spans="1:10">
      <c r="A145" s="93"/>
      <c r="B145" s="93"/>
      <c r="C145" s="93"/>
      <c r="D145" s="93"/>
      <c r="E145" s="93"/>
      <c r="F145" s="93"/>
      <c r="G145" s="93"/>
      <c r="H145" s="93"/>
      <c r="I145" s="93"/>
      <c r="J145" s="93"/>
    </row>
    <row r="146" spans="1:10">
      <c r="A146" s="93"/>
      <c r="B146" s="93"/>
      <c r="C146" s="93"/>
      <c r="D146" s="93"/>
      <c r="E146" s="93"/>
      <c r="F146" s="93"/>
      <c r="G146" s="93"/>
      <c r="H146" s="93"/>
      <c r="I146" s="93"/>
      <c r="J146" s="93"/>
    </row>
    <row r="147" spans="1:10">
      <c r="A147" s="93"/>
      <c r="B147" s="93"/>
      <c r="C147" s="93"/>
      <c r="D147" s="93"/>
      <c r="E147" s="93"/>
      <c r="F147" s="93"/>
      <c r="G147" s="93"/>
      <c r="H147" s="93"/>
      <c r="I147" s="93"/>
      <c r="J147" s="93"/>
    </row>
    <row r="148" spans="1:10">
      <c r="A148" s="93"/>
      <c r="B148" s="93"/>
      <c r="C148" s="93"/>
      <c r="D148" s="93"/>
      <c r="E148" s="93"/>
      <c r="F148" s="93"/>
      <c r="G148" s="93"/>
      <c r="H148" s="93"/>
      <c r="I148" s="93"/>
      <c r="J148" s="93"/>
    </row>
    <row r="149" spans="1:10">
      <c r="A149" s="93"/>
      <c r="B149" s="93"/>
      <c r="C149" s="93"/>
      <c r="D149" s="93"/>
      <c r="E149" s="93"/>
      <c r="F149" s="93"/>
      <c r="G149" s="93"/>
      <c r="H149" s="93"/>
      <c r="I149" s="93"/>
      <c r="J149" s="93"/>
    </row>
    <row r="150" spans="1:10">
      <c r="A150" s="93"/>
      <c r="B150" s="93"/>
      <c r="C150" s="93"/>
      <c r="D150" s="93"/>
      <c r="E150" s="93"/>
      <c r="F150" s="93"/>
      <c r="G150" s="93"/>
      <c r="H150" s="93"/>
      <c r="I150" s="93"/>
      <c r="J150" s="93"/>
    </row>
    <row r="151" spans="1:10">
      <c r="A151" s="93"/>
      <c r="B151" s="93"/>
      <c r="C151" s="93"/>
      <c r="D151" s="93"/>
      <c r="E151" s="93"/>
      <c r="F151" s="93"/>
      <c r="G151" s="93"/>
      <c r="H151" s="93"/>
      <c r="I151" s="93"/>
      <c r="J151" s="93"/>
    </row>
    <row r="152" spans="1:10">
      <c r="A152" s="93"/>
      <c r="B152" s="93"/>
      <c r="C152" s="93"/>
      <c r="D152" s="93"/>
      <c r="E152" s="93"/>
      <c r="F152" s="93"/>
      <c r="G152" s="93"/>
      <c r="H152" s="93"/>
      <c r="I152" s="93"/>
      <c r="J152" s="93"/>
    </row>
    <row r="153" spans="1:10">
      <c r="A153" s="93"/>
      <c r="B153" s="93"/>
      <c r="C153" s="93"/>
      <c r="D153" s="93"/>
      <c r="E153" s="93"/>
      <c r="F153" s="93"/>
      <c r="G153" s="93"/>
      <c r="H153" s="93"/>
      <c r="I153" s="93"/>
      <c r="J153" s="93"/>
    </row>
    <row r="154" spans="1:10">
      <c r="A154" s="93"/>
      <c r="B154" s="93"/>
      <c r="C154" s="93"/>
      <c r="D154" s="93"/>
      <c r="E154" s="93"/>
      <c r="F154" s="93"/>
      <c r="G154" s="93"/>
      <c r="H154" s="93"/>
      <c r="I154" s="93"/>
      <c r="J154" s="93"/>
    </row>
    <row r="155" spans="1:10">
      <c r="A155" s="93"/>
      <c r="B155" s="93"/>
      <c r="C155" s="93"/>
      <c r="D155" s="93"/>
      <c r="E155" s="93"/>
      <c r="F155" s="93"/>
      <c r="G155" s="93"/>
      <c r="H155" s="93"/>
      <c r="I155" s="93"/>
      <c r="J155" s="93"/>
    </row>
    <row r="156" spans="1:10">
      <c r="A156" s="93"/>
      <c r="B156" s="93"/>
      <c r="C156" s="93"/>
      <c r="D156" s="93"/>
      <c r="E156" s="93"/>
      <c r="F156" s="93"/>
      <c r="G156" s="93"/>
      <c r="H156" s="93"/>
      <c r="I156" s="93"/>
      <c r="J156" s="93"/>
    </row>
    <row r="157" spans="1:10">
      <c r="A157" s="93"/>
      <c r="B157" s="93"/>
      <c r="C157" s="93"/>
      <c r="D157" s="93"/>
      <c r="E157" s="93"/>
      <c r="F157" s="93"/>
      <c r="G157" s="93"/>
      <c r="H157" s="93"/>
      <c r="I157" s="93"/>
      <c r="J157" s="93"/>
    </row>
    <row r="158" spans="1:10">
      <c r="A158" s="93"/>
      <c r="B158" s="93"/>
      <c r="C158" s="93"/>
      <c r="D158" s="93"/>
      <c r="E158" s="93"/>
      <c r="F158" s="93"/>
      <c r="G158" s="93"/>
      <c r="H158" s="93"/>
      <c r="I158" s="93"/>
      <c r="J158" s="93"/>
    </row>
    <row r="159" spans="1:10">
      <c r="A159" s="93"/>
      <c r="B159" s="93"/>
      <c r="C159" s="93"/>
      <c r="D159" s="93"/>
      <c r="E159" s="93"/>
      <c r="F159" s="93"/>
      <c r="G159" s="93"/>
      <c r="H159" s="93"/>
      <c r="I159" s="93"/>
      <c r="J159" s="93"/>
    </row>
    <row r="160" spans="1:10">
      <c r="A160" s="93"/>
      <c r="B160" s="93"/>
      <c r="C160" s="93"/>
      <c r="D160" s="93"/>
      <c r="E160" s="93"/>
      <c r="F160" s="93"/>
      <c r="G160" s="93"/>
      <c r="H160" s="93"/>
      <c r="I160" s="93"/>
      <c r="J160" s="93"/>
    </row>
    <row r="161" spans="1:10">
      <c r="A161" s="93"/>
      <c r="B161" s="93"/>
      <c r="C161" s="93"/>
      <c r="D161" s="93"/>
      <c r="E161" s="93"/>
      <c r="F161" s="93"/>
      <c r="G161" s="93"/>
      <c r="H161" s="93"/>
      <c r="I161" s="93"/>
      <c r="J161" s="93"/>
    </row>
    <row r="162" spans="1:10">
      <c r="A162" s="93"/>
      <c r="B162" s="93"/>
      <c r="C162" s="93"/>
      <c r="D162" s="93"/>
      <c r="E162" s="93"/>
      <c r="F162" s="93"/>
      <c r="G162" s="93"/>
      <c r="H162" s="93"/>
      <c r="I162" s="93"/>
      <c r="J162" s="93"/>
    </row>
    <row r="163" spans="1:10">
      <c r="A163" s="93"/>
      <c r="B163" s="93"/>
      <c r="C163" s="93"/>
      <c r="D163" s="93"/>
      <c r="E163" s="93"/>
      <c r="F163" s="93"/>
      <c r="G163" s="93"/>
      <c r="H163" s="93"/>
      <c r="I163" s="93"/>
      <c r="J163" s="93"/>
    </row>
    <row r="164" spans="1:10">
      <c r="A164" s="93"/>
      <c r="B164" s="93"/>
      <c r="C164" s="93"/>
      <c r="D164" s="93"/>
      <c r="E164" s="93"/>
      <c r="F164" s="93"/>
      <c r="G164" s="93"/>
      <c r="H164" s="93"/>
      <c r="I164" s="93"/>
      <c r="J164" s="93"/>
    </row>
    <row r="165" spans="1:10">
      <c r="A165" s="93"/>
      <c r="B165" s="93"/>
      <c r="C165" s="93"/>
      <c r="D165" s="93"/>
      <c r="E165" s="93"/>
      <c r="F165" s="93"/>
      <c r="G165" s="93"/>
      <c r="H165" s="93"/>
      <c r="I165" s="93"/>
      <c r="J165" s="93"/>
    </row>
    <row r="166" spans="1:10">
      <c r="A166" s="93"/>
      <c r="B166" s="93"/>
      <c r="C166" s="93"/>
      <c r="D166" s="93"/>
      <c r="E166" s="93"/>
      <c r="F166" s="93"/>
      <c r="G166" s="93"/>
      <c r="H166" s="93"/>
      <c r="I166" s="93"/>
      <c r="J166" s="93"/>
    </row>
    <row r="167" spans="1:10">
      <c r="A167" s="93"/>
      <c r="B167" s="93"/>
      <c r="C167" s="93"/>
      <c r="D167" s="93"/>
      <c r="E167" s="93"/>
      <c r="F167" s="93"/>
      <c r="G167" s="93"/>
      <c r="H167" s="93"/>
      <c r="I167" s="93"/>
      <c r="J167" s="93"/>
    </row>
    <row r="168" spans="1:10">
      <c r="A168" s="93"/>
      <c r="B168" s="93"/>
      <c r="C168" s="93"/>
      <c r="D168" s="93"/>
      <c r="E168" s="93"/>
      <c r="F168" s="93"/>
      <c r="G168" s="93"/>
      <c r="H168" s="93"/>
      <c r="I168" s="93"/>
      <c r="J168" s="93"/>
    </row>
    <row r="169" spans="1:10">
      <c r="A169" s="93"/>
      <c r="B169" s="93"/>
      <c r="C169" s="93"/>
      <c r="D169" s="93"/>
      <c r="E169" s="93"/>
      <c r="F169" s="93"/>
      <c r="G169" s="93"/>
      <c r="H169" s="93"/>
      <c r="I169" s="93"/>
      <c r="J169" s="93"/>
    </row>
    <row r="170" spans="1:10">
      <c r="A170" s="93"/>
      <c r="B170" s="93"/>
      <c r="C170" s="93"/>
      <c r="D170" s="93"/>
      <c r="E170" s="93"/>
      <c r="F170" s="93"/>
      <c r="G170" s="93"/>
      <c r="H170" s="93"/>
      <c r="I170" s="93"/>
      <c r="J170" s="93"/>
    </row>
    <row r="171" spans="1:10">
      <c r="A171" s="93"/>
      <c r="B171" s="93"/>
      <c r="C171" s="93"/>
      <c r="D171" s="93"/>
      <c r="E171" s="93"/>
      <c r="F171" s="93"/>
      <c r="G171" s="93"/>
      <c r="H171" s="93"/>
      <c r="I171" s="93"/>
      <c r="J171" s="93"/>
    </row>
    <row r="172" spans="1:10">
      <c r="A172" s="93"/>
      <c r="B172" s="93"/>
      <c r="C172" s="93"/>
      <c r="D172" s="93"/>
      <c r="E172" s="93"/>
      <c r="F172" s="93"/>
      <c r="G172" s="93"/>
      <c r="H172" s="93"/>
      <c r="I172" s="93"/>
      <c r="J172" s="93"/>
    </row>
    <row r="173" spans="1:10">
      <c r="A173" s="93"/>
      <c r="B173" s="93"/>
      <c r="C173" s="93"/>
      <c r="D173" s="93"/>
      <c r="E173" s="93"/>
      <c r="F173" s="93"/>
      <c r="G173" s="93"/>
      <c r="H173" s="93"/>
      <c r="I173" s="93"/>
      <c r="J173" s="93"/>
    </row>
    <row r="174" spans="1:10">
      <c r="A174" s="93"/>
      <c r="B174" s="93"/>
      <c r="C174" s="93"/>
      <c r="D174" s="93"/>
      <c r="E174" s="93"/>
      <c r="F174" s="93"/>
      <c r="G174" s="93"/>
      <c r="H174" s="93"/>
      <c r="I174" s="93"/>
      <c r="J174" s="93"/>
    </row>
    <row r="175" spans="1:10">
      <c r="A175" s="93"/>
      <c r="B175" s="93"/>
      <c r="C175" s="93"/>
      <c r="D175" s="93"/>
      <c r="E175" s="93"/>
      <c r="F175" s="93"/>
      <c r="G175" s="93"/>
      <c r="H175" s="93"/>
      <c r="I175" s="93"/>
      <c r="J175" s="93"/>
    </row>
    <row r="176" spans="1:10">
      <c r="A176" s="93"/>
      <c r="B176" s="93"/>
      <c r="C176" s="93"/>
      <c r="D176" s="93"/>
      <c r="E176" s="93"/>
      <c r="F176" s="93"/>
      <c r="G176" s="93"/>
      <c r="H176" s="93"/>
      <c r="I176" s="93"/>
      <c r="J176" s="93"/>
    </row>
    <row r="177" spans="1:10">
      <c r="A177" s="93"/>
      <c r="B177" s="93"/>
      <c r="C177" s="93"/>
      <c r="D177" s="93"/>
      <c r="E177" s="93"/>
      <c r="F177" s="93"/>
      <c r="G177" s="93"/>
      <c r="H177" s="93"/>
      <c r="I177" s="93"/>
      <c r="J177" s="93"/>
    </row>
    <row r="178" spans="1:10">
      <c r="A178" s="93"/>
      <c r="B178" s="93"/>
      <c r="C178" s="93"/>
      <c r="D178" s="93"/>
      <c r="E178" s="93"/>
      <c r="F178" s="93"/>
      <c r="G178" s="93"/>
      <c r="H178" s="93"/>
      <c r="I178" s="93"/>
      <c r="J178" s="93"/>
    </row>
    <row r="179" spans="1:10">
      <c r="A179" s="93"/>
      <c r="B179" s="93"/>
      <c r="C179" s="93"/>
      <c r="D179" s="93"/>
      <c r="E179" s="93"/>
      <c r="F179" s="93"/>
      <c r="G179" s="93"/>
      <c r="H179" s="93"/>
      <c r="I179" s="93"/>
      <c r="J179" s="93"/>
    </row>
    <row r="180" spans="1:10">
      <c r="A180" s="93"/>
      <c r="B180" s="93"/>
      <c r="C180" s="93"/>
      <c r="D180" s="93"/>
      <c r="E180" s="93"/>
      <c r="F180" s="93"/>
      <c r="G180" s="93"/>
      <c r="H180" s="93"/>
      <c r="I180" s="93"/>
      <c r="J180" s="93"/>
    </row>
    <row r="181" spans="1:10">
      <c r="A181" s="93"/>
      <c r="B181" s="93"/>
      <c r="C181" s="93"/>
      <c r="D181" s="93"/>
      <c r="E181" s="93"/>
      <c r="F181" s="93"/>
      <c r="G181" s="93"/>
      <c r="H181" s="93"/>
      <c r="I181" s="93"/>
      <c r="J181" s="93"/>
    </row>
    <row r="182" spans="1:10">
      <c r="A182" s="93"/>
      <c r="B182" s="93"/>
      <c r="C182" s="93"/>
      <c r="D182" s="93"/>
      <c r="E182" s="93"/>
      <c r="F182" s="93"/>
      <c r="G182" s="93"/>
      <c r="H182" s="93"/>
      <c r="I182" s="93"/>
      <c r="J182" s="93"/>
    </row>
    <row r="183" spans="1:10">
      <c r="A183" s="93"/>
      <c r="B183" s="93"/>
      <c r="C183" s="93"/>
      <c r="D183" s="93"/>
      <c r="E183" s="93"/>
      <c r="F183" s="93"/>
      <c r="G183" s="93"/>
      <c r="H183" s="93"/>
      <c r="I183" s="93"/>
      <c r="J183" s="93"/>
    </row>
    <row r="184" spans="1:10">
      <c r="A184" s="93"/>
      <c r="B184" s="93"/>
      <c r="C184" s="93"/>
      <c r="D184" s="93"/>
      <c r="E184" s="93"/>
      <c r="F184" s="93"/>
      <c r="G184" s="93"/>
      <c r="H184" s="93"/>
      <c r="I184" s="93"/>
      <c r="J184" s="93"/>
    </row>
    <row r="185" spans="1:10">
      <c r="A185" s="93"/>
      <c r="B185" s="93"/>
      <c r="C185" s="93"/>
      <c r="D185" s="93"/>
      <c r="E185" s="93"/>
      <c r="F185" s="93"/>
      <c r="G185" s="93"/>
      <c r="H185" s="93"/>
      <c r="I185" s="93"/>
      <c r="J185" s="93"/>
    </row>
    <row r="186" spans="1:10">
      <c r="A186" s="93"/>
      <c r="B186" s="93"/>
      <c r="C186" s="93"/>
      <c r="D186" s="93"/>
      <c r="E186" s="93"/>
      <c r="F186" s="93"/>
      <c r="G186" s="93"/>
      <c r="H186" s="93"/>
      <c r="I186" s="93"/>
      <c r="J186" s="93"/>
    </row>
    <row r="187" spans="1:10">
      <c r="A187" s="93"/>
      <c r="B187" s="93"/>
      <c r="C187" s="93"/>
      <c r="D187" s="93"/>
      <c r="E187" s="93"/>
      <c r="F187" s="93"/>
      <c r="G187" s="93"/>
      <c r="H187" s="93"/>
      <c r="I187" s="93"/>
      <c r="J187" s="93"/>
    </row>
    <row r="188" spans="1:10">
      <c r="A188" s="93"/>
      <c r="B188" s="93"/>
      <c r="C188" s="93"/>
      <c r="D188" s="93"/>
      <c r="E188" s="93"/>
      <c r="F188" s="93"/>
      <c r="G188" s="93"/>
      <c r="H188" s="93"/>
      <c r="I188" s="93"/>
      <c r="J188" s="93"/>
    </row>
    <row r="189" spans="1:10">
      <c r="A189" s="93"/>
      <c r="B189" s="93"/>
      <c r="C189" s="93"/>
      <c r="D189" s="93"/>
      <c r="E189" s="93"/>
      <c r="F189" s="93"/>
      <c r="G189" s="93"/>
      <c r="H189" s="93"/>
      <c r="I189" s="93"/>
      <c r="J189" s="93"/>
    </row>
    <row r="190" spans="1:10">
      <c r="A190" s="93"/>
      <c r="B190" s="93"/>
      <c r="C190" s="93"/>
      <c r="D190" s="93"/>
      <c r="E190" s="93"/>
      <c r="F190" s="93"/>
      <c r="G190" s="93"/>
      <c r="H190" s="93"/>
      <c r="I190" s="93"/>
      <c r="J190" s="93"/>
    </row>
    <row r="191" spans="1:10">
      <c r="A191" s="93"/>
      <c r="B191" s="93"/>
      <c r="C191" s="93"/>
      <c r="D191" s="93"/>
      <c r="E191" s="93"/>
      <c r="F191" s="93"/>
      <c r="G191" s="93"/>
      <c r="H191" s="93"/>
      <c r="I191" s="93"/>
      <c r="J191" s="93"/>
    </row>
    <row r="192" spans="1:10">
      <c r="A192" s="93"/>
      <c r="B192" s="93"/>
      <c r="C192" s="93"/>
      <c r="D192" s="93"/>
      <c r="E192" s="93"/>
      <c r="F192" s="93"/>
      <c r="G192" s="93"/>
      <c r="H192" s="93"/>
      <c r="I192" s="93"/>
      <c r="J192" s="93"/>
    </row>
    <row r="193" spans="1:10">
      <c r="A193" s="93"/>
      <c r="B193" s="93"/>
      <c r="C193" s="93"/>
      <c r="D193" s="93"/>
      <c r="E193" s="93"/>
      <c r="F193" s="93"/>
      <c r="G193" s="93"/>
      <c r="H193" s="93"/>
      <c r="I193" s="93"/>
      <c r="J193" s="93"/>
    </row>
    <row r="194" spans="1:10">
      <c r="A194" s="93"/>
      <c r="B194" s="93"/>
      <c r="C194" s="93"/>
      <c r="D194" s="93"/>
      <c r="E194" s="93"/>
      <c r="F194" s="93"/>
      <c r="G194" s="93"/>
      <c r="H194" s="93"/>
      <c r="I194" s="93"/>
      <c r="J194" s="93"/>
    </row>
    <row r="195" spans="1:10">
      <c r="A195" s="93"/>
      <c r="B195" s="93"/>
      <c r="C195" s="93"/>
      <c r="D195" s="93"/>
      <c r="E195" s="93"/>
      <c r="F195" s="93"/>
      <c r="G195" s="93"/>
      <c r="H195" s="93"/>
      <c r="I195" s="93"/>
      <c r="J195" s="93"/>
    </row>
    <row r="196" spans="1:10">
      <c r="A196" s="93"/>
      <c r="B196" s="93"/>
      <c r="C196" s="93"/>
      <c r="D196" s="93"/>
      <c r="E196" s="93"/>
      <c r="F196" s="93"/>
      <c r="G196" s="93"/>
      <c r="H196" s="93"/>
      <c r="I196" s="93"/>
      <c r="J196" s="93"/>
    </row>
    <row r="197" spans="1:10">
      <c r="A197" s="93"/>
      <c r="B197" s="93"/>
      <c r="C197" s="93"/>
      <c r="D197" s="93"/>
      <c r="E197" s="93"/>
      <c r="F197" s="93"/>
      <c r="G197" s="93"/>
      <c r="H197" s="93"/>
      <c r="I197" s="93"/>
      <c r="J197" s="93"/>
    </row>
    <row r="198" spans="1:10">
      <c r="A198" s="93"/>
      <c r="B198" s="93"/>
      <c r="C198" s="93"/>
      <c r="D198" s="93"/>
      <c r="E198" s="93"/>
      <c r="F198" s="93"/>
      <c r="G198" s="93"/>
      <c r="H198" s="93"/>
      <c r="I198" s="93"/>
      <c r="J198" s="93"/>
    </row>
    <row r="199" spans="1:10">
      <c r="A199" s="93"/>
      <c r="B199" s="93"/>
      <c r="C199" s="93"/>
      <c r="D199" s="93"/>
      <c r="E199" s="93"/>
      <c r="F199" s="93"/>
      <c r="G199" s="93"/>
      <c r="H199" s="93"/>
      <c r="I199" s="93"/>
      <c r="J199" s="93"/>
    </row>
    <row r="200" spans="1:10">
      <c r="A200" s="93"/>
      <c r="B200" s="93"/>
      <c r="C200" s="93"/>
      <c r="D200" s="93"/>
      <c r="E200" s="93"/>
      <c r="F200" s="93"/>
      <c r="G200" s="93"/>
      <c r="H200" s="93"/>
      <c r="I200" s="93"/>
      <c r="J200" s="93"/>
    </row>
    <row r="201" spans="1:10">
      <c r="A201" s="93"/>
      <c r="B201" s="93"/>
      <c r="C201" s="93"/>
      <c r="D201" s="93"/>
      <c r="E201" s="93"/>
      <c r="F201" s="93"/>
      <c r="G201" s="93"/>
      <c r="H201" s="93"/>
      <c r="I201" s="93"/>
      <c r="J201" s="93"/>
    </row>
    <row r="202" spans="1:10">
      <c r="A202" s="93"/>
      <c r="B202" s="93"/>
      <c r="C202" s="93"/>
      <c r="D202" s="93"/>
      <c r="E202" s="93"/>
      <c r="F202" s="93"/>
      <c r="G202" s="93"/>
      <c r="H202" s="93"/>
      <c r="I202" s="93"/>
      <c r="J202" s="93"/>
    </row>
    <row r="203" spans="1:10">
      <c r="A203" s="93"/>
      <c r="B203" s="93"/>
      <c r="C203" s="93"/>
      <c r="D203" s="93"/>
      <c r="E203" s="93"/>
      <c r="F203" s="93"/>
      <c r="G203" s="93"/>
      <c r="H203" s="93"/>
      <c r="I203" s="93"/>
      <c r="J203" s="93"/>
    </row>
    <row r="204" spans="1:10">
      <c r="A204" s="93"/>
      <c r="B204" s="93"/>
      <c r="C204" s="93"/>
      <c r="D204" s="93"/>
      <c r="E204" s="93"/>
      <c r="F204" s="93"/>
      <c r="G204" s="93"/>
      <c r="H204" s="93"/>
      <c r="I204" s="93"/>
      <c r="J204" s="93"/>
    </row>
    <row r="205" spans="1:10">
      <c r="A205" s="93"/>
      <c r="B205" s="93"/>
      <c r="C205" s="93"/>
      <c r="D205" s="93"/>
      <c r="E205" s="93"/>
      <c r="F205" s="93"/>
      <c r="G205" s="93"/>
      <c r="H205" s="93"/>
      <c r="I205" s="93"/>
      <c r="J205" s="93"/>
    </row>
    <row r="206" spans="1:10">
      <c r="A206" s="93"/>
      <c r="B206" s="93"/>
      <c r="C206" s="93"/>
      <c r="D206" s="93"/>
      <c r="E206" s="93"/>
      <c r="F206" s="93"/>
      <c r="G206" s="93"/>
      <c r="H206" s="93"/>
      <c r="I206" s="93"/>
      <c r="J206" s="93"/>
    </row>
    <row r="207" spans="1:10">
      <c r="A207" s="93"/>
      <c r="B207" s="93"/>
      <c r="C207" s="93"/>
      <c r="D207" s="93"/>
      <c r="E207" s="93"/>
      <c r="F207" s="93"/>
      <c r="G207" s="93"/>
      <c r="H207" s="93"/>
      <c r="I207" s="93"/>
      <c r="J207" s="93"/>
    </row>
    <row r="208" spans="1:10">
      <c r="A208" s="93"/>
      <c r="B208" s="93"/>
      <c r="C208" s="93"/>
      <c r="D208" s="93"/>
      <c r="E208" s="93"/>
      <c r="F208" s="93"/>
      <c r="G208" s="93"/>
      <c r="H208" s="93"/>
      <c r="I208" s="93"/>
      <c r="J208" s="93"/>
    </row>
    <row r="209" spans="1:10">
      <c r="A209" s="93"/>
      <c r="B209" s="93"/>
      <c r="C209" s="93"/>
      <c r="D209" s="93"/>
      <c r="E209" s="93"/>
      <c r="F209" s="93"/>
      <c r="G209" s="93"/>
      <c r="H209" s="93"/>
      <c r="I209" s="93"/>
      <c r="J209" s="93"/>
    </row>
    <row r="210" spans="1:10">
      <c r="A210" s="93"/>
      <c r="B210" s="93"/>
      <c r="C210" s="93"/>
      <c r="D210" s="93"/>
      <c r="E210" s="93"/>
      <c r="F210" s="93"/>
      <c r="G210" s="93"/>
      <c r="H210" s="93"/>
      <c r="I210" s="93"/>
      <c r="J210" s="93"/>
    </row>
    <row r="211" spans="1:10">
      <c r="A211" s="93"/>
      <c r="B211" s="93"/>
      <c r="C211" s="93"/>
      <c r="D211" s="93"/>
      <c r="E211" s="93"/>
      <c r="F211" s="93"/>
      <c r="G211" s="93"/>
      <c r="H211" s="93"/>
      <c r="I211" s="93"/>
      <c r="J211" s="93"/>
    </row>
    <row r="212" spans="1:10">
      <c r="A212" s="93"/>
      <c r="B212" s="93"/>
      <c r="C212" s="93"/>
      <c r="D212" s="93"/>
      <c r="E212" s="93"/>
      <c r="F212" s="93"/>
      <c r="G212" s="93"/>
      <c r="H212" s="93"/>
      <c r="I212" s="93"/>
      <c r="J212" s="93"/>
    </row>
    <row r="213" spans="1:10">
      <c r="A213" s="93"/>
      <c r="B213" s="93"/>
      <c r="C213" s="93"/>
      <c r="D213" s="93"/>
      <c r="E213" s="93"/>
      <c r="F213" s="93"/>
      <c r="G213" s="93"/>
      <c r="H213" s="93"/>
      <c r="I213" s="93"/>
      <c r="J213" s="93"/>
    </row>
    <row r="214" spans="1:10">
      <c r="A214" s="93"/>
      <c r="B214" s="93"/>
      <c r="C214" s="93"/>
      <c r="D214" s="93"/>
      <c r="E214" s="93"/>
      <c r="F214" s="93"/>
      <c r="G214" s="93"/>
      <c r="H214" s="93"/>
      <c r="I214" s="93"/>
      <c r="J214" s="93"/>
    </row>
    <row r="215" spans="1:10">
      <c r="A215" s="93"/>
      <c r="B215" s="93"/>
      <c r="C215" s="93"/>
      <c r="D215" s="93"/>
      <c r="E215" s="93"/>
      <c r="F215" s="93"/>
      <c r="G215" s="93"/>
      <c r="H215" s="93"/>
      <c r="I215" s="93"/>
      <c r="J215" s="93"/>
    </row>
    <row r="216" spans="1:10">
      <c r="A216" s="93"/>
      <c r="B216" s="93"/>
      <c r="C216" s="93"/>
      <c r="D216" s="93"/>
      <c r="E216" s="93"/>
      <c r="F216" s="93"/>
      <c r="G216" s="93"/>
      <c r="H216" s="93"/>
      <c r="I216" s="93"/>
      <c r="J216" s="93"/>
    </row>
    <row r="217" spans="1:10">
      <c r="A217" s="93"/>
      <c r="B217" s="93"/>
      <c r="C217" s="93"/>
      <c r="D217" s="93"/>
      <c r="E217" s="93"/>
      <c r="F217" s="93"/>
      <c r="G217" s="93"/>
      <c r="H217" s="93"/>
      <c r="I217" s="93"/>
      <c r="J217" s="93"/>
    </row>
    <row r="218" spans="1:10">
      <c r="A218" s="93"/>
      <c r="B218" s="93"/>
      <c r="C218" s="93"/>
      <c r="D218" s="93"/>
      <c r="E218" s="93"/>
      <c r="F218" s="93"/>
      <c r="G218" s="93"/>
      <c r="H218" s="93"/>
      <c r="I218" s="93"/>
      <c r="J218" s="93"/>
    </row>
    <row r="219" spans="1:10">
      <c r="A219" s="93"/>
      <c r="B219" s="93"/>
      <c r="C219" s="93"/>
      <c r="D219" s="93"/>
      <c r="E219" s="93"/>
      <c r="F219" s="93"/>
      <c r="G219" s="93"/>
      <c r="H219" s="93"/>
      <c r="I219" s="93"/>
      <c r="J219" s="93"/>
    </row>
    <row r="220" spans="1:10">
      <c r="A220" s="93"/>
      <c r="B220" s="93"/>
      <c r="C220" s="93"/>
      <c r="D220" s="93"/>
      <c r="E220" s="93"/>
      <c r="F220" s="93"/>
      <c r="G220" s="93"/>
      <c r="H220" s="93"/>
      <c r="I220" s="93"/>
      <c r="J220" s="93"/>
    </row>
    <row r="221" spans="1:10">
      <c r="A221" s="93"/>
      <c r="B221" s="93"/>
      <c r="C221" s="93"/>
      <c r="D221" s="93"/>
      <c r="E221" s="93"/>
      <c r="F221" s="93"/>
      <c r="G221" s="93"/>
      <c r="H221" s="93"/>
      <c r="I221" s="93"/>
      <c r="J221" s="93"/>
    </row>
    <row r="222" spans="1:10">
      <c r="A222" s="93"/>
      <c r="B222" s="93"/>
      <c r="C222" s="93"/>
      <c r="D222" s="93"/>
      <c r="E222" s="93"/>
      <c r="F222" s="93"/>
      <c r="G222" s="93"/>
      <c r="H222" s="93"/>
      <c r="I222" s="93"/>
      <c r="J222" s="93"/>
    </row>
    <row r="223" spans="1:10">
      <c r="A223" s="93"/>
      <c r="B223" s="93"/>
      <c r="C223" s="93"/>
      <c r="D223" s="93"/>
      <c r="E223" s="93"/>
      <c r="F223" s="93"/>
      <c r="G223" s="93"/>
      <c r="H223" s="93"/>
      <c r="I223" s="93"/>
      <c r="J223" s="93"/>
    </row>
    <row r="224" spans="1:10">
      <c r="A224" s="93"/>
      <c r="B224" s="93"/>
      <c r="C224" s="93"/>
      <c r="D224" s="93"/>
      <c r="E224" s="93"/>
      <c r="F224" s="93"/>
      <c r="G224" s="93"/>
      <c r="H224" s="93"/>
      <c r="I224" s="93"/>
      <c r="J224" s="93"/>
    </row>
    <row r="225" spans="1:10">
      <c r="A225" s="93"/>
      <c r="B225" s="93"/>
      <c r="C225" s="93"/>
      <c r="D225" s="93"/>
      <c r="E225" s="93"/>
      <c r="F225" s="93"/>
      <c r="G225" s="93"/>
      <c r="H225" s="93"/>
      <c r="I225" s="93"/>
      <c r="J225" s="93"/>
    </row>
    <row r="226" spans="1:10">
      <c r="A226" s="93"/>
      <c r="B226" s="93"/>
      <c r="C226" s="93"/>
      <c r="D226" s="93"/>
      <c r="E226" s="93"/>
      <c r="F226" s="93"/>
      <c r="G226" s="93"/>
      <c r="H226" s="93"/>
      <c r="I226" s="93"/>
      <c r="J226" s="93"/>
    </row>
    <row r="227" spans="1:10">
      <c r="A227" s="93"/>
      <c r="B227" s="93"/>
      <c r="C227" s="93"/>
      <c r="D227" s="93"/>
      <c r="E227" s="93"/>
      <c r="F227" s="93"/>
      <c r="G227" s="93"/>
      <c r="H227" s="93"/>
      <c r="I227" s="93"/>
      <c r="J227" s="93"/>
    </row>
    <row r="228" spans="1:10">
      <c r="A228" s="93"/>
      <c r="B228" s="93"/>
      <c r="C228" s="93"/>
      <c r="D228" s="93"/>
      <c r="E228" s="93"/>
      <c r="F228" s="93"/>
      <c r="G228" s="93"/>
      <c r="H228" s="93"/>
      <c r="I228" s="93"/>
      <c r="J228" s="93"/>
    </row>
    <row r="229" spans="1:10">
      <c r="A229" s="93"/>
      <c r="B229" s="93"/>
      <c r="C229" s="93"/>
      <c r="D229" s="93"/>
      <c r="E229" s="93"/>
      <c r="F229" s="93"/>
      <c r="G229" s="93"/>
      <c r="H229" s="93"/>
      <c r="I229" s="93"/>
      <c r="J229" s="93"/>
    </row>
    <row r="230" spans="1:10">
      <c r="A230" s="93"/>
      <c r="B230" s="93"/>
      <c r="C230" s="93"/>
      <c r="D230" s="93"/>
      <c r="E230" s="93"/>
      <c r="F230" s="93"/>
      <c r="G230" s="93"/>
      <c r="H230" s="93"/>
      <c r="I230" s="93"/>
      <c r="J230" s="93"/>
    </row>
    <row r="231" spans="1:10">
      <c r="A231" s="93"/>
      <c r="B231" s="93"/>
      <c r="C231" s="93"/>
      <c r="D231" s="93"/>
      <c r="E231" s="93"/>
      <c r="F231" s="93"/>
      <c r="G231" s="93"/>
      <c r="H231" s="93"/>
      <c r="I231" s="93"/>
      <c r="J231" s="93"/>
    </row>
    <row r="232" spans="1:10">
      <c r="A232" s="93"/>
      <c r="B232" s="93"/>
      <c r="C232" s="93"/>
      <c r="D232" s="93"/>
      <c r="E232" s="93"/>
      <c r="F232" s="93"/>
      <c r="G232" s="93"/>
      <c r="H232" s="93"/>
      <c r="I232" s="93"/>
      <c r="J232" s="93"/>
    </row>
    <row r="233" spans="1:10">
      <c r="A233" s="93"/>
      <c r="B233" s="93"/>
      <c r="C233" s="93"/>
      <c r="D233" s="93"/>
      <c r="E233" s="93"/>
      <c r="F233" s="93"/>
      <c r="G233" s="93"/>
      <c r="H233" s="93"/>
      <c r="I233" s="93"/>
      <c r="J233" s="93"/>
    </row>
    <row r="234" spans="1:10">
      <c r="A234" s="93"/>
      <c r="B234" s="93"/>
      <c r="C234" s="93"/>
      <c r="D234" s="93"/>
      <c r="E234" s="93"/>
      <c r="F234" s="93"/>
      <c r="G234" s="93"/>
      <c r="H234" s="93"/>
      <c r="I234" s="93"/>
      <c r="J234" s="93"/>
    </row>
    <row r="235" spans="1:10">
      <c r="A235" s="93"/>
      <c r="B235" s="93"/>
      <c r="C235" s="93"/>
      <c r="D235" s="93"/>
      <c r="E235" s="93"/>
      <c r="F235" s="93"/>
      <c r="G235" s="93"/>
      <c r="H235" s="93"/>
      <c r="I235" s="93"/>
      <c r="J235" s="93"/>
    </row>
    <row r="236" spans="1:10">
      <c r="A236" s="93"/>
      <c r="B236" s="93"/>
      <c r="C236" s="93"/>
      <c r="D236" s="93"/>
      <c r="E236" s="93"/>
      <c r="F236" s="93"/>
      <c r="G236" s="93"/>
      <c r="H236" s="93"/>
      <c r="I236" s="93"/>
      <c r="J236" s="93"/>
    </row>
    <row r="237" spans="1:10">
      <c r="A237" s="93"/>
      <c r="B237" s="93"/>
      <c r="C237" s="93"/>
      <c r="D237" s="93"/>
      <c r="E237" s="93"/>
      <c r="F237" s="93"/>
      <c r="G237" s="93"/>
      <c r="H237" s="93"/>
      <c r="I237" s="93"/>
      <c r="J237" s="93"/>
    </row>
    <row r="238" spans="1:10">
      <c r="A238" s="93"/>
      <c r="B238" s="93"/>
      <c r="C238" s="93"/>
      <c r="D238" s="93"/>
      <c r="E238" s="93"/>
      <c r="F238" s="93"/>
      <c r="G238" s="93"/>
      <c r="H238" s="93"/>
      <c r="I238" s="93"/>
      <c r="J238" s="93"/>
    </row>
    <row r="239" spans="1:10">
      <c r="A239" s="93"/>
      <c r="B239" s="93"/>
      <c r="C239" s="93"/>
      <c r="D239" s="93"/>
      <c r="E239" s="93"/>
      <c r="F239" s="93"/>
      <c r="G239" s="93"/>
      <c r="H239" s="93"/>
      <c r="I239" s="93"/>
      <c r="J239" s="93"/>
    </row>
    <row r="240" spans="1:10">
      <c r="A240" s="93"/>
      <c r="B240" s="93"/>
      <c r="C240" s="93"/>
      <c r="D240" s="93"/>
      <c r="E240" s="93"/>
      <c r="F240" s="93"/>
      <c r="G240" s="93"/>
      <c r="H240" s="93"/>
      <c r="I240" s="93"/>
      <c r="J240" s="93"/>
    </row>
    <row r="241" spans="1:10">
      <c r="A241" s="93"/>
      <c r="B241" s="93"/>
      <c r="C241" s="93"/>
      <c r="D241" s="93"/>
      <c r="E241" s="93"/>
      <c r="F241" s="93"/>
      <c r="G241" s="93"/>
      <c r="H241" s="93"/>
      <c r="I241" s="93"/>
      <c r="J241" s="93"/>
    </row>
    <row r="242" spans="1:10">
      <c r="A242" s="93"/>
      <c r="B242" s="93"/>
      <c r="C242" s="93"/>
      <c r="D242" s="93"/>
      <c r="E242" s="93"/>
      <c r="F242" s="93"/>
      <c r="G242" s="93"/>
      <c r="H242" s="93"/>
      <c r="I242" s="93"/>
      <c r="J242" s="93"/>
    </row>
    <row r="243" spans="1:10">
      <c r="A243" s="93"/>
      <c r="B243" s="93"/>
      <c r="C243" s="93"/>
      <c r="D243" s="93"/>
      <c r="E243" s="93"/>
      <c r="F243" s="93"/>
      <c r="G243" s="93"/>
      <c r="H243" s="93"/>
      <c r="I243" s="93"/>
      <c r="J243" s="93"/>
    </row>
    <row r="244" spans="1:10">
      <c r="A244" s="93"/>
      <c r="B244" s="93"/>
      <c r="C244" s="93"/>
      <c r="D244" s="93"/>
      <c r="E244" s="93"/>
      <c r="F244" s="93"/>
      <c r="G244" s="93"/>
      <c r="H244" s="93"/>
      <c r="I244" s="93"/>
      <c r="J244" s="93"/>
    </row>
    <row r="245" spans="1:10">
      <c r="A245" s="93"/>
      <c r="B245" s="93"/>
      <c r="C245" s="93"/>
      <c r="D245" s="93"/>
      <c r="E245" s="93"/>
      <c r="F245" s="93"/>
      <c r="G245" s="93"/>
      <c r="H245" s="93"/>
      <c r="I245" s="93"/>
      <c r="J245" s="93"/>
    </row>
    <row r="246" spans="1:10">
      <c r="A246" s="93"/>
      <c r="B246" s="93"/>
      <c r="C246" s="93"/>
      <c r="D246" s="93"/>
      <c r="E246" s="93"/>
      <c r="F246" s="93"/>
      <c r="G246" s="93"/>
      <c r="H246" s="93"/>
      <c r="I246" s="93"/>
      <c r="J246" s="93"/>
    </row>
    <row r="247" spans="1:10">
      <c r="A247" s="93"/>
      <c r="B247" s="93"/>
      <c r="C247" s="93"/>
      <c r="D247" s="93"/>
      <c r="E247" s="93"/>
      <c r="F247" s="93"/>
      <c r="G247" s="93"/>
      <c r="H247" s="93"/>
      <c r="I247" s="93"/>
      <c r="J247" s="93"/>
    </row>
    <row r="248" spans="1:10">
      <c r="A248" s="93"/>
      <c r="B248" s="93"/>
      <c r="C248" s="93"/>
      <c r="D248" s="93"/>
      <c r="E248" s="93"/>
      <c r="F248" s="93"/>
      <c r="G248" s="93"/>
      <c r="H248" s="93"/>
      <c r="I248" s="93"/>
      <c r="J248" s="93"/>
    </row>
  </sheetData>
  <mergeCells count="94">
    <mergeCell ref="B92:G92"/>
    <mergeCell ref="D93:I93"/>
    <mergeCell ref="D94:I94"/>
    <mergeCell ref="D95:I95"/>
    <mergeCell ref="D86:I86"/>
    <mergeCell ref="D87:I87"/>
    <mergeCell ref="D88:I88"/>
    <mergeCell ref="B89:G89"/>
    <mergeCell ref="D90:I90"/>
    <mergeCell ref="D91:I91"/>
    <mergeCell ref="D85:I85"/>
    <mergeCell ref="D74:I74"/>
    <mergeCell ref="B75:G75"/>
    <mergeCell ref="D76:I76"/>
    <mergeCell ref="B77:G77"/>
    <mergeCell ref="D78:I78"/>
    <mergeCell ref="B79:G79"/>
    <mergeCell ref="D80:I80"/>
    <mergeCell ref="B81:G81"/>
    <mergeCell ref="D82:I82"/>
    <mergeCell ref="D83:I83"/>
    <mergeCell ref="D84:I84"/>
    <mergeCell ref="D73:I73"/>
    <mergeCell ref="B62:G62"/>
    <mergeCell ref="D63:I63"/>
    <mergeCell ref="D64:I64"/>
    <mergeCell ref="D65:I65"/>
    <mergeCell ref="D66:I66"/>
    <mergeCell ref="B67:G67"/>
    <mergeCell ref="D68:I68"/>
    <mergeCell ref="D69:I69"/>
    <mergeCell ref="B70:G70"/>
    <mergeCell ref="D71:I71"/>
    <mergeCell ref="B72:G72"/>
    <mergeCell ref="D61:I61"/>
    <mergeCell ref="B50:G50"/>
    <mergeCell ref="B51:G51"/>
    <mergeCell ref="B52:G52"/>
    <mergeCell ref="B53:G53"/>
    <mergeCell ref="B54:G54"/>
    <mergeCell ref="D55:I55"/>
    <mergeCell ref="D56:I56"/>
    <mergeCell ref="D57:I57"/>
    <mergeCell ref="D58:I58"/>
    <mergeCell ref="D59:I59"/>
    <mergeCell ref="D60:I60"/>
    <mergeCell ref="B49:G49"/>
    <mergeCell ref="B38:G38"/>
    <mergeCell ref="B39:G39"/>
    <mergeCell ref="B40:G40"/>
    <mergeCell ref="B41:G41"/>
    <mergeCell ref="B42:G42"/>
    <mergeCell ref="B43:G43"/>
    <mergeCell ref="B44:G44"/>
    <mergeCell ref="B45:G45"/>
    <mergeCell ref="B46:G46"/>
    <mergeCell ref="B47:G47"/>
    <mergeCell ref="B48:G48"/>
    <mergeCell ref="B37:G37"/>
    <mergeCell ref="D26:I26"/>
    <mergeCell ref="B27:G27"/>
    <mergeCell ref="B28:G28"/>
    <mergeCell ref="B29:G29"/>
    <mergeCell ref="B30:G30"/>
    <mergeCell ref="B31:G31"/>
    <mergeCell ref="B32:G32"/>
    <mergeCell ref="B33:G33"/>
    <mergeCell ref="B34:G34"/>
    <mergeCell ref="B35:G35"/>
    <mergeCell ref="B36:G36"/>
    <mergeCell ref="D25:I25"/>
    <mergeCell ref="D14:I14"/>
    <mergeCell ref="D15:I15"/>
    <mergeCell ref="D16:I16"/>
    <mergeCell ref="D17:I17"/>
    <mergeCell ref="D18:I18"/>
    <mergeCell ref="B19:G19"/>
    <mergeCell ref="D20:I20"/>
    <mergeCell ref="D21:I21"/>
    <mergeCell ref="D22:I22"/>
    <mergeCell ref="D23:I23"/>
    <mergeCell ref="D24:I24"/>
    <mergeCell ref="V3:V4"/>
    <mergeCell ref="A4:J4"/>
    <mergeCell ref="D13:I13"/>
    <mergeCell ref="A3:J3"/>
    <mergeCell ref="K3:N3"/>
    <mergeCell ref="O3:T3"/>
    <mergeCell ref="U3:U4"/>
    <mergeCell ref="B5:G5"/>
    <mergeCell ref="B7:G7"/>
    <mergeCell ref="B9:G9"/>
    <mergeCell ref="B11:G11"/>
    <mergeCell ref="D12:I12"/>
  </mergeCells>
  <phoneticPr fontId="2"/>
  <printOptions horizontalCentered="1"/>
  <pageMargins left="0.59055118110236227" right="0.59055118110236227" top="0.59055118110236227" bottom="0.59055118110236227" header="0.31496062992125984" footer="0.31496062992125984"/>
  <pageSetup paperSize="9" scale="95" firstPageNumber="33" orientation="landscape" useFirstPageNumber="1" r:id="rId1"/>
  <headerFooter alignWithMargins="0">
    <oddFooter>&amp;C&amp;"ＭＳ 明朝,標準"&amp;P</oddFooter>
  </headerFooter>
  <rowBreaks count="2" manualBreakCount="2">
    <brk id="26" max="16383" man="1"/>
    <brk id="74"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A248"/>
  <sheetViews>
    <sheetView showGridLines="0" zoomScaleNormal="100" zoomScaleSheetLayoutView="100" workbookViewId="0">
      <pane xSplit="10" ySplit="4" topLeftCell="K5" activePane="bottomRight" state="frozen"/>
      <selection activeCell="H7" sqref="H7"/>
      <selection pane="topRight" activeCell="H7" sqref="H7"/>
      <selection pane="bottomLeft" activeCell="H7" sqref="H7"/>
      <selection pane="bottomRight" activeCell="H7" sqref="H7"/>
    </sheetView>
  </sheetViews>
  <sheetFormatPr defaultColWidth="11" defaultRowHeight="12"/>
  <cols>
    <col min="1" max="10" width="1.375" style="63" customWidth="1"/>
    <col min="11" max="14" width="9.125" style="63" customWidth="1"/>
    <col min="15" max="25" width="9.75" style="63" customWidth="1"/>
    <col min="26" max="26" width="9.75" style="63" hidden="1" customWidth="1"/>
    <col min="27" max="16384" width="11" style="63"/>
  </cols>
  <sheetData>
    <row r="2" spans="1:27" ht="16.5" customHeight="1">
      <c r="A2" s="61" t="s">
        <v>146</v>
      </c>
      <c r="B2" s="61"/>
      <c r="C2" s="61"/>
      <c r="D2" s="61"/>
      <c r="E2" s="61"/>
      <c r="F2" s="61"/>
      <c r="G2" s="61"/>
      <c r="H2" s="61"/>
      <c r="I2" s="61"/>
      <c r="J2" s="61"/>
      <c r="K2" s="62"/>
      <c r="L2" s="62"/>
      <c r="M2" s="62"/>
      <c r="N2" s="62"/>
      <c r="O2" s="62"/>
      <c r="P2" s="62"/>
      <c r="Q2" s="62"/>
      <c r="R2" s="62"/>
      <c r="S2" s="62"/>
      <c r="T2" s="62"/>
      <c r="U2" s="62"/>
      <c r="V2" s="62"/>
      <c r="W2" s="62"/>
      <c r="X2" s="62"/>
      <c r="Y2" s="62"/>
      <c r="Z2" s="62"/>
    </row>
    <row r="3" spans="1:27" ht="20.25" customHeight="1">
      <c r="A3" s="785" t="s">
        <v>41</v>
      </c>
      <c r="B3" s="785"/>
      <c r="C3" s="785"/>
      <c r="D3" s="785"/>
      <c r="E3" s="785"/>
      <c r="F3" s="785"/>
      <c r="G3" s="785"/>
      <c r="H3" s="785"/>
      <c r="I3" s="785"/>
      <c r="J3" s="786"/>
      <c r="K3" s="787" t="s">
        <v>42</v>
      </c>
      <c r="L3" s="788"/>
      <c r="M3" s="788"/>
      <c r="N3" s="789"/>
      <c r="O3" s="790" t="s">
        <v>43</v>
      </c>
      <c r="P3" s="791"/>
      <c r="Q3" s="791"/>
      <c r="R3" s="791"/>
      <c r="S3" s="791"/>
      <c r="T3" s="791"/>
      <c r="U3" s="791"/>
      <c r="V3" s="791"/>
      <c r="W3" s="791"/>
      <c r="X3" s="797" t="s">
        <v>147</v>
      </c>
      <c r="Y3" s="797" t="s">
        <v>148</v>
      </c>
      <c r="Z3" s="64" t="s">
        <v>149</v>
      </c>
    </row>
    <row r="4" spans="1:27" ht="20.25" customHeight="1">
      <c r="A4" s="782" t="s">
        <v>47</v>
      </c>
      <c r="B4" s="782"/>
      <c r="C4" s="782"/>
      <c r="D4" s="782"/>
      <c r="E4" s="782"/>
      <c r="F4" s="782"/>
      <c r="G4" s="782"/>
      <c r="H4" s="782"/>
      <c r="I4" s="782"/>
      <c r="J4" s="783"/>
      <c r="K4" s="65" t="s">
        <v>48</v>
      </c>
      <c r="L4" s="66" t="s">
        <v>49</v>
      </c>
      <c r="M4" s="69" t="s">
        <v>50</v>
      </c>
      <c r="N4" s="68" t="s">
        <v>51</v>
      </c>
      <c r="O4" s="65" t="s">
        <v>48</v>
      </c>
      <c r="P4" s="66" t="s">
        <v>52</v>
      </c>
      <c r="Q4" s="68" t="s">
        <v>53</v>
      </c>
      <c r="R4" s="66" t="s">
        <v>150</v>
      </c>
      <c r="S4" s="69" t="s">
        <v>151</v>
      </c>
      <c r="T4" s="69" t="s">
        <v>152</v>
      </c>
      <c r="U4" s="69" t="s">
        <v>153</v>
      </c>
      <c r="V4" s="69" t="s">
        <v>55</v>
      </c>
      <c r="W4" s="68" t="s">
        <v>56</v>
      </c>
      <c r="X4" s="798"/>
      <c r="Y4" s="798"/>
      <c r="Z4" s="70" t="s">
        <v>154</v>
      </c>
    </row>
    <row r="5" spans="1:27" ht="20.25" customHeight="1">
      <c r="A5" s="71"/>
      <c r="B5" s="792" t="s">
        <v>58</v>
      </c>
      <c r="C5" s="792"/>
      <c r="D5" s="792"/>
      <c r="E5" s="792"/>
      <c r="F5" s="792"/>
      <c r="G5" s="792"/>
      <c r="H5" s="72"/>
      <c r="I5" s="72"/>
      <c r="J5" s="73"/>
      <c r="K5" s="74">
        <f>K7+K9</f>
        <v>68</v>
      </c>
      <c r="L5" s="75">
        <f t="shared" ref="L5:Z5" si="0">L7+L9</f>
        <v>0</v>
      </c>
      <c r="M5" s="91">
        <f t="shared" si="0"/>
        <v>3</v>
      </c>
      <c r="N5" s="77">
        <f t="shared" si="0"/>
        <v>65</v>
      </c>
      <c r="O5" s="74">
        <f>IF(P5+Q5=R5+S5+T5+U5+V5+W5,P5+Q5,"error")</f>
        <v>9554</v>
      </c>
      <c r="P5" s="75">
        <f t="shared" si="0"/>
        <v>4816</v>
      </c>
      <c r="Q5" s="77">
        <f t="shared" si="0"/>
        <v>4738</v>
      </c>
      <c r="R5" s="75">
        <f t="shared" si="0"/>
        <v>380</v>
      </c>
      <c r="S5" s="78">
        <f t="shared" si="0"/>
        <v>1029</v>
      </c>
      <c r="T5" s="78">
        <f t="shared" si="0"/>
        <v>1202</v>
      </c>
      <c r="U5" s="78">
        <f t="shared" si="0"/>
        <v>2270</v>
      </c>
      <c r="V5" s="78">
        <f t="shared" si="0"/>
        <v>2316</v>
      </c>
      <c r="W5" s="79">
        <f t="shared" si="0"/>
        <v>2357</v>
      </c>
      <c r="X5" s="80">
        <f t="shared" si="0"/>
        <v>1491</v>
      </c>
      <c r="Y5" s="80">
        <f t="shared" si="0"/>
        <v>310</v>
      </c>
      <c r="Z5" s="81">
        <f t="shared" si="0"/>
        <v>2330</v>
      </c>
      <c r="AA5" s="82"/>
    </row>
    <row r="6" spans="1:27" ht="20.25" customHeight="1">
      <c r="A6" s="62"/>
      <c r="B6" s="83"/>
      <c r="C6" s="83"/>
      <c r="D6" s="83"/>
      <c r="E6" s="83"/>
      <c r="F6" s="83"/>
      <c r="G6" s="83"/>
      <c r="H6" s="83"/>
      <c r="I6" s="83"/>
      <c r="J6" s="84"/>
      <c r="K6" s="85"/>
      <c r="L6" s="86"/>
      <c r="M6" s="87"/>
      <c r="N6" s="88"/>
      <c r="O6" s="85"/>
      <c r="P6" s="86"/>
      <c r="Q6" s="88"/>
      <c r="R6" s="86"/>
      <c r="S6" s="89"/>
      <c r="T6" s="89"/>
      <c r="U6" s="89"/>
      <c r="V6" s="89"/>
      <c r="W6" s="88"/>
      <c r="X6" s="85"/>
      <c r="Y6" s="85"/>
      <c r="Z6" s="90"/>
      <c r="AA6" s="82"/>
    </row>
    <row r="7" spans="1:27" ht="20.25" customHeight="1">
      <c r="A7" s="71"/>
      <c r="B7" s="792" t="s">
        <v>59</v>
      </c>
      <c r="C7" s="792"/>
      <c r="D7" s="792"/>
      <c r="E7" s="792"/>
      <c r="F7" s="792"/>
      <c r="G7" s="792"/>
      <c r="H7" s="72"/>
      <c r="I7" s="72"/>
      <c r="J7" s="73"/>
      <c r="K7" s="80">
        <f t="shared" ref="K7:Z7" si="1">K11+K19+SUM(K27:K53)</f>
        <v>59</v>
      </c>
      <c r="L7" s="75">
        <f t="shared" si="1"/>
        <v>0</v>
      </c>
      <c r="M7" s="76">
        <f t="shared" si="1"/>
        <v>2</v>
      </c>
      <c r="N7" s="77">
        <f t="shared" si="1"/>
        <v>57</v>
      </c>
      <c r="O7" s="74">
        <f>IF(P7+Q7=R7+S7+T7+U7+V7+W7,P7+Q7,"error")</f>
        <v>7966</v>
      </c>
      <c r="P7" s="75">
        <f t="shared" si="1"/>
        <v>4028</v>
      </c>
      <c r="Q7" s="77">
        <f t="shared" si="1"/>
        <v>3938</v>
      </c>
      <c r="R7" s="75">
        <f t="shared" si="1"/>
        <v>337</v>
      </c>
      <c r="S7" s="91">
        <f t="shared" si="1"/>
        <v>889</v>
      </c>
      <c r="T7" s="91">
        <f t="shared" si="1"/>
        <v>1052</v>
      </c>
      <c r="U7" s="91">
        <f t="shared" si="1"/>
        <v>1890</v>
      </c>
      <c r="V7" s="91">
        <f t="shared" si="1"/>
        <v>1880</v>
      </c>
      <c r="W7" s="77">
        <f t="shared" si="1"/>
        <v>1918</v>
      </c>
      <c r="X7" s="74">
        <f t="shared" si="1"/>
        <v>1293</v>
      </c>
      <c r="Y7" s="74">
        <f t="shared" si="1"/>
        <v>270</v>
      </c>
      <c r="Z7" s="92">
        <f t="shared" si="1"/>
        <v>1261</v>
      </c>
      <c r="AA7" s="82"/>
    </row>
    <row r="8" spans="1:27" ht="20.25" customHeight="1">
      <c r="A8" s="93"/>
      <c r="B8" s="94"/>
      <c r="C8" s="94"/>
      <c r="D8" s="94"/>
      <c r="E8" s="94"/>
      <c r="F8" s="94"/>
      <c r="G8" s="94"/>
      <c r="H8" s="94"/>
      <c r="I8" s="94"/>
      <c r="J8" s="95"/>
      <c r="K8" s="80"/>
      <c r="L8" s="96"/>
      <c r="M8" s="97"/>
      <c r="N8" s="79"/>
      <c r="O8" s="80"/>
      <c r="P8" s="96"/>
      <c r="Q8" s="79"/>
      <c r="R8" s="96"/>
      <c r="S8" s="78"/>
      <c r="T8" s="78"/>
      <c r="U8" s="78"/>
      <c r="V8" s="78"/>
      <c r="W8" s="79"/>
      <c r="X8" s="80"/>
      <c r="Y8" s="80"/>
      <c r="Z8" s="81"/>
      <c r="AA8" s="82"/>
    </row>
    <row r="9" spans="1:27" ht="20.25" customHeight="1">
      <c r="A9" s="93"/>
      <c r="B9" s="784" t="s">
        <v>60</v>
      </c>
      <c r="C9" s="784"/>
      <c r="D9" s="784"/>
      <c r="E9" s="784"/>
      <c r="F9" s="784"/>
      <c r="G9" s="784"/>
      <c r="H9" s="94"/>
      <c r="I9" s="94"/>
      <c r="J9" s="95"/>
      <c r="K9" s="80">
        <f>SUM(K54,K62,K67,K70,K72,K75,K77,K79,K81,K89,K92)</f>
        <v>9</v>
      </c>
      <c r="L9" s="96">
        <f t="shared" ref="L9:Z9" si="2">SUM(L54,L62,L67,L70,L72,L75,L77,L79,L81,L89,L92)</f>
        <v>0</v>
      </c>
      <c r="M9" s="97">
        <f t="shared" si="2"/>
        <v>1</v>
      </c>
      <c r="N9" s="79">
        <f t="shared" si="2"/>
        <v>8</v>
      </c>
      <c r="O9" s="80">
        <f>IF(P9+Q9=R9+S9+T9+U9+V9+W9,P9+Q9,"error")</f>
        <v>1588</v>
      </c>
      <c r="P9" s="96">
        <f t="shared" si="2"/>
        <v>788</v>
      </c>
      <c r="Q9" s="79">
        <f t="shared" si="2"/>
        <v>800</v>
      </c>
      <c r="R9" s="96">
        <f t="shared" si="2"/>
        <v>43</v>
      </c>
      <c r="S9" s="78">
        <f t="shared" si="2"/>
        <v>140</v>
      </c>
      <c r="T9" s="78">
        <f t="shared" si="2"/>
        <v>150</v>
      </c>
      <c r="U9" s="78">
        <f t="shared" si="2"/>
        <v>380</v>
      </c>
      <c r="V9" s="78">
        <f t="shared" si="2"/>
        <v>436</v>
      </c>
      <c r="W9" s="79">
        <f t="shared" si="2"/>
        <v>439</v>
      </c>
      <c r="X9" s="80">
        <f t="shared" si="2"/>
        <v>198</v>
      </c>
      <c r="Y9" s="80">
        <f t="shared" si="2"/>
        <v>40</v>
      </c>
      <c r="Z9" s="81">
        <f t="shared" si="2"/>
        <v>1069</v>
      </c>
      <c r="AA9" s="82"/>
    </row>
    <row r="10" spans="1:27" ht="20.25" customHeight="1">
      <c r="A10" s="62"/>
      <c r="B10" s="83"/>
      <c r="C10" s="83"/>
      <c r="D10" s="83"/>
      <c r="E10" s="83"/>
      <c r="F10" s="83"/>
      <c r="G10" s="83"/>
      <c r="H10" s="83"/>
      <c r="I10" s="83"/>
      <c r="J10" s="84"/>
      <c r="K10" s="85"/>
      <c r="L10" s="86"/>
      <c r="M10" s="87"/>
      <c r="N10" s="88"/>
      <c r="O10" s="85"/>
      <c r="P10" s="86"/>
      <c r="Q10" s="88"/>
      <c r="R10" s="86"/>
      <c r="S10" s="89"/>
      <c r="T10" s="89"/>
      <c r="U10" s="89"/>
      <c r="V10" s="89"/>
      <c r="W10" s="88"/>
      <c r="X10" s="85"/>
      <c r="Y10" s="85"/>
      <c r="Z10" s="90"/>
      <c r="AA10" s="82"/>
    </row>
    <row r="11" spans="1:27" ht="20.25" customHeight="1">
      <c r="A11" s="71"/>
      <c r="B11" s="792" t="s">
        <v>61</v>
      </c>
      <c r="C11" s="792"/>
      <c r="D11" s="792"/>
      <c r="E11" s="792"/>
      <c r="F11" s="792"/>
      <c r="G11" s="792"/>
      <c r="H11" s="72"/>
      <c r="I11" s="72"/>
      <c r="J11" s="73"/>
      <c r="K11" s="80">
        <f>SUM(L11:N11)</f>
        <v>0</v>
      </c>
      <c r="L11" s="91">
        <f>SUM(L12:L18)</f>
        <v>0</v>
      </c>
      <c r="M11" s="91">
        <f>SUM(M12:M18)</f>
        <v>0</v>
      </c>
      <c r="N11" s="76">
        <f>SUM(N12:N18)</f>
        <v>0</v>
      </c>
      <c r="O11" s="74">
        <f>IF(P11+Q11=R11+S11+T11+U11+V11+W11,P11+Q11,"error")</f>
        <v>0</v>
      </c>
      <c r="P11" s="75">
        <f t="shared" ref="P11:Z11" si="3">SUM(P12:P18)</f>
        <v>0</v>
      </c>
      <c r="Q11" s="77">
        <f t="shared" si="3"/>
        <v>0</v>
      </c>
      <c r="R11" s="75">
        <f t="shared" si="3"/>
        <v>0</v>
      </c>
      <c r="S11" s="91">
        <f t="shared" ref="S11:U11" si="4">SUM(S12:S18)</f>
        <v>0</v>
      </c>
      <c r="T11" s="91">
        <f t="shared" si="4"/>
        <v>0</v>
      </c>
      <c r="U11" s="91">
        <f t="shared" si="4"/>
        <v>0</v>
      </c>
      <c r="V11" s="91">
        <f t="shared" si="3"/>
        <v>0</v>
      </c>
      <c r="W11" s="77">
        <f t="shared" si="3"/>
        <v>0</v>
      </c>
      <c r="X11" s="74">
        <f t="shared" si="3"/>
        <v>0</v>
      </c>
      <c r="Y11" s="74">
        <f t="shared" si="3"/>
        <v>0</v>
      </c>
      <c r="Z11" s="92">
        <f t="shared" si="3"/>
        <v>0</v>
      </c>
      <c r="AA11" s="82"/>
    </row>
    <row r="12" spans="1:27" ht="20.25" customHeight="1">
      <c r="A12" s="93"/>
      <c r="B12" s="94"/>
      <c r="C12" s="94"/>
      <c r="D12" s="784" t="s">
        <v>62</v>
      </c>
      <c r="E12" s="784"/>
      <c r="F12" s="784"/>
      <c r="G12" s="784"/>
      <c r="H12" s="784"/>
      <c r="I12" s="784"/>
      <c r="J12" s="95"/>
      <c r="K12" s="80">
        <f>SUM(L12:N12)</f>
        <v>0</v>
      </c>
      <c r="L12" s="81">
        <v>0</v>
      </c>
      <c r="M12" s="78">
        <v>0</v>
      </c>
      <c r="N12" s="97">
        <v>0</v>
      </c>
      <c r="O12" s="80">
        <f t="shared" ref="O12:O75" si="5">IF(P12+Q12=R12+S12+T12+U12+V12+W12,P12+Q12,"error")</f>
        <v>0</v>
      </c>
      <c r="P12" s="96">
        <v>0</v>
      </c>
      <c r="Q12" s="79">
        <v>0</v>
      </c>
      <c r="R12" s="96">
        <v>0</v>
      </c>
      <c r="S12" s="78">
        <v>0</v>
      </c>
      <c r="T12" s="78">
        <v>0</v>
      </c>
      <c r="U12" s="78">
        <v>0</v>
      </c>
      <c r="V12" s="78">
        <v>0</v>
      </c>
      <c r="W12" s="79">
        <v>0</v>
      </c>
      <c r="X12" s="80">
        <v>0</v>
      </c>
      <c r="Y12" s="80">
        <v>0</v>
      </c>
      <c r="Z12" s="81">
        <v>0</v>
      </c>
      <c r="AA12" s="82"/>
    </row>
    <row r="13" spans="1:27" ht="20.25" customHeight="1">
      <c r="A13" s="93"/>
      <c r="B13" s="94"/>
      <c r="C13" s="94"/>
      <c r="D13" s="784" t="s">
        <v>63</v>
      </c>
      <c r="E13" s="784"/>
      <c r="F13" s="784"/>
      <c r="G13" s="784"/>
      <c r="H13" s="784"/>
      <c r="I13" s="784"/>
      <c r="J13" s="95"/>
      <c r="K13" s="80">
        <f t="shared" ref="K13:K18" si="6">SUM(L13:N13)</f>
        <v>0</v>
      </c>
      <c r="L13" s="81">
        <v>0</v>
      </c>
      <c r="M13" s="78">
        <v>0</v>
      </c>
      <c r="N13" s="97">
        <v>0</v>
      </c>
      <c r="O13" s="80">
        <f t="shared" si="5"/>
        <v>0</v>
      </c>
      <c r="P13" s="96">
        <v>0</v>
      </c>
      <c r="Q13" s="79">
        <v>0</v>
      </c>
      <c r="R13" s="96">
        <v>0</v>
      </c>
      <c r="S13" s="78">
        <v>0</v>
      </c>
      <c r="T13" s="78">
        <v>0</v>
      </c>
      <c r="U13" s="78">
        <v>0</v>
      </c>
      <c r="V13" s="78">
        <v>0</v>
      </c>
      <c r="W13" s="79">
        <v>0</v>
      </c>
      <c r="X13" s="80">
        <v>0</v>
      </c>
      <c r="Y13" s="80">
        <v>0</v>
      </c>
      <c r="Z13" s="81">
        <v>0</v>
      </c>
      <c r="AA13" s="82"/>
    </row>
    <row r="14" spans="1:27" ht="20.25" customHeight="1">
      <c r="A14" s="93"/>
      <c r="B14" s="94"/>
      <c r="C14" s="94"/>
      <c r="D14" s="784" t="s">
        <v>64</v>
      </c>
      <c r="E14" s="784"/>
      <c r="F14" s="784"/>
      <c r="G14" s="784"/>
      <c r="H14" s="784"/>
      <c r="I14" s="784"/>
      <c r="J14" s="95"/>
      <c r="K14" s="80">
        <f t="shared" si="6"/>
        <v>0</v>
      </c>
      <c r="L14" s="81">
        <v>0</v>
      </c>
      <c r="M14" s="78">
        <v>0</v>
      </c>
      <c r="N14" s="97">
        <v>0</v>
      </c>
      <c r="O14" s="80">
        <f t="shared" si="5"/>
        <v>0</v>
      </c>
      <c r="P14" s="96">
        <v>0</v>
      </c>
      <c r="Q14" s="79">
        <v>0</v>
      </c>
      <c r="R14" s="96">
        <v>0</v>
      </c>
      <c r="S14" s="78">
        <v>0</v>
      </c>
      <c r="T14" s="78">
        <v>0</v>
      </c>
      <c r="U14" s="78">
        <v>0</v>
      </c>
      <c r="V14" s="78">
        <v>0</v>
      </c>
      <c r="W14" s="79">
        <v>0</v>
      </c>
      <c r="X14" s="80">
        <v>0</v>
      </c>
      <c r="Y14" s="80">
        <v>0</v>
      </c>
      <c r="Z14" s="81">
        <v>0</v>
      </c>
      <c r="AA14" s="82"/>
    </row>
    <row r="15" spans="1:27" ht="20.25" customHeight="1">
      <c r="A15" s="93"/>
      <c r="B15" s="94"/>
      <c r="C15" s="94"/>
      <c r="D15" s="784" t="s">
        <v>65</v>
      </c>
      <c r="E15" s="784"/>
      <c r="F15" s="784"/>
      <c r="G15" s="784"/>
      <c r="H15" s="784"/>
      <c r="I15" s="784"/>
      <c r="J15" s="95"/>
      <c r="K15" s="80">
        <f t="shared" si="6"/>
        <v>0</v>
      </c>
      <c r="L15" s="81">
        <v>0</v>
      </c>
      <c r="M15" s="78">
        <v>0</v>
      </c>
      <c r="N15" s="97">
        <v>0</v>
      </c>
      <c r="O15" s="80">
        <f t="shared" si="5"/>
        <v>0</v>
      </c>
      <c r="P15" s="96">
        <v>0</v>
      </c>
      <c r="Q15" s="79">
        <v>0</v>
      </c>
      <c r="R15" s="96">
        <v>0</v>
      </c>
      <c r="S15" s="78">
        <v>0</v>
      </c>
      <c r="T15" s="78">
        <v>0</v>
      </c>
      <c r="U15" s="78">
        <v>0</v>
      </c>
      <c r="V15" s="78">
        <v>0</v>
      </c>
      <c r="W15" s="79">
        <v>0</v>
      </c>
      <c r="X15" s="80">
        <v>0</v>
      </c>
      <c r="Y15" s="80">
        <v>0</v>
      </c>
      <c r="Z15" s="81">
        <v>0</v>
      </c>
      <c r="AA15" s="82"/>
    </row>
    <row r="16" spans="1:27" ht="20.25" customHeight="1">
      <c r="A16" s="93"/>
      <c r="B16" s="94"/>
      <c r="C16" s="94"/>
      <c r="D16" s="784" t="s">
        <v>66</v>
      </c>
      <c r="E16" s="784"/>
      <c r="F16" s="784"/>
      <c r="G16" s="784"/>
      <c r="H16" s="784"/>
      <c r="I16" s="784"/>
      <c r="J16" s="95"/>
      <c r="K16" s="80">
        <f t="shared" si="6"/>
        <v>0</v>
      </c>
      <c r="L16" s="81">
        <v>0</v>
      </c>
      <c r="M16" s="78">
        <v>0</v>
      </c>
      <c r="N16" s="97">
        <v>0</v>
      </c>
      <c r="O16" s="80">
        <f t="shared" si="5"/>
        <v>0</v>
      </c>
      <c r="P16" s="96">
        <v>0</v>
      </c>
      <c r="Q16" s="79">
        <v>0</v>
      </c>
      <c r="R16" s="96">
        <v>0</v>
      </c>
      <c r="S16" s="78">
        <v>0</v>
      </c>
      <c r="T16" s="78">
        <v>0</v>
      </c>
      <c r="U16" s="78">
        <v>0</v>
      </c>
      <c r="V16" s="78">
        <v>0</v>
      </c>
      <c r="W16" s="79">
        <v>0</v>
      </c>
      <c r="X16" s="80">
        <v>0</v>
      </c>
      <c r="Y16" s="80">
        <v>0</v>
      </c>
      <c r="Z16" s="81">
        <v>0</v>
      </c>
      <c r="AA16" s="82"/>
    </row>
    <row r="17" spans="1:27" ht="20.25" customHeight="1">
      <c r="A17" s="93"/>
      <c r="B17" s="94"/>
      <c r="C17" s="94"/>
      <c r="D17" s="784" t="s">
        <v>67</v>
      </c>
      <c r="E17" s="784"/>
      <c r="F17" s="784"/>
      <c r="G17" s="784"/>
      <c r="H17" s="784"/>
      <c r="I17" s="784"/>
      <c r="J17" s="95"/>
      <c r="K17" s="80">
        <f t="shared" si="6"/>
        <v>0</v>
      </c>
      <c r="L17" s="81">
        <v>0</v>
      </c>
      <c r="M17" s="78">
        <v>0</v>
      </c>
      <c r="N17" s="97">
        <v>0</v>
      </c>
      <c r="O17" s="80">
        <f t="shared" si="5"/>
        <v>0</v>
      </c>
      <c r="P17" s="96">
        <v>0</v>
      </c>
      <c r="Q17" s="79">
        <v>0</v>
      </c>
      <c r="R17" s="96">
        <v>0</v>
      </c>
      <c r="S17" s="78">
        <v>0</v>
      </c>
      <c r="T17" s="78">
        <v>0</v>
      </c>
      <c r="U17" s="78">
        <v>0</v>
      </c>
      <c r="V17" s="78">
        <v>0</v>
      </c>
      <c r="W17" s="79">
        <v>0</v>
      </c>
      <c r="X17" s="80">
        <v>0</v>
      </c>
      <c r="Y17" s="80">
        <v>0</v>
      </c>
      <c r="Z17" s="81">
        <v>0</v>
      </c>
      <c r="AA17" s="82"/>
    </row>
    <row r="18" spans="1:27" ht="20.25" customHeight="1">
      <c r="A18" s="93"/>
      <c r="B18" s="94"/>
      <c r="C18" s="94"/>
      <c r="D18" s="784" t="s">
        <v>68</v>
      </c>
      <c r="E18" s="784"/>
      <c r="F18" s="784"/>
      <c r="G18" s="784"/>
      <c r="H18" s="784"/>
      <c r="I18" s="784"/>
      <c r="J18" s="84"/>
      <c r="K18" s="85">
        <f t="shared" si="6"/>
        <v>0</v>
      </c>
      <c r="L18" s="90">
        <v>0</v>
      </c>
      <c r="M18" s="89">
        <v>0</v>
      </c>
      <c r="N18" s="87">
        <v>0</v>
      </c>
      <c r="O18" s="85">
        <f t="shared" si="5"/>
        <v>0</v>
      </c>
      <c r="P18" s="86">
        <v>0</v>
      </c>
      <c r="Q18" s="88">
        <v>0</v>
      </c>
      <c r="R18" s="86">
        <v>0</v>
      </c>
      <c r="S18" s="89">
        <v>0</v>
      </c>
      <c r="T18" s="89">
        <v>0</v>
      </c>
      <c r="U18" s="89">
        <v>0</v>
      </c>
      <c r="V18" s="89">
        <v>0</v>
      </c>
      <c r="W18" s="88">
        <v>0</v>
      </c>
      <c r="X18" s="85">
        <v>0</v>
      </c>
      <c r="Y18" s="85">
        <v>0</v>
      </c>
      <c r="Z18" s="90">
        <v>0</v>
      </c>
      <c r="AA18" s="82"/>
    </row>
    <row r="19" spans="1:27" ht="20.25" customHeight="1">
      <c r="A19" s="71"/>
      <c r="B19" s="792" t="s">
        <v>69</v>
      </c>
      <c r="C19" s="792"/>
      <c r="D19" s="792"/>
      <c r="E19" s="792"/>
      <c r="F19" s="792"/>
      <c r="G19" s="792"/>
      <c r="H19" s="72"/>
      <c r="I19" s="72"/>
      <c r="J19" s="95"/>
      <c r="K19" s="80">
        <f>SUM(L19:N19)</f>
        <v>6</v>
      </c>
      <c r="L19" s="97">
        <f>SUM(L20:L26)</f>
        <v>0</v>
      </c>
      <c r="M19" s="97">
        <f>SUM(M20:M26)</f>
        <v>0</v>
      </c>
      <c r="N19" s="76">
        <f>SUM(N20:N26)</f>
        <v>6</v>
      </c>
      <c r="O19" s="74">
        <f t="shared" si="5"/>
        <v>775</v>
      </c>
      <c r="P19" s="75">
        <f t="shared" ref="P19:Z19" si="7">SUM(P20:P26)</f>
        <v>420</v>
      </c>
      <c r="Q19" s="77">
        <f t="shared" si="7"/>
        <v>355</v>
      </c>
      <c r="R19" s="75">
        <f t="shared" si="7"/>
        <v>36</v>
      </c>
      <c r="S19" s="91">
        <f t="shared" si="7"/>
        <v>91</v>
      </c>
      <c r="T19" s="91">
        <f t="shared" si="7"/>
        <v>105</v>
      </c>
      <c r="U19" s="91">
        <f t="shared" si="7"/>
        <v>187</v>
      </c>
      <c r="V19" s="91">
        <f t="shared" si="7"/>
        <v>174</v>
      </c>
      <c r="W19" s="77">
        <f t="shared" si="7"/>
        <v>182</v>
      </c>
      <c r="X19" s="74">
        <f t="shared" si="7"/>
        <v>151</v>
      </c>
      <c r="Y19" s="74">
        <f t="shared" si="7"/>
        <v>44</v>
      </c>
      <c r="Z19" s="92">
        <f t="shared" si="7"/>
        <v>730</v>
      </c>
      <c r="AA19" s="82"/>
    </row>
    <row r="20" spans="1:27" ht="20.25" customHeight="1">
      <c r="A20" s="93"/>
      <c r="B20" s="94"/>
      <c r="C20" s="94"/>
      <c r="D20" s="784" t="s">
        <v>70</v>
      </c>
      <c r="E20" s="784"/>
      <c r="F20" s="784"/>
      <c r="G20" s="784"/>
      <c r="H20" s="784"/>
      <c r="I20" s="784"/>
      <c r="J20" s="101"/>
      <c r="K20" s="80">
        <f>SUM(L20:N20)</f>
        <v>1</v>
      </c>
      <c r="L20" s="96">
        <v>0</v>
      </c>
      <c r="M20" s="97">
        <v>0</v>
      </c>
      <c r="N20" s="97">
        <v>1</v>
      </c>
      <c r="O20" s="80">
        <f t="shared" si="5"/>
        <v>138</v>
      </c>
      <c r="P20" s="96">
        <v>86</v>
      </c>
      <c r="Q20" s="79">
        <v>52</v>
      </c>
      <c r="R20" s="96">
        <v>8</v>
      </c>
      <c r="S20" s="78">
        <v>23</v>
      </c>
      <c r="T20" s="78">
        <v>23</v>
      </c>
      <c r="U20" s="78">
        <v>29</v>
      </c>
      <c r="V20" s="78">
        <v>25</v>
      </c>
      <c r="W20" s="79">
        <v>30</v>
      </c>
      <c r="X20" s="80">
        <v>24</v>
      </c>
      <c r="Y20" s="80">
        <v>5</v>
      </c>
      <c r="Z20" s="81">
        <v>135</v>
      </c>
      <c r="AA20" s="82"/>
    </row>
    <row r="21" spans="1:27" ht="20.25" customHeight="1">
      <c r="A21" s="93"/>
      <c r="B21" s="94"/>
      <c r="C21" s="94"/>
      <c r="D21" s="784" t="s">
        <v>71</v>
      </c>
      <c r="E21" s="784"/>
      <c r="F21" s="784"/>
      <c r="G21" s="784"/>
      <c r="H21" s="784"/>
      <c r="I21" s="784"/>
      <c r="J21" s="101"/>
      <c r="K21" s="80">
        <f t="shared" ref="K21:K84" si="8">SUM(L21:N21)</f>
        <v>1</v>
      </c>
      <c r="L21" s="96">
        <v>0</v>
      </c>
      <c r="M21" s="97">
        <v>0</v>
      </c>
      <c r="N21" s="97">
        <v>1</v>
      </c>
      <c r="O21" s="80">
        <f t="shared" si="5"/>
        <v>128</v>
      </c>
      <c r="P21" s="96">
        <v>76</v>
      </c>
      <c r="Q21" s="79">
        <v>52</v>
      </c>
      <c r="R21" s="96">
        <v>6</v>
      </c>
      <c r="S21" s="78">
        <v>13</v>
      </c>
      <c r="T21" s="78">
        <v>12</v>
      </c>
      <c r="U21" s="78">
        <v>55</v>
      </c>
      <c r="V21" s="78">
        <v>21</v>
      </c>
      <c r="W21" s="79">
        <v>21</v>
      </c>
      <c r="X21" s="80">
        <v>23</v>
      </c>
      <c r="Y21" s="80">
        <v>7</v>
      </c>
      <c r="Z21" s="81">
        <v>0</v>
      </c>
      <c r="AA21" s="82"/>
    </row>
    <row r="22" spans="1:27" ht="20.25" customHeight="1">
      <c r="A22" s="93"/>
      <c r="B22" s="94"/>
      <c r="C22" s="94"/>
      <c r="D22" s="784" t="s">
        <v>72</v>
      </c>
      <c r="E22" s="784"/>
      <c r="F22" s="784"/>
      <c r="G22" s="784"/>
      <c r="H22" s="784"/>
      <c r="I22" s="784"/>
      <c r="J22" s="101"/>
      <c r="K22" s="80">
        <f t="shared" si="8"/>
        <v>0</v>
      </c>
      <c r="L22" s="96">
        <v>0</v>
      </c>
      <c r="M22" s="97">
        <v>0</v>
      </c>
      <c r="N22" s="97">
        <v>0</v>
      </c>
      <c r="O22" s="80">
        <f t="shared" si="5"/>
        <v>0</v>
      </c>
      <c r="P22" s="96">
        <v>0</v>
      </c>
      <c r="Q22" s="79">
        <v>0</v>
      </c>
      <c r="R22" s="96">
        <v>0</v>
      </c>
      <c r="S22" s="78">
        <v>0</v>
      </c>
      <c r="T22" s="78">
        <v>0</v>
      </c>
      <c r="U22" s="78">
        <v>0</v>
      </c>
      <c r="V22" s="78">
        <v>0</v>
      </c>
      <c r="W22" s="79">
        <v>0</v>
      </c>
      <c r="X22" s="80">
        <v>0</v>
      </c>
      <c r="Y22" s="80">
        <v>0</v>
      </c>
      <c r="Z22" s="81">
        <v>0</v>
      </c>
      <c r="AA22" s="82"/>
    </row>
    <row r="23" spans="1:27" ht="20.25" customHeight="1">
      <c r="A23" s="93"/>
      <c r="B23" s="94"/>
      <c r="C23" s="94"/>
      <c r="D23" s="784" t="s">
        <v>73</v>
      </c>
      <c r="E23" s="784"/>
      <c r="F23" s="784"/>
      <c r="G23" s="784"/>
      <c r="H23" s="784"/>
      <c r="I23" s="784"/>
      <c r="J23" s="101"/>
      <c r="K23" s="80">
        <f t="shared" si="8"/>
        <v>0</v>
      </c>
      <c r="L23" s="96">
        <v>0</v>
      </c>
      <c r="M23" s="97">
        <v>0</v>
      </c>
      <c r="N23" s="97">
        <v>0</v>
      </c>
      <c r="O23" s="80">
        <f t="shared" si="5"/>
        <v>0</v>
      </c>
      <c r="P23" s="96">
        <v>0</v>
      </c>
      <c r="Q23" s="79">
        <v>0</v>
      </c>
      <c r="R23" s="96">
        <v>0</v>
      </c>
      <c r="S23" s="78">
        <v>0</v>
      </c>
      <c r="T23" s="78">
        <v>0</v>
      </c>
      <c r="U23" s="78">
        <v>0</v>
      </c>
      <c r="V23" s="78">
        <v>0</v>
      </c>
      <c r="W23" s="79">
        <v>0</v>
      </c>
      <c r="X23" s="80">
        <v>0</v>
      </c>
      <c r="Y23" s="80">
        <v>0</v>
      </c>
      <c r="Z23" s="81">
        <v>0</v>
      </c>
      <c r="AA23" s="82"/>
    </row>
    <row r="24" spans="1:27" ht="20.25" customHeight="1">
      <c r="A24" s="93"/>
      <c r="B24" s="94"/>
      <c r="C24" s="94"/>
      <c r="D24" s="784" t="s">
        <v>74</v>
      </c>
      <c r="E24" s="784"/>
      <c r="F24" s="784"/>
      <c r="G24" s="784"/>
      <c r="H24" s="784"/>
      <c r="I24" s="784"/>
      <c r="J24" s="101"/>
      <c r="K24" s="80">
        <f t="shared" si="8"/>
        <v>3</v>
      </c>
      <c r="L24" s="96">
        <v>0</v>
      </c>
      <c r="M24" s="97">
        <v>0</v>
      </c>
      <c r="N24" s="98">
        <v>3</v>
      </c>
      <c r="O24" s="80">
        <f t="shared" si="5"/>
        <v>280</v>
      </c>
      <c r="P24" s="96">
        <v>161</v>
      </c>
      <c r="Q24" s="79">
        <v>119</v>
      </c>
      <c r="R24" s="96">
        <v>11</v>
      </c>
      <c r="S24" s="78">
        <v>29</v>
      </c>
      <c r="T24" s="78">
        <v>45</v>
      </c>
      <c r="U24" s="78">
        <v>60</v>
      </c>
      <c r="V24" s="78">
        <v>64</v>
      </c>
      <c r="W24" s="79">
        <v>71</v>
      </c>
      <c r="X24" s="80">
        <v>66</v>
      </c>
      <c r="Y24" s="80">
        <v>19</v>
      </c>
      <c r="Z24" s="81">
        <v>315</v>
      </c>
      <c r="AA24" s="82"/>
    </row>
    <row r="25" spans="1:27" ht="20.25" customHeight="1">
      <c r="A25" s="93"/>
      <c r="B25" s="94"/>
      <c r="C25" s="94"/>
      <c r="D25" s="784" t="s">
        <v>75</v>
      </c>
      <c r="E25" s="784"/>
      <c r="F25" s="784"/>
      <c r="G25" s="784"/>
      <c r="H25" s="784"/>
      <c r="I25" s="784"/>
      <c r="J25" s="101"/>
      <c r="K25" s="80">
        <f t="shared" si="8"/>
        <v>0</v>
      </c>
      <c r="L25" s="96">
        <v>0</v>
      </c>
      <c r="M25" s="97">
        <v>0</v>
      </c>
      <c r="N25" s="97">
        <v>0</v>
      </c>
      <c r="O25" s="80">
        <f t="shared" si="5"/>
        <v>0</v>
      </c>
      <c r="P25" s="96">
        <v>0</v>
      </c>
      <c r="Q25" s="79">
        <v>0</v>
      </c>
      <c r="R25" s="96">
        <v>0</v>
      </c>
      <c r="S25" s="78">
        <v>0</v>
      </c>
      <c r="T25" s="78">
        <v>0</v>
      </c>
      <c r="U25" s="78">
        <v>0</v>
      </c>
      <c r="V25" s="78">
        <v>0</v>
      </c>
      <c r="W25" s="79">
        <v>0</v>
      </c>
      <c r="X25" s="80">
        <v>0</v>
      </c>
      <c r="Y25" s="80">
        <v>0</v>
      </c>
      <c r="Z25" s="81">
        <v>0</v>
      </c>
      <c r="AA25" s="82"/>
    </row>
    <row r="26" spans="1:27" ht="20.25" customHeight="1">
      <c r="A26" s="62"/>
      <c r="B26" s="83"/>
      <c r="C26" s="83"/>
      <c r="D26" s="794" t="s">
        <v>76</v>
      </c>
      <c r="E26" s="794"/>
      <c r="F26" s="794"/>
      <c r="G26" s="794"/>
      <c r="H26" s="794"/>
      <c r="I26" s="794"/>
      <c r="J26" s="103"/>
      <c r="K26" s="85">
        <f t="shared" si="8"/>
        <v>1</v>
      </c>
      <c r="L26" s="86">
        <v>0</v>
      </c>
      <c r="M26" s="89">
        <v>0</v>
      </c>
      <c r="N26" s="122">
        <v>1</v>
      </c>
      <c r="O26" s="85">
        <f t="shared" si="5"/>
        <v>229</v>
      </c>
      <c r="P26" s="86">
        <v>97</v>
      </c>
      <c r="Q26" s="88">
        <v>132</v>
      </c>
      <c r="R26" s="86">
        <v>11</v>
      </c>
      <c r="S26" s="89">
        <v>26</v>
      </c>
      <c r="T26" s="89">
        <v>25</v>
      </c>
      <c r="U26" s="89">
        <v>43</v>
      </c>
      <c r="V26" s="89">
        <v>64</v>
      </c>
      <c r="W26" s="88">
        <v>60</v>
      </c>
      <c r="X26" s="85">
        <v>38</v>
      </c>
      <c r="Y26" s="85">
        <v>13</v>
      </c>
      <c r="Z26" s="90">
        <v>280</v>
      </c>
      <c r="AA26" s="82"/>
    </row>
    <row r="27" spans="1:27" ht="20.100000000000001" customHeight="1">
      <c r="A27" s="105"/>
      <c r="B27" s="793" t="s">
        <v>77</v>
      </c>
      <c r="C27" s="793"/>
      <c r="D27" s="793"/>
      <c r="E27" s="793"/>
      <c r="F27" s="793"/>
      <c r="G27" s="793"/>
      <c r="H27" s="106"/>
      <c r="I27" s="106"/>
      <c r="J27" s="107"/>
      <c r="K27" s="108">
        <f t="shared" si="8"/>
        <v>1</v>
      </c>
      <c r="L27" s="109">
        <v>0</v>
      </c>
      <c r="M27" s="111">
        <v>0</v>
      </c>
      <c r="N27" s="110">
        <v>1</v>
      </c>
      <c r="O27" s="108">
        <f t="shared" si="5"/>
        <v>168</v>
      </c>
      <c r="P27" s="109">
        <v>87</v>
      </c>
      <c r="Q27" s="110">
        <v>81</v>
      </c>
      <c r="R27" s="109">
        <v>4</v>
      </c>
      <c r="S27" s="111">
        <v>19</v>
      </c>
      <c r="T27" s="111">
        <v>22</v>
      </c>
      <c r="U27" s="111">
        <v>39</v>
      </c>
      <c r="V27" s="111">
        <v>37</v>
      </c>
      <c r="W27" s="110">
        <v>47</v>
      </c>
      <c r="X27" s="108">
        <v>30</v>
      </c>
      <c r="Y27" s="108">
        <v>8</v>
      </c>
      <c r="Z27" s="112">
        <v>5</v>
      </c>
      <c r="AA27" s="82"/>
    </row>
    <row r="28" spans="1:27" ht="20.100000000000001" customHeight="1">
      <c r="A28" s="105"/>
      <c r="B28" s="793" t="s">
        <v>78</v>
      </c>
      <c r="C28" s="793"/>
      <c r="D28" s="793"/>
      <c r="E28" s="793"/>
      <c r="F28" s="793"/>
      <c r="G28" s="793"/>
      <c r="H28" s="106"/>
      <c r="I28" s="106"/>
      <c r="J28" s="84"/>
      <c r="K28" s="108">
        <f t="shared" si="8"/>
        <v>12</v>
      </c>
      <c r="L28" s="109">
        <v>0</v>
      </c>
      <c r="M28" s="113">
        <v>0</v>
      </c>
      <c r="N28" s="110">
        <v>12</v>
      </c>
      <c r="O28" s="108">
        <f t="shared" si="5"/>
        <v>1384</v>
      </c>
      <c r="P28" s="109">
        <v>712</v>
      </c>
      <c r="Q28" s="110">
        <v>672</v>
      </c>
      <c r="R28" s="109">
        <v>59</v>
      </c>
      <c r="S28" s="111">
        <v>138</v>
      </c>
      <c r="T28" s="111">
        <v>179</v>
      </c>
      <c r="U28" s="111">
        <v>343</v>
      </c>
      <c r="V28" s="111">
        <v>342</v>
      </c>
      <c r="W28" s="110">
        <v>323</v>
      </c>
      <c r="X28" s="108">
        <v>250</v>
      </c>
      <c r="Y28" s="108">
        <v>50</v>
      </c>
      <c r="Z28" s="112">
        <v>60</v>
      </c>
      <c r="AA28" s="82"/>
    </row>
    <row r="29" spans="1:27" ht="20.100000000000001" customHeight="1">
      <c r="A29" s="105"/>
      <c r="B29" s="793" t="s">
        <v>79</v>
      </c>
      <c r="C29" s="793"/>
      <c r="D29" s="793"/>
      <c r="E29" s="793"/>
      <c r="F29" s="793"/>
      <c r="G29" s="793"/>
      <c r="H29" s="106"/>
      <c r="I29" s="106"/>
      <c r="J29" s="107"/>
      <c r="K29" s="108">
        <f t="shared" si="8"/>
        <v>2</v>
      </c>
      <c r="L29" s="86">
        <v>0</v>
      </c>
      <c r="M29" s="113">
        <v>0</v>
      </c>
      <c r="N29" s="110">
        <v>2</v>
      </c>
      <c r="O29" s="108">
        <f t="shared" si="5"/>
        <v>231</v>
      </c>
      <c r="P29" s="109">
        <v>108</v>
      </c>
      <c r="Q29" s="110">
        <v>123</v>
      </c>
      <c r="R29" s="109">
        <v>19</v>
      </c>
      <c r="S29" s="111">
        <v>36</v>
      </c>
      <c r="T29" s="111">
        <v>39</v>
      </c>
      <c r="U29" s="111">
        <v>47</v>
      </c>
      <c r="V29" s="111">
        <v>44</v>
      </c>
      <c r="W29" s="110">
        <v>46</v>
      </c>
      <c r="X29" s="108">
        <v>33</v>
      </c>
      <c r="Y29" s="108">
        <v>7</v>
      </c>
      <c r="Z29" s="112">
        <v>3</v>
      </c>
      <c r="AA29" s="82"/>
    </row>
    <row r="30" spans="1:27" ht="20.100000000000001" customHeight="1">
      <c r="A30" s="105"/>
      <c r="B30" s="793" t="s">
        <v>80</v>
      </c>
      <c r="C30" s="793"/>
      <c r="D30" s="793"/>
      <c r="E30" s="793"/>
      <c r="F30" s="793"/>
      <c r="G30" s="793"/>
      <c r="H30" s="106"/>
      <c r="I30" s="106"/>
      <c r="J30" s="84"/>
      <c r="K30" s="108">
        <f t="shared" si="8"/>
        <v>7</v>
      </c>
      <c r="L30" s="109">
        <v>0</v>
      </c>
      <c r="M30" s="113">
        <v>2</v>
      </c>
      <c r="N30" s="110">
        <v>5</v>
      </c>
      <c r="O30" s="108">
        <f t="shared" si="5"/>
        <v>833</v>
      </c>
      <c r="P30" s="109">
        <v>414</v>
      </c>
      <c r="Q30" s="110">
        <v>419</v>
      </c>
      <c r="R30" s="109">
        <v>44</v>
      </c>
      <c r="S30" s="111">
        <v>110</v>
      </c>
      <c r="T30" s="111">
        <v>132</v>
      </c>
      <c r="U30" s="111">
        <v>181</v>
      </c>
      <c r="V30" s="111">
        <v>186</v>
      </c>
      <c r="W30" s="110">
        <v>180</v>
      </c>
      <c r="X30" s="108">
        <v>152</v>
      </c>
      <c r="Y30" s="108">
        <v>28</v>
      </c>
      <c r="Z30" s="112">
        <v>63</v>
      </c>
      <c r="AA30" s="82"/>
    </row>
    <row r="31" spans="1:27" ht="20.100000000000001" customHeight="1">
      <c r="A31" s="105"/>
      <c r="B31" s="793" t="s">
        <v>81</v>
      </c>
      <c r="C31" s="793"/>
      <c r="D31" s="793"/>
      <c r="E31" s="793"/>
      <c r="F31" s="793"/>
      <c r="G31" s="793"/>
      <c r="H31" s="106"/>
      <c r="I31" s="106"/>
      <c r="J31" s="107"/>
      <c r="K31" s="108">
        <f t="shared" si="8"/>
        <v>0</v>
      </c>
      <c r="L31" s="109">
        <v>0</v>
      </c>
      <c r="M31" s="113">
        <v>0</v>
      </c>
      <c r="N31" s="110">
        <v>0</v>
      </c>
      <c r="O31" s="108">
        <f t="shared" si="5"/>
        <v>0</v>
      </c>
      <c r="P31" s="109">
        <v>0</v>
      </c>
      <c r="Q31" s="110">
        <v>0</v>
      </c>
      <c r="R31" s="109">
        <v>0</v>
      </c>
      <c r="S31" s="111">
        <v>0</v>
      </c>
      <c r="T31" s="111">
        <v>0</v>
      </c>
      <c r="U31" s="111">
        <v>0</v>
      </c>
      <c r="V31" s="111">
        <v>0</v>
      </c>
      <c r="W31" s="110">
        <v>0</v>
      </c>
      <c r="X31" s="108">
        <v>0</v>
      </c>
      <c r="Y31" s="108">
        <v>0</v>
      </c>
      <c r="Z31" s="112">
        <v>0</v>
      </c>
      <c r="AA31" s="82"/>
    </row>
    <row r="32" spans="1:27" ht="20.100000000000001" customHeight="1">
      <c r="A32" s="105"/>
      <c r="B32" s="793" t="s">
        <v>82</v>
      </c>
      <c r="C32" s="793"/>
      <c r="D32" s="793"/>
      <c r="E32" s="793"/>
      <c r="F32" s="793"/>
      <c r="G32" s="793"/>
      <c r="H32" s="106"/>
      <c r="I32" s="106"/>
      <c r="J32" s="107"/>
      <c r="K32" s="108">
        <f t="shared" si="8"/>
        <v>3</v>
      </c>
      <c r="L32" s="109">
        <v>0</v>
      </c>
      <c r="M32" s="113">
        <v>0</v>
      </c>
      <c r="N32" s="110">
        <v>3</v>
      </c>
      <c r="O32" s="108">
        <f t="shared" si="5"/>
        <v>260</v>
      </c>
      <c r="P32" s="109">
        <v>123</v>
      </c>
      <c r="Q32" s="110">
        <v>137</v>
      </c>
      <c r="R32" s="109">
        <v>9</v>
      </c>
      <c r="S32" s="111">
        <v>39</v>
      </c>
      <c r="T32" s="111">
        <v>20</v>
      </c>
      <c r="U32" s="111">
        <v>65</v>
      </c>
      <c r="V32" s="111">
        <v>62</v>
      </c>
      <c r="W32" s="110">
        <v>65</v>
      </c>
      <c r="X32" s="108">
        <v>39</v>
      </c>
      <c r="Y32" s="108">
        <v>2</v>
      </c>
      <c r="Z32" s="112">
        <v>16</v>
      </c>
      <c r="AA32" s="82"/>
    </row>
    <row r="33" spans="1:27" ht="20.100000000000001" customHeight="1">
      <c r="A33" s="105"/>
      <c r="B33" s="793" t="s">
        <v>83</v>
      </c>
      <c r="C33" s="793"/>
      <c r="D33" s="793"/>
      <c r="E33" s="793"/>
      <c r="F33" s="793"/>
      <c r="G33" s="793"/>
      <c r="H33" s="106"/>
      <c r="I33" s="106"/>
      <c r="J33" s="107"/>
      <c r="K33" s="108">
        <f t="shared" si="8"/>
        <v>0</v>
      </c>
      <c r="L33" s="109">
        <v>0</v>
      </c>
      <c r="M33" s="113">
        <v>0</v>
      </c>
      <c r="N33" s="110">
        <v>0</v>
      </c>
      <c r="O33" s="108">
        <f t="shared" si="5"/>
        <v>0</v>
      </c>
      <c r="P33" s="109">
        <v>0</v>
      </c>
      <c r="Q33" s="110">
        <v>0</v>
      </c>
      <c r="R33" s="109">
        <v>0</v>
      </c>
      <c r="S33" s="111">
        <v>0</v>
      </c>
      <c r="T33" s="111">
        <v>0</v>
      </c>
      <c r="U33" s="111">
        <v>0</v>
      </c>
      <c r="V33" s="111">
        <v>0</v>
      </c>
      <c r="W33" s="110">
        <v>0</v>
      </c>
      <c r="X33" s="108">
        <v>0</v>
      </c>
      <c r="Y33" s="108">
        <v>0</v>
      </c>
      <c r="Z33" s="112">
        <v>0</v>
      </c>
      <c r="AA33" s="82"/>
    </row>
    <row r="34" spans="1:27" ht="20.100000000000001" customHeight="1">
      <c r="A34" s="105"/>
      <c r="B34" s="793" t="s">
        <v>84</v>
      </c>
      <c r="C34" s="793"/>
      <c r="D34" s="793"/>
      <c r="E34" s="793"/>
      <c r="F34" s="793"/>
      <c r="G34" s="793"/>
      <c r="H34" s="106"/>
      <c r="I34" s="106"/>
      <c r="J34" s="107"/>
      <c r="K34" s="108">
        <f t="shared" si="8"/>
        <v>2</v>
      </c>
      <c r="L34" s="109">
        <v>0</v>
      </c>
      <c r="M34" s="113">
        <v>0</v>
      </c>
      <c r="N34" s="110">
        <v>2</v>
      </c>
      <c r="O34" s="108">
        <f t="shared" si="5"/>
        <v>416</v>
      </c>
      <c r="P34" s="109">
        <v>192</v>
      </c>
      <c r="Q34" s="110">
        <v>224</v>
      </c>
      <c r="R34" s="109">
        <v>11</v>
      </c>
      <c r="S34" s="111">
        <v>32</v>
      </c>
      <c r="T34" s="111">
        <v>51</v>
      </c>
      <c r="U34" s="111">
        <v>104</v>
      </c>
      <c r="V34" s="111">
        <v>106</v>
      </c>
      <c r="W34" s="110">
        <v>112</v>
      </c>
      <c r="X34" s="108">
        <v>29</v>
      </c>
      <c r="Y34" s="108">
        <v>8</v>
      </c>
      <c r="Z34" s="112">
        <v>96</v>
      </c>
      <c r="AA34" s="82"/>
    </row>
    <row r="35" spans="1:27" ht="20.100000000000001" customHeight="1">
      <c r="A35" s="105"/>
      <c r="B35" s="793" t="s">
        <v>85</v>
      </c>
      <c r="C35" s="793"/>
      <c r="D35" s="793"/>
      <c r="E35" s="793"/>
      <c r="F35" s="793"/>
      <c r="G35" s="793"/>
      <c r="H35" s="106"/>
      <c r="I35" s="106"/>
      <c r="J35" s="107"/>
      <c r="K35" s="108">
        <f t="shared" si="8"/>
        <v>0</v>
      </c>
      <c r="L35" s="109">
        <v>0</v>
      </c>
      <c r="M35" s="113">
        <v>0</v>
      </c>
      <c r="N35" s="110">
        <v>0</v>
      </c>
      <c r="O35" s="108">
        <f t="shared" si="5"/>
        <v>0</v>
      </c>
      <c r="P35" s="109">
        <v>0</v>
      </c>
      <c r="Q35" s="110">
        <v>0</v>
      </c>
      <c r="R35" s="109">
        <v>0</v>
      </c>
      <c r="S35" s="111">
        <v>0</v>
      </c>
      <c r="T35" s="111">
        <v>0</v>
      </c>
      <c r="U35" s="111">
        <v>0</v>
      </c>
      <c r="V35" s="111">
        <v>0</v>
      </c>
      <c r="W35" s="110">
        <v>0</v>
      </c>
      <c r="X35" s="108">
        <v>0</v>
      </c>
      <c r="Y35" s="108">
        <v>0</v>
      </c>
      <c r="Z35" s="112">
        <v>0</v>
      </c>
      <c r="AA35" s="82"/>
    </row>
    <row r="36" spans="1:27" ht="20.100000000000001" customHeight="1">
      <c r="A36" s="105"/>
      <c r="B36" s="793" t="s">
        <v>86</v>
      </c>
      <c r="C36" s="793"/>
      <c r="D36" s="793"/>
      <c r="E36" s="793"/>
      <c r="F36" s="793"/>
      <c r="G36" s="793"/>
      <c r="H36" s="106"/>
      <c r="I36" s="106"/>
      <c r="J36" s="107"/>
      <c r="K36" s="108">
        <f t="shared" si="8"/>
        <v>2</v>
      </c>
      <c r="L36" s="109">
        <v>0</v>
      </c>
      <c r="M36" s="113">
        <v>0</v>
      </c>
      <c r="N36" s="110">
        <v>2</v>
      </c>
      <c r="O36" s="108">
        <f t="shared" si="5"/>
        <v>235</v>
      </c>
      <c r="P36" s="109">
        <v>111</v>
      </c>
      <c r="Q36" s="110">
        <v>124</v>
      </c>
      <c r="R36" s="109">
        <v>11</v>
      </c>
      <c r="S36" s="111">
        <v>38</v>
      </c>
      <c r="T36" s="111">
        <v>41</v>
      </c>
      <c r="U36" s="111">
        <v>51</v>
      </c>
      <c r="V36" s="111">
        <v>47</v>
      </c>
      <c r="W36" s="110">
        <v>47</v>
      </c>
      <c r="X36" s="108">
        <v>49</v>
      </c>
      <c r="Y36" s="108">
        <v>12</v>
      </c>
      <c r="Z36" s="112">
        <v>7</v>
      </c>
      <c r="AA36" s="82"/>
    </row>
    <row r="37" spans="1:27" ht="20.100000000000001" customHeight="1">
      <c r="A37" s="105"/>
      <c r="B37" s="793" t="s">
        <v>87</v>
      </c>
      <c r="C37" s="793"/>
      <c r="D37" s="793"/>
      <c r="E37" s="793"/>
      <c r="F37" s="793"/>
      <c r="G37" s="793"/>
      <c r="H37" s="106"/>
      <c r="I37" s="106"/>
      <c r="J37" s="107"/>
      <c r="K37" s="108">
        <f t="shared" si="8"/>
        <v>2</v>
      </c>
      <c r="L37" s="109">
        <v>0</v>
      </c>
      <c r="M37" s="113">
        <v>0</v>
      </c>
      <c r="N37" s="110">
        <v>2</v>
      </c>
      <c r="O37" s="108">
        <f t="shared" si="5"/>
        <v>223</v>
      </c>
      <c r="P37" s="109">
        <v>113</v>
      </c>
      <c r="Q37" s="110">
        <v>110</v>
      </c>
      <c r="R37" s="109">
        <v>9</v>
      </c>
      <c r="S37" s="111">
        <v>29</v>
      </c>
      <c r="T37" s="111">
        <v>45</v>
      </c>
      <c r="U37" s="111">
        <v>42</v>
      </c>
      <c r="V37" s="111">
        <v>50</v>
      </c>
      <c r="W37" s="110">
        <v>48</v>
      </c>
      <c r="X37" s="108">
        <v>43</v>
      </c>
      <c r="Y37" s="108">
        <v>8</v>
      </c>
      <c r="Z37" s="112">
        <v>1</v>
      </c>
      <c r="AA37" s="82"/>
    </row>
    <row r="38" spans="1:27" ht="20.100000000000001" customHeight="1">
      <c r="A38" s="105"/>
      <c r="B38" s="793" t="s">
        <v>88</v>
      </c>
      <c r="C38" s="793"/>
      <c r="D38" s="793"/>
      <c r="E38" s="793"/>
      <c r="F38" s="793"/>
      <c r="G38" s="793"/>
      <c r="H38" s="106"/>
      <c r="I38" s="106"/>
      <c r="J38" s="107"/>
      <c r="K38" s="108">
        <f t="shared" si="8"/>
        <v>1</v>
      </c>
      <c r="L38" s="109">
        <v>0</v>
      </c>
      <c r="M38" s="113">
        <v>0</v>
      </c>
      <c r="N38" s="110">
        <v>1</v>
      </c>
      <c r="O38" s="108">
        <f t="shared" si="5"/>
        <v>139</v>
      </c>
      <c r="P38" s="109">
        <v>68</v>
      </c>
      <c r="Q38" s="110">
        <v>71</v>
      </c>
      <c r="R38" s="109">
        <v>2</v>
      </c>
      <c r="S38" s="111">
        <v>24</v>
      </c>
      <c r="T38" s="111">
        <v>23</v>
      </c>
      <c r="U38" s="111">
        <v>24</v>
      </c>
      <c r="V38" s="111">
        <v>32</v>
      </c>
      <c r="W38" s="110">
        <v>34</v>
      </c>
      <c r="X38" s="108">
        <v>22</v>
      </c>
      <c r="Y38" s="108">
        <v>7</v>
      </c>
      <c r="Z38" s="112">
        <v>0</v>
      </c>
      <c r="AA38" s="82"/>
    </row>
    <row r="39" spans="1:27" ht="20.100000000000001" customHeight="1">
      <c r="A39" s="105"/>
      <c r="B39" s="793" t="s">
        <v>89</v>
      </c>
      <c r="C39" s="793"/>
      <c r="D39" s="793"/>
      <c r="E39" s="793"/>
      <c r="F39" s="793"/>
      <c r="G39" s="793"/>
      <c r="H39" s="106"/>
      <c r="I39" s="106"/>
      <c r="J39" s="107"/>
      <c r="K39" s="108">
        <f t="shared" si="8"/>
        <v>0</v>
      </c>
      <c r="L39" s="109">
        <v>0</v>
      </c>
      <c r="M39" s="113">
        <v>0</v>
      </c>
      <c r="N39" s="110">
        <v>0</v>
      </c>
      <c r="O39" s="108">
        <f t="shared" si="5"/>
        <v>0</v>
      </c>
      <c r="P39" s="109">
        <v>0</v>
      </c>
      <c r="Q39" s="110">
        <v>0</v>
      </c>
      <c r="R39" s="109">
        <v>0</v>
      </c>
      <c r="S39" s="111">
        <v>0</v>
      </c>
      <c r="T39" s="111">
        <v>0</v>
      </c>
      <c r="U39" s="111">
        <v>0</v>
      </c>
      <c r="V39" s="111">
        <v>0</v>
      </c>
      <c r="W39" s="110">
        <v>0</v>
      </c>
      <c r="X39" s="108">
        <v>0</v>
      </c>
      <c r="Y39" s="108">
        <v>0</v>
      </c>
      <c r="Z39" s="112">
        <v>0</v>
      </c>
      <c r="AA39" s="82"/>
    </row>
    <row r="40" spans="1:27" ht="20.100000000000001" customHeight="1">
      <c r="A40" s="105"/>
      <c r="B40" s="793" t="s">
        <v>90</v>
      </c>
      <c r="C40" s="793"/>
      <c r="D40" s="793"/>
      <c r="E40" s="793"/>
      <c r="F40" s="793"/>
      <c r="G40" s="793"/>
      <c r="H40" s="106"/>
      <c r="I40" s="106"/>
      <c r="J40" s="107"/>
      <c r="K40" s="108">
        <f t="shared" si="8"/>
        <v>0</v>
      </c>
      <c r="L40" s="109">
        <v>0</v>
      </c>
      <c r="M40" s="113">
        <v>0</v>
      </c>
      <c r="N40" s="110">
        <v>0</v>
      </c>
      <c r="O40" s="108">
        <f t="shared" si="5"/>
        <v>0</v>
      </c>
      <c r="P40" s="109">
        <v>0</v>
      </c>
      <c r="Q40" s="110">
        <v>0</v>
      </c>
      <c r="R40" s="109">
        <v>0</v>
      </c>
      <c r="S40" s="111">
        <v>0</v>
      </c>
      <c r="T40" s="111">
        <v>0</v>
      </c>
      <c r="U40" s="111">
        <v>0</v>
      </c>
      <c r="V40" s="111">
        <v>0</v>
      </c>
      <c r="W40" s="110">
        <v>0</v>
      </c>
      <c r="X40" s="108">
        <v>0</v>
      </c>
      <c r="Y40" s="108">
        <v>0</v>
      </c>
      <c r="Z40" s="112">
        <v>0</v>
      </c>
      <c r="AA40" s="82"/>
    </row>
    <row r="41" spans="1:27" ht="20.100000000000001" customHeight="1">
      <c r="A41" s="105"/>
      <c r="B41" s="793" t="s">
        <v>91</v>
      </c>
      <c r="C41" s="793"/>
      <c r="D41" s="793"/>
      <c r="E41" s="793"/>
      <c r="F41" s="793"/>
      <c r="G41" s="793"/>
      <c r="H41" s="106"/>
      <c r="I41" s="106"/>
      <c r="J41" s="107"/>
      <c r="K41" s="108">
        <f t="shared" si="8"/>
        <v>0</v>
      </c>
      <c r="L41" s="109">
        <v>0</v>
      </c>
      <c r="M41" s="113">
        <v>0</v>
      </c>
      <c r="N41" s="110">
        <v>0</v>
      </c>
      <c r="O41" s="108">
        <f t="shared" si="5"/>
        <v>0</v>
      </c>
      <c r="P41" s="109">
        <v>0</v>
      </c>
      <c r="Q41" s="110">
        <v>0</v>
      </c>
      <c r="R41" s="109">
        <v>0</v>
      </c>
      <c r="S41" s="111">
        <v>0</v>
      </c>
      <c r="T41" s="111">
        <v>0</v>
      </c>
      <c r="U41" s="111">
        <v>0</v>
      </c>
      <c r="V41" s="111">
        <v>0</v>
      </c>
      <c r="W41" s="110">
        <v>0</v>
      </c>
      <c r="X41" s="108">
        <v>0</v>
      </c>
      <c r="Y41" s="108">
        <v>0</v>
      </c>
      <c r="Z41" s="112">
        <v>0</v>
      </c>
      <c r="AA41" s="82"/>
    </row>
    <row r="42" spans="1:27" ht="20.100000000000001" customHeight="1">
      <c r="A42" s="105"/>
      <c r="B42" s="793" t="s">
        <v>92</v>
      </c>
      <c r="C42" s="793"/>
      <c r="D42" s="793"/>
      <c r="E42" s="793"/>
      <c r="F42" s="793"/>
      <c r="G42" s="793"/>
      <c r="H42" s="106"/>
      <c r="I42" s="106"/>
      <c r="J42" s="107"/>
      <c r="K42" s="108">
        <f t="shared" si="8"/>
        <v>3</v>
      </c>
      <c r="L42" s="109">
        <v>0</v>
      </c>
      <c r="M42" s="113">
        <v>0</v>
      </c>
      <c r="N42" s="110">
        <v>3</v>
      </c>
      <c r="O42" s="108">
        <f t="shared" si="5"/>
        <v>776</v>
      </c>
      <c r="P42" s="109">
        <v>389</v>
      </c>
      <c r="Q42" s="110">
        <v>387</v>
      </c>
      <c r="R42" s="109">
        <v>14</v>
      </c>
      <c r="S42" s="111">
        <v>43</v>
      </c>
      <c r="T42" s="111">
        <v>57</v>
      </c>
      <c r="U42" s="111">
        <v>215</v>
      </c>
      <c r="V42" s="111">
        <v>214</v>
      </c>
      <c r="W42" s="110">
        <v>233</v>
      </c>
      <c r="X42" s="108">
        <v>72</v>
      </c>
      <c r="Y42" s="108">
        <v>22</v>
      </c>
      <c r="Z42" s="112">
        <v>60</v>
      </c>
      <c r="AA42" s="82"/>
    </row>
    <row r="43" spans="1:27" ht="20.100000000000001" customHeight="1">
      <c r="A43" s="105"/>
      <c r="B43" s="793" t="s">
        <v>93</v>
      </c>
      <c r="C43" s="793"/>
      <c r="D43" s="793"/>
      <c r="E43" s="793"/>
      <c r="F43" s="793"/>
      <c r="G43" s="793"/>
      <c r="H43" s="106"/>
      <c r="I43" s="106"/>
      <c r="J43" s="107"/>
      <c r="K43" s="108">
        <f t="shared" si="8"/>
        <v>1</v>
      </c>
      <c r="L43" s="109">
        <v>0</v>
      </c>
      <c r="M43" s="113">
        <v>0</v>
      </c>
      <c r="N43" s="110">
        <v>1</v>
      </c>
      <c r="O43" s="108">
        <f t="shared" si="5"/>
        <v>353</v>
      </c>
      <c r="P43" s="109">
        <v>185</v>
      </c>
      <c r="Q43" s="110">
        <v>168</v>
      </c>
      <c r="R43" s="109">
        <v>0</v>
      </c>
      <c r="S43" s="111">
        <v>6</v>
      </c>
      <c r="T43" s="111">
        <v>13</v>
      </c>
      <c r="U43" s="111">
        <v>103</v>
      </c>
      <c r="V43" s="111">
        <v>111</v>
      </c>
      <c r="W43" s="110">
        <v>120</v>
      </c>
      <c r="X43" s="108">
        <v>19</v>
      </c>
      <c r="Y43" s="108">
        <v>2</v>
      </c>
      <c r="Z43" s="112">
        <v>44</v>
      </c>
      <c r="AA43" s="82"/>
    </row>
    <row r="44" spans="1:27" ht="20.100000000000001" customHeight="1">
      <c r="A44" s="105"/>
      <c r="B44" s="793" t="s">
        <v>94</v>
      </c>
      <c r="C44" s="793"/>
      <c r="D44" s="793"/>
      <c r="E44" s="793"/>
      <c r="F44" s="793"/>
      <c r="G44" s="793"/>
      <c r="H44" s="106"/>
      <c r="I44" s="106"/>
      <c r="J44" s="107"/>
      <c r="K44" s="108">
        <f t="shared" si="8"/>
        <v>1</v>
      </c>
      <c r="L44" s="109">
        <v>0</v>
      </c>
      <c r="M44" s="113">
        <v>0</v>
      </c>
      <c r="N44" s="110">
        <v>1</v>
      </c>
      <c r="O44" s="108">
        <f t="shared" si="5"/>
        <v>105</v>
      </c>
      <c r="P44" s="109">
        <v>56</v>
      </c>
      <c r="Q44" s="110">
        <v>49</v>
      </c>
      <c r="R44" s="109">
        <v>4</v>
      </c>
      <c r="S44" s="111">
        <v>19</v>
      </c>
      <c r="T44" s="111">
        <v>19</v>
      </c>
      <c r="U44" s="111">
        <v>22</v>
      </c>
      <c r="V44" s="111">
        <v>21</v>
      </c>
      <c r="W44" s="110">
        <v>20</v>
      </c>
      <c r="X44" s="108">
        <v>28</v>
      </c>
      <c r="Y44" s="108">
        <v>2</v>
      </c>
      <c r="Z44" s="112">
        <v>0</v>
      </c>
      <c r="AA44" s="82"/>
    </row>
    <row r="45" spans="1:27" ht="20.100000000000001" customHeight="1">
      <c r="A45" s="105"/>
      <c r="B45" s="793" t="s">
        <v>95</v>
      </c>
      <c r="C45" s="793"/>
      <c r="D45" s="793"/>
      <c r="E45" s="793"/>
      <c r="F45" s="793"/>
      <c r="G45" s="793"/>
      <c r="H45" s="106"/>
      <c r="I45" s="106"/>
      <c r="J45" s="107"/>
      <c r="K45" s="108">
        <f t="shared" si="8"/>
        <v>5</v>
      </c>
      <c r="L45" s="109">
        <v>0</v>
      </c>
      <c r="M45" s="113">
        <v>0</v>
      </c>
      <c r="N45" s="110">
        <v>5</v>
      </c>
      <c r="O45" s="108">
        <f t="shared" si="5"/>
        <v>748</v>
      </c>
      <c r="P45" s="109">
        <v>393</v>
      </c>
      <c r="Q45" s="110">
        <v>355</v>
      </c>
      <c r="R45" s="109">
        <v>48</v>
      </c>
      <c r="S45" s="111">
        <v>112</v>
      </c>
      <c r="T45" s="111">
        <v>133</v>
      </c>
      <c r="U45" s="111">
        <v>149</v>
      </c>
      <c r="V45" s="111">
        <v>151</v>
      </c>
      <c r="W45" s="110">
        <v>155</v>
      </c>
      <c r="X45" s="108">
        <v>182</v>
      </c>
      <c r="Y45" s="108">
        <v>37</v>
      </c>
      <c r="Z45" s="112">
        <v>18</v>
      </c>
      <c r="AA45" s="82"/>
    </row>
    <row r="46" spans="1:27" ht="20.100000000000001" customHeight="1">
      <c r="A46" s="105"/>
      <c r="B46" s="793" t="s">
        <v>96</v>
      </c>
      <c r="C46" s="793"/>
      <c r="D46" s="793"/>
      <c r="E46" s="793"/>
      <c r="F46" s="793"/>
      <c r="G46" s="793"/>
      <c r="H46" s="106"/>
      <c r="I46" s="106"/>
      <c r="J46" s="107"/>
      <c r="K46" s="108">
        <f t="shared" si="8"/>
        <v>0</v>
      </c>
      <c r="L46" s="109">
        <v>0</v>
      </c>
      <c r="M46" s="113">
        <v>0</v>
      </c>
      <c r="N46" s="110">
        <v>0</v>
      </c>
      <c r="O46" s="108">
        <f t="shared" si="5"/>
        <v>0</v>
      </c>
      <c r="P46" s="109">
        <v>0</v>
      </c>
      <c r="Q46" s="110">
        <v>0</v>
      </c>
      <c r="R46" s="109">
        <v>0</v>
      </c>
      <c r="S46" s="111">
        <v>0</v>
      </c>
      <c r="T46" s="111">
        <v>0</v>
      </c>
      <c r="U46" s="111">
        <v>0</v>
      </c>
      <c r="V46" s="111">
        <v>0</v>
      </c>
      <c r="W46" s="110">
        <v>0</v>
      </c>
      <c r="X46" s="108">
        <v>0</v>
      </c>
      <c r="Y46" s="108">
        <v>0</v>
      </c>
      <c r="Z46" s="112">
        <v>0</v>
      </c>
      <c r="AA46" s="82"/>
    </row>
    <row r="47" spans="1:27" ht="20.100000000000001" customHeight="1">
      <c r="A47" s="105"/>
      <c r="B47" s="793" t="s">
        <v>97</v>
      </c>
      <c r="C47" s="793"/>
      <c r="D47" s="793"/>
      <c r="E47" s="793"/>
      <c r="F47" s="793"/>
      <c r="G47" s="793"/>
      <c r="H47" s="106"/>
      <c r="I47" s="106"/>
      <c r="J47" s="107"/>
      <c r="K47" s="108">
        <f t="shared" si="8"/>
        <v>1</v>
      </c>
      <c r="L47" s="109">
        <v>0</v>
      </c>
      <c r="M47" s="113">
        <v>0</v>
      </c>
      <c r="N47" s="110">
        <v>1</v>
      </c>
      <c r="O47" s="108">
        <f t="shared" si="5"/>
        <v>143</v>
      </c>
      <c r="P47" s="109">
        <v>71</v>
      </c>
      <c r="Q47" s="110">
        <v>72</v>
      </c>
      <c r="R47" s="109">
        <v>5</v>
      </c>
      <c r="S47" s="111">
        <v>20</v>
      </c>
      <c r="T47" s="111">
        <v>23</v>
      </c>
      <c r="U47" s="111">
        <v>34</v>
      </c>
      <c r="V47" s="111">
        <v>23</v>
      </c>
      <c r="W47" s="110">
        <v>38</v>
      </c>
      <c r="X47" s="108">
        <v>23</v>
      </c>
      <c r="Y47" s="108">
        <v>7</v>
      </c>
      <c r="Z47" s="112">
        <v>5</v>
      </c>
      <c r="AA47" s="82"/>
    </row>
    <row r="48" spans="1:27" ht="20.100000000000001" customHeight="1">
      <c r="A48" s="105"/>
      <c r="B48" s="793" t="s">
        <v>98</v>
      </c>
      <c r="C48" s="793"/>
      <c r="D48" s="793"/>
      <c r="E48" s="793"/>
      <c r="F48" s="793"/>
      <c r="G48" s="793"/>
      <c r="H48" s="106"/>
      <c r="I48" s="106"/>
      <c r="J48" s="107"/>
      <c r="K48" s="108">
        <f t="shared" si="8"/>
        <v>1</v>
      </c>
      <c r="L48" s="109">
        <v>0</v>
      </c>
      <c r="M48" s="113">
        <v>0</v>
      </c>
      <c r="N48" s="110">
        <v>1</v>
      </c>
      <c r="O48" s="108">
        <f t="shared" si="5"/>
        <v>235</v>
      </c>
      <c r="P48" s="109">
        <v>128</v>
      </c>
      <c r="Q48" s="110">
        <v>107</v>
      </c>
      <c r="R48" s="109">
        <v>18</v>
      </c>
      <c r="S48" s="111">
        <v>30</v>
      </c>
      <c r="T48" s="111">
        <v>33</v>
      </c>
      <c r="U48" s="111">
        <v>52</v>
      </c>
      <c r="V48" s="111">
        <v>52</v>
      </c>
      <c r="W48" s="110">
        <v>50</v>
      </c>
      <c r="X48" s="108">
        <v>39</v>
      </c>
      <c r="Y48" s="108">
        <v>2</v>
      </c>
      <c r="Z48" s="112">
        <v>27</v>
      </c>
      <c r="AA48" s="82"/>
    </row>
    <row r="49" spans="1:27" ht="20.100000000000001" customHeight="1">
      <c r="A49" s="105"/>
      <c r="B49" s="793" t="s">
        <v>99</v>
      </c>
      <c r="C49" s="793"/>
      <c r="D49" s="793"/>
      <c r="E49" s="793"/>
      <c r="F49" s="793"/>
      <c r="G49" s="793"/>
      <c r="H49" s="106"/>
      <c r="I49" s="106"/>
      <c r="J49" s="107"/>
      <c r="K49" s="108">
        <f t="shared" si="8"/>
        <v>0</v>
      </c>
      <c r="L49" s="109">
        <v>0</v>
      </c>
      <c r="M49" s="113">
        <v>0</v>
      </c>
      <c r="N49" s="110">
        <v>0</v>
      </c>
      <c r="O49" s="108">
        <f t="shared" si="5"/>
        <v>0</v>
      </c>
      <c r="P49" s="109">
        <v>0</v>
      </c>
      <c r="Q49" s="110">
        <v>0</v>
      </c>
      <c r="R49" s="109">
        <v>0</v>
      </c>
      <c r="S49" s="111">
        <v>0</v>
      </c>
      <c r="T49" s="111">
        <v>0</v>
      </c>
      <c r="U49" s="111">
        <v>0</v>
      </c>
      <c r="V49" s="111">
        <v>0</v>
      </c>
      <c r="W49" s="110">
        <v>0</v>
      </c>
      <c r="X49" s="108">
        <v>0</v>
      </c>
      <c r="Y49" s="108">
        <v>0</v>
      </c>
      <c r="Z49" s="112">
        <v>0</v>
      </c>
      <c r="AA49" s="82"/>
    </row>
    <row r="50" spans="1:27" ht="20.100000000000001" customHeight="1">
      <c r="A50" s="105"/>
      <c r="B50" s="793" t="s">
        <v>100</v>
      </c>
      <c r="C50" s="793"/>
      <c r="D50" s="793"/>
      <c r="E50" s="793"/>
      <c r="F50" s="793"/>
      <c r="G50" s="793"/>
      <c r="H50" s="106"/>
      <c r="I50" s="106"/>
      <c r="J50" s="107"/>
      <c r="K50" s="108">
        <f t="shared" si="8"/>
        <v>0</v>
      </c>
      <c r="L50" s="109">
        <v>0</v>
      </c>
      <c r="M50" s="113">
        <v>0</v>
      </c>
      <c r="N50" s="110">
        <v>0</v>
      </c>
      <c r="O50" s="108">
        <f t="shared" si="5"/>
        <v>0</v>
      </c>
      <c r="P50" s="109">
        <v>0</v>
      </c>
      <c r="Q50" s="110">
        <v>0</v>
      </c>
      <c r="R50" s="109">
        <v>0</v>
      </c>
      <c r="S50" s="111">
        <v>0</v>
      </c>
      <c r="T50" s="111">
        <v>0</v>
      </c>
      <c r="U50" s="111">
        <v>0</v>
      </c>
      <c r="V50" s="111">
        <v>0</v>
      </c>
      <c r="W50" s="110">
        <v>0</v>
      </c>
      <c r="X50" s="108">
        <v>0</v>
      </c>
      <c r="Y50" s="108">
        <v>0</v>
      </c>
      <c r="Z50" s="112">
        <v>0</v>
      </c>
      <c r="AA50" s="82"/>
    </row>
    <row r="51" spans="1:27" ht="20.100000000000001" customHeight="1">
      <c r="A51" s="105"/>
      <c r="B51" s="793" t="s">
        <v>101</v>
      </c>
      <c r="C51" s="793"/>
      <c r="D51" s="793"/>
      <c r="E51" s="793"/>
      <c r="F51" s="793"/>
      <c r="G51" s="793"/>
      <c r="H51" s="106"/>
      <c r="I51" s="106"/>
      <c r="J51" s="107"/>
      <c r="K51" s="108">
        <f t="shared" si="8"/>
        <v>2</v>
      </c>
      <c r="L51" s="109">
        <v>0</v>
      </c>
      <c r="M51" s="113">
        <v>0</v>
      </c>
      <c r="N51" s="110">
        <v>2</v>
      </c>
      <c r="O51" s="108">
        <f t="shared" si="5"/>
        <v>178</v>
      </c>
      <c r="P51" s="109">
        <v>89</v>
      </c>
      <c r="Q51" s="110">
        <v>89</v>
      </c>
      <c r="R51" s="109">
        <v>8</v>
      </c>
      <c r="S51" s="111">
        <v>20</v>
      </c>
      <c r="T51" s="111">
        <v>30</v>
      </c>
      <c r="U51" s="111">
        <v>41</v>
      </c>
      <c r="V51" s="111">
        <v>45</v>
      </c>
      <c r="W51" s="110">
        <v>34</v>
      </c>
      <c r="X51" s="108">
        <v>30</v>
      </c>
      <c r="Y51" s="108">
        <v>2</v>
      </c>
      <c r="Z51" s="112">
        <v>4</v>
      </c>
      <c r="AA51" s="82"/>
    </row>
    <row r="52" spans="1:27" ht="20.100000000000001" customHeight="1">
      <c r="A52" s="105"/>
      <c r="B52" s="793" t="s">
        <v>102</v>
      </c>
      <c r="C52" s="793"/>
      <c r="D52" s="793"/>
      <c r="E52" s="793"/>
      <c r="F52" s="793"/>
      <c r="G52" s="793"/>
      <c r="H52" s="106"/>
      <c r="I52" s="106"/>
      <c r="J52" s="107"/>
      <c r="K52" s="108">
        <f t="shared" si="8"/>
        <v>4</v>
      </c>
      <c r="L52" s="109">
        <v>0</v>
      </c>
      <c r="M52" s="113">
        <v>0</v>
      </c>
      <c r="N52" s="110">
        <v>4</v>
      </c>
      <c r="O52" s="108">
        <f t="shared" si="5"/>
        <v>370</v>
      </c>
      <c r="P52" s="109">
        <v>176</v>
      </c>
      <c r="Q52" s="110">
        <v>194</v>
      </c>
      <c r="R52" s="109">
        <v>18</v>
      </c>
      <c r="S52" s="111">
        <v>45</v>
      </c>
      <c r="T52" s="111">
        <v>56</v>
      </c>
      <c r="U52" s="111">
        <v>79</v>
      </c>
      <c r="V52" s="111">
        <v>85</v>
      </c>
      <c r="W52" s="110">
        <v>87</v>
      </c>
      <c r="X52" s="108">
        <v>45</v>
      </c>
      <c r="Y52" s="108">
        <v>13</v>
      </c>
      <c r="Z52" s="112">
        <v>104</v>
      </c>
      <c r="AA52" s="82"/>
    </row>
    <row r="53" spans="1:27" ht="20.100000000000001" customHeight="1">
      <c r="A53" s="71"/>
      <c r="B53" s="792" t="s">
        <v>155</v>
      </c>
      <c r="C53" s="792"/>
      <c r="D53" s="792"/>
      <c r="E53" s="792"/>
      <c r="F53" s="792"/>
      <c r="G53" s="792"/>
      <c r="H53" s="72"/>
      <c r="I53" s="72"/>
      <c r="J53" s="73"/>
      <c r="K53" s="108">
        <f t="shared" si="8"/>
        <v>3</v>
      </c>
      <c r="L53" s="75">
        <v>0</v>
      </c>
      <c r="M53" s="87">
        <v>0</v>
      </c>
      <c r="N53" s="88">
        <v>3</v>
      </c>
      <c r="O53" s="85">
        <f t="shared" si="5"/>
        <v>394</v>
      </c>
      <c r="P53" s="86">
        <v>193</v>
      </c>
      <c r="Q53" s="88">
        <v>201</v>
      </c>
      <c r="R53" s="86">
        <v>18</v>
      </c>
      <c r="S53" s="89">
        <v>38</v>
      </c>
      <c r="T53" s="89">
        <v>31</v>
      </c>
      <c r="U53" s="89">
        <v>112</v>
      </c>
      <c r="V53" s="89">
        <v>98</v>
      </c>
      <c r="W53" s="88">
        <v>97</v>
      </c>
      <c r="X53" s="85">
        <v>57</v>
      </c>
      <c r="Y53" s="85">
        <v>9</v>
      </c>
      <c r="Z53" s="90">
        <v>18</v>
      </c>
      <c r="AA53" s="82"/>
    </row>
    <row r="54" spans="1:27" ht="20.100000000000001" customHeight="1">
      <c r="A54" s="71"/>
      <c r="B54" s="792" t="s">
        <v>104</v>
      </c>
      <c r="C54" s="792"/>
      <c r="D54" s="792"/>
      <c r="E54" s="792"/>
      <c r="F54" s="792"/>
      <c r="G54" s="792"/>
      <c r="H54" s="72"/>
      <c r="I54" s="72"/>
      <c r="J54" s="73"/>
      <c r="K54" s="80">
        <f t="shared" si="8"/>
        <v>4</v>
      </c>
      <c r="L54" s="76">
        <f>SUM(L55:L61)</f>
        <v>0</v>
      </c>
      <c r="M54" s="76">
        <f>SUM(M55:M61)</f>
        <v>0</v>
      </c>
      <c r="N54" s="91">
        <f>SUM(N55:N61)</f>
        <v>4</v>
      </c>
      <c r="O54" s="74">
        <f t="shared" si="5"/>
        <v>812</v>
      </c>
      <c r="P54" s="75">
        <f t="shared" ref="P54:Z54" si="9">SUM(P55:P61)</f>
        <v>411</v>
      </c>
      <c r="Q54" s="77">
        <f t="shared" si="9"/>
        <v>401</v>
      </c>
      <c r="R54" s="75">
        <f t="shared" si="9"/>
        <v>29</v>
      </c>
      <c r="S54" s="91">
        <f t="shared" si="9"/>
        <v>87</v>
      </c>
      <c r="T54" s="91">
        <f t="shared" si="9"/>
        <v>89</v>
      </c>
      <c r="U54" s="91">
        <f t="shared" si="9"/>
        <v>183</v>
      </c>
      <c r="V54" s="91">
        <f t="shared" si="9"/>
        <v>216</v>
      </c>
      <c r="W54" s="77">
        <f t="shared" si="9"/>
        <v>208</v>
      </c>
      <c r="X54" s="74">
        <f t="shared" si="9"/>
        <v>116</v>
      </c>
      <c r="Y54" s="74">
        <f t="shared" si="9"/>
        <v>19</v>
      </c>
      <c r="Z54" s="92">
        <f t="shared" si="9"/>
        <v>541</v>
      </c>
      <c r="AA54" s="82"/>
    </row>
    <row r="55" spans="1:27" ht="20.100000000000001" customHeight="1">
      <c r="A55" s="93"/>
      <c r="B55" s="94"/>
      <c r="C55" s="94"/>
      <c r="D55" s="784" t="s">
        <v>105</v>
      </c>
      <c r="E55" s="784"/>
      <c r="F55" s="784"/>
      <c r="G55" s="784"/>
      <c r="H55" s="784"/>
      <c r="I55" s="784"/>
      <c r="J55" s="95"/>
      <c r="K55" s="80">
        <f t="shared" si="8"/>
        <v>0</v>
      </c>
      <c r="L55" s="96">
        <v>0</v>
      </c>
      <c r="M55" s="97">
        <v>0</v>
      </c>
      <c r="N55" s="79">
        <v>0</v>
      </c>
      <c r="O55" s="80">
        <f t="shared" si="5"/>
        <v>0</v>
      </c>
      <c r="P55" s="96">
        <v>0</v>
      </c>
      <c r="Q55" s="79">
        <v>0</v>
      </c>
      <c r="R55" s="96">
        <v>0</v>
      </c>
      <c r="S55" s="78">
        <v>0</v>
      </c>
      <c r="T55" s="78">
        <v>0</v>
      </c>
      <c r="U55" s="78">
        <v>0</v>
      </c>
      <c r="V55" s="78">
        <v>0</v>
      </c>
      <c r="W55" s="79">
        <v>0</v>
      </c>
      <c r="X55" s="80">
        <v>0</v>
      </c>
      <c r="Y55" s="80">
        <v>0</v>
      </c>
      <c r="Z55" s="81">
        <v>0</v>
      </c>
      <c r="AA55" s="82"/>
    </row>
    <row r="56" spans="1:27" ht="20.100000000000001" customHeight="1">
      <c r="A56" s="93"/>
      <c r="B56" s="94"/>
      <c r="C56" s="94"/>
      <c r="D56" s="784" t="s">
        <v>106</v>
      </c>
      <c r="E56" s="784"/>
      <c r="F56" s="784"/>
      <c r="G56" s="784"/>
      <c r="H56" s="784"/>
      <c r="I56" s="784"/>
      <c r="J56" s="95"/>
      <c r="K56" s="80">
        <f t="shared" si="8"/>
        <v>0</v>
      </c>
      <c r="L56" s="96">
        <v>0</v>
      </c>
      <c r="M56" s="97">
        <v>0</v>
      </c>
      <c r="N56" s="79">
        <v>0</v>
      </c>
      <c r="O56" s="80">
        <f t="shared" si="5"/>
        <v>0</v>
      </c>
      <c r="P56" s="96">
        <v>0</v>
      </c>
      <c r="Q56" s="79">
        <v>0</v>
      </c>
      <c r="R56" s="96">
        <v>0</v>
      </c>
      <c r="S56" s="78">
        <v>0</v>
      </c>
      <c r="T56" s="78">
        <v>0</v>
      </c>
      <c r="U56" s="78">
        <v>0</v>
      </c>
      <c r="V56" s="78">
        <v>0</v>
      </c>
      <c r="W56" s="79">
        <v>0</v>
      </c>
      <c r="X56" s="80">
        <v>0</v>
      </c>
      <c r="Y56" s="80">
        <v>0</v>
      </c>
      <c r="Z56" s="81">
        <v>0</v>
      </c>
      <c r="AA56" s="82"/>
    </row>
    <row r="57" spans="1:27" ht="20.100000000000001" customHeight="1">
      <c r="A57" s="93"/>
      <c r="B57" s="94"/>
      <c r="C57" s="94"/>
      <c r="D57" s="784" t="s">
        <v>107</v>
      </c>
      <c r="E57" s="784"/>
      <c r="F57" s="784"/>
      <c r="G57" s="784"/>
      <c r="H57" s="784"/>
      <c r="I57" s="784"/>
      <c r="J57" s="95"/>
      <c r="K57" s="80">
        <f t="shared" si="8"/>
        <v>1</v>
      </c>
      <c r="L57" s="96">
        <v>0</v>
      </c>
      <c r="M57" s="97">
        <v>0</v>
      </c>
      <c r="N57" s="79">
        <v>1</v>
      </c>
      <c r="O57" s="80">
        <f t="shared" si="5"/>
        <v>117</v>
      </c>
      <c r="P57" s="96">
        <v>59</v>
      </c>
      <c r="Q57" s="79">
        <v>58</v>
      </c>
      <c r="R57" s="96">
        <v>4</v>
      </c>
      <c r="S57" s="78">
        <v>17</v>
      </c>
      <c r="T57" s="78">
        <v>18</v>
      </c>
      <c r="U57" s="78">
        <v>25</v>
      </c>
      <c r="V57" s="78">
        <v>26</v>
      </c>
      <c r="W57" s="79">
        <v>27</v>
      </c>
      <c r="X57" s="80">
        <v>30</v>
      </c>
      <c r="Y57" s="80">
        <v>2</v>
      </c>
      <c r="Z57" s="81">
        <v>0</v>
      </c>
      <c r="AA57" s="82"/>
    </row>
    <row r="58" spans="1:27" ht="20.100000000000001" customHeight="1">
      <c r="A58" s="93"/>
      <c r="B58" s="94"/>
      <c r="C58" s="94"/>
      <c r="D58" s="784" t="s">
        <v>108</v>
      </c>
      <c r="E58" s="784"/>
      <c r="F58" s="784"/>
      <c r="G58" s="784"/>
      <c r="H58" s="784"/>
      <c r="I58" s="784"/>
      <c r="J58" s="95"/>
      <c r="K58" s="80">
        <f t="shared" si="8"/>
        <v>2</v>
      </c>
      <c r="L58" s="96">
        <v>0</v>
      </c>
      <c r="M58" s="97">
        <v>0</v>
      </c>
      <c r="N58" s="79">
        <v>2</v>
      </c>
      <c r="O58" s="80">
        <f t="shared" si="5"/>
        <v>514</v>
      </c>
      <c r="P58" s="96">
        <v>256</v>
      </c>
      <c r="Q58" s="79">
        <v>258</v>
      </c>
      <c r="R58" s="96">
        <v>24</v>
      </c>
      <c r="S58" s="78">
        <v>57</v>
      </c>
      <c r="T58" s="78">
        <v>53</v>
      </c>
      <c r="U58" s="78">
        <v>119</v>
      </c>
      <c r="V58" s="78">
        <v>132</v>
      </c>
      <c r="W58" s="79">
        <v>129</v>
      </c>
      <c r="X58" s="80">
        <v>73</v>
      </c>
      <c r="Y58" s="80">
        <v>16</v>
      </c>
      <c r="Z58" s="81">
        <v>321</v>
      </c>
      <c r="AA58" s="82"/>
    </row>
    <row r="59" spans="1:27" ht="20.100000000000001" customHeight="1">
      <c r="A59" s="93"/>
      <c r="B59" s="94"/>
      <c r="C59" s="94"/>
      <c r="D59" s="784" t="s">
        <v>109</v>
      </c>
      <c r="E59" s="784"/>
      <c r="F59" s="784"/>
      <c r="G59" s="784"/>
      <c r="H59" s="784"/>
      <c r="I59" s="784"/>
      <c r="J59" s="95"/>
      <c r="K59" s="80">
        <f t="shared" si="8"/>
        <v>0</v>
      </c>
      <c r="L59" s="96">
        <v>0</v>
      </c>
      <c r="M59" s="97">
        <v>0</v>
      </c>
      <c r="N59" s="79">
        <v>0</v>
      </c>
      <c r="O59" s="80">
        <f t="shared" si="5"/>
        <v>0</v>
      </c>
      <c r="P59" s="96">
        <v>0</v>
      </c>
      <c r="Q59" s="79">
        <v>0</v>
      </c>
      <c r="R59" s="96">
        <v>0</v>
      </c>
      <c r="S59" s="78">
        <v>0</v>
      </c>
      <c r="T59" s="78">
        <v>0</v>
      </c>
      <c r="U59" s="78">
        <v>0</v>
      </c>
      <c r="V59" s="78">
        <v>0</v>
      </c>
      <c r="W59" s="79">
        <v>0</v>
      </c>
      <c r="X59" s="80">
        <v>0</v>
      </c>
      <c r="Y59" s="80">
        <v>0</v>
      </c>
      <c r="Z59" s="81">
        <v>0</v>
      </c>
      <c r="AA59" s="82"/>
    </row>
    <row r="60" spans="1:27" ht="20.100000000000001" customHeight="1">
      <c r="A60" s="93"/>
      <c r="B60" s="94"/>
      <c r="C60" s="94"/>
      <c r="D60" s="784" t="s">
        <v>110</v>
      </c>
      <c r="E60" s="784"/>
      <c r="F60" s="784"/>
      <c r="G60" s="784"/>
      <c r="H60" s="784"/>
      <c r="I60" s="784"/>
      <c r="J60" s="95"/>
      <c r="K60" s="80">
        <f t="shared" si="8"/>
        <v>0</v>
      </c>
      <c r="L60" s="96">
        <v>0</v>
      </c>
      <c r="M60" s="97">
        <v>0</v>
      </c>
      <c r="N60" s="79">
        <v>0</v>
      </c>
      <c r="O60" s="80">
        <f t="shared" si="5"/>
        <v>0</v>
      </c>
      <c r="P60" s="96">
        <v>0</v>
      </c>
      <c r="Q60" s="79">
        <v>0</v>
      </c>
      <c r="R60" s="96">
        <v>0</v>
      </c>
      <c r="S60" s="78">
        <v>0</v>
      </c>
      <c r="T60" s="78">
        <v>0</v>
      </c>
      <c r="U60" s="78">
        <v>0</v>
      </c>
      <c r="V60" s="78">
        <v>0</v>
      </c>
      <c r="W60" s="79">
        <v>0</v>
      </c>
      <c r="X60" s="80">
        <v>0</v>
      </c>
      <c r="Y60" s="80">
        <v>0</v>
      </c>
      <c r="Z60" s="81">
        <v>0</v>
      </c>
      <c r="AA60" s="82"/>
    </row>
    <row r="61" spans="1:27" ht="20.100000000000001" customHeight="1">
      <c r="A61" s="62"/>
      <c r="B61" s="83"/>
      <c r="C61" s="83"/>
      <c r="D61" s="794" t="s">
        <v>111</v>
      </c>
      <c r="E61" s="794"/>
      <c r="F61" s="794"/>
      <c r="G61" s="794"/>
      <c r="H61" s="794"/>
      <c r="I61" s="794"/>
      <c r="J61" s="84"/>
      <c r="K61" s="85">
        <f t="shared" si="8"/>
        <v>1</v>
      </c>
      <c r="L61" s="86">
        <v>0</v>
      </c>
      <c r="M61" s="87">
        <v>0</v>
      </c>
      <c r="N61" s="88">
        <v>1</v>
      </c>
      <c r="O61" s="85">
        <f t="shared" si="5"/>
        <v>181</v>
      </c>
      <c r="P61" s="86">
        <v>96</v>
      </c>
      <c r="Q61" s="88">
        <v>85</v>
      </c>
      <c r="R61" s="86">
        <v>1</v>
      </c>
      <c r="S61" s="89">
        <v>13</v>
      </c>
      <c r="T61" s="89">
        <v>18</v>
      </c>
      <c r="U61" s="89">
        <v>39</v>
      </c>
      <c r="V61" s="89">
        <v>58</v>
      </c>
      <c r="W61" s="88">
        <v>52</v>
      </c>
      <c r="X61" s="85">
        <v>13</v>
      </c>
      <c r="Y61" s="85">
        <v>1</v>
      </c>
      <c r="Z61" s="90">
        <v>220</v>
      </c>
      <c r="AA61" s="82"/>
    </row>
    <row r="62" spans="1:27" ht="20.100000000000001" customHeight="1">
      <c r="A62" s="71"/>
      <c r="B62" s="792" t="s">
        <v>112</v>
      </c>
      <c r="C62" s="792"/>
      <c r="D62" s="792"/>
      <c r="E62" s="792"/>
      <c r="F62" s="792"/>
      <c r="G62" s="792"/>
      <c r="H62" s="72"/>
      <c r="I62" s="72"/>
      <c r="J62" s="95"/>
      <c r="K62" s="80">
        <f t="shared" si="8"/>
        <v>3</v>
      </c>
      <c r="L62" s="76">
        <f>SUM(L63:L66)</f>
        <v>0</v>
      </c>
      <c r="M62" s="76">
        <f>SUM(M63:M66)</f>
        <v>0</v>
      </c>
      <c r="N62" s="77">
        <f>SUM(N63:N66)</f>
        <v>3</v>
      </c>
      <c r="O62" s="74">
        <f t="shared" si="5"/>
        <v>561</v>
      </c>
      <c r="P62" s="75">
        <f t="shared" ref="P62:Z62" si="10">SUM(P63:P66)</f>
        <v>270</v>
      </c>
      <c r="Q62" s="77">
        <f t="shared" si="10"/>
        <v>291</v>
      </c>
      <c r="R62" s="75">
        <f t="shared" si="10"/>
        <v>9</v>
      </c>
      <c r="S62" s="91">
        <f t="shared" si="10"/>
        <v>36</v>
      </c>
      <c r="T62" s="91">
        <f t="shared" si="10"/>
        <v>42</v>
      </c>
      <c r="U62" s="91">
        <f t="shared" si="10"/>
        <v>150</v>
      </c>
      <c r="V62" s="91">
        <f t="shared" si="10"/>
        <v>157</v>
      </c>
      <c r="W62" s="77">
        <f t="shared" si="10"/>
        <v>167</v>
      </c>
      <c r="X62" s="74">
        <f t="shared" si="10"/>
        <v>47</v>
      </c>
      <c r="Y62" s="74">
        <f t="shared" si="10"/>
        <v>16</v>
      </c>
      <c r="Z62" s="92">
        <f t="shared" si="10"/>
        <v>348</v>
      </c>
      <c r="AA62" s="82"/>
    </row>
    <row r="63" spans="1:27" ht="20.100000000000001" customHeight="1">
      <c r="A63" s="93"/>
      <c r="B63" s="94"/>
      <c r="C63" s="94"/>
      <c r="D63" s="784" t="s">
        <v>113</v>
      </c>
      <c r="E63" s="784"/>
      <c r="F63" s="784"/>
      <c r="G63" s="784"/>
      <c r="H63" s="784"/>
      <c r="I63" s="784"/>
      <c r="J63" s="95"/>
      <c r="K63" s="80">
        <f t="shared" si="8"/>
        <v>0</v>
      </c>
      <c r="L63" s="96">
        <v>0</v>
      </c>
      <c r="M63" s="97">
        <v>0</v>
      </c>
      <c r="N63" s="79">
        <v>0</v>
      </c>
      <c r="O63" s="80">
        <f t="shared" si="5"/>
        <v>0</v>
      </c>
      <c r="P63" s="96">
        <v>0</v>
      </c>
      <c r="Q63" s="79">
        <v>0</v>
      </c>
      <c r="R63" s="96">
        <v>0</v>
      </c>
      <c r="S63" s="78">
        <v>0</v>
      </c>
      <c r="T63" s="78">
        <v>0</v>
      </c>
      <c r="U63" s="78">
        <v>0</v>
      </c>
      <c r="V63" s="78">
        <v>0</v>
      </c>
      <c r="W63" s="79">
        <v>0</v>
      </c>
      <c r="X63" s="80">
        <v>0</v>
      </c>
      <c r="Y63" s="80">
        <v>0</v>
      </c>
      <c r="Z63" s="81">
        <v>0</v>
      </c>
      <c r="AA63" s="82"/>
    </row>
    <row r="64" spans="1:27" ht="20.100000000000001" customHeight="1">
      <c r="A64" s="93"/>
      <c r="B64" s="94"/>
      <c r="C64" s="94"/>
      <c r="D64" s="784" t="s">
        <v>114</v>
      </c>
      <c r="E64" s="784"/>
      <c r="F64" s="784"/>
      <c r="G64" s="784"/>
      <c r="H64" s="784"/>
      <c r="I64" s="784"/>
      <c r="J64" s="95"/>
      <c r="K64" s="80">
        <f t="shared" si="8"/>
        <v>2</v>
      </c>
      <c r="L64" s="96">
        <v>0</v>
      </c>
      <c r="M64" s="97">
        <v>0</v>
      </c>
      <c r="N64" s="79">
        <v>2</v>
      </c>
      <c r="O64" s="80">
        <f t="shared" si="5"/>
        <v>293</v>
      </c>
      <c r="P64" s="96">
        <v>147</v>
      </c>
      <c r="Q64" s="79">
        <v>146</v>
      </c>
      <c r="R64" s="96">
        <v>6</v>
      </c>
      <c r="S64" s="78">
        <v>23</v>
      </c>
      <c r="T64" s="78">
        <v>26</v>
      </c>
      <c r="U64" s="78">
        <v>75</v>
      </c>
      <c r="V64" s="78">
        <v>76</v>
      </c>
      <c r="W64" s="79">
        <v>87</v>
      </c>
      <c r="X64" s="80">
        <v>22</v>
      </c>
      <c r="Y64" s="80">
        <v>8</v>
      </c>
      <c r="Z64" s="81">
        <v>348</v>
      </c>
      <c r="AA64" s="82"/>
    </row>
    <row r="65" spans="1:27" ht="20.100000000000001" customHeight="1">
      <c r="A65" s="93"/>
      <c r="B65" s="94"/>
      <c r="C65" s="94"/>
      <c r="D65" s="784" t="s">
        <v>115</v>
      </c>
      <c r="E65" s="784"/>
      <c r="F65" s="784"/>
      <c r="G65" s="784"/>
      <c r="H65" s="784"/>
      <c r="I65" s="784"/>
      <c r="J65" s="95"/>
      <c r="K65" s="80">
        <f t="shared" si="8"/>
        <v>1</v>
      </c>
      <c r="L65" s="96">
        <v>0</v>
      </c>
      <c r="M65" s="97">
        <v>0</v>
      </c>
      <c r="N65" s="79">
        <v>1</v>
      </c>
      <c r="O65" s="80">
        <f t="shared" si="5"/>
        <v>268</v>
      </c>
      <c r="P65" s="96">
        <v>123</v>
      </c>
      <c r="Q65" s="79">
        <v>145</v>
      </c>
      <c r="R65" s="96">
        <v>3</v>
      </c>
      <c r="S65" s="78">
        <v>13</v>
      </c>
      <c r="T65" s="78">
        <v>16</v>
      </c>
      <c r="U65" s="78">
        <v>75</v>
      </c>
      <c r="V65" s="78">
        <v>81</v>
      </c>
      <c r="W65" s="79">
        <v>80</v>
      </c>
      <c r="X65" s="80">
        <v>25</v>
      </c>
      <c r="Y65" s="80">
        <v>8</v>
      </c>
      <c r="Z65" s="81">
        <v>0</v>
      </c>
      <c r="AA65" s="82"/>
    </row>
    <row r="66" spans="1:27" ht="20.100000000000001" customHeight="1">
      <c r="A66" s="62"/>
      <c r="B66" s="83"/>
      <c r="C66" s="83"/>
      <c r="D66" s="794" t="s">
        <v>116</v>
      </c>
      <c r="E66" s="794"/>
      <c r="F66" s="794"/>
      <c r="G66" s="794"/>
      <c r="H66" s="794"/>
      <c r="I66" s="794"/>
      <c r="J66" s="84"/>
      <c r="K66" s="85">
        <f t="shared" si="8"/>
        <v>0</v>
      </c>
      <c r="L66" s="86">
        <v>0</v>
      </c>
      <c r="M66" s="87">
        <v>0</v>
      </c>
      <c r="N66" s="88">
        <v>0</v>
      </c>
      <c r="O66" s="85">
        <f t="shared" si="5"/>
        <v>0</v>
      </c>
      <c r="P66" s="86">
        <v>0</v>
      </c>
      <c r="Q66" s="88">
        <v>0</v>
      </c>
      <c r="R66" s="86">
        <v>0</v>
      </c>
      <c r="S66" s="89">
        <v>0</v>
      </c>
      <c r="T66" s="89">
        <v>0</v>
      </c>
      <c r="U66" s="89">
        <v>0</v>
      </c>
      <c r="V66" s="89">
        <v>0</v>
      </c>
      <c r="W66" s="88">
        <v>0</v>
      </c>
      <c r="X66" s="85">
        <v>0</v>
      </c>
      <c r="Y66" s="85">
        <v>0</v>
      </c>
      <c r="Z66" s="90">
        <v>0</v>
      </c>
      <c r="AA66" s="82"/>
    </row>
    <row r="67" spans="1:27" ht="20.100000000000001" customHeight="1">
      <c r="A67" s="71"/>
      <c r="B67" s="792" t="s">
        <v>117</v>
      </c>
      <c r="C67" s="792"/>
      <c r="D67" s="792"/>
      <c r="E67" s="792"/>
      <c r="F67" s="792"/>
      <c r="G67" s="792"/>
      <c r="H67" s="72"/>
      <c r="I67" s="72"/>
      <c r="J67" s="95"/>
      <c r="K67" s="80">
        <f t="shared" si="8"/>
        <v>2</v>
      </c>
      <c r="L67" s="76">
        <f>SUM(L68:L69)</f>
        <v>0</v>
      </c>
      <c r="M67" s="76">
        <f>SUM(M68:M69)</f>
        <v>1</v>
      </c>
      <c r="N67" s="77">
        <f>SUM(N68:N69)</f>
        <v>1</v>
      </c>
      <c r="O67" s="74">
        <f t="shared" si="5"/>
        <v>215</v>
      </c>
      <c r="P67" s="75">
        <f t="shared" ref="P67:Z67" si="11">SUM(P68:P69)</f>
        <v>107</v>
      </c>
      <c r="Q67" s="77">
        <f t="shared" si="11"/>
        <v>108</v>
      </c>
      <c r="R67" s="75">
        <f t="shared" si="11"/>
        <v>5</v>
      </c>
      <c r="S67" s="91">
        <f t="shared" si="11"/>
        <v>17</v>
      </c>
      <c r="T67" s="91">
        <f t="shared" si="11"/>
        <v>19</v>
      </c>
      <c r="U67" s="91">
        <f t="shared" si="11"/>
        <v>47</v>
      </c>
      <c r="V67" s="91">
        <f t="shared" si="11"/>
        <v>63</v>
      </c>
      <c r="W67" s="77">
        <f t="shared" si="11"/>
        <v>64</v>
      </c>
      <c r="X67" s="74">
        <f t="shared" si="11"/>
        <v>35</v>
      </c>
      <c r="Y67" s="74">
        <f>SUM(Y68:Y69)</f>
        <v>5</v>
      </c>
      <c r="Z67" s="92">
        <f t="shared" si="11"/>
        <v>180</v>
      </c>
      <c r="AA67" s="82"/>
    </row>
    <row r="68" spans="1:27" ht="20.100000000000001" customHeight="1">
      <c r="A68" s="93"/>
      <c r="B68" s="94"/>
      <c r="C68" s="94"/>
      <c r="D68" s="784" t="s">
        <v>118</v>
      </c>
      <c r="E68" s="784"/>
      <c r="F68" s="784"/>
      <c r="G68" s="784"/>
      <c r="H68" s="784"/>
      <c r="I68" s="784"/>
      <c r="J68" s="95"/>
      <c r="K68" s="80">
        <f t="shared" si="8"/>
        <v>1</v>
      </c>
      <c r="L68" s="96">
        <v>0</v>
      </c>
      <c r="M68" s="97">
        <v>1</v>
      </c>
      <c r="N68" s="79">
        <v>0</v>
      </c>
      <c r="O68" s="80">
        <f t="shared" si="5"/>
        <v>122</v>
      </c>
      <c r="P68" s="96">
        <v>55</v>
      </c>
      <c r="Q68" s="79">
        <v>67</v>
      </c>
      <c r="R68" s="96">
        <v>5</v>
      </c>
      <c r="S68" s="78">
        <v>17</v>
      </c>
      <c r="T68" s="78">
        <v>19</v>
      </c>
      <c r="U68" s="78">
        <v>20</v>
      </c>
      <c r="V68" s="78">
        <v>29</v>
      </c>
      <c r="W68" s="79">
        <v>32</v>
      </c>
      <c r="X68" s="80">
        <v>13</v>
      </c>
      <c r="Y68" s="80">
        <v>1</v>
      </c>
      <c r="Z68" s="81">
        <v>180</v>
      </c>
      <c r="AA68" s="82"/>
    </row>
    <row r="69" spans="1:27" ht="20.100000000000001" customHeight="1">
      <c r="A69" s="93"/>
      <c r="B69" s="94"/>
      <c r="C69" s="94"/>
      <c r="D69" s="784" t="s">
        <v>119</v>
      </c>
      <c r="E69" s="784"/>
      <c r="F69" s="784"/>
      <c r="G69" s="784"/>
      <c r="H69" s="784"/>
      <c r="I69" s="784"/>
      <c r="J69" s="84"/>
      <c r="K69" s="85">
        <f t="shared" si="8"/>
        <v>1</v>
      </c>
      <c r="L69" s="96">
        <v>0</v>
      </c>
      <c r="M69" s="97">
        <v>0</v>
      </c>
      <c r="N69" s="79">
        <v>1</v>
      </c>
      <c r="O69" s="80">
        <f t="shared" si="5"/>
        <v>93</v>
      </c>
      <c r="P69" s="96">
        <v>52</v>
      </c>
      <c r="Q69" s="79">
        <v>41</v>
      </c>
      <c r="R69" s="96">
        <v>0</v>
      </c>
      <c r="S69" s="78">
        <v>0</v>
      </c>
      <c r="T69" s="78">
        <v>0</v>
      </c>
      <c r="U69" s="78">
        <v>27</v>
      </c>
      <c r="V69" s="78">
        <v>34</v>
      </c>
      <c r="W69" s="79">
        <v>32</v>
      </c>
      <c r="X69" s="80">
        <v>22</v>
      </c>
      <c r="Y69" s="80">
        <v>4</v>
      </c>
      <c r="Z69" s="81">
        <v>0</v>
      </c>
      <c r="AA69" s="82"/>
    </row>
    <row r="70" spans="1:27" ht="20.100000000000001" customHeight="1">
      <c r="A70" s="71"/>
      <c r="B70" s="792" t="s">
        <v>120</v>
      </c>
      <c r="C70" s="792"/>
      <c r="D70" s="792"/>
      <c r="E70" s="792"/>
      <c r="F70" s="792"/>
      <c r="G70" s="792"/>
      <c r="H70" s="72"/>
      <c r="I70" s="72"/>
      <c r="J70" s="95"/>
      <c r="K70" s="80">
        <f t="shared" si="8"/>
        <v>0</v>
      </c>
      <c r="L70" s="76">
        <f>SUM(L71)</f>
        <v>0</v>
      </c>
      <c r="M70" s="76">
        <f>SUM(M71)</f>
        <v>0</v>
      </c>
      <c r="N70" s="77">
        <f>SUM(N71)</f>
        <v>0</v>
      </c>
      <c r="O70" s="74">
        <f t="shared" si="5"/>
        <v>0</v>
      </c>
      <c r="P70" s="75">
        <f t="shared" ref="P70:Z70" si="12">P71</f>
        <v>0</v>
      </c>
      <c r="Q70" s="77">
        <f t="shared" si="12"/>
        <v>0</v>
      </c>
      <c r="R70" s="75">
        <f t="shared" si="12"/>
        <v>0</v>
      </c>
      <c r="S70" s="91">
        <f t="shared" si="12"/>
        <v>0</v>
      </c>
      <c r="T70" s="91">
        <f t="shared" si="12"/>
        <v>0</v>
      </c>
      <c r="U70" s="91">
        <f t="shared" si="12"/>
        <v>0</v>
      </c>
      <c r="V70" s="91">
        <f t="shared" si="12"/>
        <v>0</v>
      </c>
      <c r="W70" s="77">
        <f t="shared" si="12"/>
        <v>0</v>
      </c>
      <c r="X70" s="74">
        <f t="shared" si="12"/>
        <v>0</v>
      </c>
      <c r="Y70" s="74">
        <f t="shared" si="12"/>
        <v>0</v>
      </c>
      <c r="Z70" s="92">
        <f t="shared" si="12"/>
        <v>0</v>
      </c>
      <c r="AA70" s="82"/>
    </row>
    <row r="71" spans="1:27" ht="20.100000000000001" customHeight="1">
      <c r="A71" s="93"/>
      <c r="B71" s="94"/>
      <c r="C71" s="94"/>
      <c r="D71" s="784" t="s">
        <v>121</v>
      </c>
      <c r="E71" s="784"/>
      <c r="F71" s="784"/>
      <c r="G71" s="784"/>
      <c r="H71" s="784"/>
      <c r="I71" s="784"/>
      <c r="J71" s="95"/>
      <c r="K71" s="85">
        <f t="shared" si="8"/>
        <v>0</v>
      </c>
      <c r="L71" s="96">
        <v>0</v>
      </c>
      <c r="M71" s="97">
        <v>0</v>
      </c>
      <c r="N71" s="79">
        <v>0</v>
      </c>
      <c r="O71" s="80">
        <f t="shared" si="5"/>
        <v>0</v>
      </c>
      <c r="P71" s="96">
        <v>0</v>
      </c>
      <c r="Q71" s="79">
        <v>0</v>
      </c>
      <c r="R71" s="96">
        <v>0</v>
      </c>
      <c r="S71" s="78">
        <v>0</v>
      </c>
      <c r="T71" s="78">
        <v>0</v>
      </c>
      <c r="U71" s="78">
        <v>0</v>
      </c>
      <c r="V71" s="78">
        <v>0</v>
      </c>
      <c r="W71" s="79">
        <v>0</v>
      </c>
      <c r="X71" s="80">
        <v>0</v>
      </c>
      <c r="Y71" s="80">
        <v>0</v>
      </c>
      <c r="Z71" s="81">
        <v>0</v>
      </c>
      <c r="AA71" s="82"/>
    </row>
    <row r="72" spans="1:27" ht="20.100000000000001" customHeight="1">
      <c r="A72" s="71"/>
      <c r="B72" s="792" t="s">
        <v>122</v>
      </c>
      <c r="C72" s="792"/>
      <c r="D72" s="792"/>
      <c r="E72" s="792"/>
      <c r="F72" s="792"/>
      <c r="G72" s="792"/>
      <c r="H72" s="72"/>
      <c r="I72" s="72"/>
      <c r="J72" s="73"/>
      <c r="K72" s="80">
        <f t="shared" si="8"/>
        <v>0</v>
      </c>
      <c r="L72" s="76">
        <f>SUM(L73:L74)</f>
        <v>0</v>
      </c>
      <c r="M72" s="76">
        <f>SUM(M73:M74)</f>
        <v>0</v>
      </c>
      <c r="N72" s="77">
        <f>SUM(N73:N74)</f>
        <v>0</v>
      </c>
      <c r="O72" s="74">
        <f t="shared" si="5"/>
        <v>0</v>
      </c>
      <c r="P72" s="75">
        <f t="shared" ref="P72:Z72" si="13">SUM(P73:P74)</f>
        <v>0</v>
      </c>
      <c r="Q72" s="77">
        <f t="shared" si="13"/>
        <v>0</v>
      </c>
      <c r="R72" s="75">
        <f t="shared" si="13"/>
        <v>0</v>
      </c>
      <c r="S72" s="91">
        <f t="shared" si="13"/>
        <v>0</v>
      </c>
      <c r="T72" s="91">
        <f t="shared" si="13"/>
        <v>0</v>
      </c>
      <c r="U72" s="91">
        <f t="shared" si="13"/>
        <v>0</v>
      </c>
      <c r="V72" s="91">
        <f t="shared" si="13"/>
        <v>0</v>
      </c>
      <c r="W72" s="77">
        <f t="shared" si="13"/>
        <v>0</v>
      </c>
      <c r="X72" s="74">
        <f t="shared" si="13"/>
        <v>0</v>
      </c>
      <c r="Y72" s="74">
        <f t="shared" si="13"/>
        <v>0</v>
      </c>
      <c r="Z72" s="92">
        <f t="shared" si="13"/>
        <v>0</v>
      </c>
      <c r="AA72" s="82"/>
    </row>
    <row r="73" spans="1:27" ht="20.100000000000001" customHeight="1">
      <c r="A73" s="93"/>
      <c r="B73" s="94"/>
      <c r="C73" s="94"/>
      <c r="D73" s="784" t="s">
        <v>156</v>
      </c>
      <c r="E73" s="784"/>
      <c r="F73" s="784"/>
      <c r="G73" s="784"/>
      <c r="H73" s="784"/>
      <c r="I73" s="784"/>
      <c r="J73" s="95"/>
      <c r="K73" s="80">
        <f t="shared" si="8"/>
        <v>0</v>
      </c>
      <c r="L73" s="96">
        <v>0</v>
      </c>
      <c r="M73" s="97">
        <v>0</v>
      </c>
      <c r="N73" s="79">
        <v>0</v>
      </c>
      <c r="O73" s="80">
        <f t="shared" si="5"/>
        <v>0</v>
      </c>
      <c r="P73" s="96">
        <v>0</v>
      </c>
      <c r="Q73" s="79">
        <v>0</v>
      </c>
      <c r="R73" s="96">
        <v>0</v>
      </c>
      <c r="S73" s="78">
        <v>0</v>
      </c>
      <c r="T73" s="78">
        <v>0</v>
      </c>
      <c r="U73" s="78">
        <v>0</v>
      </c>
      <c r="V73" s="78">
        <v>0</v>
      </c>
      <c r="W73" s="79">
        <v>0</v>
      </c>
      <c r="X73" s="80">
        <v>0</v>
      </c>
      <c r="Y73" s="80">
        <v>0</v>
      </c>
      <c r="Z73" s="81">
        <v>0</v>
      </c>
      <c r="AA73" s="82"/>
    </row>
    <row r="74" spans="1:27" ht="20.100000000000001" customHeight="1">
      <c r="A74" s="62"/>
      <c r="B74" s="83"/>
      <c r="C74" s="83"/>
      <c r="D74" s="794" t="s">
        <v>124</v>
      </c>
      <c r="E74" s="794"/>
      <c r="F74" s="794"/>
      <c r="G74" s="794"/>
      <c r="H74" s="794"/>
      <c r="I74" s="794"/>
      <c r="J74" s="84"/>
      <c r="K74" s="85">
        <f t="shared" si="8"/>
        <v>0</v>
      </c>
      <c r="L74" s="86">
        <v>0</v>
      </c>
      <c r="M74" s="87">
        <v>0</v>
      </c>
      <c r="N74" s="88">
        <v>0</v>
      </c>
      <c r="O74" s="85">
        <f t="shared" si="5"/>
        <v>0</v>
      </c>
      <c r="P74" s="86">
        <v>0</v>
      </c>
      <c r="Q74" s="88">
        <v>0</v>
      </c>
      <c r="R74" s="86">
        <v>0</v>
      </c>
      <c r="S74" s="89">
        <v>0</v>
      </c>
      <c r="T74" s="89">
        <v>0</v>
      </c>
      <c r="U74" s="89">
        <v>0</v>
      </c>
      <c r="V74" s="89">
        <v>0</v>
      </c>
      <c r="W74" s="88">
        <v>0</v>
      </c>
      <c r="X74" s="85">
        <v>0</v>
      </c>
      <c r="Y74" s="85">
        <v>0</v>
      </c>
      <c r="Z74" s="90">
        <v>0</v>
      </c>
      <c r="AA74" s="82"/>
    </row>
    <row r="75" spans="1:27" ht="20.100000000000001" customHeight="1">
      <c r="A75" s="71"/>
      <c r="B75" s="792" t="s">
        <v>125</v>
      </c>
      <c r="C75" s="792"/>
      <c r="D75" s="792"/>
      <c r="E75" s="792"/>
      <c r="F75" s="792"/>
      <c r="G75" s="792"/>
      <c r="H75" s="115"/>
      <c r="I75" s="115"/>
      <c r="J75" s="116"/>
      <c r="K75" s="80">
        <f t="shared" si="8"/>
        <v>0</v>
      </c>
      <c r="L75" s="76">
        <f>SUM(L76)</f>
        <v>0</v>
      </c>
      <c r="M75" s="76">
        <f>SUM(M76)</f>
        <v>0</v>
      </c>
      <c r="N75" s="77">
        <f>SUM(N76)</f>
        <v>0</v>
      </c>
      <c r="O75" s="74">
        <f t="shared" si="5"/>
        <v>0</v>
      </c>
      <c r="P75" s="75">
        <f>P76</f>
        <v>0</v>
      </c>
      <c r="Q75" s="77">
        <f t="shared" ref="Q75:Z77" si="14">Q76</f>
        <v>0</v>
      </c>
      <c r="R75" s="75">
        <f t="shared" si="14"/>
        <v>0</v>
      </c>
      <c r="S75" s="91">
        <f t="shared" si="14"/>
        <v>0</v>
      </c>
      <c r="T75" s="91">
        <f t="shared" si="14"/>
        <v>0</v>
      </c>
      <c r="U75" s="91">
        <f t="shared" si="14"/>
        <v>0</v>
      </c>
      <c r="V75" s="91">
        <f t="shared" si="14"/>
        <v>0</v>
      </c>
      <c r="W75" s="77">
        <f t="shared" si="14"/>
        <v>0</v>
      </c>
      <c r="X75" s="74">
        <f t="shared" si="14"/>
        <v>0</v>
      </c>
      <c r="Y75" s="74">
        <f t="shared" si="14"/>
        <v>0</v>
      </c>
      <c r="Z75" s="92">
        <v>0</v>
      </c>
      <c r="AA75" s="82"/>
    </row>
    <row r="76" spans="1:27" ht="20.100000000000001" customHeight="1">
      <c r="A76" s="62"/>
      <c r="B76" s="117"/>
      <c r="C76" s="117"/>
      <c r="D76" s="794" t="s">
        <v>126</v>
      </c>
      <c r="E76" s="794"/>
      <c r="F76" s="794"/>
      <c r="G76" s="794"/>
      <c r="H76" s="794"/>
      <c r="I76" s="794"/>
      <c r="J76" s="118"/>
      <c r="K76" s="85">
        <f t="shared" si="8"/>
        <v>0</v>
      </c>
      <c r="L76" s="86">
        <v>0</v>
      </c>
      <c r="M76" s="87">
        <v>0</v>
      </c>
      <c r="N76" s="88">
        <v>0</v>
      </c>
      <c r="O76" s="85">
        <f t="shared" ref="O76:O95" si="15">IF(P76+Q76=R76+S76+T76+U76+V76+W76,P76+Q76,"error")</f>
        <v>0</v>
      </c>
      <c r="P76" s="86">
        <v>0</v>
      </c>
      <c r="Q76" s="88">
        <v>0</v>
      </c>
      <c r="R76" s="86">
        <v>0</v>
      </c>
      <c r="S76" s="89">
        <v>0</v>
      </c>
      <c r="T76" s="89">
        <v>0</v>
      </c>
      <c r="U76" s="89">
        <v>0</v>
      </c>
      <c r="V76" s="89">
        <v>0</v>
      </c>
      <c r="W76" s="88">
        <v>0</v>
      </c>
      <c r="X76" s="85">
        <v>0</v>
      </c>
      <c r="Y76" s="85">
        <v>0</v>
      </c>
      <c r="Z76" s="90">
        <v>0</v>
      </c>
      <c r="AA76" s="82"/>
    </row>
    <row r="77" spans="1:27" ht="20.100000000000001" customHeight="1">
      <c r="A77" s="71"/>
      <c r="B77" s="792" t="s">
        <v>127</v>
      </c>
      <c r="C77" s="792"/>
      <c r="D77" s="792"/>
      <c r="E77" s="792"/>
      <c r="F77" s="792"/>
      <c r="G77" s="792"/>
      <c r="H77" s="115"/>
      <c r="I77" s="115"/>
      <c r="J77" s="119"/>
      <c r="K77" s="80">
        <f t="shared" si="8"/>
        <v>0</v>
      </c>
      <c r="L77" s="76">
        <f>SUM(L78)</f>
        <v>0</v>
      </c>
      <c r="M77" s="76">
        <f>SUM(M78)</f>
        <v>0</v>
      </c>
      <c r="N77" s="77">
        <f>SUM(N78)</f>
        <v>0</v>
      </c>
      <c r="O77" s="74">
        <f t="shared" si="15"/>
        <v>0</v>
      </c>
      <c r="P77" s="75">
        <f>P78</f>
        <v>0</v>
      </c>
      <c r="Q77" s="77">
        <f t="shared" si="14"/>
        <v>0</v>
      </c>
      <c r="R77" s="75">
        <f t="shared" si="14"/>
        <v>0</v>
      </c>
      <c r="S77" s="91">
        <f t="shared" si="14"/>
        <v>0</v>
      </c>
      <c r="T77" s="91">
        <f t="shared" si="14"/>
        <v>0</v>
      </c>
      <c r="U77" s="91">
        <f t="shared" si="14"/>
        <v>0</v>
      </c>
      <c r="V77" s="91">
        <f t="shared" si="14"/>
        <v>0</v>
      </c>
      <c r="W77" s="77">
        <f t="shared" si="14"/>
        <v>0</v>
      </c>
      <c r="X77" s="74">
        <f t="shared" si="14"/>
        <v>0</v>
      </c>
      <c r="Y77" s="74">
        <f t="shared" si="14"/>
        <v>0</v>
      </c>
      <c r="Z77" s="92">
        <f t="shared" si="14"/>
        <v>0</v>
      </c>
      <c r="AA77" s="82"/>
    </row>
    <row r="78" spans="1:27" ht="20.100000000000001" customHeight="1">
      <c r="A78" s="62"/>
      <c r="B78" s="117"/>
      <c r="C78" s="117"/>
      <c r="D78" s="794" t="s">
        <v>128</v>
      </c>
      <c r="E78" s="794"/>
      <c r="F78" s="794"/>
      <c r="G78" s="794"/>
      <c r="H78" s="794"/>
      <c r="I78" s="794"/>
      <c r="J78" s="118"/>
      <c r="K78" s="85">
        <f t="shared" si="8"/>
        <v>0</v>
      </c>
      <c r="L78" s="86">
        <v>0</v>
      </c>
      <c r="M78" s="87">
        <v>0</v>
      </c>
      <c r="N78" s="88">
        <v>0</v>
      </c>
      <c r="O78" s="85">
        <f t="shared" si="15"/>
        <v>0</v>
      </c>
      <c r="P78" s="86">
        <v>0</v>
      </c>
      <c r="Q78" s="88">
        <v>0</v>
      </c>
      <c r="R78" s="86">
        <v>0</v>
      </c>
      <c r="S78" s="89">
        <v>0</v>
      </c>
      <c r="T78" s="89">
        <v>0</v>
      </c>
      <c r="U78" s="89">
        <v>0</v>
      </c>
      <c r="V78" s="89">
        <v>0</v>
      </c>
      <c r="W78" s="88">
        <v>0</v>
      </c>
      <c r="X78" s="85">
        <v>0</v>
      </c>
      <c r="Y78" s="85">
        <v>0</v>
      </c>
      <c r="Z78" s="90">
        <v>0</v>
      </c>
      <c r="AA78" s="82"/>
    </row>
    <row r="79" spans="1:27" ht="20.100000000000001" customHeight="1">
      <c r="A79" s="71"/>
      <c r="B79" s="792" t="s">
        <v>129</v>
      </c>
      <c r="C79" s="792"/>
      <c r="D79" s="792"/>
      <c r="E79" s="792"/>
      <c r="F79" s="792"/>
      <c r="G79" s="792"/>
      <c r="H79" s="115"/>
      <c r="I79" s="115"/>
      <c r="J79" s="119"/>
      <c r="K79" s="80">
        <f t="shared" si="8"/>
        <v>0</v>
      </c>
      <c r="L79" s="76">
        <f>SUM(L80)</f>
        <v>0</v>
      </c>
      <c r="M79" s="76">
        <f>SUM(M80)</f>
        <v>0</v>
      </c>
      <c r="N79" s="77">
        <f>SUM(N80)</f>
        <v>0</v>
      </c>
      <c r="O79" s="74">
        <f t="shared" si="15"/>
        <v>0</v>
      </c>
      <c r="P79" s="75">
        <f t="shared" ref="P79:Z79" si="16">P80</f>
        <v>0</v>
      </c>
      <c r="Q79" s="77">
        <f t="shared" si="16"/>
        <v>0</v>
      </c>
      <c r="R79" s="75">
        <f t="shared" si="16"/>
        <v>0</v>
      </c>
      <c r="S79" s="91">
        <f t="shared" si="16"/>
        <v>0</v>
      </c>
      <c r="T79" s="91">
        <f t="shared" si="16"/>
        <v>0</v>
      </c>
      <c r="U79" s="91">
        <f t="shared" si="16"/>
        <v>0</v>
      </c>
      <c r="V79" s="91">
        <f t="shared" si="16"/>
        <v>0</v>
      </c>
      <c r="W79" s="77">
        <f t="shared" si="16"/>
        <v>0</v>
      </c>
      <c r="X79" s="74">
        <f t="shared" si="16"/>
        <v>0</v>
      </c>
      <c r="Y79" s="74">
        <f t="shared" si="16"/>
        <v>0</v>
      </c>
      <c r="Z79" s="92">
        <f t="shared" si="16"/>
        <v>0</v>
      </c>
      <c r="AA79" s="82"/>
    </row>
    <row r="80" spans="1:27" ht="20.100000000000001" customHeight="1">
      <c r="A80" s="93"/>
      <c r="B80" s="120"/>
      <c r="C80" s="120"/>
      <c r="D80" s="784" t="s">
        <v>130</v>
      </c>
      <c r="E80" s="784"/>
      <c r="F80" s="784"/>
      <c r="G80" s="784"/>
      <c r="H80" s="784"/>
      <c r="I80" s="784"/>
      <c r="J80" s="118"/>
      <c r="K80" s="85">
        <f t="shared" si="8"/>
        <v>0</v>
      </c>
      <c r="L80" s="96">
        <v>0</v>
      </c>
      <c r="M80" s="97">
        <v>0</v>
      </c>
      <c r="N80" s="79">
        <v>0</v>
      </c>
      <c r="O80" s="80">
        <f t="shared" si="15"/>
        <v>0</v>
      </c>
      <c r="P80" s="96">
        <v>0</v>
      </c>
      <c r="Q80" s="79">
        <v>0</v>
      </c>
      <c r="R80" s="96">
        <v>0</v>
      </c>
      <c r="S80" s="78">
        <v>0</v>
      </c>
      <c r="T80" s="78">
        <v>0</v>
      </c>
      <c r="U80" s="78">
        <v>0</v>
      </c>
      <c r="V80" s="78">
        <v>0</v>
      </c>
      <c r="W80" s="79">
        <v>0</v>
      </c>
      <c r="X80" s="80">
        <v>0</v>
      </c>
      <c r="Y80" s="80">
        <v>0</v>
      </c>
      <c r="Z80" s="81">
        <v>0</v>
      </c>
      <c r="AA80" s="82"/>
    </row>
    <row r="81" spans="1:27" ht="20.100000000000001" customHeight="1">
      <c r="A81" s="71"/>
      <c r="B81" s="792" t="s">
        <v>131</v>
      </c>
      <c r="C81" s="792"/>
      <c r="D81" s="792"/>
      <c r="E81" s="792"/>
      <c r="F81" s="792"/>
      <c r="G81" s="792"/>
      <c r="H81" s="115"/>
      <c r="I81" s="115"/>
      <c r="J81" s="119"/>
      <c r="K81" s="80">
        <f t="shared" si="8"/>
        <v>0</v>
      </c>
      <c r="L81" s="76">
        <f>SUM(L82:L88)</f>
        <v>0</v>
      </c>
      <c r="M81" s="76">
        <f>SUM(M82:M88)</f>
        <v>0</v>
      </c>
      <c r="N81" s="91">
        <f>SUM(N82:N88)</f>
        <v>0</v>
      </c>
      <c r="O81" s="74">
        <f t="shared" si="15"/>
        <v>0</v>
      </c>
      <c r="P81" s="75">
        <f t="shared" ref="P81:Z81" si="17">SUM(P82:P88)</f>
        <v>0</v>
      </c>
      <c r="Q81" s="77">
        <f t="shared" si="17"/>
        <v>0</v>
      </c>
      <c r="R81" s="75">
        <f t="shared" si="17"/>
        <v>0</v>
      </c>
      <c r="S81" s="91">
        <f t="shared" si="17"/>
        <v>0</v>
      </c>
      <c r="T81" s="91">
        <f t="shared" si="17"/>
        <v>0</v>
      </c>
      <c r="U81" s="91">
        <f t="shared" si="17"/>
        <v>0</v>
      </c>
      <c r="V81" s="91">
        <f t="shared" si="17"/>
        <v>0</v>
      </c>
      <c r="W81" s="77">
        <f t="shared" si="17"/>
        <v>0</v>
      </c>
      <c r="X81" s="74">
        <f t="shared" si="17"/>
        <v>0</v>
      </c>
      <c r="Y81" s="74">
        <f t="shared" si="17"/>
        <v>0</v>
      </c>
      <c r="Z81" s="92">
        <f t="shared" si="17"/>
        <v>0</v>
      </c>
      <c r="AA81" s="82"/>
    </row>
    <row r="82" spans="1:27" ht="20.100000000000001" customHeight="1">
      <c r="A82" s="93"/>
      <c r="B82" s="120"/>
      <c r="C82" s="120"/>
      <c r="D82" s="784" t="s">
        <v>132</v>
      </c>
      <c r="E82" s="784"/>
      <c r="F82" s="784"/>
      <c r="G82" s="784"/>
      <c r="H82" s="784"/>
      <c r="I82" s="784"/>
      <c r="J82" s="119"/>
      <c r="K82" s="80">
        <f t="shared" si="8"/>
        <v>0</v>
      </c>
      <c r="L82" s="96">
        <v>0</v>
      </c>
      <c r="M82" s="97">
        <v>0</v>
      </c>
      <c r="N82" s="79">
        <v>0</v>
      </c>
      <c r="O82" s="80">
        <f t="shared" si="15"/>
        <v>0</v>
      </c>
      <c r="P82" s="96">
        <v>0</v>
      </c>
      <c r="Q82" s="79">
        <v>0</v>
      </c>
      <c r="R82" s="96">
        <v>0</v>
      </c>
      <c r="S82" s="78">
        <v>0</v>
      </c>
      <c r="T82" s="78">
        <v>0</v>
      </c>
      <c r="U82" s="78">
        <v>0</v>
      </c>
      <c r="V82" s="78">
        <v>0</v>
      </c>
      <c r="W82" s="79">
        <v>0</v>
      </c>
      <c r="X82" s="80">
        <v>0</v>
      </c>
      <c r="Y82" s="80">
        <v>0</v>
      </c>
      <c r="Z82" s="81">
        <v>0</v>
      </c>
      <c r="AA82" s="82"/>
    </row>
    <row r="83" spans="1:27" ht="20.100000000000001" customHeight="1">
      <c r="A83" s="93"/>
      <c r="B83" s="120"/>
      <c r="C83" s="120"/>
      <c r="D83" s="784" t="s">
        <v>133</v>
      </c>
      <c r="E83" s="784"/>
      <c r="F83" s="784"/>
      <c r="G83" s="784"/>
      <c r="H83" s="784"/>
      <c r="I83" s="784"/>
      <c r="J83" s="119"/>
      <c r="K83" s="80">
        <f t="shared" si="8"/>
        <v>0</v>
      </c>
      <c r="L83" s="96">
        <v>0</v>
      </c>
      <c r="M83" s="97">
        <v>0</v>
      </c>
      <c r="N83" s="79">
        <v>0</v>
      </c>
      <c r="O83" s="80">
        <f t="shared" si="15"/>
        <v>0</v>
      </c>
      <c r="P83" s="96">
        <v>0</v>
      </c>
      <c r="Q83" s="79">
        <v>0</v>
      </c>
      <c r="R83" s="96">
        <v>0</v>
      </c>
      <c r="S83" s="78">
        <v>0</v>
      </c>
      <c r="T83" s="78">
        <v>0</v>
      </c>
      <c r="U83" s="78">
        <v>0</v>
      </c>
      <c r="V83" s="78">
        <v>0</v>
      </c>
      <c r="W83" s="79">
        <v>0</v>
      </c>
      <c r="X83" s="80">
        <v>0</v>
      </c>
      <c r="Y83" s="80">
        <v>0</v>
      </c>
      <c r="Z83" s="81">
        <v>0</v>
      </c>
      <c r="AA83" s="82"/>
    </row>
    <row r="84" spans="1:27" ht="20.100000000000001" customHeight="1">
      <c r="A84" s="93"/>
      <c r="B84" s="120"/>
      <c r="C84" s="120"/>
      <c r="D84" s="784" t="s">
        <v>134</v>
      </c>
      <c r="E84" s="784"/>
      <c r="F84" s="784"/>
      <c r="G84" s="784"/>
      <c r="H84" s="784"/>
      <c r="I84" s="784"/>
      <c r="J84" s="119"/>
      <c r="K84" s="80">
        <f t="shared" si="8"/>
        <v>0</v>
      </c>
      <c r="L84" s="96">
        <v>0</v>
      </c>
      <c r="M84" s="97">
        <v>0</v>
      </c>
      <c r="N84" s="79">
        <v>0</v>
      </c>
      <c r="O84" s="80">
        <f t="shared" si="15"/>
        <v>0</v>
      </c>
      <c r="P84" s="96">
        <v>0</v>
      </c>
      <c r="Q84" s="79">
        <v>0</v>
      </c>
      <c r="R84" s="96">
        <v>0</v>
      </c>
      <c r="S84" s="78">
        <v>0</v>
      </c>
      <c r="T84" s="78">
        <v>0</v>
      </c>
      <c r="U84" s="78">
        <v>0</v>
      </c>
      <c r="V84" s="78">
        <v>0</v>
      </c>
      <c r="W84" s="79">
        <v>0</v>
      </c>
      <c r="X84" s="80">
        <v>0</v>
      </c>
      <c r="Y84" s="80">
        <v>0</v>
      </c>
      <c r="Z84" s="81">
        <v>0</v>
      </c>
      <c r="AA84" s="82"/>
    </row>
    <row r="85" spans="1:27" ht="20.100000000000001" customHeight="1">
      <c r="A85" s="93"/>
      <c r="B85" s="120"/>
      <c r="C85" s="120"/>
      <c r="D85" s="784" t="s">
        <v>135</v>
      </c>
      <c r="E85" s="784"/>
      <c r="F85" s="784"/>
      <c r="G85" s="784"/>
      <c r="H85" s="784"/>
      <c r="I85" s="784"/>
      <c r="J85" s="119"/>
      <c r="K85" s="80">
        <f t="shared" ref="K85:K95" si="18">SUM(L85:N85)</f>
        <v>0</v>
      </c>
      <c r="L85" s="96">
        <v>0</v>
      </c>
      <c r="M85" s="97">
        <v>0</v>
      </c>
      <c r="N85" s="79">
        <v>0</v>
      </c>
      <c r="O85" s="80">
        <f t="shared" si="15"/>
        <v>0</v>
      </c>
      <c r="P85" s="96">
        <v>0</v>
      </c>
      <c r="Q85" s="79">
        <v>0</v>
      </c>
      <c r="R85" s="96">
        <v>0</v>
      </c>
      <c r="S85" s="78">
        <v>0</v>
      </c>
      <c r="T85" s="78">
        <v>0</v>
      </c>
      <c r="U85" s="78">
        <v>0</v>
      </c>
      <c r="V85" s="78">
        <v>0</v>
      </c>
      <c r="W85" s="79">
        <v>0</v>
      </c>
      <c r="X85" s="80">
        <v>0</v>
      </c>
      <c r="Y85" s="80">
        <v>0</v>
      </c>
      <c r="Z85" s="81">
        <v>0</v>
      </c>
      <c r="AA85" s="82"/>
    </row>
    <row r="86" spans="1:27" ht="20.100000000000001" customHeight="1">
      <c r="A86" s="93"/>
      <c r="B86" s="120"/>
      <c r="C86" s="120"/>
      <c r="D86" s="784" t="s">
        <v>136</v>
      </c>
      <c r="E86" s="784"/>
      <c r="F86" s="784"/>
      <c r="G86" s="784"/>
      <c r="H86" s="784"/>
      <c r="I86" s="784"/>
      <c r="J86" s="119"/>
      <c r="K86" s="80">
        <f t="shared" si="18"/>
        <v>0</v>
      </c>
      <c r="L86" s="96">
        <v>0</v>
      </c>
      <c r="M86" s="97">
        <v>0</v>
      </c>
      <c r="N86" s="79">
        <v>0</v>
      </c>
      <c r="O86" s="80">
        <f t="shared" si="15"/>
        <v>0</v>
      </c>
      <c r="P86" s="96">
        <v>0</v>
      </c>
      <c r="Q86" s="79">
        <v>0</v>
      </c>
      <c r="R86" s="96">
        <v>0</v>
      </c>
      <c r="S86" s="78">
        <v>0</v>
      </c>
      <c r="T86" s="78">
        <v>0</v>
      </c>
      <c r="U86" s="78">
        <v>0</v>
      </c>
      <c r="V86" s="78">
        <v>0</v>
      </c>
      <c r="W86" s="79">
        <v>0</v>
      </c>
      <c r="X86" s="80">
        <v>0</v>
      </c>
      <c r="Y86" s="80">
        <v>0</v>
      </c>
      <c r="Z86" s="81">
        <v>0</v>
      </c>
      <c r="AA86" s="82"/>
    </row>
    <row r="87" spans="1:27" ht="20.100000000000001" customHeight="1">
      <c r="A87" s="93"/>
      <c r="B87" s="120"/>
      <c r="C87" s="120"/>
      <c r="D87" s="784" t="s">
        <v>137</v>
      </c>
      <c r="E87" s="784"/>
      <c r="F87" s="784"/>
      <c r="G87" s="784"/>
      <c r="H87" s="784"/>
      <c r="I87" s="784"/>
      <c r="J87" s="119"/>
      <c r="K87" s="80">
        <f t="shared" si="18"/>
        <v>0</v>
      </c>
      <c r="L87" s="96">
        <v>0</v>
      </c>
      <c r="M87" s="97">
        <v>0</v>
      </c>
      <c r="N87" s="79">
        <v>0</v>
      </c>
      <c r="O87" s="80">
        <f t="shared" si="15"/>
        <v>0</v>
      </c>
      <c r="P87" s="96">
        <v>0</v>
      </c>
      <c r="Q87" s="79">
        <v>0</v>
      </c>
      <c r="R87" s="96">
        <v>0</v>
      </c>
      <c r="S87" s="78">
        <v>0</v>
      </c>
      <c r="T87" s="78">
        <v>0</v>
      </c>
      <c r="U87" s="78">
        <v>0</v>
      </c>
      <c r="V87" s="78">
        <v>0</v>
      </c>
      <c r="W87" s="79">
        <v>0</v>
      </c>
      <c r="X87" s="80">
        <v>0</v>
      </c>
      <c r="Y87" s="80">
        <v>0</v>
      </c>
      <c r="Z87" s="81">
        <v>0</v>
      </c>
      <c r="AA87" s="82"/>
    </row>
    <row r="88" spans="1:27" ht="20.100000000000001" customHeight="1">
      <c r="A88" s="62"/>
      <c r="B88" s="117"/>
      <c r="C88" s="117"/>
      <c r="D88" s="784" t="s">
        <v>138</v>
      </c>
      <c r="E88" s="784"/>
      <c r="F88" s="784"/>
      <c r="G88" s="784"/>
      <c r="H88" s="784"/>
      <c r="I88" s="784"/>
      <c r="J88" s="118"/>
      <c r="K88" s="85">
        <f t="shared" si="18"/>
        <v>0</v>
      </c>
      <c r="L88" s="86">
        <v>0</v>
      </c>
      <c r="M88" s="87">
        <v>0</v>
      </c>
      <c r="N88" s="88">
        <v>0</v>
      </c>
      <c r="O88" s="85">
        <f t="shared" si="15"/>
        <v>0</v>
      </c>
      <c r="P88" s="86">
        <v>0</v>
      </c>
      <c r="Q88" s="88">
        <v>0</v>
      </c>
      <c r="R88" s="86">
        <v>0</v>
      </c>
      <c r="S88" s="89">
        <v>0</v>
      </c>
      <c r="T88" s="89">
        <v>0</v>
      </c>
      <c r="U88" s="89">
        <v>0</v>
      </c>
      <c r="V88" s="89">
        <v>0</v>
      </c>
      <c r="W88" s="88">
        <v>0</v>
      </c>
      <c r="X88" s="85">
        <v>0</v>
      </c>
      <c r="Y88" s="85">
        <v>0</v>
      </c>
      <c r="Z88" s="90">
        <v>0</v>
      </c>
      <c r="AA88" s="82"/>
    </row>
    <row r="89" spans="1:27" ht="20.100000000000001" customHeight="1">
      <c r="A89" s="71"/>
      <c r="B89" s="792" t="s">
        <v>139</v>
      </c>
      <c r="C89" s="792"/>
      <c r="D89" s="792"/>
      <c r="E89" s="792"/>
      <c r="F89" s="792"/>
      <c r="G89" s="792"/>
      <c r="H89" s="115"/>
      <c r="I89" s="115"/>
      <c r="J89" s="119"/>
      <c r="K89" s="80">
        <f t="shared" si="18"/>
        <v>0</v>
      </c>
      <c r="L89" s="76">
        <f>SUM(L90:L91)</f>
        <v>0</v>
      </c>
      <c r="M89" s="76">
        <f>SUM(M90:M91)</f>
        <v>0</v>
      </c>
      <c r="N89" s="91">
        <f>SUM(N90:N91)</f>
        <v>0</v>
      </c>
      <c r="O89" s="74">
        <f t="shared" si="15"/>
        <v>0</v>
      </c>
      <c r="P89" s="75">
        <f t="shared" ref="P89:Z89" si="19">SUM(P90:P91)</f>
        <v>0</v>
      </c>
      <c r="Q89" s="77">
        <f t="shared" si="19"/>
        <v>0</v>
      </c>
      <c r="R89" s="75">
        <f t="shared" si="19"/>
        <v>0</v>
      </c>
      <c r="S89" s="91">
        <f t="shared" si="19"/>
        <v>0</v>
      </c>
      <c r="T89" s="91">
        <f t="shared" si="19"/>
        <v>0</v>
      </c>
      <c r="U89" s="91">
        <f t="shared" si="19"/>
        <v>0</v>
      </c>
      <c r="V89" s="91">
        <f t="shared" si="19"/>
        <v>0</v>
      </c>
      <c r="W89" s="77">
        <f t="shared" si="19"/>
        <v>0</v>
      </c>
      <c r="X89" s="74">
        <f t="shared" si="19"/>
        <v>0</v>
      </c>
      <c r="Y89" s="74">
        <f t="shared" si="19"/>
        <v>0</v>
      </c>
      <c r="Z89" s="92">
        <f t="shared" si="19"/>
        <v>0</v>
      </c>
      <c r="AA89" s="82"/>
    </row>
    <row r="90" spans="1:27" ht="20.100000000000001" customHeight="1">
      <c r="A90" s="93"/>
      <c r="B90" s="120"/>
      <c r="C90" s="120"/>
      <c r="D90" s="784" t="s">
        <v>140</v>
      </c>
      <c r="E90" s="784"/>
      <c r="F90" s="784"/>
      <c r="G90" s="784"/>
      <c r="H90" s="784"/>
      <c r="I90" s="784"/>
      <c r="J90" s="119"/>
      <c r="K90" s="80">
        <f t="shared" si="18"/>
        <v>0</v>
      </c>
      <c r="L90" s="96">
        <v>0</v>
      </c>
      <c r="M90" s="97">
        <v>0</v>
      </c>
      <c r="N90" s="79">
        <v>0</v>
      </c>
      <c r="O90" s="80">
        <f t="shared" si="15"/>
        <v>0</v>
      </c>
      <c r="P90" s="96">
        <v>0</v>
      </c>
      <c r="Q90" s="79">
        <v>0</v>
      </c>
      <c r="R90" s="96">
        <v>0</v>
      </c>
      <c r="S90" s="78">
        <v>0</v>
      </c>
      <c r="T90" s="78">
        <v>0</v>
      </c>
      <c r="U90" s="78">
        <v>0</v>
      </c>
      <c r="V90" s="78">
        <v>0</v>
      </c>
      <c r="W90" s="79">
        <v>0</v>
      </c>
      <c r="X90" s="80">
        <v>0</v>
      </c>
      <c r="Y90" s="80">
        <v>0</v>
      </c>
      <c r="Z90" s="81">
        <v>0</v>
      </c>
      <c r="AA90" s="82"/>
    </row>
    <row r="91" spans="1:27" ht="20.100000000000001" customHeight="1">
      <c r="A91" s="93"/>
      <c r="B91" s="120"/>
      <c r="C91" s="120"/>
      <c r="D91" s="784" t="s">
        <v>141</v>
      </c>
      <c r="E91" s="784"/>
      <c r="F91" s="784"/>
      <c r="G91" s="784"/>
      <c r="H91" s="784"/>
      <c r="I91" s="784"/>
      <c r="J91" s="119"/>
      <c r="K91" s="85">
        <f t="shared" si="18"/>
        <v>0</v>
      </c>
      <c r="L91" s="96">
        <v>0</v>
      </c>
      <c r="M91" s="97">
        <v>0</v>
      </c>
      <c r="N91" s="79">
        <v>0</v>
      </c>
      <c r="O91" s="80">
        <f t="shared" si="15"/>
        <v>0</v>
      </c>
      <c r="P91" s="96">
        <v>0</v>
      </c>
      <c r="Q91" s="79">
        <v>0</v>
      </c>
      <c r="R91" s="96">
        <v>0</v>
      </c>
      <c r="S91" s="78">
        <v>0</v>
      </c>
      <c r="T91" s="78">
        <v>0</v>
      </c>
      <c r="U91" s="78">
        <v>0</v>
      </c>
      <c r="V91" s="78">
        <v>0</v>
      </c>
      <c r="W91" s="79">
        <v>0</v>
      </c>
      <c r="X91" s="80">
        <v>0</v>
      </c>
      <c r="Y91" s="80">
        <v>0</v>
      </c>
      <c r="Z91" s="81">
        <v>0</v>
      </c>
      <c r="AA91" s="82"/>
    </row>
    <row r="92" spans="1:27" ht="20.100000000000001" customHeight="1">
      <c r="A92" s="71"/>
      <c r="B92" s="792" t="s">
        <v>142</v>
      </c>
      <c r="C92" s="792"/>
      <c r="D92" s="792"/>
      <c r="E92" s="792"/>
      <c r="F92" s="792"/>
      <c r="G92" s="792"/>
      <c r="H92" s="115"/>
      <c r="I92" s="115"/>
      <c r="J92" s="116"/>
      <c r="K92" s="80">
        <f t="shared" si="18"/>
        <v>0</v>
      </c>
      <c r="L92" s="76">
        <f>SUM(L93:L95)</f>
        <v>0</v>
      </c>
      <c r="M92" s="76">
        <f>SUM(M93:M95)</f>
        <v>0</v>
      </c>
      <c r="N92" s="91">
        <f>SUM(N93:N95)</f>
        <v>0</v>
      </c>
      <c r="O92" s="74">
        <f t="shared" si="15"/>
        <v>0</v>
      </c>
      <c r="P92" s="75">
        <f t="shared" ref="P92:Z92" si="20">SUM(P93:P95)</f>
        <v>0</v>
      </c>
      <c r="Q92" s="77">
        <f t="shared" si="20"/>
        <v>0</v>
      </c>
      <c r="R92" s="75">
        <f t="shared" si="20"/>
        <v>0</v>
      </c>
      <c r="S92" s="91">
        <f t="shared" si="20"/>
        <v>0</v>
      </c>
      <c r="T92" s="91">
        <f t="shared" si="20"/>
        <v>0</v>
      </c>
      <c r="U92" s="91">
        <f t="shared" si="20"/>
        <v>0</v>
      </c>
      <c r="V92" s="91">
        <f t="shared" si="20"/>
        <v>0</v>
      </c>
      <c r="W92" s="77">
        <f t="shared" si="20"/>
        <v>0</v>
      </c>
      <c r="X92" s="74">
        <f t="shared" si="20"/>
        <v>0</v>
      </c>
      <c r="Y92" s="74">
        <f t="shared" si="20"/>
        <v>0</v>
      </c>
      <c r="Z92" s="92">
        <f t="shared" si="20"/>
        <v>0</v>
      </c>
      <c r="AA92" s="82"/>
    </row>
    <row r="93" spans="1:27" ht="20.100000000000001" customHeight="1">
      <c r="A93" s="93"/>
      <c r="B93" s="120"/>
      <c r="C93" s="120"/>
      <c r="D93" s="784" t="s">
        <v>143</v>
      </c>
      <c r="E93" s="784"/>
      <c r="F93" s="784"/>
      <c r="G93" s="784"/>
      <c r="H93" s="784"/>
      <c r="I93" s="784"/>
      <c r="J93" s="119"/>
      <c r="K93" s="80">
        <f t="shared" si="18"/>
        <v>0</v>
      </c>
      <c r="L93" s="96">
        <v>0</v>
      </c>
      <c r="M93" s="97">
        <v>0</v>
      </c>
      <c r="N93" s="79">
        <v>0</v>
      </c>
      <c r="O93" s="80">
        <f t="shared" si="15"/>
        <v>0</v>
      </c>
      <c r="P93" s="96">
        <v>0</v>
      </c>
      <c r="Q93" s="79">
        <v>0</v>
      </c>
      <c r="R93" s="96">
        <v>0</v>
      </c>
      <c r="S93" s="78">
        <v>0</v>
      </c>
      <c r="T93" s="78">
        <v>0</v>
      </c>
      <c r="U93" s="78">
        <v>0</v>
      </c>
      <c r="V93" s="78">
        <v>0</v>
      </c>
      <c r="W93" s="79">
        <v>0</v>
      </c>
      <c r="X93" s="80">
        <v>0</v>
      </c>
      <c r="Y93" s="80">
        <v>0</v>
      </c>
      <c r="Z93" s="81">
        <v>0</v>
      </c>
      <c r="AA93" s="82"/>
    </row>
    <row r="94" spans="1:27" ht="20.100000000000001" customHeight="1">
      <c r="A94" s="93"/>
      <c r="B94" s="120"/>
      <c r="C94" s="120"/>
      <c r="D94" s="784" t="s">
        <v>144</v>
      </c>
      <c r="E94" s="784"/>
      <c r="F94" s="784"/>
      <c r="G94" s="784"/>
      <c r="H94" s="784"/>
      <c r="I94" s="784"/>
      <c r="J94" s="119"/>
      <c r="K94" s="80">
        <f t="shared" si="18"/>
        <v>0</v>
      </c>
      <c r="L94" s="96">
        <v>0</v>
      </c>
      <c r="M94" s="97">
        <v>0</v>
      </c>
      <c r="N94" s="79">
        <v>0</v>
      </c>
      <c r="O94" s="80">
        <f t="shared" si="15"/>
        <v>0</v>
      </c>
      <c r="P94" s="96">
        <v>0</v>
      </c>
      <c r="Q94" s="79">
        <v>0</v>
      </c>
      <c r="R94" s="96">
        <v>0</v>
      </c>
      <c r="S94" s="78">
        <v>0</v>
      </c>
      <c r="T94" s="78">
        <v>0</v>
      </c>
      <c r="U94" s="78">
        <v>0</v>
      </c>
      <c r="V94" s="78">
        <v>0</v>
      </c>
      <c r="W94" s="79">
        <v>0</v>
      </c>
      <c r="X94" s="80">
        <v>0</v>
      </c>
      <c r="Y94" s="80">
        <v>0</v>
      </c>
      <c r="Z94" s="81">
        <v>0</v>
      </c>
      <c r="AA94" s="82"/>
    </row>
    <row r="95" spans="1:27" ht="20.100000000000001" customHeight="1">
      <c r="A95" s="62"/>
      <c r="B95" s="117"/>
      <c r="C95" s="117"/>
      <c r="D95" s="794" t="s">
        <v>145</v>
      </c>
      <c r="E95" s="794"/>
      <c r="F95" s="794"/>
      <c r="G95" s="794"/>
      <c r="H95" s="794"/>
      <c r="I95" s="794"/>
      <c r="J95" s="118"/>
      <c r="K95" s="85">
        <f t="shared" si="18"/>
        <v>0</v>
      </c>
      <c r="L95" s="86">
        <v>0</v>
      </c>
      <c r="M95" s="87">
        <v>0</v>
      </c>
      <c r="N95" s="88">
        <v>0</v>
      </c>
      <c r="O95" s="85">
        <f t="shared" si="15"/>
        <v>0</v>
      </c>
      <c r="P95" s="86">
        <v>0</v>
      </c>
      <c r="Q95" s="88">
        <v>0</v>
      </c>
      <c r="R95" s="86">
        <v>0</v>
      </c>
      <c r="S95" s="89">
        <v>0</v>
      </c>
      <c r="T95" s="89">
        <v>0</v>
      </c>
      <c r="U95" s="89">
        <v>0</v>
      </c>
      <c r="V95" s="89">
        <v>0</v>
      </c>
      <c r="W95" s="88">
        <v>0</v>
      </c>
      <c r="X95" s="85">
        <v>0</v>
      </c>
      <c r="Y95" s="85">
        <v>0</v>
      </c>
      <c r="Z95" s="90">
        <v>0</v>
      </c>
      <c r="AA95" s="82"/>
    </row>
    <row r="96" spans="1:27">
      <c r="A96" s="93"/>
      <c r="B96" s="93"/>
      <c r="C96" s="93"/>
      <c r="D96" s="93"/>
      <c r="E96" s="93"/>
      <c r="F96" s="93"/>
      <c r="G96" s="93"/>
      <c r="H96" s="93"/>
      <c r="I96" s="93"/>
      <c r="J96" s="93"/>
    </row>
    <row r="97" spans="1:10">
      <c r="A97" s="93"/>
      <c r="B97" s="93"/>
      <c r="C97" s="93"/>
      <c r="D97" s="93"/>
      <c r="E97" s="93"/>
      <c r="F97" s="93"/>
      <c r="G97" s="93"/>
      <c r="H97" s="93"/>
      <c r="I97" s="93"/>
      <c r="J97" s="93"/>
    </row>
    <row r="98" spans="1:10">
      <c r="A98" s="93"/>
      <c r="B98" s="93"/>
      <c r="C98" s="93"/>
      <c r="D98" s="93"/>
      <c r="E98" s="93"/>
      <c r="F98" s="93"/>
      <c r="G98" s="93"/>
      <c r="H98" s="93"/>
      <c r="I98" s="93"/>
      <c r="J98" s="93"/>
    </row>
    <row r="99" spans="1:10">
      <c r="A99" s="93"/>
      <c r="B99" s="93"/>
      <c r="C99" s="93"/>
      <c r="D99" s="93"/>
      <c r="E99" s="93"/>
      <c r="F99" s="93"/>
      <c r="G99" s="93"/>
      <c r="H99" s="93"/>
      <c r="I99" s="93"/>
      <c r="J99" s="93"/>
    </row>
    <row r="100" spans="1:10">
      <c r="A100" s="93"/>
      <c r="B100" s="93"/>
      <c r="C100" s="93"/>
      <c r="D100" s="93"/>
      <c r="E100" s="93"/>
      <c r="F100" s="93"/>
      <c r="G100" s="93"/>
      <c r="H100" s="93"/>
      <c r="I100" s="93"/>
      <c r="J100" s="93"/>
    </row>
    <row r="101" spans="1:10">
      <c r="A101" s="93"/>
      <c r="B101" s="93"/>
      <c r="C101" s="93"/>
      <c r="D101" s="93"/>
      <c r="E101" s="93"/>
      <c r="F101" s="93"/>
      <c r="G101" s="93"/>
      <c r="H101" s="93"/>
      <c r="I101" s="93"/>
      <c r="J101" s="93"/>
    </row>
    <row r="102" spans="1:10">
      <c r="A102" s="93"/>
      <c r="B102" s="93"/>
      <c r="C102" s="93"/>
      <c r="D102" s="93"/>
      <c r="E102" s="93"/>
      <c r="F102" s="93"/>
      <c r="G102" s="93"/>
      <c r="H102" s="93"/>
      <c r="I102" s="93"/>
      <c r="J102" s="93"/>
    </row>
    <row r="103" spans="1:10">
      <c r="A103" s="93"/>
      <c r="B103" s="93"/>
      <c r="C103" s="93"/>
      <c r="D103" s="93"/>
      <c r="E103" s="93"/>
      <c r="F103" s="93"/>
      <c r="G103" s="93"/>
      <c r="H103" s="93"/>
      <c r="I103" s="93"/>
      <c r="J103" s="93"/>
    </row>
    <row r="104" spans="1:10">
      <c r="A104" s="93"/>
      <c r="B104" s="93"/>
      <c r="C104" s="93"/>
      <c r="D104" s="93"/>
      <c r="E104" s="93"/>
      <c r="F104" s="93"/>
      <c r="G104" s="93"/>
      <c r="H104" s="93"/>
      <c r="I104" s="93"/>
      <c r="J104" s="93"/>
    </row>
    <row r="105" spans="1:10">
      <c r="A105" s="93"/>
      <c r="B105" s="93"/>
      <c r="C105" s="93"/>
      <c r="D105" s="93"/>
      <c r="E105" s="93"/>
      <c r="F105" s="93"/>
      <c r="G105" s="93"/>
      <c r="H105" s="93"/>
      <c r="I105" s="93"/>
      <c r="J105" s="93"/>
    </row>
    <row r="106" spans="1:10">
      <c r="A106" s="93"/>
      <c r="B106" s="93"/>
      <c r="C106" s="93"/>
      <c r="D106" s="93"/>
      <c r="E106" s="93"/>
      <c r="F106" s="93"/>
      <c r="G106" s="93"/>
      <c r="H106" s="93"/>
      <c r="I106" s="93"/>
      <c r="J106" s="93"/>
    </row>
    <row r="107" spans="1:10">
      <c r="A107" s="93"/>
      <c r="B107" s="93"/>
      <c r="C107" s="93"/>
      <c r="D107" s="93"/>
      <c r="E107" s="93"/>
      <c r="F107" s="93"/>
      <c r="G107" s="93"/>
      <c r="H107" s="93"/>
      <c r="I107" s="93"/>
      <c r="J107" s="93"/>
    </row>
    <row r="108" spans="1:10">
      <c r="A108" s="93"/>
      <c r="B108" s="93"/>
      <c r="C108" s="93"/>
      <c r="D108" s="93"/>
      <c r="E108" s="93"/>
      <c r="F108" s="93"/>
      <c r="G108" s="93"/>
      <c r="H108" s="93"/>
      <c r="I108" s="93"/>
      <c r="J108" s="93"/>
    </row>
    <row r="109" spans="1:10" ht="20.25" customHeight="1">
      <c r="A109" s="93"/>
      <c r="B109" s="121"/>
      <c r="C109" s="121"/>
      <c r="D109" s="121"/>
      <c r="E109" s="121"/>
      <c r="F109" s="121"/>
      <c r="G109" s="121"/>
      <c r="H109" s="121"/>
      <c r="I109" s="121"/>
      <c r="J109" s="121"/>
    </row>
    <row r="110" spans="1:10" ht="20.25" customHeight="1">
      <c r="A110" s="93"/>
      <c r="B110" s="121"/>
      <c r="C110" s="121"/>
      <c r="D110" s="121"/>
      <c r="E110" s="121"/>
      <c r="F110" s="121"/>
      <c r="G110" s="121"/>
      <c r="H110" s="121"/>
      <c r="I110" s="121"/>
      <c r="J110" s="121"/>
    </row>
    <row r="111" spans="1:10">
      <c r="A111" s="93"/>
      <c r="B111" s="93"/>
      <c r="C111" s="93"/>
      <c r="D111" s="93"/>
      <c r="E111" s="93"/>
      <c r="F111" s="93"/>
      <c r="G111" s="93"/>
      <c r="H111" s="93"/>
      <c r="I111" s="93"/>
      <c r="J111" s="93"/>
    </row>
    <row r="112" spans="1:10">
      <c r="A112" s="93"/>
      <c r="B112" s="93"/>
      <c r="C112" s="93"/>
      <c r="D112" s="93"/>
      <c r="E112" s="93"/>
      <c r="F112" s="93"/>
      <c r="G112" s="93"/>
      <c r="H112" s="93"/>
      <c r="I112" s="93"/>
      <c r="J112" s="93"/>
    </row>
    <row r="113" spans="1:10">
      <c r="A113" s="93"/>
      <c r="B113" s="93"/>
      <c r="C113" s="93"/>
      <c r="D113" s="93"/>
      <c r="E113" s="93"/>
      <c r="F113" s="93"/>
      <c r="G113" s="93"/>
      <c r="H113" s="93"/>
      <c r="I113" s="93"/>
      <c r="J113" s="93"/>
    </row>
    <row r="114" spans="1:10">
      <c r="A114" s="93"/>
      <c r="B114" s="93"/>
      <c r="C114" s="93"/>
      <c r="D114" s="93"/>
      <c r="E114" s="93"/>
      <c r="F114" s="93"/>
      <c r="G114" s="93"/>
      <c r="H114" s="93"/>
      <c r="I114" s="93"/>
      <c r="J114" s="93"/>
    </row>
    <row r="115" spans="1:10">
      <c r="A115" s="93"/>
      <c r="B115" s="93"/>
      <c r="C115" s="93"/>
      <c r="D115" s="93"/>
      <c r="E115" s="93"/>
      <c r="F115" s="93"/>
      <c r="G115" s="93"/>
      <c r="H115" s="93"/>
      <c r="I115" s="93"/>
      <c r="J115" s="93"/>
    </row>
    <row r="116" spans="1:10">
      <c r="A116" s="93"/>
      <c r="B116" s="93"/>
      <c r="C116" s="93"/>
      <c r="D116" s="93"/>
      <c r="E116" s="93"/>
      <c r="F116" s="93"/>
      <c r="G116" s="93"/>
      <c r="H116" s="93"/>
      <c r="I116" s="93"/>
      <c r="J116" s="93"/>
    </row>
    <row r="117" spans="1:10">
      <c r="A117" s="93"/>
      <c r="B117" s="93"/>
      <c r="C117" s="93"/>
      <c r="D117" s="93"/>
      <c r="E117" s="93"/>
      <c r="F117" s="93"/>
      <c r="G117" s="93"/>
      <c r="H117" s="93"/>
      <c r="I117" s="93"/>
      <c r="J117" s="93"/>
    </row>
    <row r="118" spans="1:10">
      <c r="A118" s="93"/>
      <c r="B118" s="93"/>
      <c r="C118" s="93"/>
      <c r="D118" s="93"/>
      <c r="E118" s="93"/>
      <c r="F118" s="93"/>
      <c r="G118" s="93"/>
      <c r="H118" s="93"/>
      <c r="I118" s="93"/>
      <c r="J118" s="93"/>
    </row>
    <row r="119" spans="1:10">
      <c r="A119" s="93"/>
      <c r="B119" s="93"/>
      <c r="C119" s="93"/>
      <c r="D119" s="93"/>
      <c r="E119" s="93"/>
      <c r="F119" s="93"/>
      <c r="G119" s="93"/>
      <c r="H119" s="93"/>
      <c r="I119" s="93"/>
      <c r="J119" s="93"/>
    </row>
    <row r="120" spans="1:10">
      <c r="A120" s="93"/>
      <c r="B120" s="93"/>
      <c r="C120" s="93"/>
      <c r="D120" s="93"/>
      <c r="E120" s="93"/>
      <c r="F120" s="93"/>
      <c r="G120" s="93"/>
      <c r="H120" s="93"/>
      <c r="I120" s="93"/>
      <c r="J120" s="93"/>
    </row>
    <row r="121" spans="1:10">
      <c r="A121" s="93"/>
      <c r="B121" s="93"/>
      <c r="C121" s="93"/>
      <c r="D121" s="93"/>
      <c r="E121" s="93"/>
      <c r="F121" s="93"/>
      <c r="G121" s="93"/>
      <c r="H121" s="93"/>
      <c r="I121" s="93"/>
      <c r="J121" s="93"/>
    </row>
    <row r="122" spans="1:10">
      <c r="A122" s="93"/>
      <c r="B122" s="93"/>
      <c r="C122" s="93"/>
      <c r="D122" s="93"/>
      <c r="E122" s="93"/>
      <c r="F122" s="93"/>
      <c r="G122" s="93"/>
      <c r="H122" s="93"/>
      <c r="I122" s="93"/>
      <c r="J122" s="93"/>
    </row>
    <row r="123" spans="1:10">
      <c r="A123" s="93"/>
      <c r="B123" s="93"/>
      <c r="C123" s="93"/>
      <c r="D123" s="93"/>
      <c r="E123" s="93"/>
      <c r="F123" s="93"/>
      <c r="G123" s="93"/>
      <c r="H123" s="93"/>
      <c r="I123" s="93"/>
      <c r="J123" s="93"/>
    </row>
    <row r="124" spans="1:10">
      <c r="A124" s="93"/>
      <c r="B124" s="93"/>
      <c r="C124" s="93"/>
      <c r="D124" s="93"/>
      <c r="E124" s="93"/>
      <c r="F124" s="93"/>
      <c r="G124" s="93"/>
      <c r="H124" s="93"/>
      <c r="I124" s="93"/>
      <c r="J124" s="93"/>
    </row>
    <row r="125" spans="1:10">
      <c r="A125" s="93"/>
      <c r="B125" s="93"/>
      <c r="C125" s="93"/>
      <c r="D125" s="93"/>
      <c r="E125" s="93"/>
      <c r="F125" s="93"/>
      <c r="G125" s="93"/>
      <c r="H125" s="93"/>
      <c r="I125" s="93"/>
      <c r="J125" s="93"/>
    </row>
    <row r="126" spans="1:10">
      <c r="A126" s="93"/>
      <c r="B126" s="93"/>
      <c r="C126" s="93"/>
      <c r="D126" s="93"/>
      <c r="E126" s="93"/>
      <c r="F126" s="93"/>
      <c r="G126" s="93"/>
      <c r="H126" s="93"/>
      <c r="I126" s="93"/>
      <c r="J126" s="93"/>
    </row>
    <row r="127" spans="1:10">
      <c r="A127" s="93"/>
      <c r="B127" s="93"/>
      <c r="C127" s="93"/>
      <c r="D127" s="93"/>
      <c r="E127" s="93"/>
      <c r="F127" s="93"/>
      <c r="G127" s="93"/>
      <c r="H127" s="93"/>
      <c r="I127" s="93"/>
      <c r="J127" s="93"/>
    </row>
    <row r="128" spans="1:10">
      <c r="A128" s="93"/>
      <c r="B128" s="93"/>
      <c r="C128" s="93"/>
      <c r="D128" s="93"/>
      <c r="E128" s="93"/>
      <c r="F128" s="93"/>
      <c r="G128" s="93"/>
      <c r="H128" s="93"/>
      <c r="I128" s="93"/>
      <c r="J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c r="J137" s="93"/>
    </row>
    <row r="138" spans="1:10">
      <c r="A138" s="93"/>
      <c r="B138" s="93"/>
      <c r="C138" s="93"/>
      <c r="D138" s="93"/>
      <c r="E138" s="93"/>
      <c r="F138" s="93"/>
      <c r="G138" s="93"/>
      <c r="H138" s="93"/>
      <c r="I138" s="93"/>
      <c r="J138" s="93"/>
    </row>
    <row r="139" spans="1:10">
      <c r="A139" s="93"/>
      <c r="B139" s="93"/>
      <c r="C139" s="93"/>
      <c r="D139" s="93"/>
      <c r="E139" s="93"/>
      <c r="F139" s="93"/>
      <c r="G139" s="93"/>
      <c r="H139" s="93"/>
      <c r="I139" s="93"/>
      <c r="J139" s="93"/>
    </row>
    <row r="140" spans="1:10">
      <c r="A140" s="93"/>
      <c r="B140" s="93"/>
      <c r="C140" s="93"/>
      <c r="D140" s="93"/>
      <c r="E140" s="93"/>
      <c r="F140" s="93"/>
      <c r="G140" s="93"/>
      <c r="H140" s="93"/>
      <c r="I140" s="93"/>
      <c r="J140" s="93"/>
    </row>
    <row r="141" spans="1:10">
      <c r="A141" s="93"/>
      <c r="B141" s="93"/>
      <c r="C141" s="93"/>
      <c r="D141" s="93"/>
      <c r="E141" s="93"/>
      <c r="F141" s="93"/>
      <c r="G141" s="93"/>
      <c r="H141" s="93"/>
      <c r="I141" s="93"/>
      <c r="J141" s="93"/>
    </row>
    <row r="142" spans="1:10">
      <c r="A142" s="93"/>
      <c r="B142" s="93"/>
      <c r="C142" s="93"/>
      <c r="D142" s="93"/>
      <c r="E142" s="93"/>
      <c r="F142" s="93"/>
      <c r="G142" s="93"/>
      <c r="H142" s="93"/>
      <c r="I142" s="93"/>
      <c r="J142" s="93"/>
    </row>
    <row r="143" spans="1:10">
      <c r="A143" s="93"/>
      <c r="B143" s="93"/>
      <c r="C143" s="93"/>
      <c r="D143" s="93"/>
      <c r="E143" s="93"/>
      <c r="F143" s="93"/>
      <c r="G143" s="93"/>
      <c r="H143" s="93"/>
      <c r="I143" s="93"/>
      <c r="J143" s="93"/>
    </row>
    <row r="144" spans="1:10">
      <c r="A144" s="93"/>
      <c r="B144" s="93"/>
      <c r="C144" s="93"/>
      <c r="D144" s="93"/>
      <c r="E144" s="93"/>
      <c r="F144" s="93"/>
      <c r="G144" s="93"/>
      <c r="H144" s="93"/>
      <c r="I144" s="93"/>
      <c r="J144" s="93"/>
    </row>
    <row r="145" spans="1:10">
      <c r="A145" s="93"/>
      <c r="B145" s="93"/>
      <c r="C145" s="93"/>
      <c r="D145" s="93"/>
      <c r="E145" s="93"/>
      <c r="F145" s="93"/>
      <c r="G145" s="93"/>
      <c r="H145" s="93"/>
      <c r="I145" s="93"/>
      <c r="J145" s="93"/>
    </row>
    <row r="146" spans="1:10">
      <c r="A146" s="93"/>
      <c r="B146" s="93"/>
      <c r="C146" s="93"/>
      <c r="D146" s="93"/>
      <c r="E146" s="93"/>
      <c r="F146" s="93"/>
      <c r="G146" s="93"/>
      <c r="H146" s="93"/>
      <c r="I146" s="93"/>
      <c r="J146" s="93"/>
    </row>
    <row r="147" spans="1:10">
      <c r="A147" s="93"/>
      <c r="B147" s="93"/>
      <c r="C147" s="93"/>
      <c r="D147" s="93"/>
      <c r="E147" s="93"/>
      <c r="F147" s="93"/>
      <c r="G147" s="93"/>
      <c r="H147" s="93"/>
      <c r="I147" s="93"/>
      <c r="J147" s="93"/>
    </row>
    <row r="148" spans="1:10">
      <c r="A148" s="93"/>
      <c r="B148" s="93"/>
      <c r="C148" s="93"/>
      <c r="D148" s="93"/>
      <c r="E148" s="93"/>
      <c r="F148" s="93"/>
      <c r="G148" s="93"/>
      <c r="H148" s="93"/>
      <c r="I148" s="93"/>
      <c r="J148" s="93"/>
    </row>
    <row r="149" spans="1:10">
      <c r="A149" s="93"/>
      <c r="B149" s="93"/>
      <c r="C149" s="93"/>
      <c r="D149" s="93"/>
      <c r="E149" s="93"/>
      <c r="F149" s="93"/>
      <c r="G149" s="93"/>
      <c r="H149" s="93"/>
      <c r="I149" s="93"/>
      <c r="J149" s="93"/>
    </row>
    <row r="150" spans="1:10">
      <c r="A150" s="93"/>
      <c r="B150" s="93"/>
      <c r="C150" s="93"/>
      <c r="D150" s="93"/>
      <c r="E150" s="93"/>
      <c r="F150" s="93"/>
      <c r="G150" s="93"/>
      <c r="H150" s="93"/>
      <c r="I150" s="93"/>
      <c r="J150" s="93"/>
    </row>
    <row r="151" spans="1:10">
      <c r="A151" s="93"/>
      <c r="B151" s="93"/>
      <c r="C151" s="93"/>
      <c r="D151" s="93"/>
      <c r="E151" s="93"/>
      <c r="F151" s="93"/>
      <c r="G151" s="93"/>
      <c r="H151" s="93"/>
      <c r="I151" s="93"/>
      <c r="J151" s="93"/>
    </row>
    <row r="152" spans="1:10">
      <c r="A152" s="93"/>
      <c r="B152" s="93"/>
      <c r="C152" s="93"/>
      <c r="D152" s="93"/>
      <c r="E152" s="93"/>
      <c r="F152" s="93"/>
      <c r="G152" s="93"/>
      <c r="H152" s="93"/>
      <c r="I152" s="93"/>
      <c r="J152" s="93"/>
    </row>
    <row r="153" spans="1:10">
      <c r="A153" s="93"/>
      <c r="B153" s="93"/>
      <c r="C153" s="93"/>
      <c r="D153" s="93"/>
      <c r="E153" s="93"/>
      <c r="F153" s="93"/>
      <c r="G153" s="93"/>
      <c r="H153" s="93"/>
      <c r="I153" s="93"/>
      <c r="J153" s="93"/>
    </row>
    <row r="154" spans="1:10">
      <c r="A154" s="93"/>
      <c r="B154" s="93"/>
      <c r="C154" s="93"/>
      <c r="D154" s="93"/>
      <c r="E154" s="93"/>
      <c r="F154" s="93"/>
      <c r="G154" s="93"/>
      <c r="H154" s="93"/>
      <c r="I154" s="93"/>
      <c r="J154" s="93"/>
    </row>
    <row r="155" spans="1:10">
      <c r="A155" s="93"/>
      <c r="B155" s="93"/>
      <c r="C155" s="93"/>
      <c r="D155" s="93"/>
      <c r="E155" s="93"/>
      <c r="F155" s="93"/>
      <c r="G155" s="93"/>
      <c r="H155" s="93"/>
      <c r="I155" s="93"/>
      <c r="J155" s="93"/>
    </row>
    <row r="156" spans="1:10">
      <c r="A156" s="93"/>
      <c r="B156" s="93"/>
      <c r="C156" s="93"/>
      <c r="D156" s="93"/>
      <c r="E156" s="93"/>
      <c r="F156" s="93"/>
      <c r="G156" s="93"/>
      <c r="H156" s="93"/>
      <c r="I156" s="93"/>
      <c r="J156" s="93"/>
    </row>
    <row r="157" spans="1:10">
      <c r="A157" s="93"/>
      <c r="B157" s="93"/>
      <c r="C157" s="93"/>
      <c r="D157" s="93"/>
      <c r="E157" s="93"/>
      <c r="F157" s="93"/>
      <c r="G157" s="93"/>
      <c r="H157" s="93"/>
      <c r="I157" s="93"/>
      <c r="J157" s="93"/>
    </row>
    <row r="158" spans="1:10">
      <c r="A158" s="93"/>
      <c r="B158" s="93"/>
      <c r="C158" s="93"/>
      <c r="D158" s="93"/>
      <c r="E158" s="93"/>
      <c r="F158" s="93"/>
      <c r="G158" s="93"/>
      <c r="H158" s="93"/>
      <c r="I158" s="93"/>
      <c r="J158" s="93"/>
    </row>
    <row r="159" spans="1:10">
      <c r="A159" s="93"/>
      <c r="B159" s="93"/>
      <c r="C159" s="93"/>
      <c r="D159" s="93"/>
      <c r="E159" s="93"/>
      <c r="F159" s="93"/>
      <c r="G159" s="93"/>
      <c r="H159" s="93"/>
      <c r="I159" s="93"/>
      <c r="J159" s="93"/>
    </row>
    <row r="160" spans="1:10">
      <c r="A160" s="93"/>
      <c r="B160" s="93"/>
      <c r="C160" s="93"/>
      <c r="D160" s="93"/>
      <c r="E160" s="93"/>
      <c r="F160" s="93"/>
      <c r="G160" s="93"/>
      <c r="H160" s="93"/>
      <c r="I160" s="93"/>
      <c r="J160" s="93"/>
    </row>
    <row r="161" spans="1:10">
      <c r="A161" s="93"/>
      <c r="B161" s="93"/>
      <c r="C161" s="93"/>
      <c r="D161" s="93"/>
      <c r="E161" s="93"/>
      <c r="F161" s="93"/>
      <c r="G161" s="93"/>
      <c r="H161" s="93"/>
      <c r="I161" s="93"/>
      <c r="J161" s="93"/>
    </row>
    <row r="162" spans="1:10">
      <c r="A162" s="93"/>
      <c r="B162" s="93"/>
      <c r="C162" s="93"/>
      <c r="D162" s="93"/>
      <c r="E162" s="93"/>
      <c r="F162" s="93"/>
      <c r="G162" s="93"/>
      <c r="H162" s="93"/>
      <c r="I162" s="93"/>
      <c r="J162" s="93"/>
    </row>
    <row r="163" spans="1:10">
      <c r="A163" s="93"/>
      <c r="B163" s="93"/>
      <c r="C163" s="93"/>
      <c r="D163" s="93"/>
      <c r="E163" s="93"/>
      <c r="F163" s="93"/>
      <c r="G163" s="93"/>
      <c r="H163" s="93"/>
      <c r="I163" s="93"/>
      <c r="J163" s="93"/>
    </row>
    <row r="164" spans="1:10">
      <c r="A164" s="93"/>
      <c r="B164" s="93"/>
      <c r="C164" s="93"/>
      <c r="D164" s="93"/>
      <c r="E164" s="93"/>
      <c r="F164" s="93"/>
      <c r="G164" s="93"/>
      <c r="H164" s="93"/>
      <c r="I164" s="93"/>
      <c r="J164" s="93"/>
    </row>
    <row r="165" spans="1:10">
      <c r="A165" s="93"/>
      <c r="B165" s="93"/>
      <c r="C165" s="93"/>
      <c r="D165" s="93"/>
      <c r="E165" s="93"/>
      <c r="F165" s="93"/>
      <c r="G165" s="93"/>
      <c r="H165" s="93"/>
      <c r="I165" s="93"/>
      <c r="J165" s="93"/>
    </row>
    <row r="166" spans="1:10">
      <c r="A166" s="93"/>
      <c r="B166" s="93"/>
      <c r="C166" s="93"/>
      <c r="D166" s="93"/>
      <c r="E166" s="93"/>
      <c r="F166" s="93"/>
      <c r="G166" s="93"/>
      <c r="H166" s="93"/>
      <c r="I166" s="93"/>
      <c r="J166" s="93"/>
    </row>
    <row r="167" spans="1:10">
      <c r="A167" s="93"/>
      <c r="B167" s="93"/>
      <c r="C167" s="93"/>
      <c r="D167" s="93"/>
      <c r="E167" s="93"/>
      <c r="F167" s="93"/>
      <c r="G167" s="93"/>
      <c r="H167" s="93"/>
      <c r="I167" s="93"/>
      <c r="J167" s="93"/>
    </row>
    <row r="168" spans="1:10">
      <c r="A168" s="93"/>
      <c r="B168" s="93"/>
      <c r="C168" s="93"/>
      <c r="D168" s="93"/>
      <c r="E168" s="93"/>
      <c r="F168" s="93"/>
      <c r="G168" s="93"/>
      <c r="H168" s="93"/>
      <c r="I168" s="93"/>
      <c r="J168" s="93"/>
    </row>
    <row r="169" spans="1:10">
      <c r="A169" s="93"/>
      <c r="B169" s="93"/>
      <c r="C169" s="93"/>
      <c r="D169" s="93"/>
      <c r="E169" s="93"/>
      <c r="F169" s="93"/>
      <c r="G169" s="93"/>
      <c r="H169" s="93"/>
      <c r="I169" s="93"/>
      <c r="J169" s="93"/>
    </row>
    <row r="170" spans="1:10">
      <c r="A170" s="93"/>
      <c r="B170" s="93"/>
      <c r="C170" s="93"/>
      <c r="D170" s="93"/>
      <c r="E170" s="93"/>
      <c r="F170" s="93"/>
      <c r="G170" s="93"/>
      <c r="H170" s="93"/>
      <c r="I170" s="93"/>
      <c r="J170" s="93"/>
    </row>
    <row r="171" spans="1:10">
      <c r="A171" s="93"/>
      <c r="B171" s="93"/>
      <c r="C171" s="93"/>
      <c r="D171" s="93"/>
      <c r="E171" s="93"/>
      <c r="F171" s="93"/>
      <c r="G171" s="93"/>
      <c r="H171" s="93"/>
      <c r="I171" s="93"/>
      <c r="J171" s="93"/>
    </row>
    <row r="172" spans="1:10">
      <c r="A172" s="93"/>
      <c r="B172" s="93"/>
      <c r="C172" s="93"/>
      <c r="D172" s="93"/>
      <c r="E172" s="93"/>
      <c r="F172" s="93"/>
      <c r="G172" s="93"/>
      <c r="H172" s="93"/>
      <c r="I172" s="93"/>
      <c r="J172" s="93"/>
    </row>
    <row r="173" spans="1:10">
      <c r="A173" s="93"/>
      <c r="B173" s="93"/>
      <c r="C173" s="93"/>
      <c r="D173" s="93"/>
      <c r="E173" s="93"/>
      <c r="F173" s="93"/>
      <c r="G173" s="93"/>
      <c r="H173" s="93"/>
      <c r="I173" s="93"/>
      <c r="J173" s="93"/>
    </row>
    <row r="174" spans="1:10">
      <c r="A174" s="93"/>
      <c r="B174" s="93"/>
      <c r="C174" s="93"/>
      <c r="D174" s="93"/>
      <c r="E174" s="93"/>
      <c r="F174" s="93"/>
      <c r="G174" s="93"/>
      <c r="H174" s="93"/>
      <c r="I174" s="93"/>
      <c r="J174" s="93"/>
    </row>
    <row r="175" spans="1:10">
      <c r="A175" s="93"/>
      <c r="B175" s="93"/>
      <c r="C175" s="93"/>
      <c r="D175" s="93"/>
      <c r="E175" s="93"/>
      <c r="F175" s="93"/>
      <c r="G175" s="93"/>
      <c r="H175" s="93"/>
      <c r="I175" s="93"/>
      <c r="J175" s="93"/>
    </row>
    <row r="176" spans="1:10">
      <c r="A176" s="93"/>
      <c r="B176" s="93"/>
      <c r="C176" s="93"/>
      <c r="D176" s="93"/>
      <c r="E176" s="93"/>
      <c r="F176" s="93"/>
      <c r="G176" s="93"/>
      <c r="H176" s="93"/>
      <c r="I176" s="93"/>
      <c r="J176" s="93"/>
    </row>
    <row r="177" spans="1:10">
      <c r="A177" s="93"/>
      <c r="B177" s="93"/>
      <c r="C177" s="93"/>
      <c r="D177" s="93"/>
      <c r="E177" s="93"/>
      <c r="F177" s="93"/>
      <c r="G177" s="93"/>
      <c r="H177" s="93"/>
      <c r="I177" s="93"/>
      <c r="J177" s="93"/>
    </row>
    <row r="178" spans="1:10">
      <c r="A178" s="93"/>
      <c r="B178" s="93"/>
      <c r="C178" s="93"/>
      <c r="D178" s="93"/>
      <c r="E178" s="93"/>
      <c r="F178" s="93"/>
      <c r="G178" s="93"/>
      <c r="H178" s="93"/>
      <c r="I178" s="93"/>
      <c r="J178" s="93"/>
    </row>
    <row r="179" spans="1:10">
      <c r="A179" s="93"/>
      <c r="B179" s="93"/>
      <c r="C179" s="93"/>
      <c r="D179" s="93"/>
      <c r="E179" s="93"/>
      <c r="F179" s="93"/>
      <c r="G179" s="93"/>
      <c r="H179" s="93"/>
      <c r="I179" s="93"/>
      <c r="J179" s="93"/>
    </row>
    <row r="180" spans="1:10">
      <c r="A180" s="93"/>
      <c r="B180" s="93"/>
      <c r="C180" s="93"/>
      <c r="D180" s="93"/>
      <c r="E180" s="93"/>
      <c r="F180" s="93"/>
      <c r="G180" s="93"/>
      <c r="H180" s="93"/>
      <c r="I180" s="93"/>
      <c r="J180" s="93"/>
    </row>
    <row r="181" spans="1:10">
      <c r="A181" s="93"/>
      <c r="B181" s="93"/>
      <c r="C181" s="93"/>
      <c r="D181" s="93"/>
      <c r="E181" s="93"/>
      <c r="F181" s="93"/>
      <c r="G181" s="93"/>
      <c r="H181" s="93"/>
      <c r="I181" s="93"/>
      <c r="J181" s="93"/>
    </row>
    <row r="182" spans="1:10">
      <c r="A182" s="93"/>
      <c r="B182" s="93"/>
      <c r="C182" s="93"/>
      <c r="D182" s="93"/>
      <c r="E182" s="93"/>
      <c r="F182" s="93"/>
      <c r="G182" s="93"/>
      <c r="H182" s="93"/>
      <c r="I182" s="93"/>
      <c r="J182" s="93"/>
    </row>
    <row r="183" spans="1:10">
      <c r="A183" s="93"/>
      <c r="B183" s="93"/>
      <c r="C183" s="93"/>
      <c r="D183" s="93"/>
      <c r="E183" s="93"/>
      <c r="F183" s="93"/>
      <c r="G183" s="93"/>
      <c r="H183" s="93"/>
      <c r="I183" s="93"/>
      <c r="J183" s="93"/>
    </row>
    <row r="184" spans="1:10">
      <c r="A184" s="93"/>
      <c r="B184" s="93"/>
      <c r="C184" s="93"/>
      <c r="D184" s="93"/>
      <c r="E184" s="93"/>
      <c r="F184" s="93"/>
      <c r="G184" s="93"/>
      <c r="H184" s="93"/>
      <c r="I184" s="93"/>
      <c r="J184" s="93"/>
    </row>
    <row r="185" spans="1:10">
      <c r="A185" s="93"/>
      <c r="B185" s="93"/>
      <c r="C185" s="93"/>
      <c r="D185" s="93"/>
      <c r="E185" s="93"/>
      <c r="F185" s="93"/>
      <c r="G185" s="93"/>
      <c r="H185" s="93"/>
      <c r="I185" s="93"/>
      <c r="J185" s="93"/>
    </row>
    <row r="186" spans="1:10">
      <c r="A186" s="93"/>
      <c r="B186" s="93"/>
      <c r="C186" s="93"/>
      <c r="D186" s="93"/>
      <c r="E186" s="93"/>
      <c r="F186" s="93"/>
      <c r="G186" s="93"/>
      <c r="H186" s="93"/>
      <c r="I186" s="93"/>
      <c r="J186" s="93"/>
    </row>
    <row r="187" spans="1:10">
      <c r="A187" s="93"/>
      <c r="B187" s="93"/>
      <c r="C187" s="93"/>
      <c r="D187" s="93"/>
      <c r="E187" s="93"/>
      <c r="F187" s="93"/>
      <c r="G187" s="93"/>
      <c r="H187" s="93"/>
      <c r="I187" s="93"/>
      <c r="J187" s="93"/>
    </row>
    <row r="188" spans="1:10">
      <c r="A188" s="93"/>
      <c r="B188" s="93"/>
      <c r="C188" s="93"/>
      <c r="D188" s="93"/>
      <c r="E188" s="93"/>
      <c r="F188" s="93"/>
      <c r="G188" s="93"/>
      <c r="H188" s="93"/>
      <c r="I188" s="93"/>
      <c r="J188" s="93"/>
    </row>
    <row r="189" spans="1:10">
      <c r="A189" s="93"/>
      <c r="B189" s="93"/>
      <c r="C189" s="93"/>
      <c r="D189" s="93"/>
      <c r="E189" s="93"/>
      <c r="F189" s="93"/>
      <c r="G189" s="93"/>
      <c r="H189" s="93"/>
      <c r="I189" s="93"/>
      <c r="J189" s="93"/>
    </row>
    <row r="190" spans="1:10">
      <c r="A190" s="93"/>
      <c r="B190" s="93"/>
      <c r="C190" s="93"/>
      <c r="D190" s="93"/>
      <c r="E190" s="93"/>
      <c r="F190" s="93"/>
      <c r="G190" s="93"/>
      <c r="H190" s="93"/>
      <c r="I190" s="93"/>
      <c r="J190" s="93"/>
    </row>
    <row r="191" spans="1:10">
      <c r="A191" s="93"/>
      <c r="B191" s="93"/>
      <c r="C191" s="93"/>
      <c r="D191" s="93"/>
      <c r="E191" s="93"/>
      <c r="F191" s="93"/>
      <c r="G191" s="93"/>
      <c r="H191" s="93"/>
      <c r="I191" s="93"/>
      <c r="J191" s="93"/>
    </row>
    <row r="192" spans="1:10">
      <c r="A192" s="93"/>
      <c r="B192" s="93"/>
      <c r="C192" s="93"/>
      <c r="D192" s="93"/>
      <c r="E192" s="93"/>
      <c r="F192" s="93"/>
      <c r="G192" s="93"/>
      <c r="H192" s="93"/>
      <c r="I192" s="93"/>
      <c r="J192" s="93"/>
    </row>
    <row r="193" spans="1:10">
      <c r="A193" s="93"/>
      <c r="B193" s="93"/>
      <c r="C193" s="93"/>
      <c r="D193" s="93"/>
      <c r="E193" s="93"/>
      <c r="F193" s="93"/>
      <c r="G193" s="93"/>
      <c r="H193" s="93"/>
      <c r="I193" s="93"/>
      <c r="J193" s="93"/>
    </row>
    <row r="194" spans="1:10">
      <c r="A194" s="93"/>
      <c r="B194" s="93"/>
      <c r="C194" s="93"/>
      <c r="D194" s="93"/>
      <c r="E194" s="93"/>
      <c r="F194" s="93"/>
      <c r="G194" s="93"/>
      <c r="H194" s="93"/>
      <c r="I194" s="93"/>
      <c r="J194" s="93"/>
    </row>
    <row r="195" spans="1:10">
      <c r="A195" s="93"/>
      <c r="B195" s="93"/>
      <c r="C195" s="93"/>
      <c r="D195" s="93"/>
      <c r="E195" s="93"/>
      <c r="F195" s="93"/>
      <c r="G195" s="93"/>
      <c r="H195" s="93"/>
      <c r="I195" s="93"/>
      <c r="J195" s="93"/>
    </row>
    <row r="196" spans="1:10">
      <c r="A196" s="93"/>
      <c r="B196" s="93"/>
      <c r="C196" s="93"/>
      <c r="D196" s="93"/>
      <c r="E196" s="93"/>
      <c r="F196" s="93"/>
      <c r="G196" s="93"/>
      <c r="H196" s="93"/>
      <c r="I196" s="93"/>
      <c r="J196" s="93"/>
    </row>
    <row r="197" spans="1:10">
      <c r="A197" s="93"/>
      <c r="B197" s="93"/>
      <c r="C197" s="93"/>
      <c r="D197" s="93"/>
      <c r="E197" s="93"/>
      <c r="F197" s="93"/>
      <c r="G197" s="93"/>
      <c r="H197" s="93"/>
      <c r="I197" s="93"/>
      <c r="J197" s="93"/>
    </row>
    <row r="198" spans="1:10">
      <c r="A198" s="93"/>
      <c r="B198" s="93"/>
      <c r="C198" s="93"/>
      <c r="D198" s="93"/>
      <c r="E198" s="93"/>
      <c r="F198" s="93"/>
      <c r="G198" s="93"/>
      <c r="H198" s="93"/>
      <c r="I198" s="93"/>
      <c r="J198" s="93"/>
    </row>
    <row r="199" spans="1:10">
      <c r="A199" s="93"/>
      <c r="B199" s="93"/>
      <c r="C199" s="93"/>
      <c r="D199" s="93"/>
      <c r="E199" s="93"/>
      <c r="F199" s="93"/>
      <c r="G199" s="93"/>
      <c r="H199" s="93"/>
      <c r="I199" s="93"/>
      <c r="J199" s="93"/>
    </row>
    <row r="200" spans="1:10">
      <c r="A200" s="93"/>
      <c r="B200" s="93"/>
      <c r="C200" s="93"/>
      <c r="D200" s="93"/>
      <c r="E200" s="93"/>
      <c r="F200" s="93"/>
      <c r="G200" s="93"/>
      <c r="H200" s="93"/>
      <c r="I200" s="93"/>
      <c r="J200" s="93"/>
    </row>
    <row r="201" spans="1:10">
      <c r="A201" s="93"/>
      <c r="B201" s="93"/>
      <c r="C201" s="93"/>
      <c r="D201" s="93"/>
      <c r="E201" s="93"/>
      <c r="F201" s="93"/>
      <c r="G201" s="93"/>
      <c r="H201" s="93"/>
      <c r="I201" s="93"/>
      <c r="J201" s="93"/>
    </row>
    <row r="202" spans="1:10">
      <c r="A202" s="93"/>
      <c r="B202" s="93"/>
      <c r="C202" s="93"/>
      <c r="D202" s="93"/>
      <c r="E202" s="93"/>
      <c r="F202" s="93"/>
      <c r="G202" s="93"/>
      <c r="H202" s="93"/>
      <c r="I202" s="93"/>
      <c r="J202" s="93"/>
    </row>
    <row r="203" spans="1:10">
      <c r="A203" s="93"/>
      <c r="B203" s="93"/>
      <c r="C203" s="93"/>
      <c r="D203" s="93"/>
      <c r="E203" s="93"/>
      <c r="F203" s="93"/>
      <c r="G203" s="93"/>
      <c r="H203" s="93"/>
      <c r="I203" s="93"/>
      <c r="J203" s="93"/>
    </row>
    <row r="204" spans="1:10">
      <c r="A204" s="93"/>
      <c r="B204" s="93"/>
      <c r="C204" s="93"/>
      <c r="D204" s="93"/>
      <c r="E204" s="93"/>
      <c r="F204" s="93"/>
      <c r="G204" s="93"/>
      <c r="H204" s="93"/>
      <c r="I204" s="93"/>
      <c r="J204" s="93"/>
    </row>
    <row r="205" spans="1:10">
      <c r="A205" s="93"/>
      <c r="B205" s="93"/>
      <c r="C205" s="93"/>
      <c r="D205" s="93"/>
      <c r="E205" s="93"/>
      <c r="F205" s="93"/>
      <c r="G205" s="93"/>
      <c r="H205" s="93"/>
      <c r="I205" s="93"/>
      <c r="J205" s="93"/>
    </row>
    <row r="206" spans="1:10">
      <c r="A206" s="93"/>
      <c r="B206" s="93"/>
      <c r="C206" s="93"/>
      <c r="D206" s="93"/>
      <c r="E206" s="93"/>
      <c r="F206" s="93"/>
      <c r="G206" s="93"/>
      <c r="H206" s="93"/>
      <c r="I206" s="93"/>
      <c r="J206" s="93"/>
    </row>
    <row r="207" spans="1:10">
      <c r="A207" s="93"/>
      <c r="B207" s="93"/>
      <c r="C207" s="93"/>
      <c r="D207" s="93"/>
      <c r="E207" s="93"/>
      <c r="F207" s="93"/>
      <c r="G207" s="93"/>
      <c r="H207" s="93"/>
      <c r="I207" s="93"/>
      <c r="J207" s="93"/>
    </row>
    <row r="208" spans="1:10">
      <c r="A208" s="93"/>
      <c r="B208" s="93"/>
      <c r="C208" s="93"/>
      <c r="D208" s="93"/>
      <c r="E208" s="93"/>
      <c r="F208" s="93"/>
      <c r="G208" s="93"/>
      <c r="H208" s="93"/>
      <c r="I208" s="93"/>
      <c r="J208" s="93"/>
    </row>
    <row r="209" spans="1:10">
      <c r="A209" s="93"/>
      <c r="B209" s="93"/>
      <c r="C209" s="93"/>
      <c r="D209" s="93"/>
      <c r="E209" s="93"/>
      <c r="F209" s="93"/>
      <c r="G209" s="93"/>
      <c r="H209" s="93"/>
      <c r="I209" s="93"/>
      <c r="J209" s="93"/>
    </row>
    <row r="210" spans="1:10">
      <c r="A210" s="93"/>
      <c r="B210" s="93"/>
      <c r="C210" s="93"/>
      <c r="D210" s="93"/>
      <c r="E210" s="93"/>
      <c r="F210" s="93"/>
      <c r="G210" s="93"/>
      <c r="H210" s="93"/>
      <c r="I210" s="93"/>
      <c r="J210" s="93"/>
    </row>
    <row r="211" spans="1:10">
      <c r="A211" s="93"/>
      <c r="B211" s="93"/>
      <c r="C211" s="93"/>
      <c r="D211" s="93"/>
      <c r="E211" s="93"/>
      <c r="F211" s="93"/>
      <c r="G211" s="93"/>
      <c r="H211" s="93"/>
      <c r="I211" s="93"/>
      <c r="J211" s="93"/>
    </row>
    <row r="212" spans="1:10">
      <c r="A212" s="93"/>
      <c r="B212" s="93"/>
      <c r="C212" s="93"/>
      <c r="D212" s="93"/>
      <c r="E212" s="93"/>
      <c r="F212" s="93"/>
      <c r="G212" s="93"/>
      <c r="H212" s="93"/>
      <c r="I212" s="93"/>
      <c r="J212" s="93"/>
    </row>
    <row r="213" spans="1:10">
      <c r="A213" s="93"/>
      <c r="B213" s="93"/>
      <c r="C213" s="93"/>
      <c r="D213" s="93"/>
      <c r="E213" s="93"/>
      <c r="F213" s="93"/>
      <c r="G213" s="93"/>
      <c r="H213" s="93"/>
      <c r="I213" s="93"/>
      <c r="J213" s="93"/>
    </row>
    <row r="214" spans="1:10">
      <c r="A214" s="93"/>
      <c r="B214" s="93"/>
      <c r="C214" s="93"/>
      <c r="D214" s="93"/>
      <c r="E214" s="93"/>
      <c r="F214" s="93"/>
      <c r="G214" s="93"/>
      <c r="H214" s="93"/>
      <c r="I214" s="93"/>
      <c r="J214" s="93"/>
    </row>
    <row r="215" spans="1:10">
      <c r="A215" s="93"/>
      <c r="B215" s="93"/>
      <c r="C215" s="93"/>
      <c r="D215" s="93"/>
      <c r="E215" s="93"/>
      <c r="F215" s="93"/>
      <c r="G215" s="93"/>
      <c r="H215" s="93"/>
      <c r="I215" s="93"/>
      <c r="J215" s="93"/>
    </row>
    <row r="216" spans="1:10">
      <c r="A216" s="93"/>
      <c r="B216" s="93"/>
      <c r="C216" s="93"/>
      <c r="D216" s="93"/>
      <c r="E216" s="93"/>
      <c r="F216" s="93"/>
      <c r="G216" s="93"/>
      <c r="H216" s="93"/>
      <c r="I216" s="93"/>
      <c r="J216" s="93"/>
    </row>
    <row r="217" spans="1:10">
      <c r="A217" s="93"/>
      <c r="B217" s="93"/>
      <c r="C217" s="93"/>
      <c r="D217" s="93"/>
      <c r="E217" s="93"/>
      <c r="F217" s="93"/>
      <c r="G217" s="93"/>
      <c r="H217" s="93"/>
      <c r="I217" s="93"/>
      <c r="J217" s="93"/>
    </row>
    <row r="218" spans="1:10">
      <c r="A218" s="93"/>
      <c r="B218" s="93"/>
      <c r="C218" s="93"/>
      <c r="D218" s="93"/>
      <c r="E218" s="93"/>
      <c r="F218" s="93"/>
      <c r="G218" s="93"/>
      <c r="H218" s="93"/>
      <c r="I218" s="93"/>
      <c r="J218" s="93"/>
    </row>
    <row r="219" spans="1:10">
      <c r="A219" s="93"/>
      <c r="B219" s="93"/>
      <c r="C219" s="93"/>
      <c r="D219" s="93"/>
      <c r="E219" s="93"/>
      <c r="F219" s="93"/>
      <c r="G219" s="93"/>
      <c r="H219" s="93"/>
      <c r="I219" s="93"/>
      <c r="J219" s="93"/>
    </row>
    <row r="220" spans="1:10">
      <c r="A220" s="93"/>
      <c r="B220" s="93"/>
      <c r="C220" s="93"/>
      <c r="D220" s="93"/>
      <c r="E220" s="93"/>
      <c r="F220" s="93"/>
      <c r="G220" s="93"/>
      <c r="H220" s="93"/>
      <c r="I220" s="93"/>
      <c r="J220" s="93"/>
    </row>
    <row r="221" spans="1:10">
      <c r="A221" s="93"/>
      <c r="B221" s="93"/>
      <c r="C221" s="93"/>
      <c r="D221" s="93"/>
      <c r="E221" s="93"/>
      <c r="F221" s="93"/>
      <c r="G221" s="93"/>
      <c r="H221" s="93"/>
      <c r="I221" s="93"/>
      <c r="J221" s="93"/>
    </row>
    <row r="222" spans="1:10">
      <c r="A222" s="93"/>
      <c r="B222" s="93"/>
      <c r="C222" s="93"/>
      <c r="D222" s="93"/>
      <c r="E222" s="93"/>
      <c r="F222" s="93"/>
      <c r="G222" s="93"/>
      <c r="H222" s="93"/>
      <c r="I222" s="93"/>
      <c r="J222" s="93"/>
    </row>
    <row r="223" spans="1:10">
      <c r="A223" s="93"/>
      <c r="B223" s="93"/>
      <c r="C223" s="93"/>
      <c r="D223" s="93"/>
      <c r="E223" s="93"/>
      <c r="F223" s="93"/>
      <c r="G223" s="93"/>
      <c r="H223" s="93"/>
      <c r="I223" s="93"/>
      <c r="J223" s="93"/>
    </row>
    <row r="224" spans="1:10">
      <c r="A224" s="93"/>
      <c r="B224" s="93"/>
      <c r="C224" s="93"/>
      <c r="D224" s="93"/>
      <c r="E224" s="93"/>
      <c r="F224" s="93"/>
      <c r="G224" s="93"/>
      <c r="H224" s="93"/>
      <c r="I224" s="93"/>
      <c r="J224" s="93"/>
    </row>
    <row r="225" spans="1:10">
      <c r="A225" s="93"/>
      <c r="B225" s="93"/>
      <c r="C225" s="93"/>
      <c r="D225" s="93"/>
      <c r="E225" s="93"/>
      <c r="F225" s="93"/>
      <c r="G225" s="93"/>
      <c r="H225" s="93"/>
      <c r="I225" s="93"/>
      <c r="J225" s="93"/>
    </row>
    <row r="226" spans="1:10">
      <c r="A226" s="93"/>
      <c r="B226" s="93"/>
      <c r="C226" s="93"/>
      <c r="D226" s="93"/>
      <c r="E226" s="93"/>
      <c r="F226" s="93"/>
      <c r="G226" s="93"/>
      <c r="H226" s="93"/>
      <c r="I226" s="93"/>
      <c r="J226" s="93"/>
    </row>
    <row r="227" spans="1:10">
      <c r="A227" s="93"/>
      <c r="B227" s="93"/>
      <c r="C227" s="93"/>
      <c r="D227" s="93"/>
      <c r="E227" s="93"/>
      <c r="F227" s="93"/>
      <c r="G227" s="93"/>
      <c r="H227" s="93"/>
      <c r="I227" s="93"/>
      <c r="J227" s="93"/>
    </row>
    <row r="228" spans="1:10">
      <c r="A228" s="93"/>
      <c r="B228" s="93"/>
      <c r="C228" s="93"/>
      <c r="D228" s="93"/>
      <c r="E228" s="93"/>
      <c r="F228" s="93"/>
      <c r="G228" s="93"/>
      <c r="H228" s="93"/>
      <c r="I228" s="93"/>
      <c r="J228" s="93"/>
    </row>
    <row r="229" spans="1:10">
      <c r="A229" s="93"/>
      <c r="B229" s="93"/>
      <c r="C229" s="93"/>
      <c r="D229" s="93"/>
      <c r="E229" s="93"/>
      <c r="F229" s="93"/>
      <c r="G229" s="93"/>
      <c r="H229" s="93"/>
      <c r="I229" s="93"/>
      <c r="J229" s="93"/>
    </row>
    <row r="230" spans="1:10">
      <c r="A230" s="93"/>
      <c r="B230" s="93"/>
      <c r="C230" s="93"/>
      <c r="D230" s="93"/>
      <c r="E230" s="93"/>
      <c r="F230" s="93"/>
      <c r="G230" s="93"/>
      <c r="H230" s="93"/>
      <c r="I230" s="93"/>
      <c r="J230" s="93"/>
    </row>
    <row r="231" spans="1:10">
      <c r="A231" s="93"/>
      <c r="B231" s="93"/>
      <c r="C231" s="93"/>
      <c r="D231" s="93"/>
      <c r="E231" s="93"/>
      <c r="F231" s="93"/>
      <c r="G231" s="93"/>
      <c r="H231" s="93"/>
      <c r="I231" s="93"/>
      <c r="J231" s="93"/>
    </row>
    <row r="232" spans="1:10">
      <c r="A232" s="93"/>
      <c r="B232" s="93"/>
      <c r="C232" s="93"/>
      <c r="D232" s="93"/>
      <c r="E232" s="93"/>
      <c r="F232" s="93"/>
      <c r="G232" s="93"/>
      <c r="H232" s="93"/>
      <c r="I232" s="93"/>
      <c r="J232" s="93"/>
    </row>
    <row r="233" spans="1:10">
      <c r="A233" s="93"/>
      <c r="B233" s="93"/>
      <c r="C233" s="93"/>
      <c r="D233" s="93"/>
      <c r="E233" s="93"/>
      <c r="F233" s="93"/>
      <c r="G233" s="93"/>
      <c r="H233" s="93"/>
      <c r="I233" s="93"/>
      <c r="J233" s="93"/>
    </row>
    <row r="234" spans="1:10">
      <c r="A234" s="93"/>
      <c r="B234" s="93"/>
      <c r="C234" s="93"/>
      <c r="D234" s="93"/>
      <c r="E234" s="93"/>
      <c r="F234" s="93"/>
      <c r="G234" s="93"/>
      <c r="H234" s="93"/>
      <c r="I234" s="93"/>
      <c r="J234" s="93"/>
    </row>
    <row r="235" spans="1:10">
      <c r="A235" s="93"/>
      <c r="B235" s="93"/>
      <c r="C235" s="93"/>
      <c r="D235" s="93"/>
      <c r="E235" s="93"/>
      <c r="F235" s="93"/>
      <c r="G235" s="93"/>
      <c r="H235" s="93"/>
      <c r="I235" s="93"/>
      <c r="J235" s="93"/>
    </row>
    <row r="236" spans="1:10">
      <c r="A236" s="93"/>
      <c r="B236" s="93"/>
      <c r="C236" s="93"/>
      <c r="D236" s="93"/>
      <c r="E236" s="93"/>
      <c r="F236" s="93"/>
      <c r="G236" s="93"/>
      <c r="H236" s="93"/>
      <c r="I236" s="93"/>
      <c r="J236" s="93"/>
    </row>
    <row r="237" spans="1:10">
      <c r="A237" s="93"/>
      <c r="B237" s="93"/>
      <c r="C237" s="93"/>
      <c r="D237" s="93"/>
      <c r="E237" s="93"/>
      <c r="F237" s="93"/>
      <c r="G237" s="93"/>
      <c r="H237" s="93"/>
      <c r="I237" s="93"/>
      <c r="J237" s="93"/>
    </row>
    <row r="238" spans="1:10">
      <c r="A238" s="93"/>
      <c r="B238" s="93"/>
      <c r="C238" s="93"/>
      <c r="D238" s="93"/>
      <c r="E238" s="93"/>
      <c r="F238" s="93"/>
      <c r="G238" s="93"/>
      <c r="H238" s="93"/>
      <c r="I238" s="93"/>
      <c r="J238" s="93"/>
    </row>
    <row r="239" spans="1:10">
      <c r="A239" s="93"/>
      <c r="B239" s="93"/>
      <c r="C239" s="93"/>
      <c r="D239" s="93"/>
      <c r="E239" s="93"/>
      <c r="F239" s="93"/>
      <c r="G239" s="93"/>
      <c r="H239" s="93"/>
      <c r="I239" s="93"/>
      <c r="J239" s="93"/>
    </row>
    <row r="240" spans="1:10">
      <c r="A240" s="93"/>
      <c r="B240" s="93"/>
      <c r="C240" s="93"/>
      <c r="D240" s="93"/>
      <c r="E240" s="93"/>
      <c r="F240" s="93"/>
      <c r="G240" s="93"/>
      <c r="H240" s="93"/>
      <c r="I240" s="93"/>
      <c r="J240" s="93"/>
    </row>
    <row r="241" spans="1:10">
      <c r="A241" s="93"/>
      <c r="B241" s="93"/>
      <c r="C241" s="93"/>
      <c r="D241" s="93"/>
      <c r="E241" s="93"/>
      <c r="F241" s="93"/>
      <c r="G241" s="93"/>
      <c r="H241" s="93"/>
      <c r="I241" s="93"/>
      <c r="J241" s="93"/>
    </row>
    <row r="242" spans="1:10">
      <c r="A242" s="93"/>
      <c r="B242" s="93"/>
      <c r="C242" s="93"/>
      <c r="D242" s="93"/>
      <c r="E242" s="93"/>
      <c r="F242" s="93"/>
      <c r="G242" s="93"/>
      <c r="H242" s="93"/>
      <c r="I242" s="93"/>
      <c r="J242" s="93"/>
    </row>
    <row r="243" spans="1:10">
      <c r="A243" s="93"/>
      <c r="B243" s="93"/>
      <c r="C243" s="93"/>
      <c r="D243" s="93"/>
      <c r="E243" s="93"/>
      <c r="F243" s="93"/>
      <c r="G243" s="93"/>
      <c r="H243" s="93"/>
      <c r="I243" s="93"/>
      <c r="J243" s="93"/>
    </row>
    <row r="244" spans="1:10">
      <c r="A244" s="93"/>
      <c r="B244" s="93"/>
      <c r="C244" s="93"/>
      <c r="D244" s="93"/>
      <c r="E244" s="93"/>
      <c r="F244" s="93"/>
      <c r="G244" s="93"/>
      <c r="H244" s="93"/>
      <c r="I244" s="93"/>
      <c r="J244" s="93"/>
    </row>
    <row r="245" spans="1:10">
      <c r="A245" s="93"/>
      <c r="B245" s="93"/>
      <c r="C245" s="93"/>
      <c r="D245" s="93"/>
      <c r="E245" s="93"/>
      <c r="F245" s="93"/>
      <c r="G245" s="93"/>
      <c r="H245" s="93"/>
      <c r="I245" s="93"/>
      <c r="J245" s="93"/>
    </row>
    <row r="246" spans="1:10">
      <c r="A246" s="93"/>
      <c r="B246" s="93"/>
      <c r="C246" s="93"/>
      <c r="D246" s="93"/>
      <c r="E246" s="93"/>
      <c r="F246" s="93"/>
      <c r="G246" s="93"/>
      <c r="H246" s="93"/>
      <c r="I246" s="93"/>
      <c r="J246" s="93"/>
    </row>
    <row r="247" spans="1:10">
      <c r="A247" s="93"/>
      <c r="B247" s="93"/>
      <c r="C247" s="93"/>
      <c r="D247" s="93"/>
      <c r="E247" s="93"/>
      <c r="F247" s="93"/>
      <c r="G247" s="93"/>
      <c r="H247" s="93"/>
      <c r="I247" s="93"/>
      <c r="J247" s="93"/>
    </row>
    <row r="248" spans="1:10">
      <c r="A248" s="93"/>
      <c r="B248" s="93"/>
      <c r="C248" s="93"/>
      <c r="D248" s="93"/>
      <c r="E248" s="93"/>
      <c r="F248" s="93"/>
      <c r="G248" s="93"/>
      <c r="H248" s="93"/>
      <c r="I248" s="93"/>
      <c r="J248" s="93"/>
    </row>
  </sheetData>
  <mergeCells count="94">
    <mergeCell ref="B92:G92"/>
    <mergeCell ref="D93:I93"/>
    <mergeCell ref="D94:I94"/>
    <mergeCell ref="D95:I95"/>
    <mergeCell ref="D86:I86"/>
    <mergeCell ref="D87:I87"/>
    <mergeCell ref="D88:I88"/>
    <mergeCell ref="B89:G89"/>
    <mergeCell ref="D90:I90"/>
    <mergeCell ref="D91:I91"/>
    <mergeCell ref="D85:I85"/>
    <mergeCell ref="D74:I74"/>
    <mergeCell ref="B75:G75"/>
    <mergeCell ref="D76:I76"/>
    <mergeCell ref="B77:G77"/>
    <mergeCell ref="D78:I78"/>
    <mergeCell ref="B79:G79"/>
    <mergeCell ref="D80:I80"/>
    <mergeCell ref="B81:G81"/>
    <mergeCell ref="D82:I82"/>
    <mergeCell ref="D83:I83"/>
    <mergeCell ref="D84:I84"/>
    <mergeCell ref="D73:I73"/>
    <mergeCell ref="B62:G62"/>
    <mergeCell ref="D63:I63"/>
    <mergeCell ref="D64:I64"/>
    <mergeCell ref="D65:I65"/>
    <mergeCell ref="D66:I66"/>
    <mergeCell ref="B67:G67"/>
    <mergeCell ref="D68:I68"/>
    <mergeCell ref="D69:I69"/>
    <mergeCell ref="B70:G70"/>
    <mergeCell ref="D71:I71"/>
    <mergeCell ref="B72:G72"/>
    <mergeCell ref="D61:I61"/>
    <mergeCell ref="B50:G50"/>
    <mergeCell ref="B51:G51"/>
    <mergeCell ref="B52:G52"/>
    <mergeCell ref="B53:G53"/>
    <mergeCell ref="B54:G54"/>
    <mergeCell ref="D55:I55"/>
    <mergeCell ref="D56:I56"/>
    <mergeCell ref="D57:I57"/>
    <mergeCell ref="D58:I58"/>
    <mergeCell ref="D59:I59"/>
    <mergeCell ref="D60:I60"/>
    <mergeCell ref="B49:G49"/>
    <mergeCell ref="B38:G38"/>
    <mergeCell ref="B39:G39"/>
    <mergeCell ref="B40:G40"/>
    <mergeCell ref="B41:G41"/>
    <mergeCell ref="B42:G42"/>
    <mergeCell ref="B43:G43"/>
    <mergeCell ref="B44:G44"/>
    <mergeCell ref="B45:G45"/>
    <mergeCell ref="B46:G46"/>
    <mergeCell ref="B47:G47"/>
    <mergeCell ref="B48:G48"/>
    <mergeCell ref="B37:G37"/>
    <mergeCell ref="D26:I26"/>
    <mergeCell ref="B27:G27"/>
    <mergeCell ref="B28:G28"/>
    <mergeCell ref="B29:G29"/>
    <mergeCell ref="B30:G30"/>
    <mergeCell ref="B31:G31"/>
    <mergeCell ref="B32:G32"/>
    <mergeCell ref="B33:G33"/>
    <mergeCell ref="B34:G34"/>
    <mergeCell ref="B35:G35"/>
    <mergeCell ref="B36:G36"/>
    <mergeCell ref="D25:I25"/>
    <mergeCell ref="D14:I14"/>
    <mergeCell ref="D15:I15"/>
    <mergeCell ref="D16:I16"/>
    <mergeCell ref="D17:I17"/>
    <mergeCell ref="D18:I18"/>
    <mergeCell ref="B19:G19"/>
    <mergeCell ref="D20:I20"/>
    <mergeCell ref="D21:I21"/>
    <mergeCell ref="D22:I22"/>
    <mergeCell ref="D23:I23"/>
    <mergeCell ref="D24:I24"/>
    <mergeCell ref="Y3:Y4"/>
    <mergeCell ref="A4:J4"/>
    <mergeCell ref="D13:I13"/>
    <mergeCell ref="A3:J3"/>
    <mergeCell ref="K3:N3"/>
    <mergeCell ref="O3:W3"/>
    <mergeCell ref="X3:X4"/>
    <mergeCell ref="B5:G5"/>
    <mergeCell ref="B7:G7"/>
    <mergeCell ref="B9:G9"/>
    <mergeCell ref="B11:G11"/>
    <mergeCell ref="D12:I12"/>
  </mergeCells>
  <phoneticPr fontId="2"/>
  <printOptions horizontalCentered="1"/>
  <pageMargins left="0.39370078740157483" right="0.39370078740157483" top="0.59055118110236227" bottom="0.59055118110236227" header="0.31496062992125984" footer="0.31496062992125984"/>
  <pageSetup paperSize="9" scale="90" firstPageNumber="37" fitToHeight="0" orientation="landscape" useFirstPageNumber="1" r:id="rId1"/>
  <headerFooter alignWithMargins="0">
    <oddFooter>&amp;C&amp;"ＭＳ 明朝,標準"&amp;P</oddFooter>
  </headerFooter>
  <rowBreaks count="3" manualBreakCount="3">
    <brk id="26" max="16383" man="1"/>
    <brk id="52" max="22" man="1"/>
    <brk id="74"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48"/>
  <sheetViews>
    <sheetView showGridLines="0" zoomScaleNormal="100" zoomScaleSheetLayoutView="100" workbookViewId="0">
      <pane xSplit="10" ySplit="4" topLeftCell="K17" activePane="bottomRight" state="frozen"/>
      <selection activeCell="H7" sqref="H7"/>
      <selection pane="topRight" activeCell="H7" sqref="H7"/>
      <selection pane="bottomLeft" activeCell="H7" sqref="H7"/>
      <selection pane="bottomRight" activeCell="H7" sqref="H7"/>
    </sheetView>
  </sheetViews>
  <sheetFormatPr defaultColWidth="11" defaultRowHeight="12"/>
  <cols>
    <col min="1" max="10" width="1.375" style="63" customWidth="1"/>
    <col min="11" max="14" width="6.625" style="124" customWidth="1"/>
    <col min="15" max="15" width="7.5" style="124" customWidth="1"/>
    <col min="16" max="18" width="8.875" style="124" customWidth="1"/>
    <col min="19" max="26" width="8" style="124" customWidth="1"/>
    <col min="27" max="16384" width="11" style="124"/>
  </cols>
  <sheetData>
    <row r="2" spans="1:26" ht="15" customHeight="1">
      <c r="A2" s="63" t="s">
        <v>157</v>
      </c>
      <c r="B2" s="61"/>
      <c r="C2" s="61"/>
      <c r="D2" s="61"/>
      <c r="E2" s="61"/>
      <c r="F2" s="61"/>
      <c r="G2" s="61"/>
      <c r="H2" s="61"/>
      <c r="I2" s="61"/>
      <c r="J2" s="61"/>
      <c r="K2" s="123"/>
      <c r="L2" s="123"/>
      <c r="M2" s="123"/>
      <c r="N2" s="123"/>
      <c r="O2" s="123"/>
      <c r="P2" s="123"/>
      <c r="Q2" s="123"/>
      <c r="R2" s="123"/>
      <c r="S2" s="123"/>
      <c r="T2" s="123"/>
      <c r="U2" s="123"/>
      <c r="V2" s="123"/>
      <c r="W2" s="123"/>
      <c r="X2" s="123"/>
      <c r="Y2" s="123"/>
      <c r="Z2" s="123"/>
    </row>
    <row r="3" spans="1:26" ht="20.25" customHeight="1">
      <c r="A3" s="785" t="s">
        <v>41</v>
      </c>
      <c r="B3" s="785"/>
      <c r="C3" s="785"/>
      <c r="D3" s="785"/>
      <c r="E3" s="785"/>
      <c r="F3" s="785"/>
      <c r="G3" s="785"/>
      <c r="H3" s="785"/>
      <c r="I3" s="785"/>
      <c r="J3" s="786"/>
      <c r="K3" s="803" t="s">
        <v>158</v>
      </c>
      <c r="L3" s="804"/>
      <c r="M3" s="804"/>
      <c r="N3" s="805"/>
      <c r="O3" s="799" t="s">
        <v>159</v>
      </c>
      <c r="P3" s="803" t="s">
        <v>160</v>
      </c>
      <c r="Q3" s="804"/>
      <c r="R3" s="804"/>
      <c r="S3" s="804"/>
      <c r="T3" s="804"/>
      <c r="U3" s="804"/>
      <c r="V3" s="804"/>
      <c r="W3" s="804"/>
      <c r="X3" s="805"/>
      <c r="Y3" s="799" t="s">
        <v>161</v>
      </c>
      <c r="Z3" s="801" t="s">
        <v>162</v>
      </c>
    </row>
    <row r="4" spans="1:26" s="129" customFormat="1" ht="20.25" customHeight="1">
      <c r="A4" s="782" t="s">
        <v>47</v>
      </c>
      <c r="B4" s="782"/>
      <c r="C4" s="782"/>
      <c r="D4" s="782"/>
      <c r="E4" s="782"/>
      <c r="F4" s="782"/>
      <c r="G4" s="782"/>
      <c r="H4" s="782"/>
      <c r="I4" s="782"/>
      <c r="J4" s="783"/>
      <c r="K4" s="125" t="s">
        <v>48</v>
      </c>
      <c r="L4" s="126" t="s">
        <v>49</v>
      </c>
      <c r="M4" s="127" t="s">
        <v>50</v>
      </c>
      <c r="N4" s="128" t="s">
        <v>51</v>
      </c>
      <c r="O4" s="800"/>
      <c r="P4" s="125" t="s">
        <v>48</v>
      </c>
      <c r="Q4" s="126" t="s">
        <v>52</v>
      </c>
      <c r="R4" s="128" t="s">
        <v>53</v>
      </c>
      <c r="S4" s="126" t="s">
        <v>163</v>
      </c>
      <c r="T4" s="127" t="s">
        <v>164</v>
      </c>
      <c r="U4" s="127" t="s">
        <v>165</v>
      </c>
      <c r="V4" s="127" t="s">
        <v>166</v>
      </c>
      <c r="W4" s="127" t="s">
        <v>167</v>
      </c>
      <c r="X4" s="128" t="s">
        <v>168</v>
      </c>
      <c r="Y4" s="800"/>
      <c r="Z4" s="802"/>
    </row>
    <row r="5" spans="1:26" ht="20.25" customHeight="1">
      <c r="A5" s="71"/>
      <c r="B5" s="792" t="s">
        <v>58</v>
      </c>
      <c r="C5" s="792"/>
      <c r="D5" s="792"/>
      <c r="E5" s="792"/>
      <c r="F5" s="792"/>
      <c r="G5" s="792"/>
      <c r="H5" s="72"/>
      <c r="I5" s="72"/>
      <c r="J5" s="73"/>
      <c r="K5" s="130">
        <f>K7+K9</f>
        <v>720</v>
      </c>
      <c r="L5" s="131">
        <f t="shared" ref="L5:Z5" si="0">L7+L9</f>
        <v>3</v>
      </c>
      <c r="M5" s="132">
        <f t="shared" si="0"/>
        <v>708</v>
      </c>
      <c r="N5" s="133">
        <f t="shared" si="0"/>
        <v>9</v>
      </c>
      <c r="O5" s="130">
        <f t="shared" si="0"/>
        <v>12006</v>
      </c>
      <c r="P5" s="130">
        <f>IF(Q5+R5=S5+T5+U5+V5+W5+X5,Q5+R5,"error")</f>
        <v>278438</v>
      </c>
      <c r="Q5" s="131">
        <f t="shared" si="0"/>
        <v>142614</v>
      </c>
      <c r="R5" s="133">
        <f>R7+R9</f>
        <v>135824</v>
      </c>
      <c r="S5" s="131">
        <f t="shared" si="0"/>
        <v>45503</v>
      </c>
      <c r="T5" s="132">
        <f t="shared" si="0"/>
        <v>45776</v>
      </c>
      <c r="U5" s="132">
        <f t="shared" si="0"/>
        <v>46213</v>
      </c>
      <c r="V5" s="132">
        <f t="shared" si="0"/>
        <v>46371</v>
      </c>
      <c r="W5" s="132">
        <f t="shared" si="0"/>
        <v>46874</v>
      </c>
      <c r="X5" s="133">
        <f t="shared" si="0"/>
        <v>47701</v>
      </c>
      <c r="Y5" s="130">
        <f t="shared" si="0"/>
        <v>17964</v>
      </c>
      <c r="Z5" s="134">
        <f t="shared" si="0"/>
        <v>2477</v>
      </c>
    </row>
    <row r="6" spans="1:26" ht="20.25" customHeight="1">
      <c r="A6" s="62"/>
      <c r="B6" s="83"/>
      <c r="C6" s="83"/>
      <c r="D6" s="83"/>
      <c r="E6" s="83"/>
      <c r="F6" s="83"/>
      <c r="G6" s="83"/>
      <c r="H6" s="83"/>
      <c r="I6" s="83"/>
      <c r="J6" s="84"/>
      <c r="K6" s="135"/>
      <c r="L6" s="136"/>
      <c r="M6" s="137"/>
      <c r="N6" s="138"/>
      <c r="O6" s="135"/>
      <c r="P6" s="135"/>
      <c r="Q6" s="136"/>
      <c r="R6" s="138"/>
      <c r="S6" s="136"/>
      <c r="T6" s="137"/>
      <c r="U6" s="137"/>
      <c r="V6" s="137"/>
      <c r="W6" s="137"/>
      <c r="X6" s="138"/>
      <c r="Y6" s="135"/>
      <c r="Z6" s="139"/>
    </row>
    <row r="7" spans="1:26" ht="20.25" customHeight="1">
      <c r="A7" s="71"/>
      <c r="B7" s="792" t="s">
        <v>59</v>
      </c>
      <c r="C7" s="792"/>
      <c r="D7" s="792"/>
      <c r="E7" s="792"/>
      <c r="F7" s="792"/>
      <c r="G7" s="792"/>
      <c r="H7" s="72"/>
      <c r="I7" s="72"/>
      <c r="J7" s="73"/>
      <c r="K7" s="140">
        <f t="shared" ref="K7:Z7" si="1">K11+K19+SUM(K27:K53)</f>
        <v>607</v>
      </c>
      <c r="L7" s="141">
        <f t="shared" si="1"/>
        <v>3</v>
      </c>
      <c r="M7" s="142">
        <f t="shared" si="1"/>
        <v>595</v>
      </c>
      <c r="N7" s="143">
        <f t="shared" si="1"/>
        <v>9</v>
      </c>
      <c r="O7" s="140">
        <f t="shared" si="1"/>
        <v>10285</v>
      </c>
      <c r="P7" s="140">
        <f>IF(Q7+R7=S7+T7+U7+V7+W7+X7,Q7+R7,"error")</f>
        <v>243624</v>
      </c>
      <c r="Q7" s="141">
        <f t="shared" si="1"/>
        <v>124837</v>
      </c>
      <c r="R7" s="143">
        <f>R11+R19+SUM(R27:R53)</f>
        <v>118787</v>
      </c>
      <c r="S7" s="141">
        <f t="shared" si="1"/>
        <v>40058</v>
      </c>
      <c r="T7" s="142">
        <f t="shared" si="1"/>
        <v>39942</v>
      </c>
      <c r="U7" s="142">
        <f t="shared" si="1"/>
        <v>40464</v>
      </c>
      <c r="V7" s="142">
        <f t="shared" si="1"/>
        <v>40501</v>
      </c>
      <c r="W7" s="142">
        <f t="shared" si="1"/>
        <v>41072</v>
      </c>
      <c r="X7" s="143">
        <f t="shared" si="1"/>
        <v>41587</v>
      </c>
      <c r="Y7" s="140">
        <f t="shared" si="1"/>
        <v>15394</v>
      </c>
      <c r="Z7" s="144">
        <f t="shared" si="1"/>
        <v>2087</v>
      </c>
    </row>
    <row r="8" spans="1:26" ht="20.25" customHeight="1">
      <c r="A8" s="93"/>
      <c r="B8" s="94"/>
      <c r="C8" s="94"/>
      <c r="D8" s="94"/>
      <c r="E8" s="94"/>
      <c r="F8" s="94"/>
      <c r="G8" s="94"/>
      <c r="H8" s="94"/>
      <c r="I8" s="94"/>
      <c r="J8" s="95"/>
      <c r="K8" s="130"/>
      <c r="L8" s="131"/>
      <c r="M8" s="132"/>
      <c r="N8" s="133"/>
      <c r="O8" s="130"/>
      <c r="P8" s="130"/>
      <c r="Q8" s="131"/>
      <c r="R8" s="133"/>
      <c r="S8" s="131"/>
      <c r="T8" s="132"/>
      <c r="U8" s="132"/>
      <c r="V8" s="132"/>
      <c r="W8" s="132"/>
      <c r="X8" s="133"/>
      <c r="Y8" s="130"/>
      <c r="Z8" s="134"/>
    </row>
    <row r="9" spans="1:26" ht="20.25" customHeight="1">
      <c r="A9" s="93"/>
      <c r="B9" s="784" t="s">
        <v>60</v>
      </c>
      <c r="C9" s="784"/>
      <c r="D9" s="784"/>
      <c r="E9" s="784"/>
      <c r="F9" s="784"/>
      <c r="G9" s="784"/>
      <c r="H9" s="94"/>
      <c r="I9" s="94"/>
      <c r="J9" s="95"/>
      <c r="K9" s="130">
        <f t="shared" ref="K9:Z9" si="2">SUM(K54,K62,K67,K70,K72,K75,K77,K79,K81,K89,K92)</f>
        <v>113</v>
      </c>
      <c r="L9" s="131">
        <f t="shared" si="2"/>
        <v>0</v>
      </c>
      <c r="M9" s="132">
        <f t="shared" si="2"/>
        <v>113</v>
      </c>
      <c r="N9" s="133">
        <f t="shared" si="2"/>
        <v>0</v>
      </c>
      <c r="O9" s="130">
        <f t="shared" si="2"/>
        <v>1721</v>
      </c>
      <c r="P9" s="130">
        <f>IF(Q9+R9=S9+T9+U9+V9+W9+X9,Q9+R9,"error")</f>
        <v>34814</v>
      </c>
      <c r="Q9" s="131">
        <f t="shared" si="2"/>
        <v>17777</v>
      </c>
      <c r="R9" s="133">
        <f t="shared" si="2"/>
        <v>17037</v>
      </c>
      <c r="S9" s="131">
        <f t="shared" si="2"/>
        <v>5445</v>
      </c>
      <c r="T9" s="132">
        <f t="shared" si="2"/>
        <v>5834</v>
      </c>
      <c r="U9" s="132">
        <f t="shared" si="2"/>
        <v>5749</v>
      </c>
      <c r="V9" s="132">
        <f t="shared" si="2"/>
        <v>5870</v>
      </c>
      <c r="W9" s="132">
        <f t="shared" si="2"/>
        <v>5802</v>
      </c>
      <c r="X9" s="133">
        <f t="shared" si="2"/>
        <v>6114</v>
      </c>
      <c r="Y9" s="130">
        <f t="shared" si="2"/>
        <v>2570</v>
      </c>
      <c r="Z9" s="134">
        <f t="shared" si="2"/>
        <v>390</v>
      </c>
    </row>
    <row r="10" spans="1:26" ht="20.25" customHeight="1">
      <c r="A10" s="62"/>
      <c r="B10" s="83"/>
      <c r="C10" s="83"/>
      <c r="D10" s="83"/>
      <c r="E10" s="83"/>
      <c r="F10" s="83"/>
      <c r="G10" s="83"/>
      <c r="H10" s="83"/>
      <c r="I10" s="83"/>
      <c r="J10" s="84"/>
      <c r="K10" s="135"/>
      <c r="L10" s="136"/>
      <c r="M10" s="137"/>
      <c r="N10" s="138"/>
      <c r="O10" s="135"/>
      <c r="P10" s="135"/>
      <c r="Q10" s="136"/>
      <c r="R10" s="138"/>
      <c r="S10" s="136"/>
      <c r="T10" s="137"/>
      <c r="U10" s="137"/>
      <c r="V10" s="137"/>
      <c r="W10" s="137"/>
      <c r="X10" s="138"/>
      <c r="Y10" s="135"/>
      <c r="Z10" s="139"/>
    </row>
    <row r="11" spans="1:26" ht="20.25" customHeight="1">
      <c r="A11" s="71"/>
      <c r="B11" s="792" t="s">
        <v>61</v>
      </c>
      <c r="C11" s="792"/>
      <c r="D11" s="792"/>
      <c r="E11" s="792"/>
      <c r="F11" s="792"/>
      <c r="G11" s="792"/>
      <c r="H11" s="72"/>
      <c r="I11" s="72"/>
      <c r="J11" s="73"/>
      <c r="K11" s="140">
        <f>SUM(K12:K18)</f>
        <v>132</v>
      </c>
      <c r="L11" s="141">
        <f t="shared" ref="L11:Z11" si="3">SUM(L12:L18)</f>
        <v>1</v>
      </c>
      <c r="M11" s="142">
        <f t="shared" si="3"/>
        <v>128</v>
      </c>
      <c r="N11" s="143">
        <f t="shared" si="3"/>
        <v>3</v>
      </c>
      <c r="O11" s="140">
        <f t="shared" si="3"/>
        <v>1943</v>
      </c>
      <c r="P11" s="140">
        <f t="shared" ref="P11:P74" si="4">IF(Q11+R11=S11+T11+U11+V11+W11+X11,Q11+R11,"error")</f>
        <v>46469</v>
      </c>
      <c r="Q11" s="141">
        <f t="shared" si="3"/>
        <v>23833</v>
      </c>
      <c r="R11" s="143">
        <f t="shared" si="3"/>
        <v>22636</v>
      </c>
      <c r="S11" s="141">
        <f t="shared" si="3"/>
        <v>7581</v>
      </c>
      <c r="T11" s="142">
        <f t="shared" si="3"/>
        <v>7514</v>
      </c>
      <c r="U11" s="142">
        <f t="shared" si="3"/>
        <v>7564</v>
      </c>
      <c r="V11" s="142">
        <f t="shared" si="3"/>
        <v>7760</v>
      </c>
      <c r="W11" s="142">
        <f t="shared" si="3"/>
        <v>8065</v>
      </c>
      <c r="X11" s="143">
        <f t="shared" si="3"/>
        <v>7985</v>
      </c>
      <c r="Y11" s="140">
        <f t="shared" si="3"/>
        <v>3007</v>
      </c>
      <c r="Z11" s="144">
        <f t="shared" si="3"/>
        <v>260</v>
      </c>
    </row>
    <row r="12" spans="1:26" ht="20.25" customHeight="1">
      <c r="A12" s="93"/>
      <c r="B12" s="94"/>
      <c r="C12" s="94"/>
      <c r="D12" s="784" t="s">
        <v>62</v>
      </c>
      <c r="E12" s="784"/>
      <c r="F12" s="784"/>
      <c r="G12" s="784"/>
      <c r="H12" s="784"/>
      <c r="I12" s="784"/>
      <c r="J12" s="95"/>
      <c r="K12" s="130">
        <f>SUM(L12:N12)</f>
        <v>18</v>
      </c>
      <c r="L12" s="145">
        <v>0</v>
      </c>
      <c r="M12" s="146">
        <v>17</v>
      </c>
      <c r="N12" s="147">
        <v>1</v>
      </c>
      <c r="O12" s="148">
        <v>201</v>
      </c>
      <c r="P12" s="130">
        <f t="shared" si="4"/>
        <v>4495</v>
      </c>
      <c r="Q12" s="145">
        <v>2287</v>
      </c>
      <c r="R12" s="147">
        <v>2208</v>
      </c>
      <c r="S12" s="145">
        <v>709</v>
      </c>
      <c r="T12" s="146">
        <v>737</v>
      </c>
      <c r="U12" s="146">
        <v>706</v>
      </c>
      <c r="V12" s="146">
        <v>737</v>
      </c>
      <c r="W12" s="146">
        <v>791</v>
      </c>
      <c r="X12" s="147">
        <v>815</v>
      </c>
      <c r="Y12" s="148">
        <v>330</v>
      </c>
      <c r="Z12" s="149">
        <v>28</v>
      </c>
    </row>
    <row r="13" spans="1:26" ht="20.25" customHeight="1">
      <c r="A13" s="93"/>
      <c r="B13" s="94"/>
      <c r="C13" s="94"/>
      <c r="D13" s="784" t="s">
        <v>63</v>
      </c>
      <c r="E13" s="784"/>
      <c r="F13" s="784"/>
      <c r="G13" s="784"/>
      <c r="H13" s="784"/>
      <c r="I13" s="784"/>
      <c r="J13" s="95"/>
      <c r="K13" s="130">
        <f t="shared" ref="K13:K82" si="5">SUM(L13:N13)</f>
        <v>13</v>
      </c>
      <c r="L13" s="145">
        <v>0</v>
      </c>
      <c r="M13" s="146">
        <v>13</v>
      </c>
      <c r="N13" s="147">
        <v>0</v>
      </c>
      <c r="O13" s="148">
        <v>194</v>
      </c>
      <c r="P13" s="130">
        <f t="shared" si="4"/>
        <v>4558</v>
      </c>
      <c r="Q13" s="145">
        <v>2359</v>
      </c>
      <c r="R13" s="147">
        <v>2199</v>
      </c>
      <c r="S13" s="145">
        <v>700</v>
      </c>
      <c r="T13" s="146">
        <v>735</v>
      </c>
      <c r="U13" s="146">
        <v>761</v>
      </c>
      <c r="V13" s="146">
        <v>818</v>
      </c>
      <c r="W13" s="146">
        <v>786</v>
      </c>
      <c r="X13" s="147">
        <v>758</v>
      </c>
      <c r="Y13" s="148">
        <v>296</v>
      </c>
      <c r="Z13" s="149">
        <v>30</v>
      </c>
    </row>
    <row r="14" spans="1:26" ht="20.25" customHeight="1">
      <c r="A14" s="93"/>
      <c r="B14" s="94"/>
      <c r="C14" s="94"/>
      <c r="D14" s="784" t="s">
        <v>64</v>
      </c>
      <c r="E14" s="784"/>
      <c r="F14" s="784"/>
      <c r="G14" s="784"/>
      <c r="H14" s="784"/>
      <c r="I14" s="784"/>
      <c r="J14" s="95"/>
      <c r="K14" s="130">
        <f t="shared" si="5"/>
        <v>9</v>
      </c>
      <c r="L14" s="145">
        <v>0</v>
      </c>
      <c r="M14" s="146">
        <v>8</v>
      </c>
      <c r="N14" s="147">
        <v>1</v>
      </c>
      <c r="O14" s="148">
        <v>123</v>
      </c>
      <c r="P14" s="130">
        <f t="shared" si="4"/>
        <v>2939</v>
      </c>
      <c r="Q14" s="145">
        <v>1483</v>
      </c>
      <c r="R14" s="147">
        <v>1456</v>
      </c>
      <c r="S14" s="145">
        <v>501</v>
      </c>
      <c r="T14" s="146">
        <v>473</v>
      </c>
      <c r="U14" s="146">
        <v>488</v>
      </c>
      <c r="V14" s="146">
        <v>482</v>
      </c>
      <c r="W14" s="146">
        <v>509</v>
      </c>
      <c r="X14" s="147">
        <v>486</v>
      </c>
      <c r="Y14" s="148">
        <v>195</v>
      </c>
      <c r="Z14" s="149">
        <v>21</v>
      </c>
    </row>
    <row r="15" spans="1:26" ht="20.25" customHeight="1">
      <c r="A15" s="93"/>
      <c r="B15" s="94"/>
      <c r="C15" s="94"/>
      <c r="D15" s="784" t="s">
        <v>65</v>
      </c>
      <c r="E15" s="784"/>
      <c r="F15" s="784"/>
      <c r="G15" s="784"/>
      <c r="H15" s="784"/>
      <c r="I15" s="784"/>
      <c r="J15" s="95"/>
      <c r="K15" s="130">
        <f t="shared" si="5"/>
        <v>22</v>
      </c>
      <c r="L15" s="145">
        <v>1</v>
      </c>
      <c r="M15" s="146">
        <v>21</v>
      </c>
      <c r="N15" s="147">
        <v>0</v>
      </c>
      <c r="O15" s="148">
        <v>321</v>
      </c>
      <c r="P15" s="130">
        <f t="shared" si="4"/>
        <v>7753</v>
      </c>
      <c r="Q15" s="145">
        <v>3986</v>
      </c>
      <c r="R15" s="147">
        <v>3767</v>
      </c>
      <c r="S15" s="145">
        <v>1290</v>
      </c>
      <c r="T15" s="146">
        <v>1266</v>
      </c>
      <c r="U15" s="146">
        <v>1294</v>
      </c>
      <c r="V15" s="146">
        <v>1286</v>
      </c>
      <c r="W15" s="146">
        <v>1305</v>
      </c>
      <c r="X15" s="147">
        <v>1312</v>
      </c>
      <c r="Y15" s="148">
        <v>508</v>
      </c>
      <c r="Z15" s="149">
        <v>42</v>
      </c>
    </row>
    <row r="16" spans="1:26" ht="20.25" customHeight="1">
      <c r="A16" s="93"/>
      <c r="B16" s="94"/>
      <c r="C16" s="94"/>
      <c r="D16" s="784" t="s">
        <v>66</v>
      </c>
      <c r="E16" s="784"/>
      <c r="F16" s="784"/>
      <c r="G16" s="784"/>
      <c r="H16" s="784"/>
      <c r="I16" s="784"/>
      <c r="J16" s="95"/>
      <c r="K16" s="130">
        <f t="shared" si="5"/>
        <v>27</v>
      </c>
      <c r="L16" s="145">
        <v>0</v>
      </c>
      <c r="M16" s="146">
        <v>26</v>
      </c>
      <c r="N16" s="147">
        <v>1</v>
      </c>
      <c r="O16" s="148">
        <v>448</v>
      </c>
      <c r="P16" s="130">
        <f t="shared" si="4"/>
        <v>10973</v>
      </c>
      <c r="Q16" s="145">
        <v>5616</v>
      </c>
      <c r="R16" s="147">
        <v>5357</v>
      </c>
      <c r="S16" s="145">
        <v>1810</v>
      </c>
      <c r="T16" s="146">
        <v>1768</v>
      </c>
      <c r="U16" s="146">
        <v>1768</v>
      </c>
      <c r="V16" s="146">
        <v>1851</v>
      </c>
      <c r="W16" s="146">
        <v>1842</v>
      </c>
      <c r="X16" s="147">
        <v>1934</v>
      </c>
      <c r="Y16" s="148">
        <v>685</v>
      </c>
      <c r="Z16" s="149">
        <v>52</v>
      </c>
    </row>
    <row r="17" spans="1:26" ht="20.25" customHeight="1">
      <c r="A17" s="93"/>
      <c r="B17" s="94"/>
      <c r="C17" s="94"/>
      <c r="D17" s="784" t="s">
        <v>67</v>
      </c>
      <c r="E17" s="784"/>
      <c r="F17" s="784"/>
      <c r="G17" s="784"/>
      <c r="H17" s="784"/>
      <c r="I17" s="784"/>
      <c r="J17" s="95"/>
      <c r="K17" s="130">
        <f t="shared" si="5"/>
        <v>11</v>
      </c>
      <c r="L17" s="145">
        <v>0</v>
      </c>
      <c r="M17" s="146">
        <v>11</v>
      </c>
      <c r="N17" s="147">
        <v>0</v>
      </c>
      <c r="O17" s="148">
        <v>130</v>
      </c>
      <c r="P17" s="130">
        <f t="shared" si="4"/>
        <v>3048</v>
      </c>
      <c r="Q17" s="145">
        <v>1611</v>
      </c>
      <c r="R17" s="147">
        <v>1437</v>
      </c>
      <c r="S17" s="145">
        <v>492</v>
      </c>
      <c r="T17" s="146">
        <v>505</v>
      </c>
      <c r="U17" s="146">
        <v>478</v>
      </c>
      <c r="V17" s="146">
        <v>521</v>
      </c>
      <c r="W17" s="146">
        <v>540</v>
      </c>
      <c r="X17" s="147">
        <v>512</v>
      </c>
      <c r="Y17" s="148">
        <v>206</v>
      </c>
      <c r="Z17" s="149">
        <v>22</v>
      </c>
    </row>
    <row r="18" spans="1:26" ht="20.25" customHeight="1">
      <c r="A18" s="93"/>
      <c r="B18" s="94"/>
      <c r="C18" s="94"/>
      <c r="D18" s="784" t="s">
        <v>68</v>
      </c>
      <c r="E18" s="784"/>
      <c r="F18" s="784"/>
      <c r="G18" s="784"/>
      <c r="H18" s="784"/>
      <c r="I18" s="784"/>
      <c r="J18" s="95"/>
      <c r="K18" s="130">
        <f t="shared" si="5"/>
        <v>32</v>
      </c>
      <c r="L18" s="145">
        <v>0</v>
      </c>
      <c r="M18" s="146">
        <v>32</v>
      </c>
      <c r="N18" s="147">
        <v>0</v>
      </c>
      <c r="O18" s="148">
        <v>526</v>
      </c>
      <c r="P18" s="130">
        <f t="shared" si="4"/>
        <v>12703</v>
      </c>
      <c r="Q18" s="145">
        <v>6491</v>
      </c>
      <c r="R18" s="147">
        <v>6212</v>
      </c>
      <c r="S18" s="145">
        <v>2079</v>
      </c>
      <c r="T18" s="146">
        <v>2030</v>
      </c>
      <c r="U18" s="146">
        <v>2069</v>
      </c>
      <c r="V18" s="146">
        <v>2065</v>
      </c>
      <c r="W18" s="146">
        <v>2292</v>
      </c>
      <c r="X18" s="147">
        <v>2168</v>
      </c>
      <c r="Y18" s="148">
        <v>787</v>
      </c>
      <c r="Z18" s="149">
        <v>65</v>
      </c>
    </row>
    <row r="19" spans="1:26" ht="20.25" customHeight="1">
      <c r="A19" s="71"/>
      <c r="B19" s="792" t="s">
        <v>69</v>
      </c>
      <c r="C19" s="792"/>
      <c r="D19" s="792"/>
      <c r="E19" s="792"/>
      <c r="F19" s="792"/>
      <c r="G19" s="792"/>
      <c r="H19" s="72"/>
      <c r="I19" s="72"/>
      <c r="J19" s="73"/>
      <c r="K19" s="140">
        <f>SUM(K20:K26)</f>
        <v>149</v>
      </c>
      <c r="L19" s="141">
        <f t="shared" ref="L19:Z19" si="6">SUM(L20:L26)</f>
        <v>1</v>
      </c>
      <c r="M19" s="142">
        <f t="shared" si="6"/>
        <v>145</v>
      </c>
      <c r="N19" s="143">
        <f t="shared" si="6"/>
        <v>3</v>
      </c>
      <c r="O19" s="140">
        <f t="shared" si="6"/>
        <v>3218</v>
      </c>
      <c r="P19" s="140">
        <f t="shared" si="4"/>
        <v>84719</v>
      </c>
      <c r="Q19" s="141">
        <f t="shared" si="6"/>
        <v>43286</v>
      </c>
      <c r="R19" s="143">
        <f t="shared" si="6"/>
        <v>41433</v>
      </c>
      <c r="S19" s="141">
        <f t="shared" si="6"/>
        <v>14226</v>
      </c>
      <c r="T19" s="142">
        <f t="shared" si="6"/>
        <v>14070</v>
      </c>
      <c r="U19" s="142">
        <f t="shared" si="6"/>
        <v>14235</v>
      </c>
      <c r="V19" s="142">
        <f t="shared" si="6"/>
        <v>13911</v>
      </c>
      <c r="W19" s="142">
        <f t="shared" si="6"/>
        <v>14027</v>
      </c>
      <c r="X19" s="143">
        <f t="shared" si="6"/>
        <v>14250</v>
      </c>
      <c r="Y19" s="140">
        <f t="shared" si="6"/>
        <v>4682</v>
      </c>
      <c r="Z19" s="144">
        <f t="shared" si="6"/>
        <v>505</v>
      </c>
    </row>
    <row r="20" spans="1:26" ht="20.25" customHeight="1">
      <c r="A20" s="93"/>
      <c r="B20" s="94"/>
      <c r="C20" s="94"/>
      <c r="D20" s="784" t="s">
        <v>70</v>
      </c>
      <c r="E20" s="784"/>
      <c r="F20" s="784"/>
      <c r="G20" s="784"/>
      <c r="H20" s="784"/>
      <c r="I20" s="784"/>
      <c r="J20" s="101"/>
      <c r="K20" s="130">
        <f t="shared" si="5"/>
        <v>30</v>
      </c>
      <c r="L20" s="145">
        <v>0</v>
      </c>
      <c r="M20" s="146">
        <v>30</v>
      </c>
      <c r="N20" s="147">
        <v>0</v>
      </c>
      <c r="O20" s="148">
        <v>712</v>
      </c>
      <c r="P20" s="130">
        <f t="shared" si="4"/>
        <v>18356</v>
      </c>
      <c r="Q20" s="145">
        <v>9391</v>
      </c>
      <c r="R20" s="147">
        <v>8965</v>
      </c>
      <c r="S20" s="145">
        <v>3088</v>
      </c>
      <c r="T20" s="146">
        <v>3051</v>
      </c>
      <c r="U20" s="146">
        <v>3015</v>
      </c>
      <c r="V20" s="146">
        <v>3095</v>
      </c>
      <c r="W20" s="146">
        <v>3038</v>
      </c>
      <c r="X20" s="147">
        <v>3069</v>
      </c>
      <c r="Y20" s="148">
        <v>1031</v>
      </c>
      <c r="Z20" s="149">
        <v>109</v>
      </c>
    </row>
    <row r="21" spans="1:26" ht="20.25" customHeight="1">
      <c r="A21" s="93"/>
      <c r="B21" s="94"/>
      <c r="C21" s="94"/>
      <c r="D21" s="784" t="s">
        <v>71</v>
      </c>
      <c r="E21" s="784"/>
      <c r="F21" s="784"/>
      <c r="G21" s="784"/>
      <c r="H21" s="784"/>
      <c r="I21" s="784"/>
      <c r="J21" s="101"/>
      <c r="K21" s="130">
        <f t="shared" si="5"/>
        <v>18</v>
      </c>
      <c r="L21" s="145">
        <v>0</v>
      </c>
      <c r="M21" s="146">
        <v>18</v>
      </c>
      <c r="N21" s="147">
        <v>0</v>
      </c>
      <c r="O21" s="148">
        <v>348</v>
      </c>
      <c r="P21" s="130">
        <f t="shared" si="4"/>
        <v>8712</v>
      </c>
      <c r="Q21" s="145">
        <v>4422</v>
      </c>
      <c r="R21" s="147">
        <v>4290</v>
      </c>
      <c r="S21" s="145">
        <v>1487</v>
      </c>
      <c r="T21" s="146">
        <v>1503</v>
      </c>
      <c r="U21" s="146">
        <v>1455</v>
      </c>
      <c r="V21" s="146">
        <v>1410</v>
      </c>
      <c r="W21" s="146">
        <v>1428</v>
      </c>
      <c r="X21" s="147">
        <v>1429</v>
      </c>
      <c r="Y21" s="148">
        <v>511</v>
      </c>
      <c r="Z21" s="149">
        <v>66</v>
      </c>
    </row>
    <row r="22" spans="1:26" ht="20.25" customHeight="1">
      <c r="A22" s="93"/>
      <c r="B22" s="94"/>
      <c r="C22" s="94"/>
      <c r="D22" s="784" t="s">
        <v>72</v>
      </c>
      <c r="E22" s="784"/>
      <c r="F22" s="784"/>
      <c r="G22" s="784"/>
      <c r="H22" s="784"/>
      <c r="I22" s="784"/>
      <c r="J22" s="101"/>
      <c r="K22" s="130">
        <f t="shared" si="5"/>
        <v>14</v>
      </c>
      <c r="L22" s="145">
        <v>1</v>
      </c>
      <c r="M22" s="146">
        <v>12</v>
      </c>
      <c r="N22" s="147">
        <v>1</v>
      </c>
      <c r="O22" s="148">
        <v>319</v>
      </c>
      <c r="P22" s="130">
        <f t="shared" si="4"/>
        <v>8711</v>
      </c>
      <c r="Q22" s="145">
        <v>4244</v>
      </c>
      <c r="R22" s="147">
        <v>4467</v>
      </c>
      <c r="S22" s="145">
        <v>1556</v>
      </c>
      <c r="T22" s="146">
        <v>1442</v>
      </c>
      <c r="U22" s="146">
        <v>1541</v>
      </c>
      <c r="V22" s="146">
        <v>1380</v>
      </c>
      <c r="W22" s="146">
        <v>1405</v>
      </c>
      <c r="X22" s="147">
        <v>1387</v>
      </c>
      <c r="Y22" s="148">
        <v>490</v>
      </c>
      <c r="Z22" s="149">
        <v>74</v>
      </c>
    </row>
    <row r="23" spans="1:26" ht="20.25" customHeight="1">
      <c r="A23" s="93"/>
      <c r="B23" s="94"/>
      <c r="C23" s="94"/>
      <c r="D23" s="784" t="s">
        <v>73</v>
      </c>
      <c r="E23" s="784"/>
      <c r="F23" s="784"/>
      <c r="G23" s="784"/>
      <c r="H23" s="784"/>
      <c r="I23" s="784"/>
      <c r="J23" s="101"/>
      <c r="K23" s="130">
        <f t="shared" si="5"/>
        <v>26</v>
      </c>
      <c r="L23" s="145">
        <v>0</v>
      </c>
      <c r="M23" s="146">
        <v>25</v>
      </c>
      <c r="N23" s="147">
        <v>1</v>
      </c>
      <c r="O23" s="148">
        <v>577</v>
      </c>
      <c r="P23" s="130">
        <f t="shared" si="4"/>
        <v>15477</v>
      </c>
      <c r="Q23" s="145">
        <v>7999</v>
      </c>
      <c r="R23" s="147">
        <v>7478</v>
      </c>
      <c r="S23" s="145">
        <v>2603</v>
      </c>
      <c r="T23" s="146">
        <v>2595</v>
      </c>
      <c r="U23" s="146">
        <v>2586</v>
      </c>
      <c r="V23" s="146">
        <v>2524</v>
      </c>
      <c r="W23" s="146">
        <v>2582</v>
      </c>
      <c r="X23" s="147">
        <v>2587</v>
      </c>
      <c r="Y23" s="148">
        <v>822</v>
      </c>
      <c r="Z23" s="149">
        <v>65</v>
      </c>
    </row>
    <row r="24" spans="1:26" ht="20.25" customHeight="1">
      <c r="A24" s="93"/>
      <c r="B24" s="94"/>
      <c r="C24" s="94"/>
      <c r="D24" s="784" t="s">
        <v>74</v>
      </c>
      <c r="E24" s="784"/>
      <c r="F24" s="784"/>
      <c r="G24" s="784"/>
      <c r="H24" s="784"/>
      <c r="I24" s="784"/>
      <c r="J24" s="101"/>
      <c r="K24" s="130">
        <f t="shared" si="5"/>
        <v>24</v>
      </c>
      <c r="L24" s="145">
        <v>0</v>
      </c>
      <c r="M24" s="146">
        <v>24</v>
      </c>
      <c r="N24" s="147">
        <v>0</v>
      </c>
      <c r="O24" s="148">
        <v>484</v>
      </c>
      <c r="P24" s="130">
        <f t="shared" si="4"/>
        <v>12521</v>
      </c>
      <c r="Q24" s="145">
        <v>6496</v>
      </c>
      <c r="R24" s="147">
        <v>6025</v>
      </c>
      <c r="S24" s="145">
        <v>2089</v>
      </c>
      <c r="T24" s="146">
        <v>1988</v>
      </c>
      <c r="U24" s="146">
        <v>2200</v>
      </c>
      <c r="V24" s="146">
        <v>2058</v>
      </c>
      <c r="W24" s="146">
        <v>2043</v>
      </c>
      <c r="X24" s="147">
        <v>2143</v>
      </c>
      <c r="Y24" s="148">
        <v>712</v>
      </c>
      <c r="Z24" s="149">
        <v>75</v>
      </c>
    </row>
    <row r="25" spans="1:26" ht="20.25" customHeight="1">
      <c r="A25" s="93"/>
      <c r="B25" s="94"/>
      <c r="C25" s="94"/>
      <c r="D25" s="784" t="s">
        <v>75</v>
      </c>
      <c r="E25" s="784"/>
      <c r="F25" s="784"/>
      <c r="G25" s="784"/>
      <c r="H25" s="784"/>
      <c r="I25" s="784"/>
      <c r="J25" s="101"/>
      <c r="K25" s="130">
        <f t="shared" si="5"/>
        <v>11</v>
      </c>
      <c r="L25" s="145">
        <v>0</v>
      </c>
      <c r="M25" s="146">
        <v>11</v>
      </c>
      <c r="N25" s="147">
        <v>0</v>
      </c>
      <c r="O25" s="148">
        <v>253</v>
      </c>
      <c r="P25" s="130">
        <f t="shared" si="4"/>
        <v>6851</v>
      </c>
      <c r="Q25" s="145">
        <v>3487</v>
      </c>
      <c r="R25" s="147">
        <v>3364</v>
      </c>
      <c r="S25" s="145">
        <v>1066</v>
      </c>
      <c r="T25" s="146">
        <v>1140</v>
      </c>
      <c r="U25" s="146">
        <v>1170</v>
      </c>
      <c r="V25" s="146">
        <v>1105</v>
      </c>
      <c r="W25" s="146">
        <v>1122</v>
      </c>
      <c r="X25" s="147">
        <v>1248</v>
      </c>
      <c r="Y25" s="148">
        <v>357</v>
      </c>
      <c r="Z25" s="149">
        <v>27</v>
      </c>
    </row>
    <row r="26" spans="1:26" ht="20.25" customHeight="1">
      <c r="A26" s="62"/>
      <c r="B26" s="83"/>
      <c r="C26" s="83"/>
      <c r="D26" s="794" t="s">
        <v>76</v>
      </c>
      <c r="E26" s="794"/>
      <c r="F26" s="794"/>
      <c r="G26" s="794"/>
      <c r="H26" s="794"/>
      <c r="I26" s="794"/>
      <c r="J26" s="103"/>
      <c r="K26" s="135">
        <f t="shared" si="5"/>
        <v>26</v>
      </c>
      <c r="L26" s="150">
        <v>0</v>
      </c>
      <c r="M26" s="151">
        <v>25</v>
      </c>
      <c r="N26" s="152">
        <v>1</v>
      </c>
      <c r="O26" s="153">
        <v>525</v>
      </c>
      <c r="P26" s="135">
        <f t="shared" si="4"/>
        <v>14091</v>
      </c>
      <c r="Q26" s="150">
        <v>7247</v>
      </c>
      <c r="R26" s="152">
        <v>6844</v>
      </c>
      <c r="S26" s="150">
        <v>2337</v>
      </c>
      <c r="T26" s="151">
        <v>2351</v>
      </c>
      <c r="U26" s="151">
        <v>2268</v>
      </c>
      <c r="V26" s="151">
        <v>2339</v>
      </c>
      <c r="W26" s="151">
        <v>2409</v>
      </c>
      <c r="X26" s="152">
        <v>2387</v>
      </c>
      <c r="Y26" s="153">
        <v>759</v>
      </c>
      <c r="Z26" s="154">
        <v>89</v>
      </c>
    </row>
    <row r="27" spans="1:26" ht="20.100000000000001" customHeight="1">
      <c r="A27" s="105"/>
      <c r="B27" s="793" t="s">
        <v>77</v>
      </c>
      <c r="C27" s="793"/>
      <c r="D27" s="793"/>
      <c r="E27" s="793"/>
      <c r="F27" s="793"/>
      <c r="G27" s="793"/>
      <c r="H27" s="106"/>
      <c r="I27" s="106"/>
      <c r="J27" s="107"/>
      <c r="K27" s="155">
        <f t="shared" si="5"/>
        <v>19</v>
      </c>
      <c r="L27" s="156">
        <v>0</v>
      </c>
      <c r="M27" s="157">
        <v>19</v>
      </c>
      <c r="N27" s="158">
        <v>0</v>
      </c>
      <c r="O27" s="159">
        <v>234</v>
      </c>
      <c r="P27" s="155">
        <f t="shared" si="4"/>
        <v>5046</v>
      </c>
      <c r="Q27" s="156">
        <v>2613</v>
      </c>
      <c r="R27" s="158">
        <v>2433</v>
      </c>
      <c r="S27" s="156">
        <v>767</v>
      </c>
      <c r="T27" s="157">
        <v>801</v>
      </c>
      <c r="U27" s="157">
        <v>828</v>
      </c>
      <c r="V27" s="157">
        <v>852</v>
      </c>
      <c r="W27" s="157">
        <v>848</v>
      </c>
      <c r="X27" s="158">
        <v>950</v>
      </c>
      <c r="Y27" s="159">
        <v>343</v>
      </c>
      <c r="Z27" s="160">
        <v>70</v>
      </c>
    </row>
    <row r="28" spans="1:26" ht="20.100000000000001" customHeight="1">
      <c r="A28" s="105"/>
      <c r="B28" s="793" t="s">
        <v>78</v>
      </c>
      <c r="C28" s="793"/>
      <c r="D28" s="793"/>
      <c r="E28" s="793"/>
      <c r="F28" s="793"/>
      <c r="G28" s="793"/>
      <c r="H28" s="106"/>
      <c r="I28" s="106"/>
      <c r="J28" s="107"/>
      <c r="K28" s="155">
        <f t="shared" si="5"/>
        <v>45</v>
      </c>
      <c r="L28" s="156">
        <v>1</v>
      </c>
      <c r="M28" s="157">
        <v>44</v>
      </c>
      <c r="N28" s="158">
        <v>0</v>
      </c>
      <c r="O28" s="159">
        <v>773</v>
      </c>
      <c r="P28" s="155">
        <f t="shared" si="4"/>
        <v>17521</v>
      </c>
      <c r="Q28" s="156">
        <v>9115</v>
      </c>
      <c r="R28" s="158">
        <v>8406</v>
      </c>
      <c r="S28" s="156">
        <v>2847</v>
      </c>
      <c r="T28" s="157">
        <v>2885</v>
      </c>
      <c r="U28" s="157">
        <v>2972</v>
      </c>
      <c r="V28" s="157">
        <v>2936</v>
      </c>
      <c r="W28" s="157">
        <v>2891</v>
      </c>
      <c r="X28" s="158">
        <v>2990</v>
      </c>
      <c r="Y28" s="159">
        <v>1149</v>
      </c>
      <c r="Z28" s="160">
        <v>121</v>
      </c>
    </row>
    <row r="29" spans="1:26" ht="20.100000000000001" customHeight="1">
      <c r="A29" s="105"/>
      <c r="B29" s="793" t="s">
        <v>79</v>
      </c>
      <c r="C29" s="793"/>
      <c r="D29" s="793"/>
      <c r="E29" s="793"/>
      <c r="F29" s="793"/>
      <c r="G29" s="793"/>
      <c r="H29" s="106"/>
      <c r="I29" s="106"/>
      <c r="J29" s="107"/>
      <c r="K29" s="155">
        <f t="shared" si="5"/>
        <v>11</v>
      </c>
      <c r="L29" s="156">
        <v>0</v>
      </c>
      <c r="M29" s="157">
        <v>11</v>
      </c>
      <c r="N29" s="158">
        <v>0</v>
      </c>
      <c r="O29" s="159">
        <v>151</v>
      </c>
      <c r="P29" s="155">
        <f t="shared" si="4"/>
        <v>3051</v>
      </c>
      <c r="Q29" s="156">
        <v>1622</v>
      </c>
      <c r="R29" s="158">
        <v>1429</v>
      </c>
      <c r="S29" s="156">
        <v>484</v>
      </c>
      <c r="T29" s="157">
        <v>466</v>
      </c>
      <c r="U29" s="157">
        <v>508</v>
      </c>
      <c r="V29" s="157">
        <v>517</v>
      </c>
      <c r="W29" s="157">
        <v>552</v>
      </c>
      <c r="X29" s="158">
        <v>524</v>
      </c>
      <c r="Y29" s="159">
        <v>229</v>
      </c>
      <c r="Z29" s="160">
        <v>42</v>
      </c>
    </row>
    <row r="30" spans="1:26" ht="20.100000000000001" customHeight="1">
      <c r="A30" s="105"/>
      <c r="B30" s="793" t="s">
        <v>80</v>
      </c>
      <c r="C30" s="793"/>
      <c r="D30" s="793"/>
      <c r="E30" s="793"/>
      <c r="F30" s="793"/>
      <c r="G30" s="793"/>
      <c r="H30" s="106"/>
      <c r="I30" s="106"/>
      <c r="J30" s="107"/>
      <c r="K30" s="155">
        <f t="shared" si="5"/>
        <v>20</v>
      </c>
      <c r="L30" s="156">
        <v>0</v>
      </c>
      <c r="M30" s="157">
        <v>19</v>
      </c>
      <c r="N30" s="158">
        <v>1</v>
      </c>
      <c r="O30" s="159">
        <v>299</v>
      </c>
      <c r="P30" s="155">
        <f t="shared" si="4"/>
        <v>6921</v>
      </c>
      <c r="Q30" s="156">
        <v>3467</v>
      </c>
      <c r="R30" s="158">
        <v>3454</v>
      </c>
      <c r="S30" s="156">
        <v>1145</v>
      </c>
      <c r="T30" s="157">
        <v>1117</v>
      </c>
      <c r="U30" s="157">
        <v>1141</v>
      </c>
      <c r="V30" s="157">
        <v>1167</v>
      </c>
      <c r="W30" s="157">
        <v>1155</v>
      </c>
      <c r="X30" s="158">
        <v>1196</v>
      </c>
      <c r="Y30" s="159">
        <v>445</v>
      </c>
      <c r="Z30" s="160">
        <v>132</v>
      </c>
    </row>
    <row r="31" spans="1:26" ht="20.100000000000001" customHeight="1">
      <c r="A31" s="105"/>
      <c r="B31" s="793" t="s">
        <v>81</v>
      </c>
      <c r="C31" s="793"/>
      <c r="D31" s="793"/>
      <c r="E31" s="793"/>
      <c r="F31" s="793"/>
      <c r="G31" s="793"/>
      <c r="H31" s="106"/>
      <c r="I31" s="106"/>
      <c r="J31" s="107"/>
      <c r="K31" s="155">
        <f t="shared" si="5"/>
        <v>9</v>
      </c>
      <c r="L31" s="156">
        <v>0</v>
      </c>
      <c r="M31" s="157">
        <v>9</v>
      </c>
      <c r="N31" s="158">
        <v>0</v>
      </c>
      <c r="O31" s="159">
        <v>118</v>
      </c>
      <c r="P31" s="155">
        <f t="shared" si="4"/>
        <v>2383</v>
      </c>
      <c r="Q31" s="156">
        <v>1179</v>
      </c>
      <c r="R31" s="158">
        <v>1204</v>
      </c>
      <c r="S31" s="156">
        <v>394</v>
      </c>
      <c r="T31" s="157">
        <v>401</v>
      </c>
      <c r="U31" s="157">
        <v>381</v>
      </c>
      <c r="V31" s="157">
        <v>380</v>
      </c>
      <c r="W31" s="157">
        <v>412</v>
      </c>
      <c r="X31" s="158">
        <v>415</v>
      </c>
      <c r="Y31" s="159">
        <v>186</v>
      </c>
      <c r="Z31" s="160">
        <v>16</v>
      </c>
    </row>
    <row r="32" spans="1:26" ht="20.100000000000001" customHeight="1">
      <c r="A32" s="105"/>
      <c r="B32" s="793" t="s">
        <v>82</v>
      </c>
      <c r="C32" s="793"/>
      <c r="D32" s="793"/>
      <c r="E32" s="793"/>
      <c r="F32" s="793"/>
      <c r="G32" s="793"/>
      <c r="H32" s="106"/>
      <c r="I32" s="106"/>
      <c r="J32" s="107"/>
      <c r="K32" s="155">
        <f t="shared" si="5"/>
        <v>19</v>
      </c>
      <c r="L32" s="156">
        <v>0</v>
      </c>
      <c r="M32" s="157">
        <v>19</v>
      </c>
      <c r="N32" s="158">
        <v>0</v>
      </c>
      <c r="O32" s="159">
        <v>173</v>
      </c>
      <c r="P32" s="155">
        <f t="shared" si="4"/>
        <v>3184</v>
      </c>
      <c r="Q32" s="156">
        <v>1626</v>
      </c>
      <c r="R32" s="158">
        <v>1558</v>
      </c>
      <c r="S32" s="156">
        <v>478</v>
      </c>
      <c r="T32" s="157">
        <v>504</v>
      </c>
      <c r="U32" s="157">
        <v>509</v>
      </c>
      <c r="V32" s="157">
        <v>559</v>
      </c>
      <c r="W32" s="157">
        <v>560</v>
      </c>
      <c r="X32" s="158">
        <v>574</v>
      </c>
      <c r="Y32" s="159">
        <v>270</v>
      </c>
      <c r="Z32" s="160">
        <v>81</v>
      </c>
    </row>
    <row r="33" spans="1:26" ht="20.100000000000001" customHeight="1">
      <c r="A33" s="105"/>
      <c r="B33" s="793" t="s">
        <v>83</v>
      </c>
      <c r="C33" s="793"/>
      <c r="D33" s="793"/>
      <c r="E33" s="793"/>
      <c r="F33" s="793"/>
      <c r="G33" s="793"/>
      <c r="H33" s="106"/>
      <c r="I33" s="106"/>
      <c r="J33" s="107"/>
      <c r="K33" s="155">
        <f t="shared" si="5"/>
        <v>13</v>
      </c>
      <c r="L33" s="156">
        <v>0</v>
      </c>
      <c r="M33" s="157">
        <v>13</v>
      </c>
      <c r="N33" s="158">
        <v>0</v>
      </c>
      <c r="O33" s="159">
        <v>140</v>
      </c>
      <c r="P33" s="155">
        <f t="shared" si="4"/>
        <v>2865</v>
      </c>
      <c r="Q33" s="156">
        <v>1442</v>
      </c>
      <c r="R33" s="158">
        <v>1423</v>
      </c>
      <c r="S33" s="156">
        <v>477</v>
      </c>
      <c r="T33" s="157">
        <v>444</v>
      </c>
      <c r="U33" s="157">
        <v>483</v>
      </c>
      <c r="V33" s="157">
        <v>458</v>
      </c>
      <c r="W33" s="157">
        <v>490</v>
      </c>
      <c r="X33" s="158">
        <v>513</v>
      </c>
      <c r="Y33" s="159">
        <v>213</v>
      </c>
      <c r="Z33" s="160">
        <v>100</v>
      </c>
    </row>
    <row r="34" spans="1:26" ht="20.100000000000001" customHeight="1">
      <c r="A34" s="105"/>
      <c r="B34" s="793" t="s">
        <v>84</v>
      </c>
      <c r="C34" s="793"/>
      <c r="D34" s="793"/>
      <c r="E34" s="793"/>
      <c r="F34" s="793"/>
      <c r="G34" s="793"/>
      <c r="H34" s="106"/>
      <c r="I34" s="106"/>
      <c r="J34" s="107"/>
      <c r="K34" s="155">
        <f t="shared" si="5"/>
        <v>12</v>
      </c>
      <c r="L34" s="156">
        <v>0</v>
      </c>
      <c r="M34" s="157">
        <v>12</v>
      </c>
      <c r="N34" s="158">
        <v>0</v>
      </c>
      <c r="O34" s="159">
        <v>140</v>
      </c>
      <c r="P34" s="155">
        <f t="shared" si="4"/>
        <v>2914</v>
      </c>
      <c r="Q34" s="156">
        <v>1513</v>
      </c>
      <c r="R34" s="158">
        <v>1401</v>
      </c>
      <c r="S34" s="156">
        <v>471</v>
      </c>
      <c r="T34" s="157">
        <v>483</v>
      </c>
      <c r="U34" s="157">
        <v>491</v>
      </c>
      <c r="V34" s="157">
        <v>508</v>
      </c>
      <c r="W34" s="157">
        <v>478</v>
      </c>
      <c r="X34" s="158">
        <v>483</v>
      </c>
      <c r="Y34" s="159">
        <v>220</v>
      </c>
      <c r="Z34" s="160">
        <v>26</v>
      </c>
    </row>
    <row r="35" spans="1:26" ht="20.100000000000001" customHeight="1">
      <c r="A35" s="105"/>
      <c r="B35" s="793" t="s">
        <v>85</v>
      </c>
      <c r="C35" s="793"/>
      <c r="D35" s="793"/>
      <c r="E35" s="793"/>
      <c r="F35" s="793"/>
      <c r="G35" s="793"/>
      <c r="H35" s="106"/>
      <c r="I35" s="106"/>
      <c r="J35" s="107"/>
      <c r="K35" s="155">
        <f t="shared" si="5"/>
        <v>8</v>
      </c>
      <c r="L35" s="156">
        <v>0</v>
      </c>
      <c r="M35" s="157">
        <v>8</v>
      </c>
      <c r="N35" s="158">
        <v>0</v>
      </c>
      <c r="O35" s="159">
        <v>80</v>
      </c>
      <c r="P35" s="155">
        <f t="shared" si="4"/>
        <v>1363</v>
      </c>
      <c r="Q35" s="156">
        <v>704</v>
      </c>
      <c r="R35" s="158">
        <v>659</v>
      </c>
      <c r="S35" s="156">
        <v>231</v>
      </c>
      <c r="T35" s="157">
        <v>207</v>
      </c>
      <c r="U35" s="157">
        <v>233</v>
      </c>
      <c r="V35" s="157">
        <v>211</v>
      </c>
      <c r="W35" s="157">
        <v>239</v>
      </c>
      <c r="X35" s="158">
        <v>242</v>
      </c>
      <c r="Y35" s="159">
        <v>134</v>
      </c>
      <c r="Z35" s="160">
        <v>20</v>
      </c>
    </row>
    <row r="36" spans="1:26" ht="20.100000000000001" customHeight="1">
      <c r="A36" s="105"/>
      <c r="B36" s="793" t="s">
        <v>86</v>
      </c>
      <c r="C36" s="793"/>
      <c r="D36" s="793"/>
      <c r="E36" s="793"/>
      <c r="F36" s="793"/>
      <c r="G36" s="793"/>
      <c r="H36" s="106"/>
      <c r="I36" s="106"/>
      <c r="J36" s="107"/>
      <c r="K36" s="155">
        <f t="shared" si="5"/>
        <v>11</v>
      </c>
      <c r="L36" s="156">
        <v>0</v>
      </c>
      <c r="M36" s="157">
        <v>11</v>
      </c>
      <c r="N36" s="158">
        <v>0</v>
      </c>
      <c r="O36" s="159">
        <v>182</v>
      </c>
      <c r="P36" s="155">
        <f t="shared" si="4"/>
        <v>3989</v>
      </c>
      <c r="Q36" s="156">
        <v>2064</v>
      </c>
      <c r="R36" s="158">
        <v>1925</v>
      </c>
      <c r="S36" s="156">
        <v>660</v>
      </c>
      <c r="T36" s="157">
        <v>659</v>
      </c>
      <c r="U36" s="157">
        <v>680</v>
      </c>
      <c r="V36" s="157">
        <v>668</v>
      </c>
      <c r="W36" s="157">
        <v>658</v>
      </c>
      <c r="X36" s="158">
        <v>664</v>
      </c>
      <c r="Y36" s="159">
        <v>280</v>
      </c>
      <c r="Z36" s="160">
        <v>13</v>
      </c>
    </row>
    <row r="37" spans="1:26" ht="20.100000000000001" customHeight="1">
      <c r="A37" s="105"/>
      <c r="B37" s="793" t="s">
        <v>87</v>
      </c>
      <c r="C37" s="793"/>
      <c r="D37" s="793"/>
      <c r="E37" s="793"/>
      <c r="F37" s="793"/>
      <c r="G37" s="793"/>
      <c r="H37" s="106"/>
      <c r="I37" s="106"/>
      <c r="J37" s="107"/>
      <c r="K37" s="155">
        <f t="shared" si="5"/>
        <v>10</v>
      </c>
      <c r="L37" s="156">
        <v>0</v>
      </c>
      <c r="M37" s="157">
        <v>10</v>
      </c>
      <c r="N37" s="158">
        <v>0</v>
      </c>
      <c r="O37" s="159">
        <v>84</v>
      </c>
      <c r="P37" s="155">
        <f t="shared" si="4"/>
        <v>1253</v>
      </c>
      <c r="Q37" s="156">
        <v>619</v>
      </c>
      <c r="R37" s="158">
        <v>634</v>
      </c>
      <c r="S37" s="156">
        <v>191</v>
      </c>
      <c r="T37" s="157">
        <v>199</v>
      </c>
      <c r="U37" s="157">
        <v>192</v>
      </c>
      <c r="V37" s="157">
        <v>206</v>
      </c>
      <c r="W37" s="157">
        <v>236</v>
      </c>
      <c r="X37" s="158">
        <v>229</v>
      </c>
      <c r="Y37" s="159">
        <v>145</v>
      </c>
      <c r="Z37" s="160">
        <v>14</v>
      </c>
    </row>
    <row r="38" spans="1:26" ht="20.100000000000001" customHeight="1">
      <c r="A38" s="105"/>
      <c r="B38" s="793" t="s">
        <v>88</v>
      </c>
      <c r="C38" s="793"/>
      <c r="D38" s="793"/>
      <c r="E38" s="793"/>
      <c r="F38" s="793"/>
      <c r="G38" s="793"/>
      <c r="H38" s="106"/>
      <c r="I38" s="106"/>
      <c r="J38" s="107"/>
      <c r="K38" s="155">
        <f t="shared" si="5"/>
        <v>6</v>
      </c>
      <c r="L38" s="156">
        <v>0</v>
      </c>
      <c r="M38" s="157">
        <v>6</v>
      </c>
      <c r="N38" s="158">
        <v>0</v>
      </c>
      <c r="O38" s="159">
        <v>86</v>
      </c>
      <c r="P38" s="155">
        <f t="shared" si="4"/>
        <v>1761</v>
      </c>
      <c r="Q38" s="156">
        <v>933</v>
      </c>
      <c r="R38" s="158">
        <v>828</v>
      </c>
      <c r="S38" s="156">
        <v>281</v>
      </c>
      <c r="T38" s="157">
        <v>297</v>
      </c>
      <c r="U38" s="157">
        <v>284</v>
      </c>
      <c r="V38" s="157">
        <v>283</v>
      </c>
      <c r="W38" s="157">
        <v>331</v>
      </c>
      <c r="X38" s="158">
        <v>285</v>
      </c>
      <c r="Y38" s="159">
        <v>139</v>
      </c>
      <c r="Z38" s="160">
        <v>19</v>
      </c>
    </row>
    <row r="39" spans="1:26" ht="20.100000000000001" customHeight="1">
      <c r="A39" s="105"/>
      <c r="B39" s="793" t="s">
        <v>89</v>
      </c>
      <c r="C39" s="793"/>
      <c r="D39" s="793"/>
      <c r="E39" s="793"/>
      <c r="F39" s="793"/>
      <c r="G39" s="793"/>
      <c r="H39" s="106"/>
      <c r="I39" s="106"/>
      <c r="J39" s="107"/>
      <c r="K39" s="155">
        <f t="shared" si="5"/>
        <v>9</v>
      </c>
      <c r="L39" s="156">
        <v>0</v>
      </c>
      <c r="M39" s="157">
        <v>8</v>
      </c>
      <c r="N39" s="158">
        <v>1</v>
      </c>
      <c r="O39" s="159">
        <v>177</v>
      </c>
      <c r="P39" s="155">
        <f t="shared" si="4"/>
        <v>3582</v>
      </c>
      <c r="Q39" s="156">
        <v>1807</v>
      </c>
      <c r="R39" s="158">
        <v>1775</v>
      </c>
      <c r="S39" s="156">
        <v>583</v>
      </c>
      <c r="T39" s="157">
        <v>613</v>
      </c>
      <c r="U39" s="157">
        <v>606</v>
      </c>
      <c r="V39" s="157">
        <v>612</v>
      </c>
      <c r="W39" s="157">
        <v>566</v>
      </c>
      <c r="X39" s="158">
        <v>602</v>
      </c>
      <c r="Y39" s="159">
        <v>269</v>
      </c>
      <c r="Z39" s="160">
        <v>38</v>
      </c>
    </row>
    <row r="40" spans="1:26" ht="20.100000000000001" customHeight="1">
      <c r="A40" s="105"/>
      <c r="B40" s="793" t="s">
        <v>90</v>
      </c>
      <c r="C40" s="793"/>
      <c r="D40" s="793"/>
      <c r="E40" s="793"/>
      <c r="F40" s="793"/>
      <c r="G40" s="793"/>
      <c r="H40" s="106"/>
      <c r="I40" s="106"/>
      <c r="J40" s="107"/>
      <c r="K40" s="155">
        <f t="shared" si="5"/>
        <v>11</v>
      </c>
      <c r="L40" s="156">
        <v>0</v>
      </c>
      <c r="M40" s="157">
        <v>11</v>
      </c>
      <c r="N40" s="158">
        <v>0</v>
      </c>
      <c r="O40" s="159">
        <v>253</v>
      </c>
      <c r="P40" s="155">
        <f t="shared" si="4"/>
        <v>6084</v>
      </c>
      <c r="Q40" s="156">
        <v>3073</v>
      </c>
      <c r="R40" s="158">
        <v>3011</v>
      </c>
      <c r="S40" s="156">
        <v>987</v>
      </c>
      <c r="T40" s="157">
        <v>963</v>
      </c>
      <c r="U40" s="157">
        <v>994</v>
      </c>
      <c r="V40" s="157">
        <v>1036</v>
      </c>
      <c r="W40" s="157">
        <v>1011</v>
      </c>
      <c r="X40" s="158">
        <v>1093</v>
      </c>
      <c r="Y40" s="159">
        <v>364</v>
      </c>
      <c r="Z40" s="160">
        <v>86</v>
      </c>
    </row>
    <row r="41" spans="1:26" ht="20.100000000000001" customHeight="1">
      <c r="A41" s="105"/>
      <c r="B41" s="793" t="s">
        <v>91</v>
      </c>
      <c r="C41" s="793"/>
      <c r="D41" s="793"/>
      <c r="E41" s="793"/>
      <c r="F41" s="793"/>
      <c r="G41" s="793"/>
      <c r="H41" s="106"/>
      <c r="I41" s="106"/>
      <c r="J41" s="107"/>
      <c r="K41" s="155">
        <f t="shared" si="5"/>
        <v>12</v>
      </c>
      <c r="L41" s="156">
        <v>0</v>
      </c>
      <c r="M41" s="157">
        <v>12</v>
      </c>
      <c r="N41" s="158">
        <v>0</v>
      </c>
      <c r="O41" s="159">
        <v>306</v>
      </c>
      <c r="P41" s="155">
        <f t="shared" si="4"/>
        <v>7370</v>
      </c>
      <c r="Q41" s="156">
        <v>3805</v>
      </c>
      <c r="R41" s="158">
        <v>3565</v>
      </c>
      <c r="S41" s="156">
        <v>1147</v>
      </c>
      <c r="T41" s="157">
        <v>1178</v>
      </c>
      <c r="U41" s="157">
        <v>1182</v>
      </c>
      <c r="V41" s="157">
        <v>1255</v>
      </c>
      <c r="W41" s="157">
        <v>1285</v>
      </c>
      <c r="X41" s="158">
        <v>1323</v>
      </c>
      <c r="Y41" s="159">
        <v>425</v>
      </c>
      <c r="Z41" s="160">
        <v>62</v>
      </c>
    </row>
    <row r="42" spans="1:26" ht="20.100000000000001" customHeight="1">
      <c r="A42" s="105"/>
      <c r="B42" s="793" t="s">
        <v>92</v>
      </c>
      <c r="C42" s="793"/>
      <c r="D42" s="793"/>
      <c r="E42" s="793"/>
      <c r="F42" s="793"/>
      <c r="G42" s="793"/>
      <c r="H42" s="106"/>
      <c r="I42" s="106"/>
      <c r="J42" s="107"/>
      <c r="K42" s="155">
        <f t="shared" si="5"/>
        <v>10</v>
      </c>
      <c r="L42" s="156">
        <v>0</v>
      </c>
      <c r="M42" s="157">
        <v>10</v>
      </c>
      <c r="N42" s="158">
        <v>0</v>
      </c>
      <c r="O42" s="159">
        <v>240</v>
      </c>
      <c r="P42" s="155">
        <f t="shared" si="4"/>
        <v>6416</v>
      </c>
      <c r="Q42" s="156">
        <v>3250</v>
      </c>
      <c r="R42" s="158">
        <v>3166</v>
      </c>
      <c r="S42" s="156">
        <v>1056</v>
      </c>
      <c r="T42" s="157">
        <v>1054</v>
      </c>
      <c r="U42" s="157">
        <v>1077</v>
      </c>
      <c r="V42" s="157">
        <v>1093</v>
      </c>
      <c r="W42" s="157">
        <v>1067</v>
      </c>
      <c r="X42" s="158">
        <v>1069</v>
      </c>
      <c r="Y42" s="159">
        <v>350</v>
      </c>
      <c r="Z42" s="160">
        <v>106</v>
      </c>
    </row>
    <row r="43" spans="1:26" ht="20.100000000000001" customHeight="1">
      <c r="A43" s="105"/>
      <c r="B43" s="793" t="s">
        <v>93</v>
      </c>
      <c r="C43" s="793"/>
      <c r="D43" s="793"/>
      <c r="E43" s="793"/>
      <c r="F43" s="793"/>
      <c r="G43" s="793"/>
      <c r="H43" s="106"/>
      <c r="I43" s="106"/>
      <c r="J43" s="107"/>
      <c r="K43" s="155">
        <f t="shared" si="5"/>
        <v>14</v>
      </c>
      <c r="L43" s="156">
        <v>0</v>
      </c>
      <c r="M43" s="157">
        <v>14</v>
      </c>
      <c r="N43" s="158">
        <v>0</v>
      </c>
      <c r="O43" s="159">
        <v>248</v>
      </c>
      <c r="P43" s="155">
        <f t="shared" si="4"/>
        <v>5619</v>
      </c>
      <c r="Q43" s="156">
        <v>2910</v>
      </c>
      <c r="R43" s="158">
        <v>2709</v>
      </c>
      <c r="S43" s="156">
        <v>947</v>
      </c>
      <c r="T43" s="157">
        <v>921</v>
      </c>
      <c r="U43" s="157">
        <v>887</v>
      </c>
      <c r="V43" s="157">
        <v>942</v>
      </c>
      <c r="W43" s="157">
        <v>991</v>
      </c>
      <c r="X43" s="158">
        <v>931</v>
      </c>
      <c r="Y43" s="159">
        <v>376</v>
      </c>
      <c r="Z43" s="160">
        <v>39</v>
      </c>
    </row>
    <row r="44" spans="1:26" ht="20.100000000000001" customHeight="1">
      <c r="A44" s="105"/>
      <c r="B44" s="793" t="s">
        <v>94</v>
      </c>
      <c r="C44" s="793"/>
      <c r="D44" s="793"/>
      <c r="E44" s="793"/>
      <c r="F44" s="793"/>
      <c r="G44" s="793"/>
      <c r="H44" s="106"/>
      <c r="I44" s="106"/>
      <c r="J44" s="107"/>
      <c r="K44" s="155">
        <f t="shared" si="5"/>
        <v>8</v>
      </c>
      <c r="L44" s="156">
        <v>0</v>
      </c>
      <c r="M44" s="157">
        <v>7</v>
      </c>
      <c r="N44" s="158">
        <v>1</v>
      </c>
      <c r="O44" s="159">
        <v>187</v>
      </c>
      <c r="P44" s="155">
        <f t="shared" si="4"/>
        <v>4518</v>
      </c>
      <c r="Q44" s="156">
        <v>2327</v>
      </c>
      <c r="R44" s="158">
        <v>2191</v>
      </c>
      <c r="S44" s="156">
        <v>728</v>
      </c>
      <c r="T44" s="157">
        <v>747</v>
      </c>
      <c r="U44" s="157">
        <v>721</v>
      </c>
      <c r="V44" s="157">
        <v>730</v>
      </c>
      <c r="W44" s="157">
        <v>788</v>
      </c>
      <c r="X44" s="158">
        <v>804</v>
      </c>
      <c r="Y44" s="159">
        <v>266</v>
      </c>
      <c r="Z44" s="160">
        <v>39</v>
      </c>
    </row>
    <row r="45" spans="1:26" ht="20.100000000000001" customHeight="1">
      <c r="A45" s="105"/>
      <c r="B45" s="793" t="s">
        <v>95</v>
      </c>
      <c r="C45" s="793"/>
      <c r="D45" s="793"/>
      <c r="E45" s="793"/>
      <c r="F45" s="793"/>
      <c r="G45" s="793"/>
      <c r="H45" s="106"/>
      <c r="I45" s="106"/>
      <c r="J45" s="107"/>
      <c r="K45" s="155">
        <f t="shared" si="5"/>
        <v>8</v>
      </c>
      <c r="L45" s="156">
        <v>0</v>
      </c>
      <c r="M45" s="157">
        <v>8</v>
      </c>
      <c r="N45" s="158">
        <v>0</v>
      </c>
      <c r="O45" s="159">
        <v>172</v>
      </c>
      <c r="P45" s="155">
        <f t="shared" si="4"/>
        <v>3597</v>
      </c>
      <c r="Q45" s="156">
        <v>1810</v>
      </c>
      <c r="R45" s="158">
        <v>1787</v>
      </c>
      <c r="S45" s="156">
        <v>608</v>
      </c>
      <c r="T45" s="157">
        <v>546</v>
      </c>
      <c r="U45" s="157">
        <v>607</v>
      </c>
      <c r="V45" s="157">
        <v>609</v>
      </c>
      <c r="W45" s="157">
        <v>614</v>
      </c>
      <c r="X45" s="158">
        <v>613</v>
      </c>
      <c r="Y45" s="159">
        <v>252</v>
      </c>
      <c r="Z45" s="160">
        <v>18</v>
      </c>
    </row>
    <row r="46" spans="1:26" ht="20.100000000000001" customHeight="1">
      <c r="A46" s="105"/>
      <c r="B46" s="793" t="s">
        <v>96</v>
      </c>
      <c r="C46" s="793"/>
      <c r="D46" s="793"/>
      <c r="E46" s="793"/>
      <c r="F46" s="793"/>
      <c r="G46" s="793"/>
      <c r="H46" s="106"/>
      <c r="I46" s="106"/>
      <c r="J46" s="107"/>
      <c r="K46" s="155">
        <f t="shared" si="5"/>
        <v>7</v>
      </c>
      <c r="L46" s="156">
        <v>0</v>
      </c>
      <c r="M46" s="157">
        <v>7</v>
      </c>
      <c r="N46" s="158">
        <v>0</v>
      </c>
      <c r="O46" s="159">
        <v>193</v>
      </c>
      <c r="P46" s="155">
        <f t="shared" si="4"/>
        <v>4857</v>
      </c>
      <c r="Q46" s="156">
        <v>2537</v>
      </c>
      <c r="R46" s="158">
        <v>2320</v>
      </c>
      <c r="S46" s="156">
        <v>828</v>
      </c>
      <c r="T46" s="157">
        <v>830</v>
      </c>
      <c r="U46" s="157">
        <v>833</v>
      </c>
      <c r="V46" s="157">
        <v>794</v>
      </c>
      <c r="W46" s="157">
        <v>783</v>
      </c>
      <c r="X46" s="158">
        <v>789</v>
      </c>
      <c r="Y46" s="159">
        <v>272</v>
      </c>
      <c r="Z46" s="160">
        <v>23</v>
      </c>
    </row>
    <row r="47" spans="1:26" ht="20.100000000000001" customHeight="1">
      <c r="A47" s="105"/>
      <c r="B47" s="793" t="s">
        <v>97</v>
      </c>
      <c r="C47" s="793"/>
      <c r="D47" s="793"/>
      <c r="E47" s="793"/>
      <c r="F47" s="793"/>
      <c r="G47" s="793"/>
      <c r="H47" s="106"/>
      <c r="I47" s="106"/>
      <c r="J47" s="107"/>
      <c r="K47" s="155">
        <f t="shared" si="5"/>
        <v>7</v>
      </c>
      <c r="L47" s="156">
        <v>0</v>
      </c>
      <c r="M47" s="157">
        <v>7</v>
      </c>
      <c r="N47" s="158">
        <v>0</v>
      </c>
      <c r="O47" s="159">
        <v>85</v>
      </c>
      <c r="P47" s="155">
        <f t="shared" si="4"/>
        <v>1507</v>
      </c>
      <c r="Q47" s="156">
        <v>806</v>
      </c>
      <c r="R47" s="158">
        <v>701</v>
      </c>
      <c r="S47" s="156">
        <v>231</v>
      </c>
      <c r="T47" s="157">
        <v>245</v>
      </c>
      <c r="U47" s="157">
        <v>256</v>
      </c>
      <c r="V47" s="157">
        <v>255</v>
      </c>
      <c r="W47" s="157">
        <v>246</v>
      </c>
      <c r="X47" s="158">
        <v>274</v>
      </c>
      <c r="Y47" s="159">
        <v>138</v>
      </c>
      <c r="Z47" s="160">
        <v>51</v>
      </c>
    </row>
    <row r="48" spans="1:26" ht="20.100000000000001" customHeight="1">
      <c r="A48" s="105"/>
      <c r="B48" s="793" t="s">
        <v>98</v>
      </c>
      <c r="C48" s="793"/>
      <c r="D48" s="793"/>
      <c r="E48" s="793"/>
      <c r="F48" s="793"/>
      <c r="G48" s="793"/>
      <c r="H48" s="106"/>
      <c r="I48" s="106"/>
      <c r="J48" s="107"/>
      <c r="K48" s="155">
        <f t="shared" si="5"/>
        <v>4</v>
      </c>
      <c r="L48" s="156">
        <v>0</v>
      </c>
      <c r="M48" s="157">
        <v>4</v>
      </c>
      <c r="N48" s="158">
        <v>0</v>
      </c>
      <c r="O48" s="159">
        <v>60</v>
      </c>
      <c r="P48" s="155">
        <f t="shared" si="4"/>
        <v>1312</v>
      </c>
      <c r="Q48" s="156">
        <v>682</v>
      </c>
      <c r="R48" s="158">
        <v>630</v>
      </c>
      <c r="S48" s="156">
        <v>199</v>
      </c>
      <c r="T48" s="157">
        <v>230</v>
      </c>
      <c r="U48" s="157">
        <v>227</v>
      </c>
      <c r="V48" s="157">
        <v>219</v>
      </c>
      <c r="W48" s="157">
        <v>216</v>
      </c>
      <c r="X48" s="158">
        <v>221</v>
      </c>
      <c r="Y48" s="159">
        <v>101</v>
      </c>
      <c r="Z48" s="160">
        <v>4</v>
      </c>
    </row>
    <row r="49" spans="1:26" ht="20.100000000000001" customHeight="1">
      <c r="A49" s="105"/>
      <c r="B49" s="793" t="s">
        <v>99</v>
      </c>
      <c r="C49" s="793"/>
      <c r="D49" s="793"/>
      <c r="E49" s="793"/>
      <c r="F49" s="793"/>
      <c r="G49" s="793"/>
      <c r="H49" s="106"/>
      <c r="I49" s="106"/>
      <c r="J49" s="107"/>
      <c r="K49" s="155">
        <f t="shared" si="5"/>
        <v>8</v>
      </c>
      <c r="L49" s="156">
        <v>0</v>
      </c>
      <c r="M49" s="157">
        <v>8</v>
      </c>
      <c r="N49" s="158">
        <v>0</v>
      </c>
      <c r="O49" s="159">
        <v>101</v>
      </c>
      <c r="P49" s="155">
        <f t="shared" si="4"/>
        <v>1669</v>
      </c>
      <c r="Q49" s="156">
        <v>848</v>
      </c>
      <c r="R49" s="158">
        <v>821</v>
      </c>
      <c r="S49" s="156">
        <v>245</v>
      </c>
      <c r="T49" s="157">
        <v>248</v>
      </c>
      <c r="U49" s="157">
        <v>305</v>
      </c>
      <c r="V49" s="157">
        <v>291</v>
      </c>
      <c r="W49" s="157">
        <v>291</v>
      </c>
      <c r="X49" s="158">
        <v>289</v>
      </c>
      <c r="Y49" s="159">
        <v>162</v>
      </c>
      <c r="Z49" s="160">
        <v>80</v>
      </c>
    </row>
    <row r="50" spans="1:26" ht="20.100000000000001" customHeight="1">
      <c r="A50" s="105"/>
      <c r="B50" s="793" t="s">
        <v>100</v>
      </c>
      <c r="C50" s="793"/>
      <c r="D50" s="793"/>
      <c r="E50" s="793"/>
      <c r="F50" s="793"/>
      <c r="G50" s="793"/>
      <c r="H50" s="106"/>
      <c r="I50" s="106"/>
      <c r="J50" s="107"/>
      <c r="K50" s="155">
        <f t="shared" si="5"/>
        <v>11</v>
      </c>
      <c r="L50" s="156">
        <v>0</v>
      </c>
      <c r="M50" s="157">
        <v>11</v>
      </c>
      <c r="N50" s="158">
        <v>0</v>
      </c>
      <c r="O50" s="159">
        <v>133</v>
      </c>
      <c r="P50" s="155">
        <f t="shared" si="4"/>
        <v>2618</v>
      </c>
      <c r="Q50" s="156">
        <v>1310</v>
      </c>
      <c r="R50" s="158">
        <v>1308</v>
      </c>
      <c r="S50" s="156">
        <v>393</v>
      </c>
      <c r="T50" s="157">
        <v>446</v>
      </c>
      <c r="U50" s="157">
        <v>454</v>
      </c>
      <c r="V50" s="157">
        <v>436</v>
      </c>
      <c r="W50" s="157">
        <v>455</v>
      </c>
      <c r="X50" s="158">
        <v>434</v>
      </c>
      <c r="Y50" s="159">
        <v>214</v>
      </c>
      <c r="Z50" s="160">
        <v>38</v>
      </c>
    </row>
    <row r="51" spans="1:26" ht="20.100000000000001" customHeight="1">
      <c r="A51" s="105"/>
      <c r="B51" s="793" t="s">
        <v>101</v>
      </c>
      <c r="C51" s="793"/>
      <c r="D51" s="793"/>
      <c r="E51" s="793"/>
      <c r="F51" s="793"/>
      <c r="G51" s="793"/>
      <c r="H51" s="106"/>
      <c r="I51" s="106"/>
      <c r="J51" s="107"/>
      <c r="K51" s="155">
        <f t="shared" si="5"/>
        <v>10</v>
      </c>
      <c r="L51" s="156">
        <v>0</v>
      </c>
      <c r="M51" s="157">
        <v>10</v>
      </c>
      <c r="N51" s="158">
        <v>0</v>
      </c>
      <c r="O51" s="159">
        <v>94</v>
      </c>
      <c r="P51" s="155">
        <f t="shared" si="4"/>
        <v>1630</v>
      </c>
      <c r="Q51" s="156">
        <v>799</v>
      </c>
      <c r="R51" s="158">
        <v>831</v>
      </c>
      <c r="S51" s="156">
        <v>270</v>
      </c>
      <c r="T51" s="157">
        <v>286</v>
      </c>
      <c r="U51" s="157">
        <v>236</v>
      </c>
      <c r="V51" s="157">
        <v>289</v>
      </c>
      <c r="W51" s="157">
        <v>274</v>
      </c>
      <c r="X51" s="158">
        <v>275</v>
      </c>
      <c r="Y51" s="159">
        <v>146</v>
      </c>
      <c r="Z51" s="160">
        <v>32</v>
      </c>
    </row>
    <row r="52" spans="1:26" ht="20.100000000000001" customHeight="1">
      <c r="A52" s="105"/>
      <c r="B52" s="793" t="s">
        <v>102</v>
      </c>
      <c r="C52" s="793"/>
      <c r="D52" s="793"/>
      <c r="E52" s="793"/>
      <c r="F52" s="793"/>
      <c r="G52" s="793"/>
      <c r="H52" s="106"/>
      <c r="I52" s="106"/>
      <c r="J52" s="107"/>
      <c r="K52" s="155">
        <f t="shared" si="5"/>
        <v>16</v>
      </c>
      <c r="L52" s="156">
        <v>0</v>
      </c>
      <c r="M52" s="157">
        <v>16</v>
      </c>
      <c r="N52" s="158">
        <v>0</v>
      </c>
      <c r="O52" s="159">
        <v>267</v>
      </c>
      <c r="P52" s="155">
        <f t="shared" si="4"/>
        <v>6079</v>
      </c>
      <c r="Q52" s="156">
        <v>3157</v>
      </c>
      <c r="R52" s="158">
        <v>2922</v>
      </c>
      <c r="S52" s="156">
        <v>1057</v>
      </c>
      <c r="T52" s="157">
        <v>1063</v>
      </c>
      <c r="U52" s="157">
        <v>1015</v>
      </c>
      <c r="V52" s="157">
        <v>966</v>
      </c>
      <c r="W52" s="157">
        <v>996</v>
      </c>
      <c r="X52" s="158">
        <v>982</v>
      </c>
      <c r="Y52" s="159">
        <v>402</v>
      </c>
      <c r="Z52" s="160">
        <v>28</v>
      </c>
    </row>
    <row r="53" spans="1:26" ht="20.100000000000001" customHeight="1">
      <c r="A53" s="71"/>
      <c r="B53" s="792" t="s">
        <v>155</v>
      </c>
      <c r="C53" s="792"/>
      <c r="D53" s="792"/>
      <c r="E53" s="792"/>
      <c r="F53" s="792"/>
      <c r="G53" s="792"/>
      <c r="H53" s="72"/>
      <c r="I53" s="72"/>
      <c r="J53" s="73"/>
      <c r="K53" s="130">
        <f t="shared" si="5"/>
        <v>8</v>
      </c>
      <c r="L53" s="145">
        <v>0</v>
      </c>
      <c r="M53" s="146">
        <v>8</v>
      </c>
      <c r="N53" s="147">
        <v>0</v>
      </c>
      <c r="O53" s="148">
        <v>148</v>
      </c>
      <c r="P53" s="130">
        <f t="shared" si="4"/>
        <v>3327</v>
      </c>
      <c r="Q53" s="145">
        <v>1700</v>
      </c>
      <c r="R53" s="147">
        <v>1627</v>
      </c>
      <c r="S53" s="145">
        <v>546</v>
      </c>
      <c r="T53" s="146">
        <v>525</v>
      </c>
      <c r="U53" s="146">
        <v>563</v>
      </c>
      <c r="V53" s="146">
        <v>558</v>
      </c>
      <c r="W53" s="146">
        <v>547</v>
      </c>
      <c r="X53" s="147">
        <v>588</v>
      </c>
      <c r="Y53" s="148">
        <v>215</v>
      </c>
      <c r="Z53" s="149">
        <v>24</v>
      </c>
    </row>
    <row r="54" spans="1:26" ht="20.100000000000001" customHeight="1">
      <c r="A54" s="71"/>
      <c r="B54" s="792" t="s">
        <v>104</v>
      </c>
      <c r="C54" s="792"/>
      <c r="D54" s="792"/>
      <c r="E54" s="792"/>
      <c r="F54" s="792"/>
      <c r="G54" s="792"/>
      <c r="H54" s="72"/>
      <c r="I54" s="72"/>
      <c r="J54" s="73"/>
      <c r="K54" s="140">
        <f>SUM(K55:K61)</f>
        <v>27</v>
      </c>
      <c r="L54" s="141">
        <f t="shared" ref="L54:Z54" si="7">SUM(L55:L61)</f>
        <v>0</v>
      </c>
      <c r="M54" s="142">
        <f t="shared" si="7"/>
        <v>27</v>
      </c>
      <c r="N54" s="143">
        <f t="shared" si="7"/>
        <v>0</v>
      </c>
      <c r="O54" s="140">
        <f t="shared" si="7"/>
        <v>732</v>
      </c>
      <c r="P54" s="140">
        <f t="shared" si="4"/>
        <v>16134</v>
      </c>
      <c r="Q54" s="141">
        <f t="shared" si="7"/>
        <v>8259</v>
      </c>
      <c r="R54" s="143">
        <f t="shared" si="7"/>
        <v>7875</v>
      </c>
      <c r="S54" s="141">
        <f t="shared" si="7"/>
        <v>2500</v>
      </c>
      <c r="T54" s="142">
        <f t="shared" si="7"/>
        <v>2695</v>
      </c>
      <c r="U54" s="142">
        <f t="shared" si="7"/>
        <v>2675</v>
      </c>
      <c r="V54" s="142">
        <f t="shared" si="7"/>
        <v>2718</v>
      </c>
      <c r="W54" s="142">
        <f t="shared" si="7"/>
        <v>2685</v>
      </c>
      <c r="X54" s="143">
        <f t="shared" si="7"/>
        <v>2861</v>
      </c>
      <c r="Y54" s="140">
        <f t="shared" si="7"/>
        <v>1006</v>
      </c>
      <c r="Z54" s="144">
        <f t="shared" si="7"/>
        <v>109</v>
      </c>
    </row>
    <row r="55" spans="1:26" ht="20.100000000000001" customHeight="1">
      <c r="A55" s="93"/>
      <c r="B55" s="94"/>
      <c r="C55" s="94"/>
      <c r="D55" s="784" t="s">
        <v>105</v>
      </c>
      <c r="E55" s="784"/>
      <c r="F55" s="784"/>
      <c r="G55" s="784"/>
      <c r="H55" s="784"/>
      <c r="I55" s="784"/>
      <c r="J55" s="95"/>
      <c r="K55" s="130">
        <f t="shared" si="5"/>
        <v>5</v>
      </c>
      <c r="L55" s="145">
        <v>0</v>
      </c>
      <c r="M55" s="146">
        <v>5</v>
      </c>
      <c r="N55" s="147">
        <v>0</v>
      </c>
      <c r="O55" s="148">
        <v>101</v>
      </c>
      <c r="P55" s="130">
        <f t="shared" si="4"/>
        <v>2215</v>
      </c>
      <c r="Q55" s="145">
        <v>1104</v>
      </c>
      <c r="R55" s="147">
        <v>1111</v>
      </c>
      <c r="S55" s="145">
        <v>364</v>
      </c>
      <c r="T55" s="146">
        <v>373</v>
      </c>
      <c r="U55" s="146">
        <v>365</v>
      </c>
      <c r="V55" s="146">
        <v>371</v>
      </c>
      <c r="W55" s="146">
        <v>378</v>
      </c>
      <c r="X55" s="147">
        <v>364</v>
      </c>
      <c r="Y55" s="148">
        <v>138</v>
      </c>
      <c r="Z55" s="149">
        <v>18</v>
      </c>
    </row>
    <row r="56" spans="1:26" ht="20.100000000000001" customHeight="1">
      <c r="A56" s="93"/>
      <c r="B56" s="94"/>
      <c r="C56" s="94"/>
      <c r="D56" s="784" t="s">
        <v>106</v>
      </c>
      <c r="E56" s="784"/>
      <c r="F56" s="784"/>
      <c r="G56" s="784"/>
      <c r="H56" s="784"/>
      <c r="I56" s="784"/>
      <c r="J56" s="95"/>
      <c r="K56" s="130">
        <f t="shared" si="5"/>
        <v>4</v>
      </c>
      <c r="L56" s="145">
        <v>0</v>
      </c>
      <c r="M56" s="146">
        <v>4</v>
      </c>
      <c r="N56" s="147">
        <v>0</v>
      </c>
      <c r="O56" s="148">
        <v>84</v>
      </c>
      <c r="P56" s="130">
        <f t="shared" si="4"/>
        <v>1825</v>
      </c>
      <c r="Q56" s="145">
        <v>973</v>
      </c>
      <c r="R56" s="147">
        <v>852</v>
      </c>
      <c r="S56" s="145">
        <v>284</v>
      </c>
      <c r="T56" s="146">
        <v>307</v>
      </c>
      <c r="U56" s="146">
        <v>282</v>
      </c>
      <c r="V56" s="146">
        <v>313</v>
      </c>
      <c r="W56" s="146">
        <v>299</v>
      </c>
      <c r="X56" s="147">
        <v>340</v>
      </c>
      <c r="Y56" s="148">
        <v>122</v>
      </c>
      <c r="Z56" s="149">
        <v>6</v>
      </c>
    </row>
    <row r="57" spans="1:26" ht="20.100000000000001" customHeight="1">
      <c r="A57" s="93"/>
      <c r="B57" s="94"/>
      <c r="C57" s="94"/>
      <c r="D57" s="784" t="s">
        <v>107</v>
      </c>
      <c r="E57" s="784"/>
      <c r="F57" s="784"/>
      <c r="G57" s="784"/>
      <c r="H57" s="784"/>
      <c r="I57" s="784"/>
      <c r="J57" s="95"/>
      <c r="K57" s="130">
        <f t="shared" si="5"/>
        <v>4</v>
      </c>
      <c r="L57" s="145">
        <v>0</v>
      </c>
      <c r="M57" s="146">
        <v>4</v>
      </c>
      <c r="N57" s="147">
        <v>0</v>
      </c>
      <c r="O57" s="148">
        <v>128</v>
      </c>
      <c r="P57" s="130">
        <f t="shared" si="4"/>
        <v>2986</v>
      </c>
      <c r="Q57" s="145">
        <v>1513</v>
      </c>
      <c r="R57" s="147">
        <v>1473</v>
      </c>
      <c r="S57" s="145">
        <v>459</v>
      </c>
      <c r="T57" s="146">
        <v>498</v>
      </c>
      <c r="U57" s="146">
        <v>490</v>
      </c>
      <c r="V57" s="146">
        <v>458</v>
      </c>
      <c r="W57" s="146">
        <v>519</v>
      </c>
      <c r="X57" s="147">
        <v>562</v>
      </c>
      <c r="Y57" s="148">
        <v>178</v>
      </c>
      <c r="Z57" s="149">
        <v>8</v>
      </c>
    </row>
    <row r="58" spans="1:26" ht="20.100000000000001" customHeight="1">
      <c r="A58" s="93"/>
      <c r="B58" s="94"/>
      <c r="C58" s="94"/>
      <c r="D58" s="784" t="s">
        <v>108</v>
      </c>
      <c r="E58" s="784"/>
      <c r="F58" s="784"/>
      <c r="G58" s="784"/>
      <c r="H58" s="784"/>
      <c r="I58" s="784"/>
      <c r="J58" s="95"/>
      <c r="K58" s="130">
        <f t="shared" si="5"/>
        <v>3</v>
      </c>
      <c r="L58" s="145">
        <v>0</v>
      </c>
      <c r="M58" s="146">
        <v>3</v>
      </c>
      <c r="N58" s="147">
        <v>0</v>
      </c>
      <c r="O58" s="148">
        <v>99</v>
      </c>
      <c r="P58" s="130">
        <f t="shared" si="4"/>
        <v>2073</v>
      </c>
      <c r="Q58" s="145">
        <v>1055</v>
      </c>
      <c r="R58" s="147">
        <v>1018</v>
      </c>
      <c r="S58" s="145">
        <v>320</v>
      </c>
      <c r="T58" s="146">
        <v>350</v>
      </c>
      <c r="U58" s="146">
        <v>345</v>
      </c>
      <c r="V58" s="146">
        <v>376</v>
      </c>
      <c r="W58" s="146">
        <v>332</v>
      </c>
      <c r="X58" s="147">
        <v>350</v>
      </c>
      <c r="Y58" s="148">
        <v>134</v>
      </c>
      <c r="Z58" s="149">
        <v>19</v>
      </c>
    </row>
    <row r="59" spans="1:26" ht="20.100000000000001" customHeight="1">
      <c r="A59" s="93"/>
      <c r="B59" s="94"/>
      <c r="C59" s="94"/>
      <c r="D59" s="784" t="s">
        <v>109</v>
      </c>
      <c r="E59" s="784"/>
      <c r="F59" s="784"/>
      <c r="G59" s="784"/>
      <c r="H59" s="784"/>
      <c r="I59" s="784"/>
      <c r="J59" s="95"/>
      <c r="K59" s="130">
        <f t="shared" si="5"/>
        <v>5</v>
      </c>
      <c r="L59" s="145">
        <v>0</v>
      </c>
      <c r="M59" s="146">
        <v>5</v>
      </c>
      <c r="N59" s="147">
        <v>0</v>
      </c>
      <c r="O59" s="148">
        <v>126</v>
      </c>
      <c r="P59" s="130">
        <f t="shared" si="4"/>
        <v>2941</v>
      </c>
      <c r="Q59" s="145">
        <v>1506</v>
      </c>
      <c r="R59" s="147">
        <v>1435</v>
      </c>
      <c r="S59" s="145">
        <v>415</v>
      </c>
      <c r="T59" s="146">
        <v>482</v>
      </c>
      <c r="U59" s="146">
        <v>500</v>
      </c>
      <c r="V59" s="146">
        <v>511</v>
      </c>
      <c r="W59" s="146">
        <v>481</v>
      </c>
      <c r="X59" s="147">
        <v>552</v>
      </c>
      <c r="Y59" s="148">
        <v>181</v>
      </c>
      <c r="Z59" s="149">
        <v>13</v>
      </c>
    </row>
    <row r="60" spans="1:26" ht="20.100000000000001" customHeight="1">
      <c r="A60" s="93"/>
      <c r="B60" s="94"/>
      <c r="C60" s="94"/>
      <c r="D60" s="784" t="s">
        <v>110</v>
      </c>
      <c r="E60" s="784"/>
      <c r="F60" s="784"/>
      <c r="G60" s="784"/>
      <c r="H60" s="784"/>
      <c r="I60" s="784"/>
      <c r="J60" s="95"/>
      <c r="K60" s="130">
        <f t="shared" si="5"/>
        <v>2</v>
      </c>
      <c r="L60" s="145">
        <v>0</v>
      </c>
      <c r="M60" s="146">
        <v>2</v>
      </c>
      <c r="N60" s="147">
        <v>0</v>
      </c>
      <c r="O60" s="148">
        <v>33</v>
      </c>
      <c r="P60" s="130">
        <f t="shared" si="4"/>
        <v>683</v>
      </c>
      <c r="Q60" s="145">
        <v>345</v>
      </c>
      <c r="R60" s="147">
        <v>338</v>
      </c>
      <c r="S60" s="145">
        <v>116</v>
      </c>
      <c r="T60" s="146">
        <v>127</v>
      </c>
      <c r="U60" s="146">
        <v>114</v>
      </c>
      <c r="V60" s="146">
        <v>116</v>
      </c>
      <c r="W60" s="146">
        <v>107</v>
      </c>
      <c r="X60" s="147">
        <v>103</v>
      </c>
      <c r="Y60" s="148">
        <v>46</v>
      </c>
      <c r="Z60" s="149">
        <v>5</v>
      </c>
    </row>
    <row r="61" spans="1:26" ht="20.100000000000001" customHeight="1">
      <c r="A61" s="62"/>
      <c r="B61" s="83"/>
      <c r="C61" s="83"/>
      <c r="D61" s="794" t="s">
        <v>111</v>
      </c>
      <c r="E61" s="794"/>
      <c r="F61" s="794"/>
      <c r="G61" s="794"/>
      <c r="H61" s="794"/>
      <c r="I61" s="794"/>
      <c r="J61" s="84"/>
      <c r="K61" s="130">
        <f t="shared" si="5"/>
        <v>4</v>
      </c>
      <c r="L61" s="145">
        <v>0</v>
      </c>
      <c r="M61" s="146">
        <v>4</v>
      </c>
      <c r="N61" s="147">
        <v>0</v>
      </c>
      <c r="O61" s="148">
        <v>161</v>
      </c>
      <c r="P61" s="130">
        <f t="shared" si="4"/>
        <v>3411</v>
      </c>
      <c r="Q61" s="145">
        <v>1763</v>
      </c>
      <c r="R61" s="147">
        <v>1648</v>
      </c>
      <c r="S61" s="145">
        <v>542</v>
      </c>
      <c r="T61" s="146">
        <v>558</v>
      </c>
      <c r="U61" s="146">
        <v>579</v>
      </c>
      <c r="V61" s="146">
        <v>573</v>
      </c>
      <c r="W61" s="146">
        <v>569</v>
      </c>
      <c r="X61" s="147">
        <v>590</v>
      </c>
      <c r="Y61" s="148">
        <v>207</v>
      </c>
      <c r="Z61" s="149">
        <v>40</v>
      </c>
    </row>
    <row r="62" spans="1:26" ht="20.100000000000001" customHeight="1">
      <c r="A62" s="71"/>
      <c r="B62" s="792" t="s">
        <v>112</v>
      </c>
      <c r="C62" s="792"/>
      <c r="D62" s="792"/>
      <c r="E62" s="792"/>
      <c r="F62" s="792"/>
      <c r="G62" s="792"/>
      <c r="H62" s="72"/>
      <c r="I62" s="72"/>
      <c r="J62" s="73"/>
      <c r="K62" s="140">
        <f>SUM(K63:K66)</f>
        <v>16</v>
      </c>
      <c r="L62" s="141">
        <f t="shared" ref="L62:Z62" si="8">SUM(L63:L66)</f>
        <v>0</v>
      </c>
      <c r="M62" s="142">
        <f t="shared" si="8"/>
        <v>16</v>
      </c>
      <c r="N62" s="143">
        <f t="shared" si="8"/>
        <v>0</v>
      </c>
      <c r="O62" s="140">
        <f t="shared" si="8"/>
        <v>213</v>
      </c>
      <c r="P62" s="140">
        <f t="shared" si="4"/>
        <v>4885</v>
      </c>
      <c r="Q62" s="141">
        <f t="shared" si="8"/>
        <v>2494</v>
      </c>
      <c r="R62" s="143">
        <f t="shared" si="8"/>
        <v>2391</v>
      </c>
      <c r="S62" s="141">
        <f t="shared" si="8"/>
        <v>767</v>
      </c>
      <c r="T62" s="142">
        <f t="shared" si="8"/>
        <v>848</v>
      </c>
      <c r="U62" s="142">
        <f t="shared" si="8"/>
        <v>812</v>
      </c>
      <c r="V62" s="142">
        <f t="shared" si="8"/>
        <v>817</v>
      </c>
      <c r="W62" s="142">
        <f t="shared" si="8"/>
        <v>820</v>
      </c>
      <c r="X62" s="143">
        <f t="shared" si="8"/>
        <v>821</v>
      </c>
      <c r="Y62" s="140">
        <f t="shared" si="8"/>
        <v>325</v>
      </c>
      <c r="Z62" s="144">
        <f t="shared" si="8"/>
        <v>37</v>
      </c>
    </row>
    <row r="63" spans="1:26" ht="20.100000000000001" customHeight="1">
      <c r="A63" s="93"/>
      <c r="B63" s="94"/>
      <c r="C63" s="94"/>
      <c r="D63" s="784" t="s">
        <v>113</v>
      </c>
      <c r="E63" s="784"/>
      <c r="F63" s="784"/>
      <c r="G63" s="784"/>
      <c r="H63" s="784"/>
      <c r="I63" s="784"/>
      <c r="J63" s="95"/>
      <c r="K63" s="130">
        <f t="shared" si="5"/>
        <v>3</v>
      </c>
      <c r="L63" s="145">
        <v>0</v>
      </c>
      <c r="M63" s="98">
        <v>3</v>
      </c>
      <c r="N63" s="147">
        <v>0</v>
      </c>
      <c r="O63" s="148">
        <v>30</v>
      </c>
      <c r="P63" s="130">
        <f t="shared" si="4"/>
        <v>670</v>
      </c>
      <c r="Q63" s="145">
        <v>328</v>
      </c>
      <c r="R63" s="147">
        <v>342</v>
      </c>
      <c r="S63" s="145">
        <v>106</v>
      </c>
      <c r="T63" s="146">
        <v>126</v>
      </c>
      <c r="U63" s="146">
        <v>99</v>
      </c>
      <c r="V63" s="146">
        <v>116</v>
      </c>
      <c r="W63" s="146">
        <v>100</v>
      </c>
      <c r="X63" s="147">
        <v>123</v>
      </c>
      <c r="Y63" s="148">
        <v>52</v>
      </c>
      <c r="Z63" s="149">
        <v>20</v>
      </c>
    </row>
    <row r="64" spans="1:26" ht="20.100000000000001" customHeight="1">
      <c r="A64" s="93"/>
      <c r="B64" s="94"/>
      <c r="C64" s="94"/>
      <c r="D64" s="784" t="s">
        <v>114</v>
      </c>
      <c r="E64" s="784"/>
      <c r="F64" s="784"/>
      <c r="G64" s="784"/>
      <c r="H64" s="784"/>
      <c r="I64" s="784"/>
      <c r="J64" s="95"/>
      <c r="K64" s="130">
        <f t="shared" si="5"/>
        <v>5</v>
      </c>
      <c r="L64" s="145">
        <v>0</v>
      </c>
      <c r="M64" s="98">
        <v>5</v>
      </c>
      <c r="N64" s="147">
        <v>0</v>
      </c>
      <c r="O64" s="148">
        <v>65</v>
      </c>
      <c r="P64" s="130">
        <f t="shared" si="4"/>
        <v>1427</v>
      </c>
      <c r="Q64" s="145">
        <v>740</v>
      </c>
      <c r="R64" s="147">
        <v>687</v>
      </c>
      <c r="S64" s="145">
        <v>225</v>
      </c>
      <c r="T64" s="146">
        <v>276</v>
      </c>
      <c r="U64" s="146">
        <v>221</v>
      </c>
      <c r="V64" s="146">
        <v>230</v>
      </c>
      <c r="W64" s="146">
        <v>246</v>
      </c>
      <c r="X64" s="147">
        <v>229</v>
      </c>
      <c r="Y64" s="148">
        <v>97</v>
      </c>
      <c r="Z64" s="149">
        <v>6</v>
      </c>
    </row>
    <row r="65" spans="1:26" ht="20.100000000000001" customHeight="1">
      <c r="A65" s="93"/>
      <c r="B65" s="94"/>
      <c r="C65" s="94"/>
      <c r="D65" s="784" t="s">
        <v>115</v>
      </c>
      <c r="E65" s="784"/>
      <c r="F65" s="784"/>
      <c r="G65" s="784"/>
      <c r="H65" s="784"/>
      <c r="I65" s="784"/>
      <c r="J65" s="95"/>
      <c r="K65" s="130">
        <f t="shared" si="5"/>
        <v>5</v>
      </c>
      <c r="L65" s="145">
        <v>0</v>
      </c>
      <c r="M65" s="98">
        <v>5</v>
      </c>
      <c r="N65" s="147">
        <v>0</v>
      </c>
      <c r="O65" s="148">
        <v>73</v>
      </c>
      <c r="P65" s="130">
        <f t="shared" si="4"/>
        <v>1747</v>
      </c>
      <c r="Q65" s="145">
        <v>897</v>
      </c>
      <c r="R65" s="147">
        <v>850</v>
      </c>
      <c r="S65" s="145">
        <v>275</v>
      </c>
      <c r="T65" s="146">
        <v>288</v>
      </c>
      <c r="U65" s="146">
        <v>306</v>
      </c>
      <c r="V65" s="146">
        <v>306</v>
      </c>
      <c r="W65" s="146">
        <v>280</v>
      </c>
      <c r="X65" s="147">
        <v>292</v>
      </c>
      <c r="Y65" s="148">
        <v>108</v>
      </c>
      <c r="Z65" s="149">
        <v>7</v>
      </c>
    </row>
    <row r="66" spans="1:26" ht="20.100000000000001" customHeight="1">
      <c r="A66" s="62"/>
      <c r="B66" s="83"/>
      <c r="C66" s="83"/>
      <c r="D66" s="794" t="s">
        <v>116</v>
      </c>
      <c r="E66" s="794"/>
      <c r="F66" s="794"/>
      <c r="G66" s="794"/>
      <c r="H66" s="794"/>
      <c r="I66" s="794"/>
      <c r="J66" s="84"/>
      <c r="K66" s="135">
        <f t="shared" si="5"/>
        <v>3</v>
      </c>
      <c r="L66" s="150">
        <v>0</v>
      </c>
      <c r="M66" s="98">
        <v>3</v>
      </c>
      <c r="N66" s="152">
        <v>0</v>
      </c>
      <c r="O66" s="153">
        <v>45</v>
      </c>
      <c r="P66" s="135">
        <f t="shared" si="4"/>
        <v>1041</v>
      </c>
      <c r="Q66" s="150">
        <v>529</v>
      </c>
      <c r="R66" s="152">
        <v>512</v>
      </c>
      <c r="S66" s="150">
        <v>161</v>
      </c>
      <c r="T66" s="151">
        <v>158</v>
      </c>
      <c r="U66" s="151">
        <v>186</v>
      </c>
      <c r="V66" s="151">
        <v>165</v>
      </c>
      <c r="W66" s="151">
        <v>194</v>
      </c>
      <c r="X66" s="152">
        <v>177</v>
      </c>
      <c r="Y66" s="153">
        <v>68</v>
      </c>
      <c r="Z66" s="154">
        <v>4</v>
      </c>
    </row>
    <row r="67" spans="1:26" ht="20.100000000000001" customHeight="1">
      <c r="A67" s="71"/>
      <c r="B67" s="792" t="s">
        <v>117</v>
      </c>
      <c r="C67" s="792"/>
      <c r="D67" s="792"/>
      <c r="E67" s="792"/>
      <c r="F67" s="792"/>
      <c r="G67" s="792"/>
      <c r="H67" s="72"/>
      <c r="I67" s="72"/>
      <c r="J67" s="73"/>
      <c r="K67" s="140">
        <f>SUM(K68:K69)</f>
        <v>9</v>
      </c>
      <c r="L67" s="141">
        <f t="shared" ref="L67:Z67" si="9">SUM(L68:L69)</f>
        <v>0</v>
      </c>
      <c r="M67" s="142">
        <f t="shared" si="9"/>
        <v>9</v>
      </c>
      <c r="N67" s="143">
        <f t="shared" si="9"/>
        <v>0</v>
      </c>
      <c r="O67" s="140">
        <f t="shared" si="9"/>
        <v>72</v>
      </c>
      <c r="P67" s="140">
        <f t="shared" si="4"/>
        <v>962</v>
      </c>
      <c r="Q67" s="141">
        <f t="shared" si="9"/>
        <v>466</v>
      </c>
      <c r="R67" s="143">
        <f t="shared" si="9"/>
        <v>496</v>
      </c>
      <c r="S67" s="141">
        <f t="shared" si="9"/>
        <v>156</v>
      </c>
      <c r="T67" s="142">
        <f t="shared" si="9"/>
        <v>161</v>
      </c>
      <c r="U67" s="142">
        <f t="shared" si="9"/>
        <v>146</v>
      </c>
      <c r="V67" s="142">
        <f t="shared" si="9"/>
        <v>167</v>
      </c>
      <c r="W67" s="142">
        <f t="shared" si="9"/>
        <v>161</v>
      </c>
      <c r="X67" s="143">
        <f t="shared" si="9"/>
        <v>171</v>
      </c>
      <c r="Y67" s="140">
        <f t="shared" si="9"/>
        <v>122</v>
      </c>
      <c r="Z67" s="144">
        <f t="shared" si="9"/>
        <v>29</v>
      </c>
    </row>
    <row r="68" spans="1:26" ht="20.100000000000001" customHeight="1">
      <c r="A68" s="93"/>
      <c r="B68" s="94"/>
      <c r="C68" s="94"/>
      <c r="D68" s="784" t="s">
        <v>118</v>
      </c>
      <c r="E68" s="784"/>
      <c r="F68" s="784"/>
      <c r="G68" s="784"/>
      <c r="H68" s="784"/>
      <c r="I68" s="784"/>
      <c r="J68" s="95"/>
      <c r="K68" s="130">
        <f t="shared" si="5"/>
        <v>3</v>
      </c>
      <c r="L68" s="145">
        <v>0</v>
      </c>
      <c r="M68" s="146">
        <v>3</v>
      </c>
      <c r="N68" s="147">
        <v>0</v>
      </c>
      <c r="O68" s="148">
        <v>21</v>
      </c>
      <c r="P68" s="130">
        <f t="shared" si="4"/>
        <v>259</v>
      </c>
      <c r="Q68" s="145">
        <v>140</v>
      </c>
      <c r="R68" s="147">
        <v>119</v>
      </c>
      <c r="S68" s="145">
        <v>47</v>
      </c>
      <c r="T68" s="146">
        <v>44</v>
      </c>
      <c r="U68" s="146">
        <v>37</v>
      </c>
      <c r="V68" s="146">
        <v>45</v>
      </c>
      <c r="W68" s="146">
        <v>42</v>
      </c>
      <c r="X68" s="147">
        <v>44</v>
      </c>
      <c r="Y68" s="148">
        <v>39</v>
      </c>
      <c r="Z68" s="149">
        <v>4</v>
      </c>
    </row>
    <row r="69" spans="1:26" ht="20.100000000000001" customHeight="1">
      <c r="A69" s="93"/>
      <c r="B69" s="94"/>
      <c r="C69" s="94"/>
      <c r="D69" s="784" t="s">
        <v>119</v>
      </c>
      <c r="E69" s="784"/>
      <c r="F69" s="784"/>
      <c r="G69" s="784"/>
      <c r="H69" s="784"/>
      <c r="I69" s="784"/>
      <c r="J69" s="95"/>
      <c r="K69" s="130">
        <f t="shared" si="5"/>
        <v>6</v>
      </c>
      <c r="L69" s="145">
        <v>0</v>
      </c>
      <c r="M69" s="146">
        <v>6</v>
      </c>
      <c r="N69" s="147">
        <v>0</v>
      </c>
      <c r="O69" s="148">
        <v>51</v>
      </c>
      <c r="P69" s="130">
        <f t="shared" si="4"/>
        <v>703</v>
      </c>
      <c r="Q69" s="145">
        <v>326</v>
      </c>
      <c r="R69" s="147">
        <v>377</v>
      </c>
      <c r="S69" s="145">
        <v>109</v>
      </c>
      <c r="T69" s="146">
        <v>117</v>
      </c>
      <c r="U69" s="146">
        <v>109</v>
      </c>
      <c r="V69" s="146">
        <v>122</v>
      </c>
      <c r="W69" s="146">
        <v>119</v>
      </c>
      <c r="X69" s="147">
        <v>127</v>
      </c>
      <c r="Y69" s="148">
        <v>83</v>
      </c>
      <c r="Z69" s="149">
        <v>25</v>
      </c>
    </row>
    <row r="70" spans="1:26" ht="20.100000000000001" customHeight="1">
      <c r="A70" s="71"/>
      <c r="B70" s="792" t="s">
        <v>120</v>
      </c>
      <c r="C70" s="792"/>
      <c r="D70" s="792"/>
      <c r="E70" s="792"/>
      <c r="F70" s="792"/>
      <c r="G70" s="792"/>
      <c r="H70" s="72"/>
      <c r="I70" s="72"/>
      <c r="J70" s="73"/>
      <c r="K70" s="140">
        <f>K71</f>
        <v>2</v>
      </c>
      <c r="L70" s="141">
        <f t="shared" ref="L70:Z70" si="10">L71</f>
        <v>0</v>
      </c>
      <c r="M70" s="142">
        <f t="shared" si="10"/>
        <v>2</v>
      </c>
      <c r="N70" s="143">
        <f t="shared" si="10"/>
        <v>0</v>
      </c>
      <c r="O70" s="140">
        <f t="shared" si="10"/>
        <v>35</v>
      </c>
      <c r="P70" s="140">
        <f t="shared" si="4"/>
        <v>662</v>
      </c>
      <c r="Q70" s="141">
        <f t="shared" si="10"/>
        <v>341</v>
      </c>
      <c r="R70" s="143">
        <f t="shared" si="10"/>
        <v>321</v>
      </c>
      <c r="S70" s="141">
        <f t="shared" si="10"/>
        <v>116</v>
      </c>
      <c r="T70" s="142">
        <f t="shared" si="10"/>
        <v>118</v>
      </c>
      <c r="U70" s="142">
        <f t="shared" si="10"/>
        <v>102</v>
      </c>
      <c r="V70" s="142">
        <f t="shared" si="10"/>
        <v>122</v>
      </c>
      <c r="W70" s="142">
        <f t="shared" si="10"/>
        <v>89</v>
      </c>
      <c r="X70" s="143">
        <f t="shared" si="10"/>
        <v>115</v>
      </c>
      <c r="Y70" s="140">
        <f t="shared" si="10"/>
        <v>54</v>
      </c>
      <c r="Z70" s="144">
        <f t="shared" si="10"/>
        <v>15</v>
      </c>
    </row>
    <row r="71" spans="1:26" ht="20.100000000000001" customHeight="1">
      <c r="A71" s="93"/>
      <c r="B71" s="94"/>
      <c r="C71" s="94"/>
      <c r="D71" s="784" t="s">
        <v>121</v>
      </c>
      <c r="E71" s="784"/>
      <c r="F71" s="784"/>
      <c r="G71" s="784"/>
      <c r="H71" s="784"/>
      <c r="I71" s="784"/>
      <c r="J71" s="95"/>
      <c r="K71" s="130">
        <f t="shared" si="5"/>
        <v>2</v>
      </c>
      <c r="L71" s="145">
        <v>0</v>
      </c>
      <c r="M71" s="146">
        <v>2</v>
      </c>
      <c r="N71" s="147">
        <v>0</v>
      </c>
      <c r="O71" s="148">
        <v>35</v>
      </c>
      <c r="P71" s="130">
        <f t="shared" si="4"/>
        <v>662</v>
      </c>
      <c r="Q71" s="145">
        <v>341</v>
      </c>
      <c r="R71" s="147">
        <v>321</v>
      </c>
      <c r="S71" s="145">
        <v>116</v>
      </c>
      <c r="T71" s="146">
        <v>118</v>
      </c>
      <c r="U71" s="146">
        <v>102</v>
      </c>
      <c r="V71" s="146">
        <v>122</v>
      </c>
      <c r="W71" s="146">
        <v>89</v>
      </c>
      <c r="X71" s="147">
        <v>115</v>
      </c>
      <c r="Y71" s="148">
        <v>54</v>
      </c>
      <c r="Z71" s="149">
        <v>15</v>
      </c>
    </row>
    <row r="72" spans="1:26" ht="20.100000000000001" customHeight="1">
      <c r="A72" s="71"/>
      <c r="B72" s="792" t="s">
        <v>122</v>
      </c>
      <c r="C72" s="792"/>
      <c r="D72" s="792"/>
      <c r="E72" s="792"/>
      <c r="F72" s="792"/>
      <c r="G72" s="792"/>
      <c r="H72" s="72"/>
      <c r="I72" s="72"/>
      <c r="J72" s="73"/>
      <c r="K72" s="140">
        <f>SUM(K73:K74)</f>
        <v>5</v>
      </c>
      <c r="L72" s="141">
        <f t="shared" ref="L72:Z72" si="11">SUM(L73:L74)</f>
        <v>0</v>
      </c>
      <c r="M72" s="142">
        <f t="shared" si="11"/>
        <v>5</v>
      </c>
      <c r="N72" s="143">
        <f t="shared" si="11"/>
        <v>0</v>
      </c>
      <c r="O72" s="140">
        <f t="shared" si="11"/>
        <v>92</v>
      </c>
      <c r="P72" s="140">
        <f t="shared" si="4"/>
        <v>1826</v>
      </c>
      <c r="Q72" s="141">
        <f t="shared" si="11"/>
        <v>909</v>
      </c>
      <c r="R72" s="143">
        <f t="shared" si="11"/>
        <v>917</v>
      </c>
      <c r="S72" s="141">
        <f t="shared" si="11"/>
        <v>305</v>
      </c>
      <c r="T72" s="142">
        <f t="shared" si="11"/>
        <v>290</v>
      </c>
      <c r="U72" s="142">
        <f t="shared" si="11"/>
        <v>314</v>
      </c>
      <c r="V72" s="142">
        <f t="shared" si="11"/>
        <v>328</v>
      </c>
      <c r="W72" s="142">
        <f t="shared" si="11"/>
        <v>295</v>
      </c>
      <c r="X72" s="143">
        <f t="shared" si="11"/>
        <v>294</v>
      </c>
      <c r="Y72" s="140">
        <f t="shared" si="11"/>
        <v>137</v>
      </c>
      <c r="Z72" s="144">
        <f t="shared" si="11"/>
        <v>9</v>
      </c>
    </row>
    <row r="73" spans="1:26" ht="20.100000000000001" customHeight="1">
      <c r="A73" s="93"/>
      <c r="B73" s="94"/>
      <c r="C73" s="94"/>
      <c r="D73" s="784" t="s">
        <v>156</v>
      </c>
      <c r="E73" s="784"/>
      <c r="F73" s="784"/>
      <c r="G73" s="784"/>
      <c r="H73" s="784"/>
      <c r="I73" s="784"/>
      <c r="J73" s="95"/>
      <c r="K73" s="130">
        <f t="shared" si="5"/>
        <v>4</v>
      </c>
      <c r="L73" s="145">
        <v>0</v>
      </c>
      <c r="M73" s="146">
        <v>4</v>
      </c>
      <c r="N73" s="147">
        <v>0</v>
      </c>
      <c r="O73" s="148">
        <v>84</v>
      </c>
      <c r="P73" s="130">
        <f t="shared" si="4"/>
        <v>1751</v>
      </c>
      <c r="Q73" s="145">
        <v>874</v>
      </c>
      <c r="R73" s="147">
        <v>877</v>
      </c>
      <c r="S73" s="145">
        <v>299</v>
      </c>
      <c r="T73" s="146">
        <v>281</v>
      </c>
      <c r="U73" s="146">
        <v>303</v>
      </c>
      <c r="V73" s="146">
        <v>311</v>
      </c>
      <c r="W73" s="146">
        <v>278</v>
      </c>
      <c r="X73" s="147">
        <v>279</v>
      </c>
      <c r="Y73" s="148">
        <v>122</v>
      </c>
      <c r="Z73" s="149">
        <v>6</v>
      </c>
    </row>
    <row r="74" spans="1:26" ht="20.100000000000001" customHeight="1">
      <c r="A74" s="62"/>
      <c r="B74" s="83"/>
      <c r="C74" s="83"/>
      <c r="D74" s="794" t="s">
        <v>124</v>
      </c>
      <c r="E74" s="794"/>
      <c r="F74" s="794"/>
      <c r="G74" s="794"/>
      <c r="H74" s="794"/>
      <c r="I74" s="794"/>
      <c r="J74" s="84"/>
      <c r="K74" s="135">
        <f t="shared" si="5"/>
        <v>1</v>
      </c>
      <c r="L74" s="150">
        <v>0</v>
      </c>
      <c r="M74" s="151">
        <v>1</v>
      </c>
      <c r="N74" s="152">
        <v>0</v>
      </c>
      <c r="O74" s="153">
        <v>8</v>
      </c>
      <c r="P74" s="135">
        <f t="shared" si="4"/>
        <v>75</v>
      </c>
      <c r="Q74" s="150">
        <v>35</v>
      </c>
      <c r="R74" s="152">
        <v>40</v>
      </c>
      <c r="S74" s="150">
        <v>6</v>
      </c>
      <c r="T74" s="151">
        <v>9</v>
      </c>
      <c r="U74" s="151">
        <v>11</v>
      </c>
      <c r="V74" s="151">
        <v>17</v>
      </c>
      <c r="W74" s="151">
        <v>17</v>
      </c>
      <c r="X74" s="152">
        <v>15</v>
      </c>
      <c r="Y74" s="153">
        <v>15</v>
      </c>
      <c r="Z74" s="154">
        <v>3</v>
      </c>
    </row>
    <row r="75" spans="1:26" ht="20.100000000000001" customHeight="1">
      <c r="A75" s="71"/>
      <c r="B75" s="792" t="s">
        <v>125</v>
      </c>
      <c r="C75" s="792"/>
      <c r="D75" s="792"/>
      <c r="E75" s="792"/>
      <c r="F75" s="792"/>
      <c r="G75" s="792"/>
      <c r="H75" s="115"/>
      <c r="I75" s="115"/>
      <c r="J75" s="116"/>
      <c r="K75" s="140">
        <f>K76</f>
        <v>4</v>
      </c>
      <c r="L75" s="141">
        <f t="shared" ref="L75:Z75" si="12">L76</f>
        <v>0</v>
      </c>
      <c r="M75" s="142">
        <f t="shared" si="12"/>
        <v>4</v>
      </c>
      <c r="N75" s="143">
        <f t="shared" si="12"/>
        <v>0</v>
      </c>
      <c r="O75" s="140">
        <f t="shared" si="12"/>
        <v>61</v>
      </c>
      <c r="P75" s="140">
        <f t="shared" ref="P75:P95" si="13">IF(Q75+R75=S75+T75+U75+V75+W75+X75,Q75+R75,"error")</f>
        <v>946</v>
      </c>
      <c r="Q75" s="141">
        <f t="shared" si="12"/>
        <v>487</v>
      </c>
      <c r="R75" s="143">
        <f t="shared" si="12"/>
        <v>459</v>
      </c>
      <c r="S75" s="141">
        <f t="shared" si="12"/>
        <v>184</v>
      </c>
      <c r="T75" s="142">
        <f t="shared" si="12"/>
        <v>138</v>
      </c>
      <c r="U75" s="142">
        <f t="shared" si="12"/>
        <v>148</v>
      </c>
      <c r="V75" s="142">
        <f t="shared" si="12"/>
        <v>160</v>
      </c>
      <c r="W75" s="142">
        <f t="shared" si="12"/>
        <v>151</v>
      </c>
      <c r="X75" s="143">
        <f t="shared" si="12"/>
        <v>165</v>
      </c>
      <c r="Y75" s="140">
        <f t="shared" si="12"/>
        <v>93</v>
      </c>
      <c r="Z75" s="144">
        <f t="shared" si="12"/>
        <v>24</v>
      </c>
    </row>
    <row r="76" spans="1:26" ht="20.100000000000001" customHeight="1">
      <c r="A76" s="62"/>
      <c r="B76" s="117"/>
      <c r="C76" s="117"/>
      <c r="D76" s="794" t="s">
        <v>126</v>
      </c>
      <c r="E76" s="794"/>
      <c r="F76" s="794"/>
      <c r="G76" s="794"/>
      <c r="H76" s="794"/>
      <c r="I76" s="794"/>
      <c r="J76" s="118"/>
      <c r="K76" s="135">
        <f t="shared" si="5"/>
        <v>4</v>
      </c>
      <c r="L76" s="150">
        <v>0</v>
      </c>
      <c r="M76" s="151">
        <v>4</v>
      </c>
      <c r="N76" s="152">
        <v>0</v>
      </c>
      <c r="O76" s="153">
        <v>61</v>
      </c>
      <c r="P76" s="135">
        <f t="shared" si="13"/>
        <v>946</v>
      </c>
      <c r="Q76" s="150">
        <v>487</v>
      </c>
      <c r="R76" s="152">
        <v>459</v>
      </c>
      <c r="S76" s="150">
        <v>184</v>
      </c>
      <c r="T76" s="151">
        <v>138</v>
      </c>
      <c r="U76" s="151">
        <v>148</v>
      </c>
      <c r="V76" s="151">
        <v>160</v>
      </c>
      <c r="W76" s="151">
        <v>151</v>
      </c>
      <c r="X76" s="152">
        <v>165</v>
      </c>
      <c r="Y76" s="153">
        <v>93</v>
      </c>
      <c r="Z76" s="154">
        <v>24</v>
      </c>
    </row>
    <row r="77" spans="1:26" ht="20.100000000000001" customHeight="1">
      <c r="A77" s="71"/>
      <c r="B77" s="792" t="s">
        <v>127</v>
      </c>
      <c r="C77" s="792"/>
      <c r="D77" s="792"/>
      <c r="E77" s="792"/>
      <c r="F77" s="792"/>
      <c r="G77" s="792"/>
      <c r="H77" s="115"/>
      <c r="I77" s="115"/>
      <c r="J77" s="116"/>
      <c r="K77" s="140">
        <f>K78</f>
        <v>3</v>
      </c>
      <c r="L77" s="141">
        <f t="shared" ref="L77:Z77" si="14">L78</f>
        <v>0</v>
      </c>
      <c r="M77" s="142">
        <f t="shared" si="14"/>
        <v>3</v>
      </c>
      <c r="N77" s="143">
        <f t="shared" si="14"/>
        <v>0</v>
      </c>
      <c r="O77" s="140">
        <f t="shared" si="14"/>
        <v>42</v>
      </c>
      <c r="P77" s="140">
        <f t="shared" si="13"/>
        <v>913</v>
      </c>
      <c r="Q77" s="141">
        <f t="shared" si="14"/>
        <v>461</v>
      </c>
      <c r="R77" s="143">
        <f t="shared" si="14"/>
        <v>452</v>
      </c>
      <c r="S77" s="141">
        <f t="shared" si="14"/>
        <v>126</v>
      </c>
      <c r="T77" s="142">
        <f t="shared" si="14"/>
        <v>162</v>
      </c>
      <c r="U77" s="142">
        <f t="shared" si="14"/>
        <v>150</v>
      </c>
      <c r="V77" s="142">
        <f t="shared" si="14"/>
        <v>151</v>
      </c>
      <c r="W77" s="142">
        <f t="shared" si="14"/>
        <v>155</v>
      </c>
      <c r="X77" s="143">
        <f t="shared" si="14"/>
        <v>169</v>
      </c>
      <c r="Y77" s="140">
        <f t="shared" si="14"/>
        <v>58</v>
      </c>
      <c r="Z77" s="144">
        <f t="shared" si="14"/>
        <v>21</v>
      </c>
    </row>
    <row r="78" spans="1:26" ht="20.100000000000001" customHeight="1">
      <c r="A78" s="62"/>
      <c r="B78" s="117"/>
      <c r="C78" s="117"/>
      <c r="D78" s="794" t="s">
        <v>128</v>
      </c>
      <c r="E78" s="794"/>
      <c r="F78" s="794"/>
      <c r="G78" s="794"/>
      <c r="H78" s="794"/>
      <c r="I78" s="794"/>
      <c r="J78" s="118"/>
      <c r="K78" s="135">
        <f t="shared" si="5"/>
        <v>3</v>
      </c>
      <c r="L78" s="150">
        <v>0</v>
      </c>
      <c r="M78" s="151">
        <v>3</v>
      </c>
      <c r="N78" s="152">
        <v>0</v>
      </c>
      <c r="O78" s="153">
        <v>42</v>
      </c>
      <c r="P78" s="135">
        <f t="shared" si="13"/>
        <v>913</v>
      </c>
      <c r="Q78" s="150">
        <v>461</v>
      </c>
      <c r="R78" s="152">
        <v>452</v>
      </c>
      <c r="S78" s="150">
        <v>126</v>
      </c>
      <c r="T78" s="151">
        <v>162</v>
      </c>
      <c r="U78" s="151">
        <v>150</v>
      </c>
      <c r="V78" s="151">
        <v>151</v>
      </c>
      <c r="W78" s="151">
        <v>155</v>
      </c>
      <c r="X78" s="152">
        <v>169</v>
      </c>
      <c r="Y78" s="153">
        <v>58</v>
      </c>
      <c r="Z78" s="154">
        <v>21</v>
      </c>
    </row>
    <row r="79" spans="1:26" ht="20.100000000000001" customHeight="1">
      <c r="A79" s="71"/>
      <c r="B79" s="792" t="s">
        <v>129</v>
      </c>
      <c r="C79" s="792"/>
      <c r="D79" s="792"/>
      <c r="E79" s="792"/>
      <c r="F79" s="792"/>
      <c r="G79" s="792"/>
      <c r="H79" s="115"/>
      <c r="I79" s="115"/>
      <c r="J79" s="116"/>
      <c r="K79" s="140">
        <f>K80</f>
        <v>3</v>
      </c>
      <c r="L79" s="141">
        <f t="shared" ref="L79:Z79" si="15">L80</f>
        <v>0</v>
      </c>
      <c r="M79" s="142">
        <f t="shared" si="15"/>
        <v>3</v>
      </c>
      <c r="N79" s="143">
        <f t="shared" si="15"/>
        <v>0</v>
      </c>
      <c r="O79" s="140">
        <f t="shared" si="15"/>
        <v>49</v>
      </c>
      <c r="P79" s="140">
        <f t="shared" si="13"/>
        <v>1153</v>
      </c>
      <c r="Q79" s="141">
        <f t="shared" si="15"/>
        <v>571</v>
      </c>
      <c r="R79" s="143">
        <f t="shared" si="15"/>
        <v>582</v>
      </c>
      <c r="S79" s="141">
        <f t="shared" si="15"/>
        <v>198</v>
      </c>
      <c r="T79" s="142">
        <f t="shared" si="15"/>
        <v>197</v>
      </c>
      <c r="U79" s="142">
        <f t="shared" si="15"/>
        <v>187</v>
      </c>
      <c r="V79" s="142">
        <f t="shared" si="15"/>
        <v>190</v>
      </c>
      <c r="W79" s="142">
        <f t="shared" si="15"/>
        <v>175</v>
      </c>
      <c r="X79" s="143">
        <f t="shared" si="15"/>
        <v>206</v>
      </c>
      <c r="Y79" s="140">
        <f t="shared" si="15"/>
        <v>67</v>
      </c>
      <c r="Z79" s="144">
        <f t="shared" si="15"/>
        <v>14</v>
      </c>
    </row>
    <row r="80" spans="1:26" ht="20.100000000000001" customHeight="1">
      <c r="A80" s="93"/>
      <c r="B80" s="120"/>
      <c r="C80" s="120"/>
      <c r="D80" s="784" t="s">
        <v>130</v>
      </c>
      <c r="E80" s="784"/>
      <c r="F80" s="784"/>
      <c r="G80" s="784"/>
      <c r="H80" s="784"/>
      <c r="I80" s="784"/>
      <c r="J80" s="119"/>
      <c r="K80" s="130">
        <f t="shared" si="5"/>
        <v>3</v>
      </c>
      <c r="L80" s="145">
        <v>0</v>
      </c>
      <c r="M80" s="146">
        <v>3</v>
      </c>
      <c r="N80" s="147">
        <v>0</v>
      </c>
      <c r="O80" s="148">
        <v>49</v>
      </c>
      <c r="P80" s="130">
        <f t="shared" si="13"/>
        <v>1153</v>
      </c>
      <c r="Q80" s="145">
        <v>571</v>
      </c>
      <c r="R80" s="147">
        <v>582</v>
      </c>
      <c r="S80" s="145">
        <v>198</v>
      </c>
      <c r="T80" s="146">
        <v>197</v>
      </c>
      <c r="U80" s="146">
        <v>187</v>
      </c>
      <c r="V80" s="146">
        <v>190</v>
      </c>
      <c r="W80" s="146">
        <v>175</v>
      </c>
      <c r="X80" s="147">
        <v>206</v>
      </c>
      <c r="Y80" s="148">
        <v>67</v>
      </c>
      <c r="Z80" s="149">
        <v>14</v>
      </c>
    </row>
    <row r="81" spans="1:26" ht="20.100000000000001" customHeight="1">
      <c r="A81" s="71"/>
      <c r="B81" s="792" t="s">
        <v>131</v>
      </c>
      <c r="C81" s="792"/>
      <c r="D81" s="792"/>
      <c r="E81" s="792"/>
      <c r="F81" s="792"/>
      <c r="G81" s="792"/>
      <c r="H81" s="115"/>
      <c r="I81" s="115"/>
      <c r="J81" s="116"/>
      <c r="K81" s="140">
        <f>SUM(K82:K88)</f>
        <v>18</v>
      </c>
      <c r="L81" s="141">
        <f t="shared" ref="L81:Z81" si="16">SUM(L82:L88)</f>
        <v>0</v>
      </c>
      <c r="M81" s="142">
        <f t="shared" si="16"/>
        <v>18</v>
      </c>
      <c r="N81" s="143">
        <f t="shared" si="16"/>
        <v>0</v>
      </c>
      <c r="O81" s="140">
        <f t="shared" si="16"/>
        <v>171</v>
      </c>
      <c r="P81" s="140">
        <f t="shared" si="13"/>
        <v>2776</v>
      </c>
      <c r="Q81" s="141">
        <f t="shared" si="16"/>
        <v>1448</v>
      </c>
      <c r="R81" s="143">
        <f t="shared" si="16"/>
        <v>1328</v>
      </c>
      <c r="S81" s="141">
        <f t="shared" si="16"/>
        <v>418</v>
      </c>
      <c r="T81" s="142">
        <f t="shared" si="16"/>
        <v>458</v>
      </c>
      <c r="U81" s="142">
        <f t="shared" si="16"/>
        <v>474</v>
      </c>
      <c r="V81" s="142">
        <f t="shared" si="16"/>
        <v>463</v>
      </c>
      <c r="W81" s="142">
        <f t="shared" si="16"/>
        <v>455</v>
      </c>
      <c r="X81" s="143">
        <f t="shared" si="16"/>
        <v>508</v>
      </c>
      <c r="Y81" s="140">
        <f t="shared" si="16"/>
        <v>286</v>
      </c>
      <c r="Z81" s="144">
        <f t="shared" si="16"/>
        <v>43</v>
      </c>
    </row>
    <row r="82" spans="1:26" ht="20.100000000000001" customHeight="1">
      <c r="A82" s="93"/>
      <c r="B82" s="120"/>
      <c r="C82" s="120"/>
      <c r="D82" s="784" t="s">
        <v>132</v>
      </c>
      <c r="E82" s="784"/>
      <c r="F82" s="784"/>
      <c r="G82" s="784"/>
      <c r="H82" s="784"/>
      <c r="I82" s="784"/>
      <c r="J82" s="119"/>
      <c r="K82" s="130">
        <f t="shared" si="5"/>
        <v>0</v>
      </c>
      <c r="L82" s="145">
        <v>0</v>
      </c>
      <c r="M82" s="146">
        <v>0</v>
      </c>
      <c r="N82" s="147">
        <v>0</v>
      </c>
      <c r="O82" s="148">
        <v>0</v>
      </c>
      <c r="P82" s="130">
        <f t="shared" si="13"/>
        <v>0</v>
      </c>
      <c r="Q82" s="145">
        <v>0</v>
      </c>
      <c r="R82" s="147">
        <v>0</v>
      </c>
      <c r="S82" s="145">
        <v>0</v>
      </c>
      <c r="T82" s="146">
        <v>0</v>
      </c>
      <c r="U82" s="146">
        <v>0</v>
      </c>
      <c r="V82" s="146">
        <v>0</v>
      </c>
      <c r="W82" s="146">
        <v>0</v>
      </c>
      <c r="X82" s="147">
        <v>0</v>
      </c>
      <c r="Y82" s="148">
        <v>0</v>
      </c>
      <c r="Z82" s="149">
        <v>0</v>
      </c>
    </row>
    <row r="83" spans="1:26" ht="20.100000000000001" customHeight="1">
      <c r="A83" s="93"/>
      <c r="B83" s="120"/>
      <c r="C83" s="120"/>
      <c r="D83" s="784" t="s">
        <v>133</v>
      </c>
      <c r="E83" s="784"/>
      <c r="F83" s="784"/>
      <c r="G83" s="784"/>
      <c r="H83" s="784"/>
      <c r="I83" s="784"/>
      <c r="J83" s="119"/>
      <c r="K83" s="130">
        <f t="shared" ref="K83:K88" si="17">SUM(L83:N83)</f>
        <v>5</v>
      </c>
      <c r="L83" s="145">
        <v>0</v>
      </c>
      <c r="M83" s="146">
        <v>5</v>
      </c>
      <c r="N83" s="147">
        <v>0</v>
      </c>
      <c r="O83" s="148">
        <v>34</v>
      </c>
      <c r="P83" s="130">
        <f t="shared" si="13"/>
        <v>369</v>
      </c>
      <c r="Q83" s="145">
        <v>199</v>
      </c>
      <c r="R83" s="147">
        <v>170</v>
      </c>
      <c r="S83" s="145">
        <v>63</v>
      </c>
      <c r="T83" s="146">
        <v>48</v>
      </c>
      <c r="U83" s="146">
        <v>68</v>
      </c>
      <c r="V83" s="146">
        <v>60</v>
      </c>
      <c r="W83" s="146">
        <v>57</v>
      </c>
      <c r="X83" s="147">
        <v>73</v>
      </c>
      <c r="Y83" s="148">
        <v>57</v>
      </c>
      <c r="Z83" s="149">
        <v>13</v>
      </c>
    </row>
    <row r="84" spans="1:26" ht="20.100000000000001" customHeight="1">
      <c r="A84" s="93"/>
      <c r="B84" s="120"/>
      <c r="C84" s="120"/>
      <c r="D84" s="784" t="s">
        <v>134</v>
      </c>
      <c r="E84" s="784"/>
      <c r="F84" s="784"/>
      <c r="G84" s="784"/>
      <c r="H84" s="784"/>
      <c r="I84" s="784"/>
      <c r="J84" s="119"/>
      <c r="K84" s="130">
        <f t="shared" si="17"/>
        <v>1</v>
      </c>
      <c r="L84" s="145">
        <v>0</v>
      </c>
      <c r="M84" s="146">
        <v>1</v>
      </c>
      <c r="N84" s="147">
        <v>0</v>
      </c>
      <c r="O84" s="148">
        <v>22</v>
      </c>
      <c r="P84" s="130">
        <f t="shared" si="13"/>
        <v>480</v>
      </c>
      <c r="Q84" s="145">
        <v>240</v>
      </c>
      <c r="R84" s="147">
        <v>240</v>
      </c>
      <c r="S84" s="145">
        <v>62</v>
      </c>
      <c r="T84" s="146">
        <v>92</v>
      </c>
      <c r="U84" s="146">
        <v>79</v>
      </c>
      <c r="V84" s="146">
        <v>81</v>
      </c>
      <c r="W84" s="146">
        <v>74</v>
      </c>
      <c r="X84" s="147">
        <v>92</v>
      </c>
      <c r="Y84" s="148">
        <v>33</v>
      </c>
      <c r="Z84" s="149">
        <v>6</v>
      </c>
    </row>
    <row r="85" spans="1:26" ht="20.100000000000001" customHeight="1">
      <c r="A85" s="93"/>
      <c r="B85" s="120"/>
      <c r="C85" s="120"/>
      <c r="D85" s="784" t="s">
        <v>135</v>
      </c>
      <c r="E85" s="784"/>
      <c r="F85" s="784"/>
      <c r="G85" s="784"/>
      <c r="H85" s="784"/>
      <c r="I85" s="784"/>
      <c r="J85" s="119"/>
      <c r="K85" s="130">
        <f t="shared" si="17"/>
        <v>4</v>
      </c>
      <c r="L85" s="145">
        <v>0</v>
      </c>
      <c r="M85" s="146">
        <v>4</v>
      </c>
      <c r="N85" s="147">
        <v>0</v>
      </c>
      <c r="O85" s="148">
        <v>39</v>
      </c>
      <c r="P85" s="130">
        <f t="shared" si="13"/>
        <v>709</v>
      </c>
      <c r="Q85" s="145">
        <v>380</v>
      </c>
      <c r="R85" s="147">
        <v>329</v>
      </c>
      <c r="S85" s="145">
        <v>102</v>
      </c>
      <c r="T85" s="146">
        <v>124</v>
      </c>
      <c r="U85" s="146">
        <v>126</v>
      </c>
      <c r="V85" s="146">
        <v>116</v>
      </c>
      <c r="W85" s="146">
        <v>125</v>
      </c>
      <c r="X85" s="147">
        <v>116</v>
      </c>
      <c r="Y85" s="148">
        <v>66</v>
      </c>
      <c r="Z85" s="149">
        <v>10</v>
      </c>
    </row>
    <row r="86" spans="1:26" ht="20.100000000000001" customHeight="1">
      <c r="A86" s="93"/>
      <c r="B86" s="120"/>
      <c r="C86" s="120"/>
      <c r="D86" s="784" t="s">
        <v>136</v>
      </c>
      <c r="E86" s="784"/>
      <c r="F86" s="784"/>
      <c r="G86" s="784"/>
      <c r="H86" s="784"/>
      <c r="I86" s="784"/>
      <c r="J86" s="119"/>
      <c r="K86" s="130">
        <f t="shared" si="17"/>
        <v>2</v>
      </c>
      <c r="L86" s="145">
        <v>0</v>
      </c>
      <c r="M86" s="146">
        <v>2</v>
      </c>
      <c r="N86" s="147">
        <v>0</v>
      </c>
      <c r="O86" s="148">
        <v>19</v>
      </c>
      <c r="P86" s="130">
        <f t="shared" si="13"/>
        <v>315</v>
      </c>
      <c r="Q86" s="145">
        <v>165</v>
      </c>
      <c r="R86" s="147">
        <v>150</v>
      </c>
      <c r="S86" s="145">
        <v>57</v>
      </c>
      <c r="T86" s="146">
        <v>50</v>
      </c>
      <c r="U86" s="146">
        <v>51</v>
      </c>
      <c r="V86" s="146">
        <v>57</v>
      </c>
      <c r="W86" s="146">
        <v>51</v>
      </c>
      <c r="X86" s="147">
        <v>49</v>
      </c>
      <c r="Y86" s="148">
        <v>32</v>
      </c>
      <c r="Z86" s="149">
        <v>6</v>
      </c>
    </row>
    <row r="87" spans="1:26" ht="20.100000000000001" customHeight="1">
      <c r="A87" s="93"/>
      <c r="B87" s="120"/>
      <c r="C87" s="120"/>
      <c r="D87" s="784" t="s">
        <v>137</v>
      </c>
      <c r="E87" s="784"/>
      <c r="F87" s="784"/>
      <c r="G87" s="784"/>
      <c r="H87" s="784"/>
      <c r="I87" s="784"/>
      <c r="J87" s="119"/>
      <c r="K87" s="130">
        <f t="shared" si="17"/>
        <v>2</v>
      </c>
      <c r="L87" s="145">
        <v>0</v>
      </c>
      <c r="M87" s="146">
        <v>2</v>
      </c>
      <c r="N87" s="147">
        <v>0</v>
      </c>
      <c r="O87" s="148">
        <v>10</v>
      </c>
      <c r="P87" s="130">
        <f t="shared" si="13"/>
        <v>158</v>
      </c>
      <c r="Q87" s="145">
        <v>81</v>
      </c>
      <c r="R87" s="147">
        <v>77</v>
      </c>
      <c r="S87" s="145">
        <v>27</v>
      </c>
      <c r="T87" s="146">
        <v>20</v>
      </c>
      <c r="U87" s="146">
        <v>19</v>
      </c>
      <c r="V87" s="146">
        <v>33</v>
      </c>
      <c r="W87" s="146">
        <v>21</v>
      </c>
      <c r="X87" s="147">
        <v>38</v>
      </c>
      <c r="Y87" s="148">
        <v>18</v>
      </c>
      <c r="Z87" s="149">
        <v>2</v>
      </c>
    </row>
    <row r="88" spans="1:26" ht="20.100000000000001" customHeight="1">
      <c r="A88" s="62"/>
      <c r="B88" s="117"/>
      <c r="C88" s="117"/>
      <c r="D88" s="784" t="s">
        <v>138</v>
      </c>
      <c r="E88" s="784"/>
      <c r="F88" s="784"/>
      <c r="G88" s="784"/>
      <c r="H88" s="784"/>
      <c r="I88" s="784"/>
      <c r="J88" s="118"/>
      <c r="K88" s="135">
        <f t="shared" si="17"/>
        <v>4</v>
      </c>
      <c r="L88" s="150">
        <v>0</v>
      </c>
      <c r="M88" s="151">
        <v>4</v>
      </c>
      <c r="N88" s="152">
        <v>0</v>
      </c>
      <c r="O88" s="153">
        <v>47</v>
      </c>
      <c r="P88" s="135">
        <f t="shared" si="13"/>
        <v>745</v>
      </c>
      <c r="Q88" s="150">
        <v>383</v>
      </c>
      <c r="R88" s="152">
        <v>362</v>
      </c>
      <c r="S88" s="150">
        <v>107</v>
      </c>
      <c r="T88" s="151">
        <v>124</v>
      </c>
      <c r="U88" s="151">
        <v>131</v>
      </c>
      <c r="V88" s="151">
        <v>116</v>
      </c>
      <c r="W88" s="151">
        <v>127</v>
      </c>
      <c r="X88" s="152">
        <v>140</v>
      </c>
      <c r="Y88" s="153">
        <v>80</v>
      </c>
      <c r="Z88" s="154">
        <v>6</v>
      </c>
    </row>
    <row r="89" spans="1:26" ht="20.100000000000001" customHeight="1">
      <c r="A89" s="71"/>
      <c r="B89" s="792" t="s">
        <v>139</v>
      </c>
      <c r="C89" s="792"/>
      <c r="D89" s="792"/>
      <c r="E89" s="792"/>
      <c r="F89" s="792"/>
      <c r="G89" s="792"/>
      <c r="H89" s="115"/>
      <c r="I89" s="115"/>
      <c r="J89" s="116"/>
      <c r="K89" s="140">
        <f>SUM(K90:K91)</f>
        <v>13</v>
      </c>
      <c r="L89" s="141">
        <f t="shared" ref="L89:Z89" si="18">SUM(L90:L91)</f>
        <v>0</v>
      </c>
      <c r="M89" s="142">
        <f t="shared" si="18"/>
        <v>13</v>
      </c>
      <c r="N89" s="143">
        <f t="shared" si="18"/>
        <v>0</v>
      </c>
      <c r="O89" s="140">
        <f t="shared" si="18"/>
        <v>154</v>
      </c>
      <c r="P89" s="140">
        <f t="shared" si="13"/>
        <v>2972</v>
      </c>
      <c r="Q89" s="141">
        <f t="shared" si="18"/>
        <v>1524</v>
      </c>
      <c r="R89" s="143">
        <f t="shared" si="18"/>
        <v>1448</v>
      </c>
      <c r="S89" s="141">
        <f t="shared" si="18"/>
        <v>455</v>
      </c>
      <c r="T89" s="142">
        <f t="shared" si="18"/>
        <v>507</v>
      </c>
      <c r="U89" s="142">
        <f t="shared" si="18"/>
        <v>485</v>
      </c>
      <c r="V89" s="142">
        <f t="shared" si="18"/>
        <v>478</v>
      </c>
      <c r="W89" s="142">
        <f t="shared" si="18"/>
        <v>531</v>
      </c>
      <c r="X89" s="143">
        <f t="shared" si="18"/>
        <v>516</v>
      </c>
      <c r="Y89" s="140">
        <f t="shared" si="18"/>
        <v>242</v>
      </c>
      <c r="Z89" s="144">
        <f t="shared" si="18"/>
        <v>31</v>
      </c>
    </row>
    <row r="90" spans="1:26" ht="20.100000000000001" customHeight="1">
      <c r="A90" s="93"/>
      <c r="B90" s="120"/>
      <c r="C90" s="120"/>
      <c r="D90" s="784" t="s">
        <v>140</v>
      </c>
      <c r="E90" s="784"/>
      <c r="F90" s="784"/>
      <c r="G90" s="784"/>
      <c r="H90" s="784"/>
      <c r="I90" s="784"/>
      <c r="J90" s="119"/>
      <c r="K90" s="130">
        <f t="shared" ref="K90:K91" si="19">SUM(L90:N90)</f>
        <v>6</v>
      </c>
      <c r="L90" s="145">
        <v>0</v>
      </c>
      <c r="M90" s="146">
        <v>6</v>
      </c>
      <c r="N90" s="147">
        <v>0</v>
      </c>
      <c r="O90" s="148">
        <v>102</v>
      </c>
      <c r="P90" s="130">
        <f t="shared" si="13"/>
        <v>2200</v>
      </c>
      <c r="Q90" s="145">
        <v>1144</v>
      </c>
      <c r="R90" s="147">
        <v>1056</v>
      </c>
      <c r="S90" s="145">
        <v>344</v>
      </c>
      <c r="T90" s="146">
        <v>377</v>
      </c>
      <c r="U90" s="146">
        <v>355</v>
      </c>
      <c r="V90" s="146">
        <v>370</v>
      </c>
      <c r="W90" s="146">
        <v>382</v>
      </c>
      <c r="X90" s="147">
        <v>372</v>
      </c>
      <c r="Y90" s="148">
        <v>151</v>
      </c>
      <c r="Z90" s="149">
        <v>13</v>
      </c>
    </row>
    <row r="91" spans="1:26" ht="20.100000000000001" customHeight="1">
      <c r="A91" s="93"/>
      <c r="B91" s="120"/>
      <c r="C91" s="120"/>
      <c r="D91" s="784" t="s">
        <v>141</v>
      </c>
      <c r="E91" s="784"/>
      <c r="F91" s="784"/>
      <c r="G91" s="784"/>
      <c r="H91" s="784"/>
      <c r="I91" s="784"/>
      <c r="J91" s="119"/>
      <c r="K91" s="130">
        <f t="shared" si="19"/>
        <v>7</v>
      </c>
      <c r="L91" s="145">
        <v>0</v>
      </c>
      <c r="M91" s="146">
        <v>7</v>
      </c>
      <c r="N91" s="147">
        <v>0</v>
      </c>
      <c r="O91" s="148">
        <v>52</v>
      </c>
      <c r="P91" s="130">
        <f t="shared" si="13"/>
        <v>772</v>
      </c>
      <c r="Q91" s="145">
        <v>380</v>
      </c>
      <c r="R91" s="147">
        <v>392</v>
      </c>
      <c r="S91" s="145">
        <v>111</v>
      </c>
      <c r="T91" s="146">
        <v>130</v>
      </c>
      <c r="U91" s="146">
        <v>130</v>
      </c>
      <c r="V91" s="146">
        <v>108</v>
      </c>
      <c r="W91" s="146">
        <v>149</v>
      </c>
      <c r="X91" s="147">
        <v>144</v>
      </c>
      <c r="Y91" s="148">
        <v>91</v>
      </c>
      <c r="Z91" s="149">
        <v>18</v>
      </c>
    </row>
    <row r="92" spans="1:26" ht="20.100000000000001" customHeight="1">
      <c r="A92" s="71"/>
      <c r="B92" s="792" t="s">
        <v>142</v>
      </c>
      <c r="C92" s="792"/>
      <c r="D92" s="792"/>
      <c r="E92" s="792"/>
      <c r="F92" s="792"/>
      <c r="G92" s="792"/>
      <c r="H92" s="115"/>
      <c r="I92" s="115"/>
      <c r="J92" s="116"/>
      <c r="K92" s="140">
        <f>SUM(K93:K95)</f>
        <v>13</v>
      </c>
      <c r="L92" s="141">
        <f t="shared" ref="L92:Z92" si="20">SUM(L93:L95)</f>
        <v>0</v>
      </c>
      <c r="M92" s="142">
        <f t="shared" si="20"/>
        <v>13</v>
      </c>
      <c r="N92" s="143">
        <f t="shared" si="20"/>
        <v>0</v>
      </c>
      <c r="O92" s="140">
        <f t="shared" si="20"/>
        <v>100</v>
      </c>
      <c r="P92" s="140">
        <f t="shared" si="13"/>
        <v>1585</v>
      </c>
      <c r="Q92" s="141">
        <f t="shared" si="20"/>
        <v>817</v>
      </c>
      <c r="R92" s="143">
        <f t="shared" si="20"/>
        <v>768</v>
      </c>
      <c r="S92" s="141">
        <f t="shared" si="20"/>
        <v>220</v>
      </c>
      <c r="T92" s="142">
        <f t="shared" si="20"/>
        <v>260</v>
      </c>
      <c r="U92" s="142">
        <f t="shared" si="20"/>
        <v>256</v>
      </c>
      <c r="V92" s="142">
        <f t="shared" si="20"/>
        <v>276</v>
      </c>
      <c r="W92" s="142">
        <f t="shared" si="20"/>
        <v>285</v>
      </c>
      <c r="X92" s="143">
        <f t="shared" si="20"/>
        <v>288</v>
      </c>
      <c r="Y92" s="140">
        <f t="shared" si="20"/>
        <v>180</v>
      </c>
      <c r="Z92" s="144">
        <f t="shared" si="20"/>
        <v>58</v>
      </c>
    </row>
    <row r="93" spans="1:26" ht="20.100000000000001" customHeight="1">
      <c r="A93" s="93"/>
      <c r="B93" s="120"/>
      <c r="C93" s="120"/>
      <c r="D93" s="784" t="s">
        <v>143</v>
      </c>
      <c r="E93" s="784"/>
      <c r="F93" s="784"/>
      <c r="G93" s="784"/>
      <c r="H93" s="784"/>
      <c r="I93" s="784"/>
      <c r="J93" s="119"/>
      <c r="K93" s="130">
        <f t="shared" ref="K93:K95" si="21">SUM(L93:N93)</f>
        <v>1</v>
      </c>
      <c r="L93" s="145">
        <v>0</v>
      </c>
      <c r="M93" s="146">
        <v>1</v>
      </c>
      <c r="N93" s="147">
        <v>0</v>
      </c>
      <c r="O93" s="148">
        <v>17</v>
      </c>
      <c r="P93" s="130">
        <f t="shared" si="13"/>
        <v>382</v>
      </c>
      <c r="Q93" s="145">
        <v>195</v>
      </c>
      <c r="R93" s="147">
        <v>187</v>
      </c>
      <c r="S93" s="145">
        <v>52</v>
      </c>
      <c r="T93" s="146">
        <v>57</v>
      </c>
      <c r="U93" s="146">
        <v>56</v>
      </c>
      <c r="V93" s="146">
        <v>64</v>
      </c>
      <c r="W93" s="146">
        <v>73</v>
      </c>
      <c r="X93" s="147">
        <v>80</v>
      </c>
      <c r="Y93" s="148">
        <v>25</v>
      </c>
      <c r="Z93" s="149">
        <v>8</v>
      </c>
    </row>
    <row r="94" spans="1:26" ht="20.100000000000001" customHeight="1">
      <c r="A94" s="93"/>
      <c r="B94" s="120"/>
      <c r="C94" s="120"/>
      <c r="D94" s="784" t="s">
        <v>144</v>
      </c>
      <c r="E94" s="784"/>
      <c r="F94" s="784"/>
      <c r="G94" s="784"/>
      <c r="H94" s="784"/>
      <c r="I94" s="784"/>
      <c r="J94" s="119"/>
      <c r="K94" s="130">
        <f t="shared" si="21"/>
        <v>4</v>
      </c>
      <c r="L94" s="145">
        <v>0</v>
      </c>
      <c r="M94" s="146">
        <v>4</v>
      </c>
      <c r="N94" s="147">
        <v>0</v>
      </c>
      <c r="O94" s="148">
        <v>33</v>
      </c>
      <c r="P94" s="130">
        <f t="shared" si="13"/>
        <v>470</v>
      </c>
      <c r="Q94" s="145">
        <v>251</v>
      </c>
      <c r="R94" s="147">
        <v>219</v>
      </c>
      <c r="S94" s="145">
        <v>67</v>
      </c>
      <c r="T94" s="146">
        <v>87</v>
      </c>
      <c r="U94" s="146">
        <v>71</v>
      </c>
      <c r="V94" s="146">
        <v>92</v>
      </c>
      <c r="W94" s="146">
        <v>74</v>
      </c>
      <c r="X94" s="147">
        <v>79</v>
      </c>
      <c r="Y94" s="148">
        <v>58</v>
      </c>
      <c r="Z94" s="149">
        <v>17</v>
      </c>
    </row>
    <row r="95" spans="1:26" ht="20.100000000000001" customHeight="1">
      <c r="A95" s="62"/>
      <c r="B95" s="117"/>
      <c r="C95" s="117"/>
      <c r="D95" s="794" t="s">
        <v>145</v>
      </c>
      <c r="E95" s="794"/>
      <c r="F95" s="794"/>
      <c r="G95" s="794"/>
      <c r="H95" s="794"/>
      <c r="I95" s="794"/>
      <c r="J95" s="118"/>
      <c r="K95" s="135">
        <f t="shared" si="21"/>
        <v>8</v>
      </c>
      <c r="L95" s="150">
        <v>0</v>
      </c>
      <c r="M95" s="151">
        <v>8</v>
      </c>
      <c r="N95" s="152">
        <v>0</v>
      </c>
      <c r="O95" s="153">
        <v>50</v>
      </c>
      <c r="P95" s="135">
        <f t="shared" si="13"/>
        <v>733</v>
      </c>
      <c r="Q95" s="150">
        <v>371</v>
      </c>
      <c r="R95" s="152">
        <v>362</v>
      </c>
      <c r="S95" s="150">
        <v>101</v>
      </c>
      <c r="T95" s="151">
        <v>116</v>
      </c>
      <c r="U95" s="151">
        <v>129</v>
      </c>
      <c r="V95" s="151">
        <v>120</v>
      </c>
      <c r="W95" s="151">
        <v>138</v>
      </c>
      <c r="X95" s="152">
        <v>129</v>
      </c>
      <c r="Y95" s="153">
        <v>97</v>
      </c>
      <c r="Z95" s="154">
        <v>33</v>
      </c>
    </row>
    <row r="96" spans="1:26" ht="19.5" customHeight="1">
      <c r="A96" s="93"/>
      <c r="B96" s="93"/>
      <c r="C96" s="93"/>
      <c r="D96" s="93"/>
      <c r="E96" s="93"/>
      <c r="F96" s="93"/>
      <c r="G96" s="93"/>
      <c r="H96" s="93"/>
      <c r="I96" s="93"/>
      <c r="J96" s="93"/>
    </row>
    <row r="97" spans="1:10">
      <c r="A97" s="93"/>
      <c r="B97" s="93"/>
      <c r="C97" s="93"/>
      <c r="D97" s="93"/>
      <c r="E97" s="93"/>
      <c r="F97" s="93"/>
      <c r="G97" s="93"/>
      <c r="H97" s="93"/>
      <c r="I97" s="93"/>
      <c r="J97" s="93"/>
    </row>
    <row r="98" spans="1:10">
      <c r="A98" s="93"/>
      <c r="B98" s="93"/>
      <c r="C98" s="93"/>
      <c r="D98" s="93"/>
      <c r="E98" s="93"/>
      <c r="F98" s="93"/>
      <c r="G98" s="93"/>
      <c r="H98" s="93"/>
      <c r="I98" s="93"/>
      <c r="J98" s="93"/>
    </row>
    <row r="99" spans="1:10">
      <c r="A99" s="93"/>
      <c r="B99" s="93"/>
      <c r="C99" s="93"/>
      <c r="D99" s="93"/>
      <c r="E99" s="93"/>
      <c r="F99" s="93"/>
      <c r="G99" s="93"/>
      <c r="H99" s="93"/>
      <c r="I99" s="93"/>
      <c r="J99" s="93"/>
    </row>
    <row r="100" spans="1:10">
      <c r="A100" s="93"/>
      <c r="B100" s="93"/>
      <c r="C100" s="93"/>
      <c r="D100" s="93"/>
      <c r="E100" s="93"/>
      <c r="F100" s="93"/>
      <c r="G100" s="93"/>
      <c r="H100" s="93"/>
      <c r="I100" s="93"/>
      <c r="J100" s="93"/>
    </row>
    <row r="101" spans="1:10">
      <c r="A101" s="93"/>
      <c r="B101" s="93"/>
      <c r="C101" s="93"/>
      <c r="D101" s="93"/>
      <c r="E101" s="93"/>
      <c r="F101" s="93"/>
      <c r="G101" s="93"/>
      <c r="H101" s="93"/>
      <c r="I101" s="93"/>
      <c r="J101" s="93"/>
    </row>
    <row r="102" spans="1:10">
      <c r="A102" s="93"/>
      <c r="B102" s="93"/>
      <c r="C102" s="93"/>
      <c r="D102" s="93"/>
      <c r="E102" s="93"/>
      <c r="F102" s="93"/>
      <c r="G102" s="93"/>
      <c r="H102" s="93"/>
      <c r="I102" s="93"/>
      <c r="J102" s="93"/>
    </row>
    <row r="103" spans="1:10">
      <c r="A103" s="93"/>
      <c r="B103" s="93"/>
      <c r="C103" s="93"/>
      <c r="D103" s="93"/>
      <c r="E103" s="93"/>
      <c r="F103" s="93"/>
      <c r="G103" s="93"/>
      <c r="H103" s="93"/>
      <c r="I103" s="93"/>
      <c r="J103" s="93"/>
    </row>
    <row r="104" spans="1:10">
      <c r="A104" s="93"/>
      <c r="B104" s="93"/>
      <c r="C104" s="93"/>
      <c r="D104" s="93"/>
      <c r="E104" s="93"/>
      <c r="F104" s="93"/>
      <c r="G104" s="93"/>
      <c r="H104" s="93"/>
      <c r="I104" s="93"/>
      <c r="J104" s="93"/>
    </row>
    <row r="105" spans="1:10">
      <c r="A105" s="93"/>
      <c r="B105" s="93"/>
      <c r="C105" s="93"/>
      <c r="D105" s="93"/>
      <c r="E105" s="93"/>
      <c r="F105" s="93"/>
      <c r="G105" s="93"/>
      <c r="H105" s="93"/>
      <c r="I105" s="93"/>
      <c r="J105" s="93"/>
    </row>
    <row r="106" spans="1:10">
      <c r="A106" s="93"/>
      <c r="B106" s="93"/>
      <c r="C106" s="93"/>
      <c r="D106" s="93"/>
      <c r="E106" s="93"/>
      <c r="F106" s="93"/>
      <c r="G106" s="93"/>
      <c r="H106" s="93"/>
      <c r="I106" s="93"/>
      <c r="J106" s="93"/>
    </row>
    <row r="107" spans="1:10">
      <c r="A107" s="93"/>
      <c r="B107" s="93"/>
      <c r="C107" s="93"/>
      <c r="D107" s="93"/>
      <c r="E107" s="93"/>
      <c r="F107" s="93"/>
      <c r="G107" s="93"/>
      <c r="H107" s="93"/>
      <c r="I107" s="93"/>
      <c r="J107" s="93"/>
    </row>
    <row r="108" spans="1:10">
      <c r="A108" s="93"/>
      <c r="B108" s="93"/>
      <c r="C108" s="93"/>
      <c r="D108" s="93"/>
      <c r="E108" s="93"/>
      <c r="F108" s="93"/>
      <c r="G108" s="93"/>
      <c r="H108" s="93"/>
      <c r="I108" s="93"/>
      <c r="J108" s="93"/>
    </row>
    <row r="109" spans="1:10" ht="17.25">
      <c r="A109" s="93"/>
      <c r="B109" s="121"/>
      <c r="C109" s="121"/>
      <c r="D109" s="121"/>
      <c r="E109" s="121"/>
      <c r="F109" s="121"/>
      <c r="G109" s="121"/>
      <c r="H109" s="121"/>
      <c r="I109" s="121"/>
      <c r="J109" s="121"/>
    </row>
    <row r="110" spans="1:10" ht="17.25">
      <c r="A110" s="93"/>
      <c r="B110" s="121"/>
      <c r="C110" s="121"/>
      <c r="D110" s="121"/>
      <c r="E110" s="121"/>
      <c r="F110" s="121"/>
      <c r="G110" s="121"/>
      <c r="H110" s="121"/>
      <c r="I110" s="121"/>
      <c r="J110" s="121"/>
    </row>
    <row r="111" spans="1:10">
      <c r="A111" s="93"/>
      <c r="B111" s="93"/>
      <c r="C111" s="93"/>
      <c r="D111" s="93"/>
      <c r="E111" s="93"/>
      <c r="F111" s="93"/>
      <c r="G111" s="93"/>
      <c r="H111" s="93"/>
      <c r="I111" s="93"/>
      <c r="J111" s="93"/>
    </row>
    <row r="112" spans="1:10">
      <c r="A112" s="93"/>
      <c r="B112" s="93"/>
      <c r="C112" s="93"/>
      <c r="D112" s="93"/>
      <c r="E112" s="93"/>
      <c r="F112" s="93"/>
      <c r="G112" s="93"/>
      <c r="H112" s="93"/>
      <c r="I112" s="93"/>
      <c r="J112" s="93"/>
    </row>
    <row r="113" spans="1:10">
      <c r="A113" s="93"/>
      <c r="B113" s="93"/>
      <c r="C113" s="93"/>
      <c r="D113" s="93"/>
      <c r="E113" s="93"/>
      <c r="F113" s="93"/>
      <c r="G113" s="93"/>
      <c r="H113" s="93"/>
      <c r="I113" s="93"/>
      <c r="J113" s="93"/>
    </row>
    <row r="114" spans="1:10">
      <c r="A114" s="93"/>
      <c r="B114" s="93"/>
      <c r="C114" s="93"/>
      <c r="D114" s="93"/>
      <c r="E114" s="93"/>
      <c r="F114" s="93"/>
      <c r="G114" s="93"/>
      <c r="H114" s="93"/>
      <c r="I114" s="93"/>
      <c r="J114" s="93"/>
    </row>
    <row r="115" spans="1:10">
      <c r="A115" s="93"/>
      <c r="B115" s="93"/>
      <c r="C115" s="93"/>
      <c r="D115" s="93"/>
      <c r="E115" s="93"/>
      <c r="F115" s="93"/>
      <c r="G115" s="93"/>
      <c r="H115" s="93"/>
      <c r="I115" s="93"/>
      <c r="J115" s="93"/>
    </row>
    <row r="116" spans="1:10">
      <c r="A116" s="93"/>
      <c r="B116" s="93"/>
      <c r="C116" s="93"/>
      <c r="D116" s="93"/>
      <c r="E116" s="93"/>
      <c r="F116" s="93"/>
      <c r="G116" s="93"/>
      <c r="H116" s="93"/>
      <c r="I116" s="93"/>
      <c r="J116" s="93"/>
    </row>
    <row r="117" spans="1:10">
      <c r="A117" s="93"/>
      <c r="B117" s="93"/>
      <c r="C117" s="93"/>
      <c r="D117" s="93"/>
      <c r="E117" s="93"/>
      <c r="F117" s="93"/>
      <c r="G117" s="93"/>
      <c r="H117" s="93"/>
      <c r="I117" s="93"/>
      <c r="J117" s="93"/>
    </row>
    <row r="118" spans="1:10">
      <c r="A118" s="93"/>
      <c r="B118" s="93"/>
      <c r="C118" s="93"/>
      <c r="D118" s="93"/>
      <c r="E118" s="93"/>
      <c r="F118" s="93"/>
      <c r="G118" s="93"/>
      <c r="H118" s="93"/>
      <c r="I118" s="93"/>
      <c r="J118" s="93"/>
    </row>
    <row r="119" spans="1:10">
      <c r="A119" s="93"/>
      <c r="B119" s="93"/>
      <c r="C119" s="93"/>
      <c r="D119" s="93"/>
      <c r="E119" s="93"/>
      <c r="F119" s="93"/>
      <c r="G119" s="93"/>
      <c r="H119" s="93"/>
      <c r="I119" s="93"/>
      <c r="J119" s="93"/>
    </row>
    <row r="120" spans="1:10">
      <c r="A120" s="93"/>
      <c r="B120" s="93"/>
      <c r="C120" s="93"/>
      <c r="D120" s="93"/>
      <c r="E120" s="93"/>
      <c r="F120" s="93"/>
      <c r="G120" s="93"/>
      <c r="H120" s="93"/>
      <c r="I120" s="93"/>
      <c r="J120" s="93"/>
    </row>
    <row r="121" spans="1:10">
      <c r="A121" s="93"/>
      <c r="B121" s="93"/>
      <c r="C121" s="93"/>
      <c r="D121" s="93"/>
      <c r="E121" s="93"/>
      <c r="F121" s="93"/>
      <c r="G121" s="93"/>
      <c r="H121" s="93"/>
      <c r="I121" s="93"/>
      <c r="J121" s="93"/>
    </row>
    <row r="122" spans="1:10">
      <c r="A122" s="93"/>
      <c r="B122" s="93"/>
      <c r="C122" s="93"/>
      <c r="D122" s="93"/>
      <c r="E122" s="93"/>
      <c r="F122" s="93"/>
      <c r="G122" s="93"/>
      <c r="H122" s="93"/>
      <c r="I122" s="93"/>
      <c r="J122" s="93"/>
    </row>
    <row r="123" spans="1:10">
      <c r="A123" s="93"/>
      <c r="B123" s="93"/>
      <c r="C123" s="93"/>
      <c r="D123" s="93"/>
      <c r="E123" s="93"/>
      <c r="F123" s="93"/>
      <c r="G123" s="93"/>
      <c r="H123" s="93"/>
      <c r="I123" s="93"/>
      <c r="J123" s="93"/>
    </row>
    <row r="124" spans="1:10">
      <c r="A124" s="93"/>
      <c r="B124" s="93"/>
      <c r="C124" s="93"/>
      <c r="D124" s="93"/>
      <c r="E124" s="93"/>
      <c r="F124" s="93"/>
      <c r="G124" s="93"/>
      <c r="H124" s="93"/>
      <c r="I124" s="93"/>
      <c r="J124" s="93"/>
    </row>
    <row r="125" spans="1:10">
      <c r="A125" s="93"/>
      <c r="B125" s="93"/>
      <c r="C125" s="93"/>
      <c r="D125" s="93"/>
      <c r="E125" s="93"/>
      <c r="F125" s="93"/>
      <c r="G125" s="93"/>
      <c r="H125" s="93"/>
      <c r="I125" s="93"/>
      <c r="J125" s="93"/>
    </row>
    <row r="126" spans="1:10">
      <c r="A126" s="93"/>
      <c r="B126" s="93"/>
      <c r="C126" s="93"/>
      <c r="D126" s="93"/>
      <c r="E126" s="93"/>
      <c r="F126" s="93"/>
      <c r="G126" s="93"/>
      <c r="H126" s="93"/>
      <c r="I126" s="93"/>
      <c r="J126" s="93"/>
    </row>
    <row r="127" spans="1:10">
      <c r="A127" s="93"/>
      <c r="B127" s="93"/>
      <c r="C127" s="93"/>
      <c r="D127" s="93"/>
      <c r="E127" s="93"/>
      <c r="F127" s="93"/>
      <c r="G127" s="93"/>
      <c r="H127" s="93"/>
      <c r="I127" s="93"/>
      <c r="J127" s="93"/>
    </row>
    <row r="128" spans="1:10">
      <c r="A128" s="93"/>
      <c r="B128" s="93"/>
      <c r="C128" s="93"/>
      <c r="D128" s="93"/>
      <c r="E128" s="93"/>
      <c r="F128" s="93"/>
      <c r="G128" s="93"/>
      <c r="H128" s="93"/>
      <c r="I128" s="93"/>
      <c r="J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c r="J137" s="93"/>
    </row>
    <row r="138" spans="1:10">
      <c r="A138" s="93"/>
      <c r="B138" s="93"/>
      <c r="C138" s="93"/>
      <c r="D138" s="93"/>
      <c r="E138" s="93"/>
      <c r="F138" s="93"/>
      <c r="G138" s="93"/>
      <c r="H138" s="93"/>
      <c r="I138" s="93"/>
      <c r="J138" s="93"/>
    </row>
    <row r="139" spans="1:10">
      <c r="A139" s="93"/>
      <c r="B139" s="93"/>
      <c r="C139" s="93"/>
      <c r="D139" s="93"/>
      <c r="E139" s="93"/>
      <c r="F139" s="93"/>
      <c r="G139" s="93"/>
      <c r="H139" s="93"/>
      <c r="I139" s="93"/>
      <c r="J139" s="93"/>
    </row>
    <row r="140" spans="1:10">
      <c r="A140" s="93"/>
      <c r="B140" s="93"/>
      <c r="C140" s="93"/>
      <c r="D140" s="93"/>
      <c r="E140" s="93"/>
      <c r="F140" s="93"/>
      <c r="G140" s="93"/>
      <c r="H140" s="93"/>
      <c r="I140" s="93"/>
      <c r="J140" s="93"/>
    </row>
    <row r="141" spans="1:10">
      <c r="A141" s="93"/>
      <c r="B141" s="93"/>
      <c r="C141" s="93"/>
      <c r="D141" s="93"/>
      <c r="E141" s="93"/>
      <c r="F141" s="93"/>
      <c r="G141" s="93"/>
      <c r="H141" s="93"/>
      <c r="I141" s="93"/>
      <c r="J141" s="93"/>
    </row>
    <row r="142" spans="1:10">
      <c r="A142" s="93"/>
      <c r="B142" s="93"/>
      <c r="C142" s="93"/>
      <c r="D142" s="93"/>
      <c r="E142" s="93"/>
      <c r="F142" s="93"/>
      <c r="G142" s="93"/>
      <c r="H142" s="93"/>
      <c r="I142" s="93"/>
      <c r="J142" s="93"/>
    </row>
    <row r="143" spans="1:10">
      <c r="A143" s="93"/>
      <c r="B143" s="93"/>
      <c r="C143" s="93"/>
      <c r="D143" s="93"/>
      <c r="E143" s="93"/>
      <c r="F143" s="93"/>
      <c r="G143" s="93"/>
      <c r="H143" s="93"/>
      <c r="I143" s="93"/>
      <c r="J143" s="93"/>
    </row>
    <row r="144" spans="1:10">
      <c r="A144" s="93"/>
      <c r="B144" s="93"/>
      <c r="C144" s="93"/>
      <c r="D144" s="93"/>
      <c r="E144" s="93"/>
      <c r="F144" s="93"/>
      <c r="G144" s="93"/>
      <c r="H144" s="93"/>
      <c r="I144" s="93"/>
      <c r="J144" s="93"/>
    </row>
    <row r="145" spans="1:10">
      <c r="A145" s="93"/>
      <c r="B145" s="93"/>
      <c r="C145" s="93"/>
      <c r="D145" s="93"/>
      <c r="E145" s="93"/>
      <c r="F145" s="93"/>
      <c r="G145" s="93"/>
      <c r="H145" s="93"/>
      <c r="I145" s="93"/>
      <c r="J145" s="93"/>
    </row>
    <row r="146" spans="1:10">
      <c r="A146" s="93"/>
      <c r="B146" s="93"/>
      <c r="C146" s="93"/>
      <c r="D146" s="93"/>
      <c r="E146" s="93"/>
      <c r="F146" s="93"/>
      <c r="G146" s="93"/>
      <c r="H146" s="93"/>
      <c r="I146" s="93"/>
      <c r="J146" s="93"/>
    </row>
    <row r="147" spans="1:10">
      <c r="A147" s="93"/>
      <c r="B147" s="93"/>
      <c r="C147" s="93"/>
      <c r="D147" s="93"/>
      <c r="E147" s="93"/>
      <c r="F147" s="93"/>
      <c r="G147" s="93"/>
      <c r="H147" s="93"/>
      <c r="I147" s="93"/>
      <c r="J147" s="93"/>
    </row>
    <row r="148" spans="1:10">
      <c r="A148" s="93"/>
      <c r="B148" s="93"/>
      <c r="C148" s="93"/>
      <c r="D148" s="93"/>
      <c r="E148" s="93"/>
      <c r="F148" s="93"/>
      <c r="G148" s="93"/>
      <c r="H148" s="93"/>
      <c r="I148" s="93"/>
      <c r="J148" s="93"/>
    </row>
    <row r="149" spans="1:10">
      <c r="A149" s="93"/>
      <c r="B149" s="93"/>
      <c r="C149" s="93"/>
      <c r="D149" s="93"/>
      <c r="E149" s="93"/>
      <c r="F149" s="93"/>
      <c r="G149" s="93"/>
      <c r="H149" s="93"/>
      <c r="I149" s="93"/>
      <c r="J149" s="93"/>
    </row>
    <row r="150" spans="1:10">
      <c r="A150" s="93"/>
      <c r="B150" s="93"/>
      <c r="C150" s="93"/>
      <c r="D150" s="93"/>
      <c r="E150" s="93"/>
      <c r="F150" s="93"/>
      <c r="G150" s="93"/>
      <c r="H150" s="93"/>
      <c r="I150" s="93"/>
      <c r="J150" s="93"/>
    </row>
    <row r="151" spans="1:10">
      <c r="A151" s="93"/>
      <c r="B151" s="93"/>
      <c r="C151" s="93"/>
      <c r="D151" s="93"/>
      <c r="E151" s="93"/>
      <c r="F151" s="93"/>
      <c r="G151" s="93"/>
      <c r="H151" s="93"/>
      <c r="I151" s="93"/>
      <c r="J151" s="93"/>
    </row>
    <row r="152" spans="1:10">
      <c r="A152" s="93"/>
      <c r="B152" s="93"/>
      <c r="C152" s="93"/>
      <c r="D152" s="93"/>
      <c r="E152" s="93"/>
      <c r="F152" s="93"/>
      <c r="G152" s="93"/>
      <c r="H152" s="93"/>
      <c r="I152" s="93"/>
      <c r="J152" s="93"/>
    </row>
    <row r="153" spans="1:10">
      <c r="A153" s="93"/>
      <c r="B153" s="93"/>
      <c r="C153" s="93"/>
      <c r="D153" s="93"/>
      <c r="E153" s="93"/>
      <c r="F153" s="93"/>
      <c r="G153" s="93"/>
      <c r="H153" s="93"/>
      <c r="I153" s="93"/>
      <c r="J153" s="93"/>
    </row>
    <row r="154" spans="1:10">
      <c r="A154" s="93"/>
      <c r="B154" s="93"/>
      <c r="C154" s="93"/>
      <c r="D154" s="93"/>
      <c r="E154" s="93"/>
      <c r="F154" s="93"/>
      <c r="G154" s="93"/>
      <c r="H154" s="93"/>
      <c r="I154" s="93"/>
      <c r="J154" s="93"/>
    </row>
    <row r="155" spans="1:10">
      <c r="A155" s="93"/>
      <c r="B155" s="93"/>
      <c r="C155" s="93"/>
      <c r="D155" s="93"/>
      <c r="E155" s="93"/>
      <c r="F155" s="93"/>
      <c r="G155" s="93"/>
      <c r="H155" s="93"/>
      <c r="I155" s="93"/>
      <c r="J155" s="93"/>
    </row>
    <row r="156" spans="1:10">
      <c r="A156" s="93"/>
      <c r="B156" s="93"/>
      <c r="C156" s="93"/>
      <c r="D156" s="93"/>
      <c r="E156" s="93"/>
      <c r="F156" s="93"/>
      <c r="G156" s="93"/>
      <c r="H156" s="93"/>
      <c r="I156" s="93"/>
      <c r="J156" s="93"/>
    </row>
    <row r="157" spans="1:10">
      <c r="A157" s="93"/>
      <c r="B157" s="93"/>
      <c r="C157" s="93"/>
      <c r="D157" s="93"/>
      <c r="E157" s="93"/>
      <c r="F157" s="93"/>
      <c r="G157" s="93"/>
      <c r="H157" s="93"/>
      <c r="I157" s="93"/>
      <c r="J157" s="93"/>
    </row>
    <row r="158" spans="1:10">
      <c r="A158" s="93"/>
      <c r="B158" s="93"/>
      <c r="C158" s="93"/>
      <c r="D158" s="93"/>
      <c r="E158" s="93"/>
      <c r="F158" s="93"/>
      <c r="G158" s="93"/>
      <c r="H158" s="93"/>
      <c r="I158" s="93"/>
      <c r="J158" s="93"/>
    </row>
    <row r="159" spans="1:10">
      <c r="A159" s="93"/>
      <c r="B159" s="93"/>
      <c r="C159" s="93"/>
      <c r="D159" s="93"/>
      <c r="E159" s="93"/>
      <c r="F159" s="93"/>
      <c r="G159" s="93"/>
      <c r="H159" s="93"/>
      <c r="I159" s="93"/>
      <c r="J159" s="93"/>
    </row>
    <row r="160" spans="1:10">
      <c r="A160" s="93"/>
      <c r="B160" s="93"/>
      <c r="C160" s="93"/>
      <c r="D160" s="93"/>
      <c r="E160" s="93"/>
      <c r="F160" s="93"/>
      <c r="G160" s="93"/>
      <c r="H160" s="93"/>
      <c r="I160" s="93"/>
      <c r="J160" s="93"/>
    </row>
    <row r="161" spans="1:10">
      <c r="A161" s="93"/>
      <c r="B161" s="93"/>
      <c r="C161" s="93"/>
      <c r="D161" s="93"/>
      <c r="E161" s="93"/>
      <c r="F161" s="93"/>
      <c r="G161" s="93"/>
      <c r="H161" s="93"/>
      <c r="I161" s="93"/>
      <c r="J161" s="93"/>
    </row>
    <row r="162" spans="1:10">
      <c r="A162" s="93"/>
      <c r="B162" s="93"/>
      <c r="C162" s="93"/>
      <c r="D162" s="93"/>
      <c r="E162" s="93"/>
      <c r="F162" s="93"/>
      <c r="G162" s="93"/>
      <c r="H162" s="93"/>
      <c r="I162" s="93"/>
      <c r="J162" s="93"/>
    </row>
    <row r="163" spans="1:10">
      <c r="A163" s="93"/>
      <c r="B163" s="93"/>
      <c r="C163" s="93"/>
      <c r="D163" s="93"/>
      <c r="E163" s="93"/>
      <c r="F163" s="93"/>
      <c r="G163" s="93"/>
      <c r="H163" s="93"/>
      <c r="I163" s="93"/>
      <c r="J163" s="93"/>
    </row>
    <row r="164" spans="1:10">
      <c r="A164" s="93"/>
      <c r="B164" s="93"/>
      <c r="C164" s="93"/>
      <c r="D164" s="93"/>
      <c r="E164" s="93"/>
      <c r="F164" s="93"/>
      <c r="G164" s="93"/>
      <c r="H164" s="93"/>
      <c r="I164" s="93"/>
      <c r="J164" s="93"/>
    </row>
    <row r="165" spans="1:10">
      <c r="A165" s="93"/>
      <c r="B165" s="93"/>
      <c r="C165" s="93"/>
      <c r="D165" s="93"/>
      <c r="E165" s="93"/>
      <c r="F165" s="93"/>
      <c r="G165" s="93"/>
      <c r="H165" s="93"/>
      <c r="I165" s="93"/>
      <c r="J165" s="93"/>
    </row>
    <row r="166" spans="1:10">
      <c r="A166" s="93"/>
      <c r="B166" s="93"/>
      <c r="C166" s="93"/>
      <c r="D166" s="93"/>
      <c r="E166" s="93"/>
      <c r="F166" s="93"/>
      <c r="G166" s="93"/>
      <c r="H166" s="93"/>
      <c r="I166" s="93"/>
      <c r="J166" s="93"/>
    </row>
    <row r="167" spans="1:10">
      <c r="A167" s="93"/>
      <c r="B167" s="93"/>
      <c r="C167" s="93"/>
      <c r="D167" s="93"/>
      <c r="E167" s="93"/>
      <c r="F167" s="93"/>
      <c r="G167" s="93"/>
      <c r="H167" s="93"/>
      <c r="I167" s="93"/>
      <c r="J167" s="93"/>
    </row>
    <row r="168" spans="1:10">
      <c r="A168" s="93"/>
      <c r="B168" s="93"/>
      <c r="C168" s="93"/>
      <c r="D168" s="93"/>
      <c r="E168" s="93"/>
      <c r="F168" s="93"/>
      <c r="G168" s="93"/>
      <c r="H168" s="93"/>
      <c r="I168" s="93"/>
      <c r="J168" s="93"/>
    </row>
    <row r="169" spans="1:10">
      <c r="A169" s="93"/>
      <c r="B169" s="93"/>
      <c r="C169" s="93"/>
      <c r="D169" s="93"/>
      <c r="E169" s="93"/>
      <c r="F169" s="93"/>
      <c r="G169" s="93"/>
      <c r="H169" s="93"/>
      <c r="I169" s="93"/>
      <c r="J169" s="93"/>
    </row>
    <row r="170" spans="1:10">
      <c r="A170" s="93"/>
      <c r="B170" s="93"/>
      <c r="C170" s="93"/>
      <c r="D170" s="93"/>
      <c r="E170" s="93"/>
      <c r="F170" s="93"/>
      <c r="G170" s="93"/>
      <c r="H170" s="93"/>
      <c r="I170" s="93"/>
      <c r="J170" s="93"/>
    </row>
    <row r="171" spans="1:10">
      <c r="A171" s="93"/>
      <c r="B171" s="93"/>
      <c r="C171" s="93"/>
      <c r="D171" s="93"/>
      <c r="E171" s="93"/>
      <c r="F171" s="93"/>
      <c r="G171" s="93"/>
      <c r="H171" s="93"/>
      <c r="I171" s="93"/>
      <c r="J171" s="93"/>
    </row>
    <row r="172" spans="1:10">
      <c r="A172" s="93"/>
      <c r="B172" s="93"/>
      <c r="C172" s="93"/>
      <c r="D172" s="93"/>
      <c r="E172" s="93"/>
      <c r="F172" s="93"/>
      <c r="G172" s="93"/>
      <c r="H172" s="93"/>
      <c r="I172" s="93"/>
      <c r="J172" s="93"/>
    </row>
    <row r="173" spans="1:10">
      <c r="A173" s="93"/>
      <c r="B173" s="93"/>
      <c r="C173" s="93"/>
      <c r="D173" s="93"/>
      <c r="E173" s="93"/>
      <c r="F173" s="93"/>
      <c r="G173" s="93"/>
      <c r="H173" s="93"/>
      <c r="I173" s="93"/>
      <c r="J173" s="93"/>
    </row>
    <row r="174" spans="1:10">
      <c r="A174" s="93"/>
      <c r="B174" s="93"/>
      <c r="C174" s="93"/>
      <c r="D174" s="93"/>
      <c r="E174" s="93"/>
      <c r="F174" s="93"/>
      <c r="G174" s="93"/>
      <c r="H174" s="93"/>
      <c r="I174" s="93"/>
      <c r="J174" s="93"/>
    </row>
    <row r="175" spans="1:10">
      <c r="A175" s="93"/>
      <c r="B175" s="93"/>
      <c r="C175" s="93"/>
      <c r="D175" s="93"/>
      <c r="E175" s="93"/>
      <c r="F175" s="93"/>
      <c r="G175" s="93"/>
      <c r="H175" s="93"/>
      <c r="I175" s="93"/>
      <c r="J175" s="93"/>
    </row>
    <row r="176" spans="1:10">
      <c r="A176" s="93"/>
      <c r="B176" s="93"/>
      <c r="C176" s="93"/>
      <c r="D176" s="93"/>
      <c r="E176" s="93"/>
      <c r="F176" s="93"/>
      <c r="G176" s="93"/>
      <c r="H176" s="93"/>
      <c r="I176" s="93"/>
      <c r="J176" s="93"/>
    </row>
    <row r="177" spans="1:10">
      <c r="A177" s="93"/>
      <c r="B177" s="93"/>
      <c r="C177" s="93"/>
      <c r="D177" s="93"/>
      <c r="E177" s="93"/>
      <c r="F177" s="93"/>
      <c r="G177" s="93"/>
      <c r="H177" s="93"/>
      <c r="I177" s="93"/>
      <c r="J177" s="93"/>
    </row>
    <row r="178" spans="1:10">
      <c r="A178" s="93"/>
      <c r="B178" s="93"/>
      <c r="C178" s="93"/>
      <c r="D178" s="93"/>
      <c r="E178" s="93"/>
      <c r="F178" s="93"/>
      <c r="G178" s="93"/>
      <c r="H178" s="93"/>
      <c r="I178" s="93"/>
      <c r="J178" s="93"/>
    </row>
    <row r="179" spans="1:10">
      <c r="A179" s="93"/>
      <c r="B179" s="93"/>
      <c r="C179" s="93"/>
      <c r="D179" s="93"/>
      <c r="E179" s="93"/>
      <c r="F179" s="93"/>
      <c r="G179" s="93"/>
      <c r="H179" s="93"/>
      <c r="I179" s="93"/>
      <c r="J179" s="93"/>
    </row>
    <row r="180" spans="1:10">
      <c r="A180" s="93"/>
      <c r="B180" s="93"/>
      <c r="C180" s="93"/>
      <c r="D180" s="93"/>
      <c r="E180" s="93"/>
      <c r="F180" s="93"/>
      <c r="G180" s="93"/>
      <c r="H180" s="93"/>
      <c r="I180" s="93"/>
      <c r="J180" s="93"/>
    </row>
    <row r="181" spans="1:10">
      <c r="A181" s="93"/>
      <c r="B181" s="93"/>
      <c r="C181" s="93"/>
      <c r="D181" s="93"/>
      <c r="E181" s="93"/>
      <c r="F181" s="93"/>
      <c r="G181" s="93"/>
      <c r="H181" s="93"/>
      <c r="I181" s="93"/>
      <c r="J181" s="93"/>
    </row>
    <row r="182" spans="1:10">
      <c r="A182" s="93"/>
      <c r="B182" s="93"/>
      <c r="C182" s="93"/>
      <c r="D182" s="93"/>
      <c r="E182" s="93"/>
      <c r="F182" s="93"/>
      <c r="G182" s="93"/>
      <c r="H182" s="93"/>
      <c r="I182" s="93"/>
      <c r="J182" s="93"/>
    </row>
    <row r="183" spans="1:10">
      <c r="A183" s="93"/>
      <c r="B183" s="93"/>
      <c r="C183" s="93"/>
      <c r="D183" s="93"/>
      <c r="E183" s="93"/>
      <c r="F183" s="93"/>
      <c r="G183" s="93"/>
      <c r="H183" s="93"/>
      <c r="I183" s="93"/>
      <c r="J183" s="93"/>
    </row>
    <row r="184" spans="1:10">
      <c r="A184" s="93"/>
      <c r="B184" s="93"/>
      <c r="C184" s="93"/>
      <c r="D184" s="93"/>
      <c r="E184" s="93"/>
      <c r="F184" s="93"/>
      <c r="G184" s="93"/>
      <c r="H184" s="93"/>
      <c r="I184" s="93"/>
      <c r="J184" s="93"/>
    </row>
    <row r="185" spans="1:10">
      <c r="A185" s="93"/>
      <c r="B185" s="93"/>
      <c r="C185" s="93"/>
      <c r="D185" s="93"/>
      <c r="E185" s="93"/>
      <c r="F185" s="93"/>
      <c r="G185" s="93"/>
      <c r="H185" s="93"/>
      <c r="I185" s="93"/>
      <c r="J185" s="93"/>
    </row>
    <row r="186" spans="1:10">
      <c r="A186" s="93"/>
      <c r="B186" s="93"/>
      <c r="C186" s="93"/>
      <c r="D186" s="93"/>
      <c r="E186" s="93"/>
      <c r="F186" s="93"/>
      <c r="G186" s="93"/>
      <c r="H186" s="93"/>
      <c r="I186" s="93"/>
      <c r="J186" s="93"/>
    </row>
    <row r="187" spans="1:10">
      <c r="A187" s="93"/>
      <c r="B187" s="93"/>
      <c r="C187" s="93"/>
      <c r="D187" s="93"/>
      <c r="E187" s="93"/>
      <c r="F187" s="93"/>
      <c r="G187" s="93"/>
      <c r="H187" s="93"/>
      <c r="I187" s="93"/>
      <c r="J187" s="93"/>
    </row>
    <row r="188" spans="1:10">
      <c r="A188" s="93"/>
      <c r="B188" s="93"/>
      <c r="C188" s="93"/>
      <c r="D188" s="93"/>
      <c r="E188" s="93"/>
      <c r="F188" s="93"/>
      <c r="G188" s="93"/>
      <c r="H188" s="93"/>
      <c r="I188" s="93"/>
      <c r="J188" s="93"/>
    </row>
    <row r="189" spans="1:10">
      <c r="A189" s="93"/>
      <c r="B189" s="93"/>
      <c r="C189" s="93"/>
      <c r="D189" s="93"/>
      <c r="E189" s="93"/>
      <c r="F189" s="93"/>
      <c r="G189" s="93"/>
      <c r="H189" s="93"/>
      <c r="I189" s="93"/>
      <c r="J189" s="93"/>
    </row>
    <row r="190" spans="1:10">
      <c r="A190" s="93"/>
      <c r="B190" s="93"/>
      <c r="C190" s="93"/>
      <c r="D190" s="93"/>
      <c r="E190" s="93"/>
      <c r="F190" s="93"/>
      <c r="G190" s="93"/>
      <c r="H190" s="93"/>
      <c r="I190" s="93"/>
      <c r="J190" s="93"/>
    </row>
    <row r="191" spans="1:10">
      <c r="A191" s="93"/>
      <c r="B191" s="93"/>
      <c r="C191" s="93"/>
      <c r="D191" s="93"/>
      <c r="E191" s="93"/>
      <c r="F191" s="93"/>
      <c r="G191" s="93"/>
      <c r="H191" s="93"/>
      <c r="I191" s="93"/>
      <c r="J191" s="93"/>
    </row>
    <row r="192" spans="1:10">
      <c r="A192" s="93"/>
      <c r="B192" s="93"/>
      <c r="C192" s="93"/>
      <c r="D192" s="93"/>
      <c r="E192" s="93"/>
      <c r="F192" s="93"/>
      <c r="G192" s="93"/>
      <c r="H192" s="93"/>
      <c r="I192" s="93"/>
      <c r="J192" s="93"/>
    </row>
    <row r="193" spans="1:10">
      <c r="A193" s="93"/>
      <c r="B193" s="93"/>
      <c r="C193" s="93"/>
      <c r="D193" s="93"/>
      <c r="E193" s="93"/>
      <c r="F193" s="93"/>
      <c r="G193" s="93"/>
      <c r="H193" s="93"/>
      <c r="I193" s="93"/>
      <c r="J193" s="93"/>
    </row>
    <row r="194" spans="1:10">
      <c r="A194" s="93"/>
      <c r="B194" s="93"/>
      <c r="C194" s="93"/>
      <c r="D194" s="93"/>
      <c r="E194" s="93"/>
      <c r="F194" s="93"/>
      <c r="G194" s="93"/>
      <c r="H194" s="93"/>
      <c r="I194" s="93"/>
      <c r="J194" s="93"/>
    </row>
    <row r="195" spans="1:10">
      <c r="A195" s="93"/>
      <c r="B195" s="93"/>
      <c r="C195" s="93"/>
      <c r="D195" s="93"/>
      <c r="E195" s="93"/>
      <c r="F195" s="93"/>
      <c r="G195" s="93"/>
      <c r="H195" s="93"/>
      <c r="I195" s="93"/>
      <c r="J195" s="93"/>
    </row>
    <row r="196" spans="1:10">
      <c r="A196" s="93"/>
      <c r="B196" s="93"/>
      <c r="C196" s="93"/>
      <c r="D196" s="93"/>
      <c r="E196" s="93"/>
      <c r="F196" s="93"/>
      <c r="G196" s="93"/>
      <c r="H196" s="93"/>
      <c r="I196" s="93"/>
      <c r="J196" s="93"/>
    </row>
    <row r="197" spans="1:10">
      <c r="A197" s="93"/>
      <c r="B197" s="93"/>
      <c r="C197" s="93"/>
      <c r="D197" s="93"/>
      <c r="E197" s="93"/>
      <c r="F197" s="93"/>
      <c r="G197" s="93"/>
      <c r="H197" s="93"/>
      <c r="I197" s="93"/>
      <c r="J197" s="93"/>
    </row>
    <row r="198" spans="1:10">
      <c r="A198" s="93"/>
      <c r="B198" s="93"/>
      <c r="C198" s="93"/>
      <c r="D198" s="93"/>
      <c r="E198" s="93"/>
      <c r="F198" s="93"/>
      <c r="G198" s="93"/>
      <c r="H198" s="93"/>
      <c r="I198" s="93"/>
      <c r="J198" s="93"/>
    </row>
    <row r="199" spans="1:10">
      <c r="A199" s="93"/>
      <c r="B199" s="93"/>
      <c r="C199" s="93"/>
      <c r="D199" s="93"/>
      <c r="E199" s="93"/>
      <c r="F199" s="93"/>
      <c r="G199" s="93"/>
      <c r="H199" s="93"/>
      <c r="I199" s="93"/>
      <c r="J199" s="93"/>
    </row>
    <row r="200" spans="1:10">
      <c r="A200" s="93"/>
      <c r="B200" s="93"/>
      <c r="C200" s="93"/>
      <c r="D200" s="93"/>
      <c r="E200" s="93"/>
      <c r="F200" s="93"/>
      <c r="G200" s="93"/>
      <c r="H200" s="93"/>
      <c r="I200" s="93"/>
      <c r="J200" s="93"/>
    </row>
    <row r="201" spans="1:10">
      <c r="A201" s="93"/>
      <c r="B201" s="93"/>
      <c r="C201" s="93"/>
      <c r="D201" s="93"/>
      <c r="E201" s="93"/>
      <c r="F201" s="93"/>
      <c r="G201" s="93"/>
      <c r="H201" s="93"/>
      <c r="I201" s="93"/>
      <c r="J201" s="93"/>
    </row>
    <row r="202" spans="1:10">
      <c r="A202" s="93"/>
      <c r="B202" s="93"/>
      <c r="C202" s="93"/>
      <c r="D202" s="93"/>
      <c r="E202" s="93"/>
      <c r="F202" s="93"/>
      <c r="G202" s="93"/>
      <c r="H202" s="93"/>
      <c r="I202" s="93"/>
      <c r="J202" s="93"/>
    </row>
    <row r="203" spans="1:10">
      <c r="A203" s="93"/>
      <c r="B203" s="93"/>
      <c r="C203" s="93"/>
      <c r="D203" s="93"/>
      <c r="E203" s="93"/>
      <c r="F203" s="93"/>
      <c r="G203" s="93"/>
      <c r="H203" s="93"/>
      <c r="I203" s="93"/>
      <c r="J203" s="93"/>
    </row>
    <row r="204" spans="1:10">
      <c r="A204" s="93"/>
      <c r="B204" s="93"/>
      <c r="C204" s="93"/>
      <c r="D204" s="93"/>
      <c r="E204" s="93"/>
      <c r="F204" s="93"/>
      <c r="G204" s="93"/>
      <c r="H204" s="93"/>
      <c r="I204" s="93"/>
      <c r="J204" s="93"/>
    </row>
    <row r="205" spans="1:10">
      <c r="A205" s="93"/>
      <c r="B205" s="93"/>
      <c r="C205" s="93"/>
      <c r="D205" s="93"/>
      <c r="E205" s="93"/>
      <c r="F205" s="93"/>
      <c r="G205" s="93"/>
      <c r="H205" s="93"/>
      <c r="I205" s="93"/>
      <c r="J205" s="93"/>
    </row>
    <row r="206" spans="1:10">
      <c r="A206" s="93"/>
      <c r="B206" s="93"/>
      <c r="C206" s="93"/>
      <c r="D206" s="93"/>
      <c r="E206" s="93"/>
      <c r="F206" s="93"/>
      <c r="G206" s="93"/>
      <c r="H206" s="93"/>
      <c r="I206" s="93"/>
      <c r="J206" s="93"/>
    </row>
    <row r="207" spans="1:10">
      <c r="A207" s="93"/>
      <c r="B207" s="93"/>
      <c r="C207" s="93"/>
      <c r="D207" s="93"/>
      <c r="E207" s="93"/>
      <c r="F207" s="93"/>
      <c r="G207" s="93"/>
      <c r="H207" s="93"/>
      <c r="I207" s="93"/>
      <c r="J207" s="93"/>
    </row>
    <row r="208" spans="1:10">
      <c r="A208" s="93"/>
      <c r="B208" s="93"/>
      <c r="C208" s="93"/>
      <c r="D208" s="93"/>
      <c r="E208" s="93"/>
      <c r="F208" s="93"/>
      <c r="G208" s="93"/>
      <c r="H208" s="93"/>
      <c r="I208" s="93"/>
      <c r="J208" s="93"/>
    </row>
    <row r="209" spans="1:10">
      <c r="A209" s="93"/>
      <c r="B209" s="93"/>
      <c r="C209" s="93"/>
      <c r="D209" s="93"/>
      <c r="E209" s="93"/>
      <c r="F209" s="93"/>
      <c r="G209" s="93"/>
      <c r="H209" s="93"/>
      <c r="I209" s="93"/>
      <c r="J209" s="93"/>
    </row>
    <row r="210" spans="1:10">
      <c r="A210" s="93"/>
      <c r="B210" s="93"/>
      <c r="C210" s="93"/>
      <c r="D210" s="93"/>
      <c r="E210" s="93"/>
      <c r="F210" s="93"/>
      <c r="G210" s="93"/>
      <c r="H210" s="93"/>
      <c r="I210" s="93"/>
      <c r="J210" s="93"/>
    </row>
    <row r="211" spans="1:10">
      <c r="A211" s="93"/>
      <c r="B211" s="93"/>
      <c r="C211" s="93"/>
      <c r="D211" s="93"/>
      <c r="E211" s="93"/>
      <c r="F211" s="93"/>
      <c r="G211" s="93"/>
      <c r="H211" s="93"/>
      <c r="I211" s="93"/>
      <c r="J211" s="93"/>
    </row>
    <row r="212" spans="1:10">
      <c r="A212" s="93"/>
      <c r="B212" s="93"/>
      <c r="C212" s="93"/>
      <c r="D212" s="93"/>
      <c r="E212" s="93"/>
      <c r="F212" s="93"/>
      <c r="G212" s="93"/>
      <c r="H212" s="93"/>
      <c r="I212" s="93"/>
      <c r="J212" s="93"/>
    </row>
    <row r="213" spans="1:10">
      <c r="A213" s="93"/>
      <c r="B213" s="93"/>
      <c r="C213" s="93"/>
      <c r="D213" s="93"/>
      <c r="E213" s="93"/>
      <c r="F213" s="93"/>
      <c r="G213" s="93"/>
      <c r="H213" s="93"/>
      <c r="I213" s="93"/>
      <c r="J213" s="93"/>
    </row>
    <row r="214" spans="1:10">
      <c r="A214" s="93"/>
      <c r="B214" s="93"/>
      <c r="C214" s="93"/>
      <c r="D214" s="93"/>
      <c r="E214" s="93"/>
      <c r="F214" s="93"/>
      <c r="G214" s="93"/>
      <c r="H214" s="93"/>
      <c r="I214" s="93"/>
      <c r="J214" s="93"/>
    </row>
    <row r="215" spans="1:10">
      <c r="A215" s="93"/>
      <c r="B215" s="93"/>
      <c r="C215" s="93"/>
      <c r="D215" s="93"/>
      <c r="E215" s="93"/>
      <c r="F215" s="93"/>
      <c r="G215" s="93"/>
      <c r="H215" s="93"/>
      <c r="I215" s="93"/>
      <c r="J215" s="93"/>
    </row>
    <row r="216" spans="1:10">
      <c r="A216" s="93"/>
      <c r="B216" s="93"/>
      <c r="C216" s="93"/>
      <c r="D216" s="93"/>
      <c r="E216" s="93"/>
      <c r="F216" s="93"/>
      <c r="G216" s="93"/>
      <c r="H216" s="93"/>
      <c r="I216" s="93"/>
      <c r="J216" s="93"/>
    </row>
    <row r="217" spans="1:10">
      <c r="A217" s="93"/>
      <c r="B217" s="93"/>
      <c r="C217" s="93"/>
      <c r="D217" s="93"/>
      <c r="E217" s="93"/>
      <c r="F217" s="93"/>
      <c r="G217" s="93"/>
      <c r="H217" s="93"/>
      <c r="I217" s="93"/>
      <c r="J217" s="93"/>
    </row>
    <row r="218" spans="1:10">
      <c r="A218" s="93"/>
      <c r="B218" s="93"/>
      <c r="C218" s="93"/>
      <c r="D218" s="93"/>
      <c r="E218" s="93"/>
      <c r="F218" s="93"/>
      <c r="G218" s="93"/>
      <c r="H218" s="93"/>
      <c r="I218" s="93"/>
      <c r="J218" s="93"/>
    </row>
    <row r="219" spans="1:10">
      <c r="A219" s="93"/>
      <c r="B219" s="93"/>
      <c r="C219" s="93"/>
      <c r="D219" s="93"/>
      <c r="E219" s="93"/>
      <c r="F219" s="93"/>
      <c r="G219" s="93"/>
      <c r="H219" s="93"/>
      <c r="I219" s="93"/>
      <c r="J219" s="93"/>
    </row>
    <row r="220" spans="1:10">
      <c r="A220" s="93"/>
      <c r="B220" s="93"/>
      <c r="C220" s="93"/>
      <c r="D220" s="93"/>
      <c r="E220" s="93"/>
      <c r="F220" s="93"/>
      <c r="G220" s="93"/>
      <c r="H220" s="93"/>
      <c r="I220" s="93"/>
      <c r="J220" s="93"/>
    </row>
    <row r="221" spans="1:10">
      <c r="A221" s="93"/>
      <c r="B221" s="93"/>
      <c r="C221" s="93"/>
      <c r="D221" s="93"/>
      <c r="E221" s="93"/>
      <c r="F221" s="93"/>
      <c r="G221" s="93"/>
      <c r="H221" s="93"/>
      <c r="I221" s="93"/>
      <c r="J221" s="93"/>
    </row>
    <row r="222" spans="1:10">
      <c r="A222" s="93"/>
      <c r="B222" s="93"/>
      <c r="C222" s="93"/>
      <c r="D222" s="93"/>
      <c r="E222" s="93"/>
      <c r="F222" s="93"/>
      <c r="G222" s="93"/>
      <c r="H222" s="93"/>
      <c r="I222" s="93"/>
      <c r="J222" s="93"/>
    </row>
    <row r="223" spans="1:10">
      <c r="A223" s="93"/>
      <c r="B223" s="93"/>
      <c r="C223" s="93"/>
      <c r="D223" s="93"/>
      <c r="E223" s="93"/>
      <c r="F223" s="93"/>
      <c r="G223" s="93"/>
      <c r="H223" s="93"/>
      <c r="I223" s="93"/>
      <c r="J223" s="93"/>
    </row>
    <row r="224" spans="1:10">
      <c r="A224" s="93"/>
      <c r="B224" s="93"/>
      <c r="C224" s="93"/>
      <c r="D224" s="93"/>
      <c r="E224" s="93"/>
      <c r="F224" s="93"/>
      <c r="G224" s="93"/>
      <c r="H224" s="93"/>
      <c r="I224" s="93"/>
      <c r="J224" s="93"/>
    </row>
    <row r="225" spans="1:10">
      <c r="A225" s="93"/>
      <c r="B225" s="93"/>
      <c r="C225" s="93"/>
      <c r="D225" s="93"/>
      <c r="E225" s="93"/>
      <c r="F225" s="93"/>
      <c r="G225" s="93"/>
      <c r="H225" s="93"/>
      <c r="I225" s="93"/>
      <c r="J225" s="93"/>
    </row>
    <row r="226" spans="1:10">
      <c r="A226" s="93"/>
      <c r="B226" s="93"/>
      <c r="C226" s="93"/>
      <c r="D226" s="93"/>
      <c r="E226" s="93"/>
      <c r="F226" s="93"/>
      <c r="G226" s="93"/>
      <c r="H226" s="93"/>
      <c r="I226" s="93"/>
      <c r="J226" s="93"/>
    </row>
    <row r="227" spans="1:10">
      <c r="A227" s="93"/>
      <c r="B227" s="93"/>
      <c r="C227" s="93"/>
      <c r="D227" s="93"/>
      <c r="E227" s="93"/>
      <c r="F227" s="93"/>
      <c r="G227" s="93"/>
      <c r="H227" s="93"/>
      <c r="I227" s="93"/>
      <c r="J227" s="93"/>
    </row>
    <row r="228" spans="1:10">
      <c r="A228" s="93"/>
      <c r="B228" s="93"/>
      <c r="C228" s="93"/>
      <c r="D228" s="93"/>
      <c r="E228" s="93"/>
      <c r="F228" s="93"/>
      <c r="G228" s="93"/>
      <c r="H228" s="93"/>
      <c r="I228" s="93"/>
      <c r="J228" s="93"/>
    </row>
    <row r="229" spans="1:10">
      <c r="A229" s="93"/>
      <c r="B229" s="93"/>
      <c r="C229" s="93"/>
      <c r="D229" s="93"/>
      <c r="E229" s="93"/>
      <c r="F229" s="93"/>
      <c r="G229" s="93"/>
      <c r="H229" s="93"/>
      <c r="I229" s="93"/>
      <c r="J229" s="93"/>
    </row>
    <row r="230" spans="1:10">
      <c r="A230" s="93"/>
      <c r="B230" s="93"/>
      <c r="C230" s="93"/>
      <c r="D230" s="93"/>
      <c r="E230" s="93"/>
      <c r="F230" s="93"/>
      <c r="G230" s="93"/>
      <c r="H230" s="93"/>
      <c r="I230" s="93"/>
      <c r="J230" s="93"/>
    </row>
    <row r="231" spans="1:10">
      <c r="A231" s="93"/>
      <c r="B231" s="93"/>
      <c r="C231" s="93"/>
      <c r="D231" s="93"/>
      <c r="E231" s="93"/>
      <c r="F231" s="93"/>
      <c r="G231" s="93"/>
      <c r="H231" s="93"/>
      <c r="I231" s="93"/>
      <c r="J231" s="93"/>
    </row>
    <row r="232" spans="1:10">
      <c r="A232" s="93"/>
      <c r="B232" s="93"/>
      <c r="C232" s="93"/>
      <c r="D232" s="93"/>
      <c r="E232" s="93"/>
      <c r="F232" s="93"/>
      <c r="G232" s="93"/>
      <c r="H232" s="93"/>
      <c r="I232" s="93"/>
      <c r="J232" s="93"/>
    </row>
    <row r="233" spans="1:10">
      <c r="A233" s="93"/>
      <c r="B233" s="93"/>
      <c r="C233" s="93"/>
      <c r="D233" s="93"/>
      <c r="E233" s="93"/>
      <c r="F233" s="93"/>
      <c r="G233" s="93"/>
      <c r="H233" s="93"/>
      <c r="I233" s="93"/>
      <c r="J233" s="93"/>
    </row>
    <row r="234" spans="1:10">
      <c r="A234" s="93"/>
      <c r="B234" s="93"/>
      <c r="C234" s="93"/>
      <c r="D234" s="93"/>
      <c r="E234" s="93"/>
      <c r="F234" s="93"/>
      <c r="G234" s="93"/>
      <c r="H234" s="93"/>
      <c r="I234" s="93"/>
      <c r="J234" s="93"/>
    </row>
    <row r="235" spans="1:10">
      <c r="A235" s="93"/>
      <c r="B235" s="93"/>
      <c r="C235" s="93"/>
      <c r="D235" s="93"/>
      <c r="E235" s="93"/>
      <c r="F235" s="93"/>
      <c r="G235" s="93"/>
      <c r="H235" s="93"/>
      <c r="I235" s="93"/>
      <c r="J235" s="93"/>
    </row>
    <row r="236" spans="1:10">
      <c r="A236" s="93"/>
      <c r="B236" s="93"/>
      <c r="C236" s="93"/>
      <c r="D236" s="93"/>
      <c r="E236" s="93"/>
      <c r="F236" s="93"/>
      <c r="G236" s="93"/>
      <c r="H236" s="93"/>
      <c r="I236" s="93"/>
      <c r="J236" s="93"/>
    </row>
    <row r="237" spans="1:10">
      <c r="A237" s="93"/>
      <c r="B237" s="93"/>
      <c r="C237" s="93"/>
      <c r="D237" s="93"/>
      <c r="E237" s="93"/>
      <c r="F237" s="93"/>
      <c r="G237" s="93"/>
      <c r="H237" s="93"/>
      <c r="I237" s="93"/>
      <c r="J237" s="93"/>
    </row>
    <row r="238" spans="1:10">
      <c r="A238" s="93"/>
      <c r="B238" s="93"/>
      <c r="C238" s="93"/>
      <c r="D238" s="93"/>
      <c r="E238" s="93"/>
      <c r="F238" s="93"/>
      <c r="G238" s="93"/>
      <c r="H238" s="93"/>
      <c r="I238" s="93"/>
      <c r="J238" s="93"/>
    </row>
    <row r="239" spans="1:10">
      <c r="A239" s="93"/>
      <c r="B239" s="93"/>
      <c r="C239" s="93"/>
      <c r="D239" s="93"/>
      <c r="E239" s="93"/>
      <c r="F239" s="93"/>
      <c r="G239" s="93"/>
      <c r="H239" s="93"/>
      <c r="I239" s="93"/>
      <c r="J239" s="93"/>
    </row>
    <row r="240" spans="1:10">
      <c r="A240" s="93"/>
      <c r="B240" s="93"/>
      <c r="C240" s="93"/>
      <c r="D240" s="93"/>
      <c r="E240" s="93"/>
      <c r="F240" s="93"/>
      <c r="G240" s="93"/>
      <c r="H240" s="93"/>
      <c r="I240" s="93"/>
      <c r="J240" s="93"/>
    </row>
    <row r="241" spans="1:10">
      <c r="A241" s="93"/>
      <c r="B241" s="93"/>
      <c r="C241" s="93"/>
      <c r="D241" s="93"/>
      <c r="E241" s="93"/>
      <c r="F241" s="93"/>
      <c r="G241" s="93"/>
      <c r="H241" s="93"/>
      <c r="I241" s="93"/>
      <c r="J241" s="93"/>
    </row>
    <row r="242" spans="1:10">
      <c r="A242" s="93"/>
      <c r="B242" s="93"/>
      <c r="C242" s="93"/>
      <c r="D242" s="93"/>
      <c r="E242" s="93"/>
      <c r="F242" s="93"/>
      <c r="G242" s="93"/>
      <c r="H242" s="93"/>
      <c r="I242" s="93"/>
      <c r="J242" s="93"/>
    </row>
    <row r="243" spans="1:10">
      <c r="A243" s="93"/>
      <c r="B243" s="93"/>
      <c r="C243" s="93"/>
      <c r="D243" s="93"/>
      <c r="E243" s="93"/>
      <c r="F243" s="93"/>
      <c r="G243" s="93"/>
      <c r="H243" s="93"/>
      <c r="I243" s="93"/>
      <c r="J243" s="93"/>
    </row>
    <row r="244" spans="1:10">
      <c r="A244" s="93"/>
      <c r="B244" s="93"/>
      <c r="C244" s="93"/>
      <c r="D244" s="93"/>
      <c r="E244" s="93"/>
      <c r="F244" s="93"/>
      <c r="G244" s="93"/>
      <c r="H244" s="93"/>
      <c r="I244" s="93"/>
      <c r="J244" s="93"/>
    </row>
    <row r="245" spans="1:10">
      <c r="A245" s="93"/>
      <c r="B245" s="93"/>
      <c r="C245" s="93"/>
      <c r="D245" s="93"/>
      <c r="E245" s="93"/>
      <c r="F245" s="93"/>
      <c r="G245" s="93"/>
      <c r="H245" s="93"/>
      <c r="I245" s="93"/>
      <c r="J245" s="93"/>
    </row>
    <row r="246" spans="1:10">
      <c r="A246" s="93"/>
      <c r="B246" s="93"/>
      <c r="C246" s="93"/>
      <c r="D246" s="93"/>
      <c r="E246" s="93"/>
      <c r="F246" s="93"/>
      <c r="G246" s="93"/>
      <c r="H246" s="93"/>
      <c r="I246" s="93"/>
      <c r="J246" s="93"/>
    </row>
    <row r="247" spans="1:10">
      <c r="A247" s="93"/>
      <c r="B247" s="93"/>
      <c r="C247" s="93"/>
      <c r="D247" s="93"/>
      <c r="E247" s="93"/>
      <c r="F247" s="93"/>
      <c r="G247" s="93"/>
      <c r="H247" s="93"/>
      <c r="I247" s="93"/>
      <c r="J247" s="93"/>
    </row>
    <row r="248" spans="1:10">
      <c r="A248" s="93"/>
      <c r="B248" s="93"/>
      <c r="C248" s="93"/>
      <c r="D248" s="93"/>
      <c r="E248" s="93"/>
      <c r="F248" s="93"/>
      <c r="G248" s="93"/>
      <c r="H248" s="93"/>
      <c r="I248" s="93"/>
      <c r="J248" s="93"/>
    </row>
  </sheetData>
  <mergeCells count="95">
    <mergeCell ref="B92:G92"/>
    <mergeCell ref="D93:I93"/>
    <mergeCell ref="D94:I94"/>
    <mergeCell ref="D95:I95"/>
    <mergeCell ref="D86:I86"/>
    <mergeCell ref="D87:I87"/>
    <mergeCell ref="D88:I88"/>
    <mergeCell ref="B89:G89"/>
    <mergeCell ref="D90:I90"/>
    <mergeCell ref="D91:I91"/>
    <mergeCell ref="D85:I85"/>
    <mergeCell ref="D74:I74"/>
    <mergeCell ref="B75:G75"/>
    <mergeCell ref="D76:I76"/>
    <mergeCell ref="B77:G77"/>
    <mergeCell ref="D78:I78"/>
    <mergeCell ref="B79:G79"/>
    <mergeCell ref="D80:I80"/>
    <mergeCell ref="B81:G81"/>
    <mergeCell ref="D82:I82"/>
    <mergeCell ref="D83:I83"/>
    <mergeCell ref="D84:I84"/>
    <mergeCell ref="D73:I73"/>
    <mergeCell ref="B62:G62"/>
    <mergeCell ref="D63:I63"/>
    <mergeCell ref="D64:I64"/>
    <mergeCell ref="D65:I65"/>
    <mergeCell ref="D66:I66"/>
    <mergeCell ref="B67:G67"/>
    <mergeCell ref="D68:I68"/>
    <mergeCell ref="D69:I69"/>
    <mergeCell ref="B70:G70"/>
    <mergeCell ref="D71:I71"/>
    <mergeCell ref="B72:G72"/>
    <mergeCell ref="D61:I61"/>
    <mergeCell ref="B50:G50"/>
    <mergeCell ref="B51:G51"/>
    <mergeCell ref="B52:G52"/>
    <mergeCell ref="B53:G53"/>
    <mergeCell ref="B54:G54"/>
    <mergeCell ref="D55:I55"/>
    <mergeCell ref="D56:I56"/>
    <mergeCell ref="D57:I57"/>
    <mergeCell ref="D58:I58"/>
    <mergeCell ref="D59:I59"/>
    <mergeCell ref="D60:I60"/>
    <mergeCell ref="B49:G49"/>
    <mergeCell ref="B38:G38"/>
    <mergeCell ref="B39:G39"/>
    <mergeCell ref="B40:G40"/>
    <mergeCell ref="B41:G41"/>
    <mergeCell ref="B42:G42"/>
    <mergeCell ref="B43:G43"/>
    <mergeCell ref="B44:G44"/>
    <mergeCell ref="B45:G45"/>
    <mergeCell ref="B46:G46"/>
    <mergeCell ref="B47:G47"/>
    <mergeCell ref="B48:G48"/>
    <mergeCell ref="B37:G37"/>
    <mergeCell ref="D26:I26"/>
    <mergeCell ref="B27:G27"/>
    <mergeCell ref="B28:G28"/>
    <mergeCell ref="B29:G29"/>
    <mergeCell ref="B30:G30"/>
    <mergeCell ref="B31:G31"/>
    <mergeCell ref="B32:G32"/>
    <mergeCell ref="B33:G33"/>
    <mergeCell ref="B34:G34"/>
    <mergeCell ref="B35:G35"/>
    <mergeCell ref="B36:G36"/>
    <mergeCell ref="D25:I25"/>
    <mergeCell ref="D14:I14"/>
    <mergeCell ref="D15:I15"/>
    <mergeCell ref="D16:I16"/>
    <mergeCell ref="D17:I17"/>
    <mergeCell ref="D18:I18"/>
    <mergeCell ref="B19:G19"/>
    <mergeCell ref="D20:I20"/>
    <mergeCell ref="D21:I21"/>
    <mergeCell ref="D22:I22"/>
    <mergeCell ref="D23:I23"/>
    <mergeCell ref="D24:I24"/>
    <mergeCell ref="Y3:Y4"/>
    <mergeCell ref="Z3:Z4"/>
    <mergeCell ref="A4:J4"/>
    <mergeCell ref="D13:I13"/>
    <mergeCell ref="A3:J3"/>
    <mergeCell ref="K3:N3"/>
    <mergeCell ref="O3:O4"/>
    <mergeCell ref="P3:X3"/>
    <mergeCell ref="B5:G5"/>
    <mergeCell ref="B7:G7"/>
    <mergeCell ref="B9:G9"/>
    <mergeCell ref="B11:G11"/>
    <mergeCell ref="D12:I12"/>
  </mergeCells>
  <phoneticPr fontId="2"/>
  <printOptions horizontalCentered="1"/>
  <pageMargins left="0.59055118110236227" right="0.59055118110236227" top="0.59055118110236227" bottom="0.59055118110236227" header="0.31496062992125984" footer="0.31496062992125984"/>
  <pageSetup paperSize="9" scale="90" firstPageNumber="41" fitToHeight="4" orientation="landscape" useFirstPageNumber="1" r:id="rId1"/>
  <headerFooter alignWithMargins="0">
    <oddFooter>&amp;C&amp;"ＭＳ 明朝,標準"&amp;12&amp;P</oddFooter>
  </headerFooter>
  <rowBreaks count="3" manualBreakCount="3">
    <brk id="26" max="16383" man="1"/>
    <brk id="52" max="25" man="1"/>
    <brk id="74"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560"/>
  <sheetViews>
    <sheetView showGridLines="0" topLeftCell="A4" zoomScale="80" zoomScaleNormal="80" zoomScaleSheetLayoutView="100" workbookViewId="0">
      <selection activeCell="H7" sqref="H7"/>
    </sheetView>
  </sheetViews>
  <sheetFormatPr defaultColWidth="11" defaultRowHeight="12"/>
  <cols>
    <col min="1" max="10" width="1.375" style="63" customWidth="1"/>
    <col min="11" max="22" width="9.125" style="162" customWidth="1"/>
    <col min="23" max="23" width="9.125" style="238" customWidth="1"/>
    <col min="24" max="24" width="5.875" style="162" customWidth="1"/>
    <col min="25" max="16384" width="11" style="162"/>
  </cols>
  <sheetData>
    <row r="2" spans="1:24" ht="15" customHeight="1">
      <c r="A2" s="63" t="s">
        <v>169</v>
      </c>
      <c r="B2" s="61"/>
      <c r="C2" s="61"/>
      <c r="D2" s="61"/>
      <c r="E2" s="61"/>
      <c r="F2" s="61"/>
      <c r="G2" s="61"/>
      <c r="H2" s="61"/>
      <c r="I2" s="61"/>
      <c r="J2" s="61"/>
      <c r="K2" s="161"/>
      <c r="L2" s="161"/>
      <c r="M2" s="161"/>
      <c r="N2" s="161"/>
      <c r="O2" s="161"/>
      <c r="P2" s="161"/>
      <c r="Q2" s="161"/>
      <c r="R2" s="161"/>
      <c r="S2" s="161"/>
      <c r="T2" s="161"/>
      <c r="U2" s="161"/>
      <c r="V2" s="161"/>
      <c r="W2" s="161"/>
    </row>
    <row r="3" spans="1:24" ht="20.25" customHeight="1">
      <c r="A3" s="785" t="s">
        <v>41</v>
      </c>
      <c r="B3" s="785"/>
      <c r="C3" s="785"/>
      <c r="D3" s="785"/>
      <c r="E3" s="785"/>
      <c r="F3" s="785"/>
      <c r="G3" s="785"/>
      <c r="H3" s="785"/>
      <c r="I3" s="785"/>
      <c r="J3" s="786"/>
      <c r="K3" s="810" t="s">
        <v>170</v>
      </c>
      <c r="L3" s="811"/>
      <c r="M3" s="811"/>
      <c r="N3" s="812"/>
      <c r="O3" s="806" t="s">
        <v>171</v>
      </c>
      <c r="P3" s="810" t="s">
        <v>172</v>
      </c>
      <c r="Q3" s="811"/>
      <c r="R3" s="811"/>
      <c r="S3" s="811"/>
      <c r="T3" s="811"/>
      <c r="U3" s="812"/>
      <c r="V3" s="806" t="s">
        <v>161</v>
      </c>
      <c r="W3" s="808" t="s">
        <v>173</v>
      </c>
    </row>
    <row r="4" spans="1:24" s="167" customFormat="1" ht="20.25" customHeight="1">
      <c r="A4" s="782" t="s">
        <v>47</v>
      </c>
      <c r="B4" s="782"/>
      <c r="C4" s="782"/>
      <c r="D4" s="782"/>
      <c r="E4" s="782"/>
      <c r="F4" s="782"/>
      <c r="G4" s="782"/>
      <c r="H4" s="782"/>
      <c r="I4" s="782"/>
      <c r="J4" s="783"/>
      <c r="K4" s="163" t="s">
        <v>48</v>
      </c>
      <c r="L4" s="164" t="s">
        <v>49</v>
      </c>
      <c r="M4" s="165" t="s">
        <v>50</v>
      </c>
      <c r="N4" s="166" t="s">
        <v>51</v>
      </c>
      <c r="O4" s="807"/>
      <c r="P4" s="163" t="s">
        <v>48</v>
      </c>
      <c r="Q4" s="164" t="s">
        <v>52</v>
      </c>
      <c r="R4" s="166" t="s">
        <v>53</v>
      </c>
      <c r="S4" s="164" t="s">
        <v>163</v>
      </c>
      <c r="T4" s="165" t="s">
        <v>164</v>
      </c>
      <c r="U4" s="166" t="s">
        <v>165</v>
      </c>
      <c r="V4" s="807"/>
      <c r="W4" s="809"/>
    </row>
    <row r="5" spans="1:24" s="180" customFormat="1" ht="20.25" customHeight="1">
      <c r="A5" s="71"/>
      <c r="B5" s="792" t="s">
        <v>58</v>
      </c>
      <c r="C5" s="792"/>
      <c r="D5" s="792"/>
      <c r="E5" s="792"/>
      <c r="F5" s="792"/>
      <c r="G5" s="792"/>
      <c r="H5" s="72"/>
      <c r="I5" s="72"/>
      <c r="J5" s="73"/>
      <c r="K5" s="168">
        <f>K7+K9</f>
        <v>361</v>
      </c>
      <c r="L5" s="169">
        <f t="shared" ref="L5:W5" si="0">L7+L9</f>
        <v>3</v>
      </c>
      <c r="M5" s="170">
        <f t="shared" si="0"/>
        <v>331</v>
      </c>
      <c r="N5" s="171">
        <f t="shared" si="0"/>
        <v>27</v>
      </c>
      <c r="O5" s="168">
        <f>O7+O9</f>
        <v>5126</v>
      </c>
      <c r="P5" s="172">
        <f>IF(Q5+R5=S5+T5+U5,Q5+R5,"error")</f>
        <v>140593</v>
      </c>
      <c r="Q5" s="173">
        <f t="shared" si="0"/>
        <v>71186</v>
      </c>
      <c r="R5" s="174">
        <f t="shared" si="0"/>
        <v>69407</v>
      </c>
      <c r="S5" s="175">
        <f t="shared" si="0"/>
        <v>46547</v>
      </c>
      <c r="T5" s="176">
        <f t="shared" si="0"/>
        <v>47009</v>
      </c>
      <c r="U5" s="177">
        <f t="shared" si="0"/>
        <v>47037</v>
      </c>
      <c r="V5" s="168">
        <f t="shared" si="0"/>
        <v>10211</v>
      </c>
      <c r="W5" s="178">
        <f t="shared" si="0"/>
        <v>1199</v>
      </c>
      <c r="X5" s="179"/>
    </row>
    <row r="6" spans="1:24" ht="20.25" customHeight="1">
      <c r="A6" s="62"/>
      <c r="B6" s="83"/>
      <c r="C6" s="83"/>
      <c r="D6" s="83"/>
      <c r="E6" s="83"/>
      <c r="F6" s="83"/>
      <c r="G6" s="83"/>
      <c r="H6" s="83"/>
      <c r="I6" s="83"/>
      <c r="J6" s="84"/>
      <c r="K6" s="181"/>
      <c r="L6" s="182"/>
      <c r="M6" s="183"/>
      <c r="N6" s="184"/>
      <c r="O6" s="181"/>
      <c r="P6" s="185"/>
      <c r="Q6" s="186"/>
      <c r="R6" s="187"/>
      <c r="S6" s="186"/>
      <c r="T6" s="188"/>
      <c r="U6" s="187"/>
      <c r="V6" s="181"/>
      <c r="W6" s="189"/>
      <c r="X6" s="179"/>
    </row>
    <row r="7" spans="1:24" s="180" customFormat="1" ht="20.25" customHeight="1">
      <c r="A7" s="71"/>
      <c r="B7" s="792" t="s">
        <v>59</v>
      </c>
      <c r="C7" s="792"/>
      <c r="D7" s="792"/>
      <c r="E7" s="792"/>
      <c r="F7" s="792"/>
      <c r="G7" s="792"/>
      <c r="H7" s="72"/>
      <c r="I7" s="72"/>
      <c r="J7" s="73"/>
      <c r="K7" s="190">
        <f t="shared" ref="K7:W7" si="1">K11+K19+SUM(K27:K53)</f>
        <v>312</v>
      </c>
      <c r="L7" s="191">
        <f t="shared" si="1"/>
        <v>3</v>
      </c>
      <c r="M7" s="192">
        <f t="shared" si="1"/>
        <v>282</v>
      </c>
      <c r="N7" s="193">
        <f t="shared" si="1"/>
        <v>27</v>
      </c>
      <c r="O7" s="190">
        <f t="shared" si="1"/>
        <v>4452</v>
      </c>
      <c r="P7" s="194">
        <f>IF(Q7+R7=S7+T7+U7,Q7+R7,"error")</f>
        <v>123067</v>
      </c>
      <c r="Q7" s="175">
        <f t="shared" si="1"/>
        <v>62239</v>
      </c>
      <c r="R7" s="174">
        <f t="shared" si="1"/>
        <v>60828</v>
      </c>
      <c r="S7" s="175">
        <f t="shared" si="1"/>
        <v>40687</v>
      </c>
      <c r="T7" s="195">
        <f t="shared" si="1"/>
        <v>41282</v>
      </c>
      <c r="U7" s="174">
        <f t="shared" si="1"/>
        <v>41098</v>
      </c>
      <c r="V7" s="190">
        <f t="shared" si="1"/>
        <v>8839</v>
      </c>
      <c r="W7" s="196">
        <f t="shared" si="1"/>
        <v>1024</v>
      </c>
      <c r="X7" s="179"/>
    </row>
    <row r="8" spans="1:24" ht="20.25" customHeight="1">
      <c r="A8" s="93"/>
      <c r="B8" s="94"/>
      <c r="C8" s="94"/>
      <c r="D8" s="94"/>
      <c r="E8" s="94"/>
      <c r="F8" s="94"/>
      <c r="G8" s="94"/>
      <c r="H8" s="94"/>
      <c r="I8" s="94"/>
      <c r="J8" s="95"/>
      <c r="K8" s="168"/>
      <c r="L8" s="169"/>
      <c r="M8" s="170"/>
      <c r="N8" s="171"/>
      <c r="O8" s="168"/>
      <c r="P8" s="172"/>
      <c r="Q8" s="173"/>
      <c r="R8" s="177"/>
      <c r="S8" s="173"/>
      <c r="T8" s="176"/>
      <c r="U8" s="177"/>
      <c r="V8" s="168"/>
      <c r="W8" s="178"/>
      <c r="X8" s="179"/>
    </row>
    <row r="9" spans="1:24" s="180" customFormat="1" ht="20.25" customHeight="1">
      <c r="A9" s="93"/>
      <c r="B9" s="784" t="s">
        <v>60</v>
      </c>
      <c r="C9" s="784"/>
      <c r="D9" s="784"/>
      <c r="E9" s="784"/>
      <c r="F9" s="784"/>
      <c r="G9" s="784"/>
      <c r="H9" s="94"/>
      <c r="I9" s="94"/>
      <c r="J9" s="95"/>
      <c r="K9" s="168">
        <f t="shared" ref="K9:W9" si="2">SUM(K54,K62,K67,K70,K72,K75,K77,K79,K81,K89,K92)</f>
        <v>49</v>
      </c>
      <c r="L9" s="169">
        <f t="shared" si="2"/>
        <v>0</v>
      </c>
      <c r="M9" s="170">
        <f t="shared" si="2"/>
        <v>49</v>
      </c>
      <c r="N9" s="171">
        <f t="shared" si="2"/>
        <v>0</v>
      </c>
      <c r="O9" s="168">
        <f t="shared" si="2"/>
        <v>674</v>
      </c>
      <c r="P9" s="172">
        <f>IF(Q9+R9=S9+T9+U9,Q9+R9,"error")</f>
        <v>17526</v>
      </c>
      <c r="Q9" s="173">
        <f t="shared" si="2"/>
        <v>8947</v>
      </c>
      <c r="R9" s="177">
        <f t="shared" si="2"/>
        <v>8579</v>
      </c>
      <c r="S9" s="173">
        <f t="shared" si="2"/>
        <v>5860</v>
      </c>
      <c r="T9" s="176">
        <f t="shared" si="2"/>
        <v>5727</v>
      </c>
      <c r="U9" s="177">
        <f t="shared" si="2"/>
        <v>5939</v>
      </c>
      <c r="V9" s="168">
        <f t="shared" si="2"/>
        <v>1372</v>
      </c>
      <c r="W9" s="178">
        <f t="shared" si="2"/>
        <v>175</v>
      </c>
      <c r="X9" s="179"/>
    </row>
    <row r="10" spans="1:24" ht="20.25" customHeight="1">
      <c r="A10" s="62"/>
      <c r="B10" s="83"/>
      <c r="C10" s="83"/>
      <c r="D10" s="83"/>
      <c r="E10" s="83"/>
      <c r="F10" s="83"/>
      <c r="G10" s="83"/>
      <c r="H10" s="83"/>
      <c r="I10" s="83"/>
      <c r="J10" s="84"/>
      <c r="K10" s="181"/>
      <c r="L10" s="182"/>
      <c r="M10" s="183"/>
      <c r="N10" s="184"/>
      <c r="O10" s="181"/>
      <c r="P10" s="185"/>
      <c r="Q10" s="186"/>
      <c r="R10" s="187"/>
      <c r="S10" s="186"/>
      <c r="T10" s="188"/>
      <c r="U10" s="187"/>
      <c r="V10" s="181"/>
      <c r="W10" s="189"/>
      <c r="X10" s="179"/>
    </row>
    <row r="11" spans="1:24" s="180" customFormat="1" ht="20.25" customHeight="1">
      <c r="A11" s="71"/>
      <c r="B11" s="792" t="s">
        <v>61</v>
      </c>
      <c r="C11" s="792"/>
      <c r="D11" s="792"/>
      <c r="E11" s="792"/>
      <c r="F11" s="792"/>
      <c r="G11" s="792"/>
      <c r="H11" s="72"/>
      <c r="I11" s="72"/>
      <c r="J11" s="73"/>
      <c r="K11" s="190">
        <f t="shared" ref="K11:N11" si="3">SUM(K12:K18)</f>
        <v>72</v>
      </c>
      <c r="L11" s="191">
        <f t="shared" si="3"/>
        <v>1</v>
      </c>
      <c r="M11" s="192">
        <f t="shared" si="3"/>
        <v>63</v>
      </c>
      <c r="N11" s="193">
        <f t="shared" si="3"/>
        <v>8</v>
      </c>
      <c r="O11" s="190">
        <f>SUM(O12:O18)</f>
        <v>872</v>
      </c>
      <c r="P11" s="194">
        <f t="shared" ref="P11:P74" si="4">IF(Q11+R11=S11+T11+U11,Q11+R11,"error")</f>
        <v>24778</v>
      </c>
      <c r="Q11" s="197">
        <f t="shared" ref="Q11:W11" si="5">SUM(Q12:Q18)</f>
        <v>12559</v>
      </c>
      <c r="R11" s="198">
        <f t="shared" si="5"/>
        <v>12219</v>
      </c>
      <c r="S11" s="175">
        <f t="shared" si="5"/>
        <v>8126</v>
      </c>
      <c r="T11" s="195">
        <f t="shared" si="5"/>
        <v>8322</v>
      </c>
      <c r="U11" s="174">
        <f t="shared" si="5"/>
        <v>8330</v>
      </c>
      <c r="V11" s="190">
        <f t="shared" si="5"/>
        <v>1739</v>
      </c>
      <c r="W11" s="196">
        <f t="shared" si="5"/>
        <v>244</v>
      </c>
      <c r="X11" s="179"/>
    </row>
    <row r="12" spans="1:24" ht="20.25" customHeight="1">
      <c r="A12" s="93"/>
      <c r="B12" s="94"/>
      <c r="C12" s="94"/>
      <c r="D12" s="784" t="s">
        <v>62</v>
      </c>
      <c r="E12" s="784"/>
      <c r="F12" s="784"/>
      <c r="G12" s="784"/>
      <c r="H12" s="784"/>
      <c r="I12" s="784"/>
      <c r="J12" s="95"/>
      <c r="K12" s="168">
        <f>SUM(L12:N12)</f>
        <v>9</v>
      </c>
      <c r="L12" s="199">
        <v>0</v>
      </c>
      <c r="M12" s="200">
        <v>8</v>
      </c>
      <c r="N12" s="201">
        <v>1</v>
      </c>
      <c r="O12" s="202">
        <v>89</v>
      </c>
      <c r="P12" s="172">
        <f t="shared" si="4"/>
        <v>2463</v>
      </c>
      <c r="Q12" s="203">
        <v>1217</v>
      </c>
      <c r="R12" s="204">
        <v>1246</v>
      </c>
      <c r="S12" s="205">
        <v>774</v>
      </c>
      <c r="T12" s="206">
        <v>845</v>
      </c>
      <c r="U12" s="207">
        <v>844</v>
      </c>
      <c r="V12" s="208">
        <v>179</v>
      </c>
      <c r="W12" s="209">
        <v>25</v>
      </c>
      <c r="X12" s="179"/>
    </row>
    <row r="13" spans="1:24" ht="20.25" customHeight="1">
      <c r="A13" s="93"/>
      <c r="B13" s="94"/>
      <c r="C13" s="94"/>
      <c r="D13" s="784" t="s">
        <v>63</v>
      </c>
      <c r="E13" s="784"/>
      <c r="F13" s="784"/>
      <c r="G13" s="784"/>
      <c r="H13" s="784"/>
      <c r="I13" s="784"/>
      <c r="J13" s="95"/>
      <c r="K13" s="168">
        <f t="shared" ref="K13:K18" si="6">SUM(L13:N13)</f>
        <v>6</v>
      </c>
      <c r="L13" s="199">
        <v>0</v>
      </c>
      <c r="M13" s="200">
        <v>6</v>
      </c>
      <c r="N13" s="201">
        <v>0</v>
      </c>
      <c r="O13" s="202">
        <v>73</v>
      </c>
      <c r="P13" s="172">
        <f t="shared" si="4"/>
        <v>2151</v>
      </c>
      <c r="Q13" s="203">
        <v>1077</v>
      </c>
      <c r="R13" s="204">
        <v>1074</v>
      </c>
      <c r="S13" s="205">
        <v>704</v>
      </c>
      <c r="T13" s="206">
        <v>702</v>
      </c>
      <c r="U13" s="207">
        <v>745</v>
      </c>
      <c r="V13" s="208">
        <v>148</v>
      </c>
      <c r="W13" s="209">
        <v>22</v>
      </c>
      <c r="X13" s="179"/>
    </row>
    <row r="14" spans="1:24" ht="20.25" customHeight="1">
      <c r="A14" s="93"/>
      <c r="B14" s="94"/>
      <c r="C14" s="94"/>
      <c r="D14" s="784" t="s">
        <v>64</v>
      </c>
      <c r="E14" s="784"/>
      <c r="F14" s="784"/>
      <c r="G14" s="784"/>
      <c r="H14" s="784"/>
      <c r="I14" s="784"/>
      <c r="J14" s="95"/>
      <c r="K14" s="168">
        <f t="shared" si="6"/>
        <v>5</v>
      </c>
      <c r="L14" s="199">
        <v>0</v>
      </c>
      <c r="M14" s="200">
        <v>4</v>
      </c>
      <c r="N14" s="201">
        <v>1</v>
      </c>
      <c r="O14" s="202">
        <v>60</v>
      </c>
      <c r="P14" s="172">
        <f t="shared" si="4"/>
        <v>1673</v>
      </c>
      <c r="Q14" s="203">
        <v>840</v>
      </c>
      <c r="R14" s="204">
        <v>833</v>
      </c>
      <c r="S14" s="205">
        <v>544</v>
      </c>
      <c r="T14" s="206">
        <v>554</v>
      </c>
      <c r="U14" s="207">
        <v>575</v>
      </c>
      <c r="V14" s="208">
        <v>121</v>
      </c>
      <c r="W14" s="209">
        <v>20</v>
      </c>
      <c r="X14" s="179"/>
    </row>
    <row r="15" spans="1:24" ht="20.25" customHeight="1">
      <c r="A15" s="93"/>
      <c r="B15" s="94"/>
      <c r="C15" s="94"/>
      <c r="D15" s="784" t="s">
        <v>65</v>
      </c>
      <c r="E15" s="784"/>
      <c r="F15" s="784"/>
      <c r="G15" s="784"/>
      <c r="H15" s="784"/>
      <c r="I15" s="784"/>
      <c r="J15" s="95"/>
      <c r="K15" s="168">
        <f t="shared" si="6"/>
        <v>13</v>
      </c>
      <c r="L15" s="199">
        <v>1</v>
      </c>
      <c r="M15" s="200">
        <v>9</v>
      </c>
      <c r="N15" s="201">
        <v>3</v>
      </c>
      <c r="O15" s="202">
        <v>151</v>
      </c>
      <c r="P15" s="172">
        <f t="shared" si="4"/>
        <v>4427</v>
      </c>
      <c r="Q15" s="203">
        <v>2218</v>
      </c>
      <c r="R15" s="204">
        <v>2209</v>
      </c>
      <c r="S15" s="205">
        <v>1482</v>
      </c>
      <c r="T15" s="206">
        <v>1522</v>
      </c>
      <c r="U15" s="207">
        <v>1423</v>
      </c>
      <c r="V15" s="208">
        <v>317</v>
      </c>
      <c r="W15" s="209">
        <v>42</v>
      </c>
      <c r="X15" s="179"/>
    </row>
    <row r="16" spans="1:24" ht="20.25" customHeight="1">
      <c r="A16" s="93"/>
      <c r="B16" s="94"/>
      <c r="C16" s="94"/>
      <c r="D16" s="784" t="s">
        <v>66</v>
      </c>
      <c r="E16" s="784"/>
      <c r="F16" s="784"/>
      <c r="G16" s="784"/>
      <c r="H16" s="784"/>
      <c r="I16" s="784"/>
      <c r="J16" s="95"/>
      <c r="K16" s="168">
        <f t="shared" si="6"/>
        <v>15</v>
      </c>
      <c r="L16" s="199">
        <v>0</v>
      </c>
      <c r="M16" s="200">
        <v>14</v>
      </c>
      <c r="N16" s="201">
        <v>1</v>
      </c>
      <c r="O16" s="202">
        <v>201</v>
      </c>
      <c r="P16" s="172">
        <f t="shared" si="4"/>
        <v>5531</v>
      </c>
      <c r="Q16" s="203">
        <v>2912</v>
      </c>
      <c r="R16" s="204">
        <v>2619</v>
      </c>
      <c r="S16" s="205">
        <v>1806</v>
      </c>
      <c r="T16" s="206">
        <v>1840</v>
      </c>
      <c r="U16" s="207">
        <v>1885</v>
      </c>
      <c r="V16" s="208">
        <v>381</v>
      </c>
      <c r="W16" s="209">
        <v>46</v>
      </c>
      <c r="X16" s="179"/>
    </row>
    <row r="17" spans="1:24" ht="20.25" customHeight="1">
      <c r="A17" s="93"/>
      <c r="B17" s="94"/>
      <c r="C17" s="94"/>
      <c r="D17" s="784" t="s">
        <v>67</v>
      </c>
      <c r="E17" s="784"/>
      <c r="F17" s="784"/>
      <c r="G17" s="784"/>
      <c r="H17" s="784"/>
      <c r="I17" s="784"/>
      <c r="J17" s="95"/>
      <c r="K17" s="168">
        <f t="shared" si="6"/>
        <v>8</v>
      </c>
      <c r="L17" s="199">
        <v>0</v>
      </c>
      <c r="M17" s="200">
        <v>7</v>
      </c>
      <c r="N17" s="201">
        <v>1</v>
      </c>
      <c r="O17" s="202">
        <v>71</v>
      </c>
      <c r="P17" s="172">
        <f t="shared" si="4"/>
        <v>1872</v>
      </c>
      <c r="Q17" s="203">
        <v>926</v>
      </c>
      <c r="R17" s="204">
        <v>946</v>
      </c>
      <c r="S17" s="205">
        <v>623</v>
      </c>
      <c r="T17" s="206">
        <v>633</v>
      </c>
      <c r="U17" s="207">
        <v>616</v>
      </c>
      <c r="V17" s="208">
        <v>162</v>
      </c>
      <c r="W17" s="209">
        <v>24</v>
      </c>
      <c r="X17" s="179"/>
    </row>
    <row r="18" spans="1:24" ht="20.25" customHeight="1">
      <c r="A18" s="93"/>
      <c r="B18" s="94"/>
      <c r="C18" s="94"/>
      <c r="D18" s="784" t="s">
        <v>68</v>
      </c>
      <c r="E18" s="784"/>
      <c r="F18" s="784"/>
      <c r="G18" s="784"/>
      <c r="H18" s="784"/>
      <c r="I18" s="784"/>
      <c r="J18" s="95"/>
      <c r="K18" s="168">
        <f t="shared" si="6"/>
        <v>16</v>
      </c>
      <c r="L18" s="199">
        <v>0</v>
      </c>
      <c r="M18" s="200">
        <v>15</v>
      </c>
      <c r="N18" s="201">
        <v>1</v>
      </c>
      <c r="O18" s="202">
        <v>227</v>
      </c>
      <c r="P18" s="172">
        <f t="shared" si="4"/>
        <v>6661</v>
      </c>
      <c r="Q18" s="203">
        <v>3369</v>
      </c>
      <c r="R18" s="204">
        <v>3292</v>
      </c>
      <c r="S18" s="210">
        <v>2193</v>
      </c>
      <c r="T18" s="206">
        <v>2226</v>
      </c>
      <c r="U18" s="207">
        <v>2242</v>
      </c>
      <c r="V18" s="208">
        <v>431</v>
      </c>
      <c r="W18" s="209">
        <v>65</v>
      </c>
      <c r="X18" s="179"/>
    </row>
    <row r="19" spans="1:24" s="180" customFormat="1" ht="20.25" customHeight="1">
      <c r="A19" s="71"/>
      <c r="B19" s="792" t="s">
        <v>69</v>
      </c>
      <c r="C19" s="792"/>
      <c r="D19" s="792"/>
      <c r="E19" s="792"/>
      <c r="F19" s="792"/>
      <c r="G19" s="792"/>
      <c r="H19" s="72"/>
      <c r="I19" s="72"/>
      <c r="J19" s="73"/>
      <c r="K19" s="190">
        <f t="shared" ref="K19:N19" si="7">SUM(K20:K26)</f>
        <v>83</v>
      </c>
      <c r="L19" s="191">
        <f t="shared" si="7"/>
        <v>1</v>
      </c>
      <c r="M19" s="192">
        <f t="shared" si="7"/>
        <v>70</v>
      </c>
      <c r="N19" s="193">
        <f t="shared" si="7"/>
        <v>12</v>
      </c>
      <c r="O19" s="190">
        <f>SUM(O20:O26)</f>
        <v>1472</v>
      </c>
      <c r="P19" s="194">
        <f t="shared" si="4"/>
        <v>42422</v>
      </c>
      <c r="Q19" s="197">
        <f t="shared" ref="Q19:W19" si="8">SUM(Q20:Q26)</f>
        <v>21263</v>
      </c>
      <c r="R19" s="198">
        <f t="shared" si="8"/>
        <v>21159</v>
      </c>
      <c r="S19" s="175">
        <f t="shared" si="8"/>
        <v>14204</v>
      </c>
      <c r="T19" s="195">
        <f t="shared" si="8"/>
        <v>14081</v>
      </c>
      <c r="U19" s="174">
        <f t="shared" si="8"/>
        <v>14137</v>
      </c>
      <c r="V19" s="196">
        <f t="shared" si="8"/>
        <v>2812</v>
      </c>
      <c r="W19" s="196">
        <f t="shared" si="8"/>
        <v>197</v>
      </c>
      <c r="X19" s="179"/>
    </row>
    <row r="20" spans="1:24" ht="20.25" customHeight="1">
      <c r="A20" s="93"/>
      <c r="B20" s="94"/>
      <c r="C20" s="94"/>
      <c r="D20" s="784" t="s">
        <v>70</v>
      </c>
      <c r="E20" s="784"/>
      <c r="F20" s="784"/>
      <c r="G20" s="784"/>
      <c r="H20" s="784"/>
      <c r="I20" s="784"/>
      <c r="J20" s="101"/>
      <c r="K20" s="168">
        <f t="shared" ref="K20:K52" si="9">SUM(L20:N20)</f>
        <v>16</v>
      </c>
      <c r="L20" s="199">
        <v>0</v>
      </c>
      <c r="M20" s="200">
        <v>15</v>
      </c>
      <c r="N20" s="201">
        <v>1</v>
      </c>
      <c r="O20" s="202">
        <v>312</v>
      </c>
      <c r="P20" s="172">
        <f t="shared" si="4"/>
        <v>8782</v>
      </c>
      <c r="Q20" s="203">
        <v>4325</v>
      </c>
      <c r="R20" s="204">
        <v>4457</v>
      </c>
      <c r="S20" s="205">
        <v>2967</v>
      </c>
      <c r="T20" s="206">
        <v>2884</v>
      </c>
      <c r="U20" s="207">
        <v>2931</v>
      </c>
      <c r="V20" s="202">
        <v>593</v>
      </c>
      <c r="W20" s="211">
        <v>38</v>
      </c>
      <c r="X20" s="179"/>
    </row>
    <row r="21" spans="1:24" ht="20.25" customHeight="1">
      <c r="A21" s="93"/>
      <c r="B21" s="94"/>
      <c r="C21" s="94"/>
      <c r="D21" s="784" t="s">
        <v>71</v>
      </c>
      <c r="E21" s="784"/>
      <c r="F21" s="784"/>
      <c r="G21" s="784"/>
      <c r="H21" s="784"/>
      <c r="I21" s="784"/>
      <c r="J21" s="101"/>
      <c r="K21" s="168">
        <f t="shared" si="9"/>
        <v>12</v>
      </c>
      <c r="L21" s="199">
        <v>0</v>
      </c>
      <c r="M21" s="200">
        <v>10</v>
      </c>
      <c r="N21" s="201">
        <v>2</v>
      </c>
      <c r="O21" s="202">
        <v>161</v>
      </c>
      <c r="P21" s="172">
        <f t="shared" si="4"/>
        <v>4405</v>
      </c>
      <c r="Q21" s="203">
        <v>2424</v>
      </c>
      <c r="R21" s="204">
        <v>1981</v>
      </c>
      <c r="S21" s="205">
        <v>1460</v>
      </c>
      <c r="T21" s="206">
        <v>1503</v>
      </c>
      <c r="U21" s="207">
        <v>1442</v>
      </c>
      <c r="V21" s="202">
        <v>330</v>
      </c>
      <c r="W21" s="211">
        <v>19</v>
      </c>
      <c r="X21" s="179"/>
    </row>
    <row r="22" spans="1:24" ht="20.25" customHeight="1">
      <c r="A22" s="93"/>
      <c r="B22" s="94"/>
      <c r="C22" s="94"/>
      <c r="D22" s="784" t="s">
        <v>72</v>
      </c>
      <c r="E22" s="784"/>
      <c r="F22" s="784"/>
      <c r="G22" s="784"/>
      <c r="H22" s="784"/>
      <c r="I22" s="784"/>
      <c r="J22" s="101"/>
      <c r="K22" s="168">
        <f t="shared" si="9"/>
        <v>10</v>
      </c>
      <c r="L22" s="199">
        <v>1</v>
      </c>
      <c r="M22" s="200">
        <v>5</v>
      </c>
      <c r="N22" s="201">
        <v>4</v>
      </c>
      <c r="O22" s="202">
        <v>166</v>
      </c>
      <c r="P22" s="172">
        <f t="shared" si="4"/>
        <v>5429</v>
      </c>
      <c r="Q22" s="203">
        <v>2389</v>
      </c>
      <c r="R22" s="204">
        <v>3040</v>
      </c>
      <c r="S22" s="205">
        <v>1804</v>
      </c>
      <c r="T22" s="206">
        <v>1839</v>
      </c>
      <c r="U22" s="207">
        <v>1786</v>
      </c>
      <c r="V22" s="202">
        <v>322</v>
      </c>
      <c r="W22" s="211">
        <v>23</v>
      </c>
      <c r="X22" s="179"/>
    </row>
    <row r="23" spans="1:24" ht="20.25" customHeight="1">
      <c r="A23" s="93"/>
      <c r="B23" s="94"/>
      <c r="C23" s="94"/>
      <c r="D23" s="784" t="s">
        <v>73</v>
      </c>
      <c r="E23" s="784"/>
      <c r="F23" s="784"/>
      <c r="G23" s="784"/>
      <c r="H23" s="784"/>
      <c r="I23" s="784"/>
      <c r="J23" s="101"/>
      <c r="K23" s="168">
        <f t="shared" si="9"/>
        <v>13</v>
      </c>
      <c r="L23" s="199">
        <v>0</v>
      </c>
      <c r="M23" s="200">
        <v>12</v>
      </c>
      <c r="N23" s="201">
        <v>1</v>
      </c>
      <c r="O23" s="202">
        <v>258</v>
      </c>
      <c r="P23" s="172">
        <f t="shared" si="4"/>
        <v>7348</v>
      </c>
      <c r="Q23" s="203">
        <v>3649</v>
      </c>
      <c r="R23" s="204">
        <v>3699</v>
      </c>
      <c r="S23" s="205">
        <v>2460</v>
      </c>
      <c r="T23" s="206">
        <v>2472</v>
      </c>
      <c r="U23" s="207">
        <v>2416</v>
      </c>
      <c r="V23" s="202">
        <v>463</v>
      </c>
      <c r="W23" s="211">
        <v>38</v>
      </c>
      <c r="X23" s="179"/>
    </row>
    <row r="24" spans="1:24" ht="20.25" customHeight="1">
      <c r="A24" s="93"/>
      <c r="B24" s="94"/>
      <c r="C24" s="94"/>
      <c r="D24" s="784" t="s">
        <v>74</v>
      </c>
      <c r="E24" s="784"/>
      <c r="F24" s="784"/>
      <c r="G24" s="784"/>
      <c r="H24" s="784"/>
      <c r="I24" s="784"/>
      <c r="J24" s="101"/>
      <c r="K24" s="168">
        <f t="shared" si="9"/>
        <v>14</v>
      </c>
      <c r="L24" s="199">
        <v>0</v>
      </c>
      <c r="M24" s="200">
        <v>12</v>
      </c>
      <c r="N24" s="201">
        <v>2</v>
      </c>
      <c r="O24" s="202">
        <v>211</v>
      </c>
      <c r="P24" s="172">
        <f t="shared" si="4"/>
        <v>5871</v>
      </c>
      <c r="Q24" s="203">
        <v>3045</v>
      </c>
      <c r="R24" s="204">
        <v>2826</v>
      </c>
      <c r="S24" s="205">
        <v>2001</v>
      </c>
      <c r="T24" s="206">
        <v>1917</v>
      </c>
      <c r="U24" s="207">
        <v>1953</v>
      </c>
      <c r="V24" s="202">
        <v>424</v>
      </c>
      <c r="W24" s="211">
        <v>25</v>
      </c>
      <c r="X24" s="179"/>
    </row>
    <row r="25" spans="1:24" ht="20.25" customHeight="1">
      <c r="A25" s="93"/>
      <c r="B25" s="94"/>
      <c r="C25" s="94"/>
      <c r="D25" s="784" t="s">
        <v>75</v>
      </c>
      <c r="E25" s="784"/>
      <c r="F25" s="784"/>
      <c r="G25" s="784"/>
      <c r="H25" s="784"/>
      <c r="I25" s="784"/>
      <c r="J25" s="101"/>
      <c r="K25" s="168">
        <f t="shared" si="9"/>
        <v>6</v>
      </c>
      <c r="L25" s="199">
        <v>0</v>
      </c>
      <c r="M25" s="200">
        <v>5</v>
      </c>
      <c r="N25" s="201">
        <v>1</v>
      </c>
      <c r="O25" s="202">
        <v>110</v>
      </c>
      <c r="P25" s="172">
        <f t="shared" si="4"/>
        <v>3226</v>
      </c>
      <c r="Q25" s="203">
        <v>1624</v>
      </c>
      <c r="R25" s="204">
        <v>1602</v>
      </c>
      <c r="S25" s="205">
        <v>1096</v>
      </c>
      <c r="T25" s="206">
        <v>1039</v>
      </c>
      <c r="U25" s="207">
        <v>1091</v>
      </c>
      <c r="V25" s="202">
        <v>203</v>
      </c>
      <c r="W25" s="211">
        <v>22</v>
      </c>
      <c r="X25" s="179"/>
    </row>
    <row r="26" spans="1:24" ht="20.25" customHeight="1">
      <c r="A26" s="62"/>
      <c r="B26" s="83"/>
      <c r="C26" s="83"/>
      <c r="D26" s="794" t="s">
        <v>76</v>
      </c>
      <c r="E26" s="794"/>
      <c r="F26" s="794"/>
      <c r="G26" s="794"/>
      <c r="H26" s="794"/>
      <c r="I26" s="794"/>
      <c r="J26" s="103"/>
      <c r="K26" s="181">
        <f t="shared" si="9"/>
        <v>12</v>
      </c>
      <c r="L26" s="212">
        <v>0</v>
      </c>
      <c r="M26" s="213">
        <v>11</v>
      </c>
      <c r="N26" s="214">
        <v>1</v>
      </c>
      <c r="O26" s="215">
        <v>254</v>
      </c>
      <c r="P26" s="185">
        <f t="shared" si="4"/>
        <v>7361</v>
      </c>
      <c r="Q26" s="216">
        <v>3807</v>
      </c>
      <c r="R26" s="217">
        <v>3554</v>
      </c>
      <c r="S26" s="210">
        <v>2416</v>
      </c>
      <c r="T26" s="218">
        <v>2427</v>
      </c>
      <c r="U26" s="219">
        <v>2518</v>
      </c>
      <c r="V26" s="215">
        <v>477</v>
      </c>
      <c r="W26" s="220">
        <v>32</v>
      </c>
      <c r="X26" s="179"/>
    </row>
    <row r="27" spans="1:24" ht="20.100000000000001" customHeight="1">
      <c r="A27" s="105"/>
      <c r="B27" s="793" t="s">
        <v>77</v>
      </c>
      <c r="C27" s="793"/>
      <c r="D27" s="793"/>
      <c r="E27" s="793"/>
      <c r="F27" s="793"/>
      <c r="G27" s="793"/>
      <c r="H27" s="106"/>
      <c r="I27" s="106"/>
      <c r="J27" s="107"/>
      <c r="K27" s="221">
        <f t="shared" si="9"/>
        <v>10</v>
      </c>
      <c r="L27" s="222">
        <v>0</v>
      </c>
      <c r="M27" s="223">
        <v>8</v>
      </c>
      <c r="N27" s="224">
        <v>2</v>
      </c>
      <c r="O27" s="225">
        <v>96</v>
      </c>
      <c r="P27" s="226">
        <f t="shared" si="4"/>
        <v>2735</v>
      </c>
      <c r="Q27" s="227">
        <v>1382</v>
      </c>
      <c r="R27" s="228">
        <v>1353</v>
      </c>
      <c r="S27" s="227">
        <v>922</v>
      </c>
      <c r="T27" s="229">
        <v>911</v>
      </c>
      <c r="U27" s="230">
        <v>902</v>
      </c>
      <c r="V27" s="225">
        <v>216</v>
      </c>
      <c r="W27" s="231">
        <v>28</v>
      </c>
      <c r="X27" s="179"/>
    </row>
    <row r="28" spans="1:24" ht="20.100000000000001" customHeight="1">
      <c r="A28" s="105"/>
      <c r="B28" s="793" t="s">
        <v>78</v>
      </c>
      <c r="C28" s="793"/>
      <c r="D28" s="793"/>
      <c r="E28" s="793"/>
      <c r="F28" s="793"/>
      <c r="G28" s="793"/>
      <c r="H28" s="106"/>
      <c r="I28" s="106"/>
      <c r="J28" s="107"/>
      <c r="K28" s="221">
        <f t="shared" si="9"/>
        <v>20</v>
      </c>
      <c r="L28" s="222">
        <v>1</v>
      </c>
      <c r="M28" s="223">
        <v>17</v>
      </c>
      <c r="N28" s="224">
        <v>2</v>
      </c>
      <c r="O28" s="225">
        <v>309</v>
      </c>
      <c r="P28" s="226">
        <f t="shared" si="4"/>
        <v>8715</v>
      </c>
      <c r="Q28" s="227">
        <v>4458</v>
      </c>
      <c r="R28" s="228">
        <v>4257</v>
      </c>
      <c r="S28" s="227">
        <v>2893</v>
      </c>
      <c r="T28" s="229">
        <v>2953</v>
      </c>
      <c r="U28" s="230">
        <v>2869</v>
      </c>
      <c r="V28" s="225">
        <v>611</v>
      </c>
      <c r="W28" s="231">
        <v>64</v>
      </c>
      <c r="X28" s="179"/>
    </row>
    <row r="29" spans="1:24" ht="20.100000000000001" customHeight="1">
      <c r="A29" s="105"/>
      <c r="B29" s="793" t="s">
        <v>79</v>
      </c>
      <c r="C29" s="793"/>
      <c r="D29" s="793"/>
      <c r="E29" s="793"/>
      <c r="F29" s="793"/>
      <c r="G29" s="793"/>
      <c r="H29" s="106"/>
      <c r="I29" s="106"/>
      <c r="J29" s="107"/>
      <c r="K29" s="221">
        <f t="shared" si="9"/>
        <v>4</v>
      </c>
      <c r="L29" s="222">
        <v>0</v>
      </c>
      <c r="M29" s="223">
        <v>4</v>
      </c>
      <c r="N29" s="224">
        <v>0</v>
      </c>
      <c r="O29" s="225">
        <v>53</v>
      </c>
      <c r="P29" s="226">
        <f t="shared" si="4"/>
        <v>1546</v>
      </c>
      <c r="Q29" s="227">
        <v>769</v>
      </c>
      <c r="R29" s="228">
        <v>777</v>
      </c>
      <c r="S29" s="227">
        <v>505</v>
      </c>
      <c r="T29" s="229">
        <v>512</v>
      </c>
      <c r="U29" s="230">
        <v>529</v>
      </c>
      <c r="V29" s="225">
        <v>112</v>
      </c>
      <c r="W29" s="231">
        <v>13</v>
      </c>
      <c r="X29" s="179"/>
    </row>
    <row r="30" spans="1:24" ht="20.100000000000001" customHeight="1">
      <c r="A30" s="105"/>
      <c r="B30" s="793" t="s">
        <v>80</v>
      </c>
      <c r="C30" s="793"/>
      <c r="D30" s="793"/>
      <c r="E30" s="793"/>
      <c r="F30" s="793"/>
      <c r="G30" s="793"/>
      <c r="H30" s="106"/>
      <c r="I30" s="106"/>
      <c r="J30" s="107"/>
      <c r="K30" s="221">
        <f t="shared" si="9"/>
        <v>12</v>
      </c>
      <c r="L30" s="222">
        <v>0</v>
      </c>
      <c r="M30" s="223">
        <v>11</v>
      </c>
      <c r="N30" s="224">
        <v>1</v>
      </c>
      <c r="O30" s="225">
        <v>128</v>
      </c>
      <c r="P30" s="226">
        <f t="shared" si="4"/>
        <v>3551</v>
      </c>
      <c r="Q30" s="227">
        <v>1798</v>
      </c>
      <c r="R30" s="228">
        <v>1753</v>
      </c>
      <c r="S30" s="227">
        <v>1157</v>
      </c>
      <c r="T30" s="229">
        <v>1153</v>
      </c>
      <c r="U30" s="230">
        <v>1241</v>
      </c>
      <c r="V30" s="225">
        <v>281</v>
      </c>
      <c r="W30" s="231">
        <v>55</v>
      </c>
      <c r="X30" s="179"/>
    </row>
    <row r="31" spans="1:24" ht="20.100000000000001" customHeight="1">
      <c r="A31" s="105"/>
      <c r="B31" s="793" t="s">
        <v>81</v>
      </c>
      <c r="C31" s="793"/>
      <c r="D31" s="793"/>
      <c r="E31" s="793"/>
      <c r="F31" s="793"/>
      <c r="G31" s="793"/>
      <c r="H31" s="106"/>
      <c r="I31" s="106"/>
      <c r="J31" s="107"/>
      <c r="K31" s="221">
        <f t="shared" si="9"/>
        <v>8</v>
      </c>
      <c r="L31" s="222">
        <v>0</v>
      </c>
      <c r="M31" s="223">
        <v>8</v>
      </c>
      <c r="N31" s="224">
        <v>0</v>
      </c>
      <c r="O31" s="225">
        <v>63</v>
      </c>
      <c r="P31" s="226">
        <f t="shared" si="4"/>
        <v>1202</v>
      </c>
      <c r="Q31" s="227">
        <v>623</v>
      </c>
      <c r="R31" s="228">
        <v>579</v>
      </c>
      <c r="S31" s="227">
        <v>364</v>
      </c>
      <c r="T31" s="229">
        <v>398</v>
      </c>
      <c r="U31" s="230">
        <v>440</v>
      </c>
      <c r="V31" s="225">
        <v>146</v>
      </c>
      <c r="W31" s="231">
        <v>10</v>
      </c>
      <c r="X31" s="179"/>
    </row>
    <row r="32" spans="1:24" ht="20.100000000000001" customHeight="1">
      <c r="A32" s="105"/>
      <c r="B32" s="793" t="s">
        <v>82</v>
      </c>
      <c r="C32" s="793"/>
      <c r="D32" s="793"/>
      <c r="E32" s="793"/>
      <c r="F32" s="793"/>
      <c r="G32" s="793"/>
      <c r="H32" s="106"/>
      <c r="I32" s="106"/>
      <c r="J32" s="107"/>
      <c r="K32" s="221">
        <f t="shared" si="9"/>
        <v>6</v>
      </c>
      <c r="L32" s="222">
        <v>0</v>
      </c>
      <c r="M32" s="223">
        <v>6</v>
      </c>
      <c r="N32" s="224">
        <v>0</v>
      </c>
      <c r="O32" s="225">
        <v>61</v>
      </c>
      <c r="P32" s="226">
        <f t="shared" si="4"/>
        <v>1555</v>
      </c>
      <c r="Q32" s="227">
        <v>815</v>
      </c>
      <c r="R32" s="228">
        <v>740</v>
      </c>
      <c r="S32" s="227">
        <v>504</v>
      </c>
      <c r="T32" s="229">
        <v>529</v>
      </c>
      <c r="U32" s="230">
        <v>522</v>
      </c>
      <c r="V32" s="225">
        <v>138</v>
      </c>
      <c r="W32" s="231">
        <v>25</v>
      </c>
      <c r="X32" s="179"/>
    </row>
    <row r="33" spans="1:24" ht="20.100000000000001" customHeight="1">
      <c r="A33" s="105"/>
      <c r="B33" s="793" t="s">
        <v>83</v>
      </c>
      <c r="C33" s="793"/>
      <c r="D33" s="793"/>
      <c r="E33" s="793"/>
      <c r="F33" s="793"/>
      <c r="G33" s="793"/>
      <c r="H33" s="106"/>
      <c r="I33" s="106"/>
      <c r="J33" s="107"/>
      <c r="K33" s="221">
        <f t="shared" si="9"/>
        <v>9</v>
      </c>
      <c r="L33" s="222">
        <v>0</v>
      </c>
      <c r="M33" s="223">
        <v>8</v>
      </c>
      <c r="N33" s="224">
        <v>1</v>
      </c>
      <c r="O33" s="225">
        <v>72</v>
      </c>
      <c r="P33" s="226">
        <f t="shared" si="4"/>
        <v>1743</v>
      </c>
      <c r="Q33" s="227">
        <v>874</v>
      </c>
      <c r="R33" s="228">
        <v>869</v>
      </c>
      <c r="S33" s="227">
        <v>583</v>
      </c>
      <c r="T33" s="229">
        <v>590</v>
      </c>
      <c r="U33" s="230">
        <v>570</v>
      </c>
      <c r="V33" s="225">
        <v>165</v>
      </c>
      <c r="W33" s="231">
        <v>42</v>
      </c>
      <c r="X33" s="179"/>
    </row>
    <row r="34" spans="1:24" ht="20.100000000000001" customHeight="1">
      <c r="A34" s="105"/>
      <c r="B34" s="793" t="s">
        <v>84</v>
      </c>
      <c r="C34" s="793"/>
      <c r="D34" s="793"/>
      <c r="E34" s="793"/>
      <c r="F34" s="793"/>
      <c r="G34" s="793"/>
      <c r="H34" s="106"/>
      <c r="I34" s="106"/>
      <c r="J34" s="107"/>
      <c r="K34" s="221">
        <f t="shared" si="9"/>
        <v>3</v>
      </c>
      <c r="L34" s="222">
        <v>0</v>
      </c>
      <c r="M34" s="223">
        <v>3</v>
      </c>
      <c r="N34" s="224">
        <v>0</v>
      </c>
      <c r="O34" s="225">
        <v>50</v>
      </c>
      <c r="P34" s="226">
        <f t="shared" si="4"/>
        <v>1354</v>
      </c>
      <c r="Q34" s="227">
        <v>709</v>
      </c>
      <c r="R34" s="228">
        <v>645</v>
      </c>
      <c r="S34" s="227">
        <v>458</v>
      </c>
      <c r="T34" s="229">
        <v>454</v>
      </c>
      <c r="U34" s="230">
        <v>442</v>
      </c>
      <c r="V34" s="225">
        <v>97</v>
      </c>
      <c r="W34" s="231">
        <v>8</v>
      </c>
      <c r="X34" s="179"/>
    </row>
    <row r="35" spans="1:24" ht="20.100000000000001" customHeight="1">
      <c r="A35" s="105"/>
      <c r="B35" s="793" t="s">
        <v>85</v>
      </c>
      <c r="C35" s="793"/>
      <c r="D35" s="793"/>
      <c r="E35" s="793"/>
      <c r="F35" s="793"/>
      <c r="G35" s="793"/>
      <c r="H35" s="106"/>
      <c r="I35" s="106"/>
      <c r="J35" s="107"/>
      <c r="K35" s="221">
        <f t="shared" si="9"/>
        <v>2</v>
      </c>
      <c r="L35" s="222">
        <v>0</v>
      </c>
      <c r="M35" s="223">
        <v>2</v>
      </c>
      <c r="N35" s="224">
        <v>0</v>
      </c>
      <c r="O35" s="225">
        <v>26</v>
      </c>
      <c r="P35" s="226">
        <f t="shared" si="4"/>
        <v>704</v>
      </c>
      <c r="Q35" s="227">
        <v>333</v>
      </c>
      <c r="R35" s="228">
        <v>371</v>
      </c>
      <c r="S35" s="227">
        <v>213</v>
      </c>
      <c r="T35" s="229">
        <v>234</v>
      </c>
      <c r="U35" s="230">
        <v>257</v>
      </c>
      <c r="V35" s="225">
        <v>55</v>
      </c>
      <c r="W35" s="231">
        <v>5</v>
      </c>
      <c r="X35" s="179"/>
    </row>
    <row r="36" spans="1:24" ht="20.100000000000001" customHeight="1">
      <c r="A36" s="105"/>
      <c r="B36" s="793" t="s">
        <v>86</v>
      </c>
      <c r="C36" s="793"/>
      <c r="D36" s="793"/>
      <c r="E36" s="793"/>
      <c r="F36" s="793"/>
      <c r="G36" s="793"/>
      <c r="H36" s="106"/>
      <c r="I36" s="106"/>
      <c r="J36" s="107"/>
      <c r="K36" s="221">
        <f t="shared" si="9"/>
        <v>6</v>
      </c>
      <c r="L36" s="222">
        <v>0</v>
      </c>
      <c r="M36" s="223">
        <v>6</v>
      </c>
      <c r="N36" s="224">
        <v>0</v>
      </c>
      <c r="O36" s="225">
        <v>75</v>
      </c>
      <c r="P36" s="226">
        <f t="shared" si="4"/>
        <v>1767</v>
      </c>
      <c r="Q36" s="227">
        <v>903</v>
      </c>
      <c r="R36" s="228">
        <v>864</v>
      </c>
      <c r="S36" s="227">
        <v>578</v>
      </c>
      <c r="T36" s="229">
        <v>613</v>
      </c>
      <c r="U36" s="230">
        <v>576</v>
      </c>
      <c r="V36" s="225">
        <v>153</v>
      </c>
      <c r="W36" s="231">
        <v>10</v>
      </c>
      <c r="X36" s="179"/>
    </row>
    <row r="37" spans="1:24" ht="20.100000000000001" customHeight="1">
      <c r="A37" s="105"/>
      <c r="B37" s="793" t="s">
        <v>87</v>
      </c>
      <c r="C37" s="793"/>
      <c r="D37" s="793"/>
      <c r="E37" s="793"/>
      <c r="F37" s="793"/>
      <c r="G37" s="793"/>
      <c r="H37" s="106"/>
      <c r="I37" s="106"/>
      <c r="J37" s="107"/>
      <c r="K37" s="221">
        <f t="shared" si="9"/>
        <v>4</v>
      </c>
      <c r="L37" s="222">
        <v>0</v>
      </c>
      <c r="M37" s="223">
        <v>4</v>
      </c>
      <c r="N37" s="224">
        <v>0</v>
      </c>
      <c r="O37" s="225">
        <v>25</v>
      </c>
      <c r="P37" s="226">
        <f t="shared" si="4"/>
        <v>472</v>
      </c>
      <c r="Q37" s="227">
        <v>239</v>
      </c>
      <c r="R37" s="228">
        <v>233</v>
      </c>
      <c r="S37" s="227">
        <v>143</v>
      </c>
      <c r="T37" s="229">
        <v>152</v>
      </c>
      <c r="U37" s="230">
        <v>177</v>
      </c>
      <c r="V37" s="225">
        <v>62</v>
      </c>
      <c r="W37" s="231">
        <v>9</v>
      </c>
      <c r="X37" s="179"/>
    </row>
    <row r="38" spans="1:24" ht="20.100000000000001" customHeight="1">
      <c r="A38" s="105"/>
      <c r="B38" s="793" t="s">
        <v>88</v>
      </c>
      <c r="C38" s="793"/>
      <c r="D38" s="793"/>
      <c r="E38" s="793"/>
      <c r="F38" s="793"/>
      <c r="G38" s="793"/>
      <c r="H38" s="106"/>
      <c r="I38" s="106"/>
      <c r="J38" s="107"/>
      <c r="K38" s="221">
        <f t="shared" si="9"/>
        <v>4</v>
      </c>
      <c r="L38" s="222">
        <v>0</v>
      </c>
      <c r="M38" s="223">
        <v>4</v>
      </c>
      <c r="N38" s="224">
        <v>0</v>
      </c>
      <c r="O38" s="225">
        <v>40</v>
      </c>
      <c r="P38" s="226">
        <f t="shared" si="4"/>
        <v>964</v>
      </c>
      <c r="Q38" s="227">
        <v>490</v>
      </c>
      <c r="R38" s="228">
        <v>474</v>
      </c>
      <c r="S38" s="227">
        <v>322</v>
      </c>
      <c r="T38" s="229">
        <v>348</v>
      </c>
      <c r="U38" s="230">
        <v>294</v>
      </c>
      <c r="V38" s="225">
        <v>96</v>
      </c>
      <c r="W38" s="231">
        <v>11</v>
      </c>
      <c r="X38" s="179"/>
    </row>
    <row r="39" spans="1:24" ht="20.100000000000001" customHeight="1">
      <c r="A39" s="105"/>
      <c r="B39" s="793" t="s">
        <v>89</v>
      </c>
      <c r="C39" s="793"/>
      <c r="D39" s="793"/>
      <c r="E39" s="793"/>
      <c r="F39" s="793"/>
      <c r="G39" s="793"/>
      <c r="H39" s="106"/>
      <c r="I39" s="106"/>
      <c r="J39" s="107"/>
      <c r="K39" s="221">
        <f t="shared" si="9"/>
        <v>5</v>
      </c>
      <c r="L39" s="222">
        <v>0</v>
      </c>
      <c r="M39" s="223">
        <v>5</v>
      </c>
      <c r="N39" s="224">
        <v>0</v>
      </c>
      <c r="O39" s="225">
        <v>70</v>
      </c>
      <c r="P39" s="226">
        <f t="shared" si="4"/>
        <v>1677</v>
      </c>
      <c r="Q39" s="227">
        <v>848</v>
      </c>
      <c r="R39" s="228">
        <v>829</v>
      </c>
      <c r="S39" s="227">
        <v>555</v>
      </c>
      <c r="T39" s="229">
        <v>553</v>
      </c>
      <c r="U39" s="230">
        <v>569</v>
      </c>
      <c r="V39" s="225">
        <v>136</v>
      </c>
      <c r="W39" s="231">
        <v>20</v>
      </c>
      <c r="X39" s="179"/>
    </row>
    <row r="40" spans="1:24" ht="20.100000000000001" customHeight="1">
      <c r="A40" s="105"/>
      <c r="B40" s="793" t="s">
        <v>90</v>
      </c>
      <c r="C40" s="793"/>
      <c r="D40" s="793"/>
      <c r="E40" s="793"/>
      <c r="F40" s="793"/>
      <c r="G40" s="793"/>
      <c r="H40" s="106"/>
      <c r="I40" s="106"/>
      <c r="J40" s="107"/>
      <c r="K40" s="221">
        <f t="shared" si="9"/>
        <v>5</v>
      </c>
      <c r="L40" s="222">
        <v>0</v>
      </c>
      <c r="M40" s="223">
        <v>5</v>
      </c>
      <c r="N40" s="224">
        <v>0</v>
      </c>
      <c r="O40" s="225">
        <v>104</v>
      </c>
      <c r="P40" s="226">
        <f t="shared" si="4"/>
        <v>3002</v>
      </c>
      <c r="Q40" s="227">
        <v>1523</v>
      </c>
      <c r="R40" s="228">
        <v>1479</v>
      </c>
      <c r="S40" s="227">
        <v>970</v>
      </c>
      <c r="T40" s="229">
        <v>1039</v>
      </c>
      <c r="U40" s="230">
        <v>993</v>
      </c>
      <c r="V40" s="225">
        <v>191</v>
      </c>
      <c r="W40" s="231">
        <v>40</v>
      </c>
      <c r="X40" s="179"/>
    </row>
    <row r="41" spans="1:24" ht="20.100000000000001" customHeight="1">
      <c r="A41" s="105"/>
      <c r="B41" s="793" t="s">
        <v>91</v>
      </c>
      <c r="C41" s="793"/>
      <c r="D41" s="793"/>
      <c r="E41" s="793"/>
      <c r="F41" s="793"/>
      <c r="G41" s="793"/>
      <c r="H41" s="106"/>
      <c r="I41" s="106"/>
      <c r="J41" s="107"/>
      <c r="K41" s="221">
        <f t="shared" si="9"/>
        <v>6</v>
      </c>
      <c r="L41" s="222">
        <v>0</v>
      </c>
      <c r="M41" s="223">
        <v>6</v>
      </c>
      <c r="N41" s="224">
        <v>0</v>
      </c>
      <c r="O41" s="225">
        <v>132</v>
      </c>
      <c r="P41" s="226">
        <f t="shared" si="4"/>
        <v>3693</v>
      </c>
      <c r="Q41" s="227">
        <v>1898</v>
      </c>
      <c r="R41" s="228">
        <v>1795</v>
      </c>
      <c r="S41" s="227">
        <v>1146</v>
      </c>
      <c r="T41" s="229">
        <v>1294</v>
      </c>
      <c r="U41" s="230">
        <v>1253</v>
      </c>
      <c r="V41" s="225">
        <v>239</v>
      </c>
      <c r="W41" s="231">
        <v>30</v>
      </c>
      <c r="X41" s="179"/>
    </row>
    <row r="42" spans="1:24" ht="20.100000000000001" customHeight="1">
      <c r="A42" s="105"/>
      <c r="B42" s="793" t="s">
        <v>92</v>
      </c>
      <c r="C42" s="793"/>
      <c r="D42" s="793"/>
      <c r="E42" s="793"/>
      <c r="F42" s="793"/>
      <c r="G42" s="793"/>
      <c r="H42" s="106"/>
      <c r="I42" s="106"/>
      <c r="J42" s="107"/>
      <c r="K42" s="221">
        <f t="shared" si="9"/>
        <v>5</v>
      </c>
      <c r="L42" s="222">
        <v>0</v>
      </c>
      <c r="M42" s="223">
        <v>5</v>
      </c>
      <c r="N42" s="224">
        <v>0</v>
      </c>
      <c r="O42" s="225">
        <v>104</v>
      </c>
      <c r="P42" s="226">
        <f t="shared" si="4"/>
        <v>3100</v>
      </c>
      <c r="Q42" s="227">
        <v>1588</v>
      </c>
      <c r="R42" s="228">
        <v>1512</v>
      </c>
      <c r="S42" s="227">
        <v>1021</v>
      </c>
      <c r="T42" s="229">
        <v>1074</v>
      </c>
      <c r="U42" s="230">
        <v>1005</v>
      </c>
      <c r="V42" s="225">
        <v>196</v>
      </c>
      <c r="W42" s="231">
        <v>44</v>
      </c>
      <c r="X42" s="179"/>
    </row>
    <row r="43" spans="1:24" ht="20.100000000000001" customHeight="1">
      <c r="A43" s="105"/>
      <c r="B43" s="793" t="s">
        <v>93</v>
      </c>
      <c r="C43" s="793"/>
      <c r="D43" s="793"/>
      <c r="E43" s="793"/>
      <c r="F43" s="793"/>
      <c r="G43" s="793"/>
      <c r="H43" s="106"/>
      <c r="I43" s="106"/>
      <c r="J43" s="107"/>
      <c r="K43" s="221">
        <f t="shared" si="9"/>
        <v>7</v>
      </c>
      <c r="L43" s="222">
        <v>0</v>
      </c>
      <c r="M43" s="223">
        <v>7</v>
      </c>
      <c r="N43" s="224">
        <v>0</v>
      </c>
      <c r="O43" s="225">
        <v>105</v>
      </c>
      <c r="P43" s="226">
        <f t="shared" si="4"/>
        <v>2897</v>
      </c>
      <c r="Q43" s="227">
        <v>1427</v>
      </c>
      <c r="R43" s="228">
        <v>1470</v>
      </c>
      <c r="S43" s="227">
        <v>971</v>
      </c>
      <c r="T43" s="229">
        <v>984</v>
      </c>
      <c r="U43" s="230">
        <v>942</v>
      </c>
      <c r="V43" s="225">
        <v>205</v>
      </c>
      <c r="W43" s="231">
        <v>17</v>
      </c>
      <c r="X43" s="179"/>
    </row>
    <row r="44" spans="1:24" ht="20.100000000000001" customHeight="1">
      <c r="A44" s="105"/>
      <c r="B44" s="793" t="s">
        <v>94</v>
      </c>
      <c r="C44" s="793"/>
      <c r="D44" s="793"/>
      <c r="E44" s="793"/>
      <c r="F44" s="793"/>
      <c r="G44" s="793"/>
      <c r="H44" s="106"/>
      <c r="I44" s="106"/>
      <c r="J44" s="107"/>
      <c r="K44" s="221">
        <f t="shared" si="9"/>
        <v>5</v>
      </c>
      <c r="L44" s="222">
        <v>0</v>
      </c>
      <c r="M44" s="223">
        <v>4</v>
      </c>
      <c r="N44" s="224">
        <v>1</v>
      </c>
      <c r="O44" s="225">
        <v>81</v>
      </c>
      <c r="P44" s="226">
        <f t="shared" si="4"/>
        <v>2459</v>
      </c>
      <c r="Q44" s="227">
        <v>1306</v>
      </c>
      <c r="R44" s="228">
        <v>1153</v>
      </c>
      <c r="S44" s="227">
        <v>802</v>
      </c>
      <c r="T44" s="229">
        <v>802</v>
      </c>
      <c r="U44" s="230">
        <v>855</v>
      </c>
      <c r="V44" s="225">
        <v>152</v>
      </c>
      <c r="W44" s="231">
        <v>13</v>
      </c>
      <c r="X44" s="179"/>
    </row>
    <row r="45" spans="1:24" ht="20.100000000000001" customHeight="1">
      <c r="A45" s="105"/>
      <c r="B45" s="793" t="s">
        <v>95</v>
      </c>
      <c r="C45" s="793"/>
      <c r="D45" s="793"/>
      <c r="E45" s="793"/>
      <c r="F45" s="793"/>
      <c r="G45" s="793"/>
      <c r="H45" s="106"/>
      <c r="I45" s="106"/>
      <c r="J45" s="107"/>
      <c r="K45" s="221">
        <f t="shared" si="9"/>
        <v>3</v>
      </c>
      <c r="L45" s="222">
        <v>0</v>
      </c>
      <c r="M45" s="223">
        <v>3</v>
      </c>
      <c r="N45" s="224">
        <v>0</v>
      </c>
      <c r="O45" s="225">
        <v>72</v>
      </c>
      <c r="P45" s="226">
        <f t="shared" si="4"/>
        <v>1729</v>
      </c>
      <c r="Q45" s="227">
        <v>899</v>
      </c>
      <c r="R45" s="228">
        <v>830</v>
      </c>
      <c r="S45" s="227">
        <v>581</v>
      </c>
      <c r="T45" s="229">
        <v>565</v>
      </c>
      <c r="U45" s="230">
        <v>583</v>
      </c>
      <c r="V45" s="225">
        <v>128</v>
      </c>
      <c r="W45" s="231">
        <v>8</v>
      </c>
      <c r="X45" s="179"/>
    </row>
    <row r="46" spans="1:24" ht="20.100000000000001" customHeight="1">
      <c r="A46" s="105"/>
      <c r="B46" s="793" t="s">
        <v>96</v>
      </c>
      <c r="C46" s="793"/>
      <c r="D46" s="793"/>
      <c r="E46" s="793"/>
      <c r="F46" s="793"/>
      <c r="G46" s="793"/>
      <c r="H46" s="106"/>
      <c r="I46" s="106"/>
      <c r="J46" s="107"/>
      <c r="K46" s="221">
        <f t="shared" si="9"/>
        <v>3</v>
      </c>
      <c r="L46" s="222">
        <v>0</v>
      </c>
      <c r="M46" s="223">
        <v>3</v>
      </c>
      <c r="N46" s="224">
        <v>0</v>
      </c>
      <c r="O46" s="225">
        <v>63</v>
      </c>
      <c r="P46" s="226">
        <f t="shared" si="4"/>
        <v>1914</v>
      </c>
      <c r="Q46" s="227">
        <v>962</v>
      </c>
      <c r="R46" s="228">
        <v>952</v>
      </c>
      <c r="S46" s="227">
        <v>680</v>
      </c>
      <c r="T46" s="229">
        <v>643</v>
      </c>
      <c r="U46" s="230">
        <v>591</v>
      </c>
      <c r="V46" s="225">
        <v>120</v>
      </c>
      <c r="W46" s="231">
        <v>6</v>
      </c>
      <c r="X46" s="179"/>
    </row>
    <row r="47" spans="1:24" ht="20.100000000000001" customHeight="1">
      <c r="A47" s="105"/>
      <c r="B47" s="793" t="s">
        <v>97</v>
      </c>
      <c r="C47" s="793"/>
      <c r="D47" s="793"/>
      <c r="E47" s="793"/>
      <c r="F47" s="793"/>
      <c r="G47" s="793"/>
      <c r="H47" s="106"/>
      <c r="I47" s="106"/>
      <c r="J47" s="107"/>
      <c r="K47" s="221">
        <f t="shared" si="9"/>
        <v>2</v>
      </c>
      <c r="L47" s="222">
        <v>0</v>
      </c>
      <c r="M47" s="223">
        <v>2</v>
      </c>
      <c r="N47" s="224">
        <v>0</v>
      </c>
      <c r="O47" s="225">
        <v>26</v>
      </c>
      <c r="P47" s="226">
        <f t="shared" si="4"/>
        <v>756</v>
      </c>
      <c r="Q47" s="227">
        <v>387</v>
      </c>
      <c r="R47" s="228">
        <v>369</v>
      </c>
      <c r="S47" s="227">
        <v>243</v>
      </c>
      <c r="T47" s="229">
        <v>268</v>
      </c>
      <c r="U47" s="230">
        <v>245</v>
      </c>
      <c r="V47" s="225">
        <v>57</v>
      </c>
      <c r="W47" s="231">
        <v>15</v>
      </c>
      <c r="X47" s="179"/>
    </row>
    <row r="48" spans="1:24" ht="20.100000000000001" customHeight="1">
      <c r="A48" s="105"/>
      <c r="B48" s="793" t="s">
        <v>98</v>
      </c>
      <c r="C48" s="793"/>
      <c r="D48" s="793"/>
      <c r="E48" s="793"/>
      <c r="F48" s="793"/>
      <c r="G48" s="793"/>
      <c r="H48" s="106"/>
      <c r="I48" s="106"/>
      <c r="J48" s="107"/>
      <c r="K48" s="221">
        <f t="shared" si="9"/>
        <v>2</v>
      </c>
      <c r="L48" s="222">
        <v>0</v>
      </c>
      <c r="M48" s="223">
        <v>2</v>
      </c>
      <c r="N48" s="224">
        <v>0</v>
      </c>
      <c r="O48" s="225">
        <v>27</v>
      </c>
      <c r="P48" s="226">
        <f t="shared" si="4"/>
        <v>688</v>
      </c>
      <c r="Q48" s="227">
        <v>332</v>
      </c>
      <c r="R48" s="228">
        <v>356</v>
      </c>
      <c r="S48" s="227">
        <v>232</v>
      </c>
      <c r="T48" s="229">
        <v>225</v>
      </c>
      <c r="U48" s="230">
        <v>231</v>
      </c>
      <c r="V48" s="225">
        <v>55</v>
      </c>
      <c r="W48" s="231">
        <v>3</v>
      </c>
      <c r="X48" s="179"/>
    </row>
    <row r="49" spans="1:24" ht="20.100000000000001" customHeight="1">
      <c r="A49" s="105"/>
      <c r="B49" s="793" t="s">
        <v>99</v>
      </c>
      <c r="C49" s="793"/>
      <c r="D49" s="793"/>
      <c r="E49" s="793"/>
      <c r="F49" s="793"/>
      <c r="G49" s="793"/>
      <c r="H49" s="106"/>
      <c r="I49" s="106"/>
      <c r="J49" s="107"/>
      <c r="K49" s="221">
        <f t="shared" si="9"/>
        <v>5</v>
      </c>
      <c r="L49" s="222">
        <v>0</v>
      </c>
      <c r="M49" s="223">
        <v>5</v>
      </c>
      <c r="N49" s="224">
        <v>0</v>
      </c>
      <c r="O49" s="225">
        <v>49</v>
      </c>
      <c r="P49" s="226">
        <f t="shared" si="4"/>
        <v>884</v>
      </c>
      <c r="Q49" s="227">
        <v>477</v>
      </c>
      <c r="R49" s="228">
        <v>407</v>
      </c>
      <c r="S49" s="227">
        <v>288</v>
      </c>
      <c r="T49" s="229">
        <v>307</v>
      </c>
      <c r="U49" s="230">
        <v>289</v>
      </c>
      <c r="V49" s="225">
        <v>113</v>
      </c>
      <c r="W49" s="231">
        <v>38</v>
      </c>
      <c r="X49" s="179"/>
    </row>
    <row r="50" spans="1:24" ht="20.100000000000001" customHeight="1">
      <c r="A50" s="105"/>
      <c r="B50" s="793" t="s">
        <v>100</v>
      </c>
      <c r="C50" s="793"/>
      <c r="D50" s="793"/>
      <c r="E50" s="793"/>
      <c r="F50" s="793"/>
      <c r="G50" s="793"/>
      <c r="H50" s="106"/>
      <c r="I50" s="106"/>
      <c r="J50" s="107"/>
      <c r="K50" s="221">
        <f t="shared" si="9"/>
        <v>6</v>
      </c>
      <c r="L50" s="222">
        <v>0</v>
      </c>
      <c r="M50" s="223">
        <v>6</v>
      </c>
      <c r="N50" s="224">
        <v>0</v>
      </c>
      <c r="O50" s="225">
        <v>62</v>
      </c>
      <c r="P50" s="226">
        <f t="shared" si="4"/>
        <v>1269</v>
      </c>
      <c r="Q50" s="227">
        <v>630</v>
      </c>
      <c r="R50" s="228">
        <v>639</v>
      </c>
      <c r="S50" s="227">
        <v>419</v>
      </c>
      <c r="T50" s="229">
        <v>442</v>
      </c>
      <c r="U50" s="230">
        <v>408</v>
      </c>
      <c r="V50" s="225">
        <v>140</v>
      </c>
      <c r="W50" s="231">
        <v>22</v>
      </c>
      <c r="X50" s="179"/>
    </row>
    <row r="51" spans="1:24" ht="20.100000000000001" customHeight="1">
      <c r="A51" s="105"/>
      <c r="B51" s="793" t="s">
        <v>101</v>
      </c>
      <c r="C51" s="793"/>
      <c r="D51" s="793"/>
      <c r="E51" s="793"/>
      <c r="F51" s="793"/>
      <c r="G51" s="793"/>
      <c r="H51" s="106"/>
      <c r="I51" s="106"/>
      <c r="J51" s="107"/>
      <c r="K51" s="221">
        <f t="shared" si="9"/>
        <v>4</v>
      </c>
      <c r="L51" s="222">
        <v>0</v>
      </c>
      <c r="M51" s="223">
        <v>4</v>
      </c>
      <c r="N51" s="224">
        <v>0</v>
      </c>
      <c r="O51" s="225">
        <v>36</v>
      </c>
      <c r="P51" s="226">
        <f t="shared" si="4"/>
        <v>857</v>
      </c>
      <c r="Q51" s="232">
        <v>424</v>
      </c>
      <c r="R51" s="228">
        <v>433</v>
      </c>
      <c r="S51" s="233">
        <v>277</v>
      </c>
      <c r="T51" s="232">
        <v>281</v>
      </c>
      <c r="U51" s="228">
        <v>299</v>
      </c>
      <c r="V51" s="225">
        <v>79</v>
      </c>
      <c r="W51" s="231">
        <v>20</v>
      </c>
      <c r="X51" s="179"/>
    </row>
    <row r="52" spans="1:24" ht="20.100000000000001" customHeight="1">
      <c r="A52" s="105"/>
      <c r="B52" s="793" t="s">
        <v>102</v>
      </c>
      <c r="C52" s="793"/>
      <c r="D52" s="793"/>
      <c r="E52" s="793"/>
      <c r="F52" s="793"/>
      <c r="G52" s="793"/>
      <c r="H52" s="106"/>
      <c r="I52" s="106"/>
      <c r="J52" s="107"/>
      <c r="K52" s="221">
        <f t="shared" si="9"/>
        <v>7</v>
      </c>
      <c r="L52" s="222">
        <v>0</v>
      </c>
      <c r="M52" s="223">
        <v>7</v>
      </c>
      <c r="N52" s="224">
        <v>0</v>
      </c>
      <c r="O52" s="225">
        <v>111</v>
      </c>
      <c r="P52" s="226">
        <f t="shared" si="4"/>
        <v>2937</v>
      </c>
      <c r="Q52" s="232">
        <v>1480</v>
      </c>
      <c r="R52" s="228">
        <v>1457</v>
      </c>
      <c r="S52" s="233">
        <v>980</v>
      </c>
      <c r="T52" s="232">
        <v>975</v>
      </c>
      <c r="U52" s="228">
        <v>982</v>
      </c>
      <c r="V52" s="225">
        <v>217</v>
      </c>
      <c r="W52" s="231">
        <v>9</v>
      </c>
      <c r="X52" s="179"/>
    </row>
    <row r="53" spans="1:24" s="180" customFormat="1" ht="20.100000000000001" customHeight="1">
      <c r="A53" s="71"/>
      <c r="B53" s="792" t="s">
        <v>155</v>
      </c>
      <c r="C53" s="792"/>
      <c r="D53" s="792"/>
      <c r="E53" s="792"/>
      <c r="F53" s="792"/>
      <c r="G53" s="792"/>
      <c r="H53" s="72"/>
      <c r="I53" s="72"/>
      <c r="J53" s="73"/>
      <c r="K53" s="181">
        <f>SUM(L53:N53)</f>
        <v>4</v>
      </c>
      <c r="L53" s="212">
        <v>0</v>
      </c>
      <c r="M53" s="213">
        <v>4</v>
      </c>
      <c r="N53" s="214">
        <v>0</v>
      </c>
      <c r="O53" s="234">
        <v>68</v>
      </c>
      <c r="P53" s="185">
        <f t="shared" si="4"/>
        <v>1697</v>
      </c>
      <c r="Q53" s="235">
        <v>843</v>
      </c>
      <c r="R53" s="219">
        <v>854</v>
      </c>
      <c r="S53" s="235">
        <v>550</v>
      </c>
      <c r="T53" s="218">
        <v>580</v>
      </c>
      <c r="U53" s="219">
        <v>567</v>
      </c>
      <c r="V53" s="234">
        <v>128</v>
      </c>
      <c r="W53" s="236">
        <v>18</v>
      </c>
      <c r="X53" s="179"/>
    </row>
    <row r="54" spans="1:24" s="180" customFormat="1" ht="20.100000000000001" customHeight="1">
      <c r="A54" s="71"/>
      <c r="B54" s="792" t="s">
        <v>104</v>
      </c>
      <c r="C54" s="792"/>
      <c r="D54" s="792"/>
      <c r="E54" s="792"/>
      <c r="F54" s="792"/>
      <c r="G54" s="792"/>
      <c r="H54" s="72"/>
      <c r="I54" s="72"/>
      <c r="J54" s="73"/>
      <c r="K54" s="190">
        <f t="shared" ref="K54:N54" si="10">SUM(K55:K61)</f>
        <v>15</v>
      </c>
      <c r="L54" s="191">
        <f t="shared" si="10"/>
        <v>0</v>
      </c>
      <c r="M54" s="192">
        <f t="shared" si="10"/>
        <v>15</v>
      </c>
      <c r="N54" s="193">
        <f t="shared" si="10"/>
        <v>0</v>
      </c>
      <c r="O54" s="190">
        <f>SUM(O55:O61)</f>
        <v>294</v>
      </c>
      <c r="P54" s="194">
        <f t="shared" si="4"/>
        <v>7934</v>
      </c>
      <c r="Q54" s="175">
        <f t="shared" ref="Q54:W54" si="11">SUM(Q55:Q61)</f>
        <v>4035</v>
      </c>
      <c r="R54" s="174">
        <f t="shared" si="11"/>
        <v>3899</v>
      </c>
      <c r="S54" s="175">
        <f t="shared" si="11"/>
        <v>2600</v>
      </c>
      <c r="T54" s="195">
        <f t="shared" si="11"/>
        <v>2620</v>
      </c>
      <c r="U54" s="174">
        <f t="shared" si="11"/>
        <v>2714</v>
      </c>
      <c r="V54" s="190">
        <f t="shared" si="11"/>
        <v>542</v>
      </c>
      <c r="W54" s="196">
        <f t="shared" si="11"/>
        <v>49</v>
      </c>
      <c r="X54" s="179"/>
    </row>
    <row r="55" spans="1:24" ht="20.100000000000001" customHeight="1">
      <c r="A55" s="93"/>
      <c r="B55" s="94"/>
      <c r="C55" s="94"/>
      <c r="D55" s="784" t="s">
        <v>105</v>
      </c>
      <c r="E55" s="784"/>
      <c r="F55" s="784"/>
      <c r="G55" s="784"/>
      <c r="H55" s="784"/>
      <c r="I55" s="784"/>
      <c r="J55" s="95"/>
      <c r="K55" s="168">
        <f t="shared" ref="K55:K61" si="12">SUM(L55:N55)</f>
        <v>3</v>
      </c>
      <c r="L55" s="199">
        <v>0</v>
      </c>
      <c r="M55" s="200">
        <v>3</v>
      </c>
      <c r="N55" s="201">
        <v>0</v>
      </c>
      <c r="O55" s="208">
        <v>45</v>
      </c>
      <c r="P55" s="172">
        <f t="shared" si="4"/>
        <v>1099</v>
      </c>
      <c r="Q55" s="237">
        <v>572</v>
      </c>
      <c r="R55" s="207">
        <v>527</v>
      </c>
      <c r="S55" s="237">
        <v>369</v>
      </c>
      <c r="T55" s="206">
        <v>363</v>
      </c>
      <c r="U55" s="207">
        <v>367</v>
      </c>
      <c r="V55" s="208">
        <v>80</v>
      </c>
      <c r="W55" s="209">
        <v>9</v>
      </c>
      <c r="X55" s="179"/>
    </row>
    <row r="56" spans="1:24" ht="20.100000000000001" customHeight="1">
      <c r="A56" s="93"/>
      <c r="B56" s="94"/>
      <c r="C56" s="94"/>
      <c r="D56" s="784" t="s">
        <v>106</v>
      </c>
      <c r="E56" s="784"/>
      <c r="F56" s="784"/>
      <c r="G56" s="784"/>
      <c r="H56" s="784"/>
      <c r="I56" s="784"/>
      <c r="J56" s="95"/>
      <c r="K56" s="168">
        <f t="shared" si="12"/>
        <v>2</v>
      </c>
      <c r="L56" s="199">
        <v>0</v>
      </c>
      <c r="M56" s="200">
        <v>2</v>
      </c>
      <c r="N56" s="201">
        <v>0</v>
      </c>
      <c r="O56" s="208">
        <v>33</v>
      </c>
      <c r="P56" s="172">
        <f t="shared" si="4"/>
        <v>976</v>
      </c>
      <c r="Q56" s="237">
        <v>496</v>
      </c>
      <c r="R56" s="207">
        <v>480</v>
      </c>
      <c r="S56" s="237">
        <v>306</v>
      </c>
      <c r="T56" s="206">
        <v>331</v>
      </c>
      <c r="U56" s="207">
        <v>339</v>
      </c>
      <c r="V56" s="208">
        <v>63</v>
      </c>
      <c r="W56" s="209">
        <v>4</v>
      </c>
      <c r="X56" s="179"/>
    </row>
    <row r="57" spans="1:24" ht="20.100000000000001" customHeight="1">
      <c r="A57" s="93"/>
      <c r="B57" s="94"/>
      <c r="C57" s="94"/>
      <c r="D57" s="784" t="s">
        <v>107</v>
      </c>
      <c r="E57" s="784"/>
      <c r="F57" s="784"/>
      <c r="G57" s="784"/>
      <c r="H57" s="784"/>
      <c r="I57" s="784"/>
      <c r="J57" s="95"/>
      <c r="K57" s="168">
        <f t="shared" si="12"/>
        <v>2</v>
      </c>
      <c r="L57" s="199">
        <v>0</v>
      </c>
      <c r="M57" s="200">
        <v>2</v>
      </c>
      <c r="N57" s="201">
        <v>0</v>
      </c>
      <c r="O57" s="208">
        <v>50</v>
      </c>
      <c r="P57" s="172">
        <f t="shared" si="4"/>
        <v>1481</v>
      </c>
      <c r="Q57" s="237">
        <v>753</v>
      </c>
      <c r="R57" s="207">
        <v>728</v>
      </c>
      <c r="S57" s="237">
        <v>468</v>
      </c>
      <c r="T57" s="206">
        <v>505</v>
      </c>
      <c r="U57" s="207">
        <v>508</v>
      </c>
      <c r="V57" s="208">
        <v>93</v>
      </c>
      <c r="W57" s="209">
        <v>9</v>
      </c>
      <c r="X57" s="179"/>
    </row>
    <row r="58" spans="1:24" ht="20.100000000000001" customHeight="1">
      <c r="A58" s="93"/>
      <c r="B58" s="94"/>
      <c r="C58" s="94"/>
      <c r="D58" s="784" t="s">
        <v>108</v>
      </c>
      <c r="E58" s="784"/>
      <c r="F58" s="784"/>
      <c r="G58" s="784"/>
      <c r="H58" s="784"/>
      <c r="I58" s="784"/>
      <c r="J58" s="95"/>
      <c r="K58" s="168">
        <f t="shared" si="12"/>
        <v>2</v>
      </c>
      <c r="L58" s="199">
        <v>0</v>
      </c>
      <c r="M58" s="200">
        <v>2</v>
      </c>
      <c r="N58" s="201">
        <v>0</v>
      </c>
      <c r="O58" s="208">
        <v>40</v>
      </c>
      <c r="P58" s="172">
        <f t="shared" si="4"/>
        <v>992</v>
      </c>
      <c r="Q58" s="237">
        <v>523</v>
      </c>
      <c r="R58" s="207">
        <v>469</v>
      </c>
      <c r="S58" s="237">
        <v>319</v>
      </c>
      <c r="T58" s="206">
        <v>316</v>
      </c>
      <c r="U58" s="207">
        <v>357</v>
      </c>
      <c r="V58" s="208">
        <v>69</v>
      </c>
      <c r="W58" s="209">
        <v>9</v>
      </c>
      <c r="X58" s="179"/>
    </row>
    <row r="59" spans="1:24" ht="20.100000000000001" customHeight="1">
      <c r="A59" s="93"/>
      <c r="B59" s="94"/>
      <c r="C59" s="94"/>
      <c r="D59" s="784" t="s">
        <v>109</v>
      </c>
      <c r="E59" s="784"/>
      <c r="F59" s="784"/>
      <c r="G59" s="784"/>
      <c r="H59" s="784"/>
      <c r="I59" s="784"/>
      <c r="J59" s="95"/>
      <c r="K59" s="168">
        <f t="shared" si="12"/>
        <v>3</v>
      </c>
      <c r="L59" s="199">
        <v>0</v>
      </c>
      <c r="M59" s="200">
        <v>3</v>
      </c>
      <c r="N59" s="201">
        <v>0</v>
      </c>
      <c r="O59" s="208">
        <v>50</v>
      </c>
      <c r="P59" s="172">
        <f t="shared" si="4"/>
        <v>1418</v>
      </c>
      <c r="Q59" s="237">
        <v>703</v>
      </c>
      <c r="R59" s="207">
        <v>715</v>
      </c>
      <c r="S59" s="237">
        <v>478</v>
      </c>
      <c r="T59" s="206">
        <v>477</v>
      </c>
      <c r="U59" s="207">
        <v>463</v>
      </c>
      <c r="V59" s="208">
        <v>101</v>
      </c>
      <c r="W59" s="209">
        <v>3</v>
      </c>
      <c r="X59" s="179"/>
    </row>
    <row r="60" spans="1:24" ht="20.100000000000001" customHeight="1">
      <c r="A60" s="93"/>
      <c r="B60" s="94"/>
      <c r="C60" s="94"/>
      <c r="D60" s="784" t="s">
        <v>110</v>
      </c>
      <c r="E60" s="784"/>
      <c r="F60" s="784"/>
      <c r="G60" s="784"/>
      <c r="H60" s="784"/>
      <c r="I60" s="784"/>
      <c r="J60" s="95"/>
      <c r="K60" s="168">
        <f t="shared" si="12"/>
        <v>1</v>
      </c>
      <c r="L60" s="199">
        <v>0</v>
      </c>
      <c r="M60" s="200">
        <v>1</v>
      </c>
      <c r="N60" s="201">
        <v>0</v>
      </c>
      <c r="O60" s="208">
        <v>12</v>
      </c>
      <c r="P60" s="172">
        <f t="shared" si="4"/>
        <v>314</v>
      </c>
      <c r="Q60" s="237">
        <v>171</v>
      </c>
      <c r="R60" s="207">
        <v>143</v>
      </c>
      <c r="S60" s="237">
        <v>95</v>
      </c>
      <c r="T60" s="206">
        <v>100</v>
      </c>
      <c r="U60" s="207">
        <v>119</v>
      </c>
      <c r="V60" s="208">
        <v>22</v>
      </c>
      <c r="W60" s="209">
        <v>3</v>
      </c>
      <c r="X60" s="179"/>
    </row>
    <row r="61" spans="1:24" ht="20.100000000000001" customHeight="1">
      <c r="A61" s="62"/>
      <c r="B61" s="83"/>
      <c r="C61" s="83"/>
      <c r="D61" s="794" t="s">
        <v>111</v>
      </c>
      <c r="E61" s="794"/>
      <c r="F61" s="794"/>
      <c r="G61" s="794"/>
      <c r="H61" s="794"/>
      <c r="I61" s="794"/>
      <c r="J61" s="84"/>
      <c r="K61" s="168">
        <f t="shared" si="12"/>
        <v>2</v>
      </c>
      <c r="L61" s="199">
        <v>0</v>
      </c>
      <c r="M61" s="200">
        <v>2</v>
      </c>
      <c r="N61" s="201">
        <v>0</v>
      </c>
      <c r="O61" s="208">
        <v>64</v>
      </c>
      <c r="P61" s="172">
        <f t="shared" si="4"/>
        <v>1654</v>
      </c>
      <c r="Q61" s="237">
        <v>817</v>
      </c>
      <c r="R61" s="207">
        <v>837</v>
      </c>
      <c r="S61" s="237">
        <v>565</v>
      </c>
      <c r="T61" s="206">
        <v>528</v>
      </c>
      <c r="U61" s="207">
        <v>561</v>
      </c>
      <c r="V61" s="208">
        <v>114</v>
      </c>
      <c r="W61" s="209">
        <v>12</v>
      </c>
      <c r="X61" s="179"/>
    </row>
    <row r="62" spans="1:24" s="180" customFormat="1" ht="20.100000000000001" customHeight="1">
      <c r="A62" s="71"/>
      <c r="B62" s="792" t="s">
        <v>112</v>
      </c>
      <c r="C62" s="792"/>
      <c r="D62" s="792"/>
      <c r="E62" s="792"/>
      <c r="F62" s="792"/>
      <c r="G62" s="792"/>
      <c r="H62" s="72"/>
      <c r="I62" s="72"/>
      <c r="J62" s="73"/>
      <c r="K62" s="190">
        <f t="shared" ref="K62:N62" si="13">SUM(K63:K66)</f>
        <v>7</v>
      </c>
      <c r="L62" s="191">
        <f t="shared" si="13"/>
        <v>0</v>
      </c>
      <c r="M62" s="192">
        <f t="shared" si="13"/>
        <v>7</v>
      </c>
      <c r="N62" s="193">
        <f t="shared" si="13"/>
        <v>0</v>
      </c>
      <c r="O62" s="190">
        <f>SUM(O63:O66)</f>
        <v>85</v>
      </c>
      <c r="P62" s="194">
        <f t="shared" si="4"/>
        <v>2404</v>
      </c>
      <c r="Q62" s="175">
        <f t="shared" ref="Q62:W62" si="14">SUM(Q63:Q66)</f>
        <v>1229</v>
      </c>
      <c r="R62" s="174">
        <f t="shared" si="14"/>
        <v>1175</v>
      </c>
      <c r="S62" s="175">
        <f t="shared" si="14"/>
        <v>829</v>
      </c>
      <c r="T62" s="195">
        <f t="shared" si="14"/>
        <v>760</v>
      </c>
      <c r="U62" s="174">
        <f t="shared" si="14"/>
        <v>815</v>
      </c>
      <c r="V62" s="190">
        <f t="shared" si="14"/>
        <v>181</v>
      </c>
      <c r="W62" s="196">
        <f t="shared" si="14"/>
        <v>16</v>
      </c>
      <c r="X62" s="179"/>
    </row>
    <row r="63" spans="1:24" ht="20.100000000000001" customHeight="1">
      <c r="A63" s="93"/>
      <c r="B63" s="94"/>
      <c r="C63" s="94"/>
      <c r="D63" s="784" t="s">
        <v>113</v>
      </c>
      <c r="E63" s="784"/>
      <c r="F63" s="784"/>
      <c r="G63" s="784"/>
      <c r="H63" s="784"/>
      <c r="I63" s="784"/>
      <c r="J63" s="95"/>
      <c r="K63" s="168">
        <f t="shared" ref="K63:K66" si="15">SUM(L63:N63)</f>
        <v>1</v>
      </c>
      <c r="L63" s="199">
        <v>0</v>
      </c>
      <c r="M63" s="200">
        <v>1</v>
      </c>
      <c r="N63" s="201">
        <v>0</v>
      </c>
      <c r="O63" s="208">
        <v>12</v>
      </c>
      <c r="P63" s="172">
        <f t="shared" si="4"/>
        <v>323</v>
      </c>
      <c r="Q63" s="237">
        <v>157</v>
      </c>
      <c r="R63" s="207">
        <v>166</v>
      </c>
      <c r="S63" s="237">
        <v>124</v>
      </c>
      <c r="T63" s="206">
        <v>107</v>
      </c>
      <c r="U63" s="207">
        <v>92</v>
      </c>
      <c r="V63" s="208">
        <v>26</v>
      </c>
      <c r="W63" s="209">
        <v>9</v>
      </c>
      <c r="X63" s="179"/>
    </row>
    <row r="64" spans="1:24" ht="20.100000000000001" customHeight="1">
      <c r="A64" s="93"/>
      <c r="B64" s="94"/>
      <c r="C64" s="94"/>
      <c r="D64" s="784" t="s">
        <v>114</v>
      </c>
      <c r="E64" s="784"/>
      <c r="F64" s="784"/>
      <c r="G64" s="784"/>
      <c r="H64" s="784"/>
      <c r="I64" s="784"/>
      <c r="J64" s="95"/>
      <c r="K64" s="168">
        <f t="shared" si="15"/>
        <v>2</v>
      </c>
      <c r="L64" s="199">
        <v>0</v>
      </c>
      <c r="M64" s="200">
        <v>2</v>
      </c>
      <c r="N64" s="201">
        <v>0</v>
      </c>
      <c r="O64" s="208">
        <v>22</v>
      </c>
      <c r="P64" s="172">
        <f t="shared" si="4"/>
        <v>638</v>
      </c>
      <c r="Q64" s="237">
        <v>318</v>
      </c>
      <c r="R64" s="207">
        <v>320</v>
      </c>
      <c r="S64" s="237">
        <v>221</v>
      </c>
      <c r="T64" s="206">
        <v>200</v>
      </c>
      <c r="U64" s="207">
        <v>217</v>
      </c>
      <c r="V64" s="208">
        <v>50</v>
      </c>
      <c r="W64" s="209">
        <v>3</v>
      </c>
      <c r="X64" s="179"/>
    </row>
    <row r="65" spans="1:24" ht="20.100000000000001" customHeight="1">
      <c r="A65" s="93"/>
      <c r="B65" s="94"/>
      <c r="C65" s="94"/>
      <c r="D65" s="784" t="s">
        <v>115</v>
      </c>
      <c r="E65" s="784"/>
      <c r="F65" s="784"/>
      <c r="G65" s="784"/>
      <c r="H65" s="784"/>
      <c r="I65" s="784"/>
      <c r="J65" s="95"/>
      <c r="K65" s="168">
        <f t="shared" si="15"/>
        <v>2</v>
      </c>
      <c r="L65" s="199">
        <v>0</v>
      </c>
      <c r="M65" s="200">
        <v>2</v>
      </c>
      <c r="N65" s="201">
        <v>0</v>
      </c>
      <c r="O65" s="208">
        <v>31</v>
      </c>
      <c r="P65" s="172">
        <f t="shared" si="4"/>
        <v>902</v>
      </c>
      <c r="Q65" s="237">
        <v>478</v>
      </c>
      <c r="R65" s="207">
        <v>424</v>
      </c>
      <c r="S65" s="237">
        <v>314</v>
      </c>
      <c r="T65" s="206">
        <v>273</v>
      </c>
      <c r="U65" s="207">
        <v>315</v>
      </c>
      <c r="V65" s="208">
        <v>60</v>
      </c>
      <c r="W65" s="209">
        <v>2</v>
      </c>
      <c r="X65" s="179"/>
    </row>
    <row r="66" spans="1:24" ht="20.100000000000001" customHeight="1">
      <c r="A66" s="62"/>
      <c r="B66" s="83"/>
      <c r="C66" s="83"/>
      <c r="D66" s="794" t="s">
        <v>116</v>
      </c>
      <c r="E66" s="794"/>
      <c r="F66" s="794"/>
      <c r="G66" s="794"/>
      <c r="H66" s="794"/>
      <c r="I66" s="794"/>
      <c r="J66" s="84"/>
      <c r="K66" s="168">
        <f t="shared" si="15"/>
        <v>2</v>
      </c>
      <c r="L66" s="199">
        <v>0</v>
      </c>
      <c r="M66" s="200">
        <v>2</v>
      </c>
      <c r="N66" s="201">
        <v>0</v>
      </c>
      <c r="O66" s="208">
        <v>20</v>
      </c>
      <c r="P66" s="172">
        <f t="shared" si="4"/>
        <v>541</v>
      </c>
      <c r="Q66" s="237">
        <v>276</v>
      </c>
      <c r="R66" s="207">
        <v>265</v>
      </c>
      <c r="S66" s="237">
        <v>170</v>
      </c>
      <c r="T66" s="206">
        <v>180</v>
      </c>
      <c r="U66" s="207">
        <v>191</v>
      </c>
      <c r="V66" s="208">
        <v>45</v>
      </c>
      <c r="W66" s="209">
        <v>2</v>
      </c>
      <c r="X66" s="179"/>
    </row>
    <row r="67" spans="1:24" s="180" customFormat="1" ht="20.100000000000001" customHeight="1">
      <c r="A67" s="71"/>
      <c r="B67" s="792" t="s">
        <v>117</v>
      </c>
      <c r="C67" s="792"/>
      <c r="D67" s="792"/>
      <c r="E67" s="792"/>
      <c r="F67" s="792"/>
      <c r="G67" s="792"/>
      <c r="H67" s="72"/>
      <c r="I67" s="72"/>
      <c r="J67" s="73"/>
      <c r="K67" s="190">
        <f t="shared" ref="K67:N67" si="16">SUM(K68:K69)</f>
        <v>2</v>
      </c>
      <c r="L67" s="191">
        <f t="shared" si="16"/>
        <v>0</v>
      </c>
      <c r="M67" s="192">
        <f t="shared" si="16"/>
        <v>2</v>
      </c>
      <c r="N67" s="193">
        <f t="shared" si="16"/>
        <v>0</v>
      </c>
      <c r="O67" s="190">
        <f>SUM(O68:O69)</f>
        <v>22</v>
      </c>
      <c r="P67" s="194">
        <f t="shared" si="4"/>
        <v>525</v>
      </c>
      <c r="Q67" s="175">
        <f t="shared" ref="Q67:W67" si="17">SUM(Q68:Q69)</f>
        <v>268</v>
      </c>
      <c r="R67" s="174">
        <f t="shared" si="17"/>
        <v>257</v>
      </c>
      <c r="S67" s="175">
        <f t="shared" si="17"/>
        <v>165</v>
      </c>
      <c r="T67" s="195">
        <f t="shared" si="17"/>
        <v>186</v>
      </c>
      <c r="U67" s="174">
        <f t="shared" si="17"/>
        <v>174</v>
      </c>
      <c r="V67" s="190">
        <f t="shared" si="17"/>
        <v>51</v>
      </c>
      <c r="W67" s="196">
        <f t="shared" si="17"/>
        <v>11</v>
      </c>
      <c r="X67" s="179"/>
    </row>
    <row r="68" spans="1:24" ht="20.100000000000001" customHeight="1">
      <c r="A68" s="93"/>
      <c r="B68" s="94"/>
      <c r="C68" s="94"/>
      <c r="D68" s="784" t="s">
        <v>118</v>
      </c>
      <c r="E68" s="784"/>
      <c r="F68" s="784"/>
      <c r="G68" s="784"/>
      <c r="H68" s="784"/>
      <c r="I68" s="784"/>
      <c r="J68" s="95"/>
      <c r="K68" s="168">
        <f t="shared" ref="K68:K69" si="18">SUM(L68:N68)</f>
        <v>1</v>
      </c>
      <c r="L68" s="199">
        <v>0</v>
      </c>
      <c r="M68" s="200">
        <v>1</v>
      </c>
      <c r="N68" s="201">
        <v>0</v>
      </c>
      <c r="O68" s="208">
        <v>7</v>
      </c>
      <c r="P68" s="172">
        <f t="shared" si="4"/>
        <v>130</v>
      </c>
      <c r="Q68" s="237">
        <v>70</v>
      </c>
      <c r="R68" s="207">
        <v>60</v>
      </c>
      <c r="S68" s="237">
        <v>39</v>
      </c>
      <c r="T68" s="206">
        <v>49</v>
      </c>
      <c r="U68" s="207">
        <v>42</v>
      </c>
      <c r="V68" s="208">
        <v>20</v>
      </c>
      <c r="W68" s="209">
        <v>1</v>
      </c>
      <c r="X68" s="179"/>
    </row>
    <row r="69" spans="1:24" ht="20.100000000000001" customHeight="1">
      <c r="A69" s="93"/>
      <c r="B69" s="94"/>
      <c r="C69" s="94"/>
      <c r="D69" s="784" t="s">
        <v>119</v>
      </c>
      <c r="E69" s="784"/>
      <c r="F69" s="784"/>
      <c r="G69" s="784"/>
      <c r="H69" s="784"/>
      <c r="I69" s="784"/>
      <c r="J69" s="95"/>
      <c r="K69" s="168">
        <f t="shared" si="18"/>
        <v>1</v>
      </c>
      <c r="L69" s="199">
        <v>0</v>
      </c>
      <c r="M69" s="200">
        <v>1</v>
      </c>
      <c r="N69" s="201">
        <v>0</v>
      </c>
      <c r="O69" s="208">
        <v>15</v>
      </c>
      <c r="P69" s="172">
        <f t="shared" si="4"/>
        <v>395</v>
      </c>
      <c r="Q69" s="237">
        <v>198</v>
      </c>
      <c r="R69" s="207">
        <v>197</v>
      </c>
      <c r="S69" s="237">
        <v>126</v>
      </c>
      <c r="T69" s="206">
        <v>137</v>
      </c>
      <c r="U69" s="207">
        <v>132</v>
      </c>
      <c r="V69" s="208">
        <v>31</v>
      </c>
      <c r="W69" s="209">
        <v>10</v>
      </c>
      <c r="X69" s="179"/>
    </row>
    <row r="70" spans="1:24" s="180" customFormat="1" ht="20.100000000000001" customHeight="1">
      <c r="A70" s="71"/>
      <c r="B70" s="792" t="s">
        <v>120</v>
      </c>
      <c r="C70" s="792"/>
      <c r="D70" s="792"/>
      <c r="E70" s="792"/>
      <c r="F70" s="792"/>
      <c r="G70" s="792"/>
      <c r="H70" s="72"/>
      <c r="I70" s="72"/>
      <c r="J70" s="73"/>
      <c r="K70" s="190">
        <f t="shared" ref="K70:N70" si="19">K71</f>
        <v>1</v>
      </c>
      <c r="L70" s="191">
        <f t="shared" si="19"/>
        <v>0</v>
      </c>
      <c r="M70" s="192">
        <f t="shared" si="19"/>
        <v>1</v>
      </c>
      <c r="N70" s="193">
        <f t="shared" si="19"/>
        <v>0</v>
      </c>
      <c r="O70" s="190">
        <f>O71</f>
        <v>14</v>
      </c>
      <c r="P70" s="194">
        <f t="shared" si="4"/>
        <v>328</v>
      </c>
      <c r="Q70" s="175">
        <f t="shared" ref="Q70:W70" si="20">Q71</f>
        <v>174</v>
      </c>
      <c r="R70" s="174">
        <f t="shared" si="20"/>
        <v>154</v>
      </c>
      <c r="S70" s="175">
        <f t="shared" si="20"/>
        <v>117</v>
      </c>
      <c r="T70" s="195">
        <f t="shared" si="20"/>
        <v>112</v>
      </c>
      <c r="U70" s="174">
        <f t="shared" si="20"/>
        <v>99</v>
      </c>
      <c r="V70" s="190">
        <f t="shared" si="20"/>
        <v>30</v>
      </c>
      <c r="W70" s="196">
        <f t="shared" si="20"/>
        <v>7</v>
      </c>
      <c r="X70" s="179"/>
    </row>
    <row r="71" spans="1:24" ht="20.100000000000001" customHeight="1">
      <c r="A71" s="93"/>
      <c r="B71" s="94"/>
      <c r="C71" s="94"/>
      <c r="D71" s="784" t="s">
        <v>121</v>
      </c>
      <c r="E71" s="784"/>
      <c r="F71" s="784"/>
      <c r="G71" s="784"/>
      <c r="H71" s="784"/>
      <c r="I71" s="784"/>
      <c r="J71" s="95"/>
      <c r="K71" s="168">
        <f>SUM(L71:N71)</f>
        <v>1</v>
      </c>
      <c r="L71" s="199">
        <v>0</v>
      </c>
      <c r="M71" s="200">
        <v>1</v>
      </c>
      <c r="N71" s="201">
        <v>0</v>
      </c>
      <c r="O71" s="208">
        <v>14</v>
      </c>
      <c r="P71" s="172">
        <f t="shared" si="4"/>
        <v>328</v>
      </c>
      <c r="Q71" s="237">
        <v>174</v>
      </c>
      <c r="R71" s="207">
        <v>154</v>
      </c>
      <c r="S71" s="237">
        <v>117</v>
      </c>
      <c r="T71" s="206">
        <v>112</v>
      </c>
      <c r="U71" s="207">
        <v>99</v>
      </c>
      <c r="V71" s="208">
        <v>30</v>
      </c>
      <c r="W71" s="209">
        <v>7</v>
      </c>
      <c r="X71" s="179"/>
    </row>
    <row r="72" spans="1:24" s="180" customFormat="1" ht="20.100000000000001" customHeight="1">
      <c r="A72" s="71"/>
      <c r="B72" s="792" t="s">
        <v>122</v>
      </c>
      <c r="C72" s="792"/>
      <c r="D72" s="792"/>
      <c r="E72" s="792"/>
      <c r="F72" s="792"/>
      <c r="G72" s="792"/>
      <c r="H72" s="72"/>
      <c r="I72" s="72"/>
      <c r="J72" s="73"/>
      <c r="K72" s="190">
        <f t="shared" ref="K72:N72" si="21">SUM(K73:K74)</f>
        <v>3</v>
      </c>
      <c r="L72" s="191">
        <f t="shared" si="21"/>
        <v>0</v>
      </c>
      <c r="M72" s="192">
        <f t="shared" si="21"/>
        <v>3</v>
      </c>
      <c r="N72" s="193">
        <f t="shared" si="21"/>
        <v>0</v>
      </c>
      <c r="O72" s="190">
        <f>SUM(O73:O74)</f>
        <v>32</v>
      </c>
      <c r="P72" s="194">
        <f t="shared" si="4"/>
        <v>875</v>
      </c>
      <c r="Q72" s="175">
        <f t="shared" ref="Q72:W72" si="22">SUM(Q73:Q74)</f>
        <v>439</v>
      </c>
      <c r="R72" s="174">
        <f t="shared" si="22"/>
        <v>436</v>
      </c>
      <c r="S72" s="175">
        <f t="shared" si="22"/>
        <v>296</v>
      </c>
      <c r="T72" s="195">
        <f t="shared" si="22"/>
        <v>290</v>
      </c>
      <c r="U72" s="174">
        <f t="shared" si="22"/>
        <v>289</v>
      </c>
      <c r="V72" s="190">
        <f t="shared" si="22"/>
        <v>70</v>
      </c>
      <c r="W72" s="196">
        <f t="shared" si="22"/>
        <v>8</v>
      </c>
      <c r="X72" s="179"/>
    </row>
    <row r="73" spans="1:24" ht="20.100000000000001" customHeight="1">
      <c r="A73" s="93"/>
      <c r="B73" s="94"/>
      <c r="C73" s="94"/>
      <c r="D73" s="784" t="s">
        <v>123</v>
      </c>
      <c r="E73" s="784"/>
      <c r="F73" s="784"/>
      <c r="G73" s="784"/>
      <c r="H73" s="784"/>
      <c r="I73" s="784"/>
      <c r="J73" s="95"/>
      <c r="K73" s="168">
        <f t="shared" ref="K73:K74" si="23">SUM(L73:N73)</f>
        <v>2</v>
      </c>
      <c r="L73" s="199">
        <v>0</v>
      </c>
      <c r="M73" s="200">
        <v>2</v>
      </c>
      <c r="N73" s="201">
        <v>0</v>
      </c>
      <c r="O73" s="208">
        <v>29</v>
      </c>
      <c r="P73" s="172">
        <f t="shared" si="4"/>
        <v>833</v>
      </c>
      <c r="Q73" s="237">
        <v>419</v>
      </c>
      <c r="R73" s="207">
        <v>414</v>
      </c>
      <c r="S73" s="237">
        <v>283</v>
      </c>
      <c r="T73" s="206">
        <v>275</v>
      </c>
      <c r="U73" s="207">
        <v>275</v>
      </c>
      <c r="V73" s="208">
        <v>58</v>
      </c>
      <c r="W73" s="209">
        <v>5</v>
      </c>
      <c r="X73" s="179"/>
    </row>
    <row r="74" spans="1:24" ht="20.100000000000001" customHeight="1">
      <c r="A74" s="62"/>
      <c r="B74" s="83"/>
      <c r="C74" s="83"/>
      <c r="D74" s="794" t="s">
        <v>124</v>
      </c>
      <c r="E74" s="794"/>
      <c r="F74" s="794"/>
      <c r="G74" s="794"/>
      <c r="H74" s="794"/>
      <c r="I74" s="794"/>
      <c r="J74" s="84"/>
      <c r="K74" s="181">
        <f t="shared" si="23"/>
        <v>1</v>
      </c>
      <c r="L74" s="212">
        <v>0</v>
      </c>
      <c r="M74" s="213">
        <v>1</v>
      </c>
      <c r="N74" s="214">
        <v>0</v>
      </c>
      <c r="O74" s="234">
        <v>3</v>
      </c>
      <c r="P74" s="185">
        <f t="shared" si="4"/>
        <v>42</v>
      </c>
      <c r="Q74" s="235">
        <v>20</v>
      </c>
      <c r="R74" s="219">
        <v>22</v>
      </c>
      <c r="S74" s="235">
        <v>13</v>
      </c>
      <c r="T74" s="218">
        <v>15</v>
      </c>
      <c r="U74" s="219">
        <v>14</v>
      </c>
      <c r="V74" s="234">
        <v>12</v>
      </c>
      <c r="W74" s="236">
        <v>3</v>
      </c>
      <c r="X74" s="179"/>
    </row>
    <row r="75" spans="1:24" s="180" customFormat="1" ht="20.100000000000001" customHeight="1">
      <c r="A75" s="71"/>
      <c r="B75" s="792" t="s">
        <v>125</v>
      </c>
      <c r="C75" s="792"/>
      <c r="D75" s="792"/>
      <c r="E75" s="792"/>
      <c r="F75" s="792"/>
      <c r="G75" s="792"/>
      <c r="H75" s="115"/>
      <c r="I75" s="115"/>
      <c r="J75" s="116"/>
      <c r="K75" s="190">
        <f t="shared" ref="K75:N75" si="24">K76</f>
        <v>1</v>
      </c>
      <c r="L75" s="191">
        <f t="shared" si="24"/>
        <v>0</v>
      </c>
      <c r="M75" s="192">
        <f t="shared" si="24"/>
        <v>1</v>
      </c>
      <c r="N75" s="193">
        <f t="shared" si="24"/>
        <v>0</v>
      </c>
      <c r="O75" s="190">
        <f>O76</f>
        <v>20</v>
      </c>
      <c r="P75" s="194">
        <f t="shared" ref="P75:P95" si="25">IF(Q75+R75=S75+T75+U75,Q75+R75,"error")</f>
        <v>413</v>
      </c>
      <c r="Q75" s="175">
        <f t="shared" ref="Q75:W75" si="26">Q76</f>
        <v>201</v>
      </c>
      <c r="R75" s="174">
        <f t="shared" si="26"/>
        <v>212</v>
      </c>
      <c r="S75" s="175">
        <f t="shared" si="26"/>
        <v>142</v>
      </c>
      <c r="T75" s="195">
        <f t="shared" si="26"/>
        <v>127</v>
      </c>
      <c r="U75" s="174">
        <f t="shared" si="26"/>
        <v>144</v>
      </c>
      <c r="V75" s="190">
        <f t="shared" si="26"/>
        <v>37</v>
      </c>
      <c r="W75" s="196">
        <f t="shared" si="26"/>
        <v>10</v>
      </c>
      <c r="X75" s="179"/>
    </row>
    <row r="76" spans="1:24" ht="20.100000000000001" customHeight="1">
      <c r="A76" s="62"/>
      <c r="B76" s="117"/>
      <c r="C76" s="117"/>
      <c r="D76" s="794" t="s">
        <v>126</v>
      </c>
      <c r="E76" s="794"/>
      <c r="F76" s="794"/>
      <c r="G76" s="794"/>
      <c r="H76" s="794"/>
      <c r="I76" s="794"/>
      <c r="J76" s="118"/>
      <c r="K76" s="168">
        <f>SUM(L76:N76)</f>
        <v>1</v>
      </c>
      <c r="L76" s="199">
        <v>0</v>
      </c>
      <c r="M76" s="200">
        <v>1</v>
      </c>
      <c r="N76" s="201">
        <v>0</v>
      </c>
      <c r="O76" s="208">
        <v>20</v>
      </c>
      <c r="P76" s="172">
        <f t="shared" si="25"/>
        <v>413</v>
      </c>
      <c r="Q76" s="237">
        <v>201</v>
      </c>
      <c r="R76" s="207">
        <v>212</v>
      </c>
      <c r="S76" s="237">
        <v>142</v>
      </c>
      <c r="T76" s="206">
        <v>127</v>
      </c>
      <c r="U76" s="207">
        <v>144</v>
      </c>
      <c r="V76" s="208">
        <v>37</v>
      </c>
      <c r="W76" s="209">
        <v>10</v>
      </c>
      <c r="X76" s="179"/>
    </row>
    <row r="77" spans="1:24" s="180" customFormat="1" ht="20.100000000000001" customHeight="1">
      <c r="A77" s="71"/>
      <c r="B77" s="792" t="s">
        <v>127</v>
      </c>
      <c r="C77" s="792"/>
      <c r="D77" s="792"/>
      <c r="E77" s="792"/>
      <c r="F77" s="792"/>
      <c r="G77" s="792"/>
      <c r="H77" s="115"/>
      <c r="I77" s="115"/>
      <c r="J77" s="116"/>
      <c r="K77" s="190">
        <f t="shared" ref="K77:N77" si="27">K78</f>
        <v>1</v>
      </c>
      <c r="L77" s="191">
        <f t="shared" si="27"/>
        <v>0</v>
      </c>
      <c r="M77" s="192">
        <f t="shared" si="27"/>
        <v>1</v>
      </c>
      <c r="N77" s="193">
        <f t="shared" si="27"/>
        <v>0</v>
      </c>
      <c r="O77" s="190">
        <f>O78</f>
        <v>14</v>
      </c>
      <c r="P77" s="194">
        <f t="shared" si="25"/>
        <v>445</v>
      </c>
      <c r="Q77" s="175">
        <f t="shared" ref="Q77:W77" si="28">Q78</f>
        <v>235</v>
      </c>
      <c r="R77" s="174">
        <f t="shared" si="28"/>
        <v>210</v>
      </c>
      <c r="S77" s="175">
        <f t="shared" si="28"/>
        <v>153</v>
      </c>
      <c r="T77" s="195">
        <f t="shared" si="28"/>
        <v>153</v>
      </c>
      <c r="U77" s="174">
        <f t="shared" si="28"/>
        <v>139</v>
      </c>
      <c r="V77" s="190">
        <f t="shared" si="28"/>
        <v>26</v>
      </c>
      <c r="W77" s="196">
        <f t="shared" si="28"/>
        <v>4</v>
      </c>
      <c r="X77" s="179"/>
    </row>
    <row r="78" spans="1:24" ht="20.100000000000001" customHeight="1">
      <c r="A78" s="62"/>
      <c r="B78" s="117"/>
      <c r="C78" s="117"/>
      <c r="D78" s="794" t="s">
        <v>128</v>
      </c>
      <c r="E78" s="794"/>
      <c r="F78" s="794"/>
      <c r="G78" s="794"/>
      <c r="H78" s="794"/>
      <c r="I78" s="794"/>
      <c r="J78" s="118"/>
      <c r="K78" s="181">
        <f>SUM(L78:N78)</f>
        <v>1</v>
      </c>
      <c r="L78" s="212">
        <v>0</v>
      </c>
      <c r="M78" s="213">
        <v>1</v>
      </c>
      <c r="N78" s="214">
        <v>0</v>
      </c>
      <c r="O78" s="234">
        <v>14</v>
      </c>
      <c r="P78" s="185">
        <f t="shared" si="25"/>
        <v>445</v>
      </c>
      <c r="Q78" s="235">
        <v>235</v>
      </c>
      <c r="R78" s="219">
        <v>210</v>
      </c>
      <c r="S78" s="235">
        <v>153</v>
      </c>
      <c r="T78" s="218">
        <v>153</v>
      </c>
      <c r="U78" s="219">
        <v>139</v>
      </c>
      <c r="V78" s="234">
        <v>26</v>
      </c>
      <c r="W78" s="236">
        <v>4</v>
      </c>
      <c r="X78" s="179"/>
    </row>
    <row r="79" spans="1:24" s="180" customFormat="1" ht="20.100000000000001" customHeight="1">
      <c r="A79" s="71"/>
      <c r="B79" s="792" t="s">
        <v>129</v>
      </c>
      <c r="C79" s="792"/>
      <c r="D79" s="792"/>
      <c r="E79" s="792"/>
      <c r="F79" s="792"/>
      <c r="G79" s="792"/>
      <c r="H79" s="115"/>
      <c r="I79" s="115"/>
      <c r="J79" s="116"/>
      <c r="K79" s="190">
        <f t="shared" ref="K79:N79" si="29">K80</f>
        <v>1</v>
      </c>
      <c r="L79" s="191">
        <f t="shared" si="29"/>
        <v>0</v>
      </c>
      <c r="M79" s="192">
        <f t="shared" si="29"/>
        <v>1</v>
      </c>
      <c r="N79" s="193">
        <f t="shared" si="29"/>
        <v>0</v>
      </c>
      <c r="O79" s="190">
        <f>O80</f>
        <v>18</v>
      </c>
      <c r="P79" s="194">
        <f t="shared" si="25"/>
        <v>528</v>
      </c>
      <c r="Q79" s="175">
        <f t="shared" ref="Q79:W79" si="30">Q80</f>
        <v>267</v>
      </c>
      <c r="R79" s="174">
        <f t="shared" si="30"/>
        <v>261</v>
      </c>
      <c r="S79" s="175">
        <f t="shared" si="30"/>
        <v>180</v>
      </c>
      <c r="T79" s="195">
        <f t="shared" si="30"/>
        <v>165</v>
      </c>
      <c r="U79" s="174">
        <f t="shared" si="30"/>
        <v>183</v>
      </c>
      <c r="V79" s="190">
        <f t="shared" si="30"/>
        <v>41</v>
      </c>
      <c r="W79" s="196">
        <f t="shared" si="30"/>
        <v>7</v>
      </c>
      <c r="X79" s="179"/>
    </row>
    <row r="80" spans="1:24" ht="20.100000000000001" customHeight="1">
      <c r="A80" s="93"/>
      <c r="B80" s="120"/>
      <c r="C80" s="120"/>
      <c r="D80" s="784" t="s">
        <v>130</v>
      </c>
      <c r="E80" s="784"/>
      <c r="F80" s="784"/>
      <c r="G80" s="784"/>
      <c r="H80" s="784"/>
      <c r="I80" s="784"/>
      <c r="J80" s="119"/>
      <c r="K80" s="168">
        <f>SUM(L80:N80)</f>
        <v>1</v>
      </c>
      <c r="L80" s="199">
        <v>0</v>
      </c>
      <c r="M80" s="200">
        <v>1</v>
      </c>
      <c r="N80" s="201">
        <v>0</v>
      </c>
      <c r="O80" s="208">
        <v>18</v>
      </c>
      <c r="P80" s="172">
        <f t="shared" si="25"/>
        <v>528</v>
      </c>
      <c r="Q80" s="237">
        <v>267</v>
      </c>
      <c r="R80" s="207">
        <v>261</v>
      </c>
      <c r="S80" s="237">
        <v>180</v>
      </c>
      <c r="T80" s="206">
        <v>165</v>
      </c>
      <c r="U80" s="207">
        <v>183</v>
      </c>
      <c r="V80" s="208">
        <v>41</v>
      </c>
      <c r="W80" s="209">
        <v>7</v>
      </c>
      <c r="X80" s="179"/>
    </row>
    <row r="81" spans="1:24" s="180" customFormat="1" ht="20.100000000000001" customHeight="1">
      <c r="A81" s="71"/>
      <c r="B81" s="792" t="s">
        <v>131</v>
      </c>
      <c r="C81" s="792"/>
      <c r="D81" s="792"/>
      <c r="E81" s="792"/>
      <c r="F81" s="792"/>
      <c r="G81" s="792"/>
      <c r="H81" s="115"/>
      <c r="I81" s="115"/>
      <c r="J81" s="116"/>
      <c r="K81" s="190">
        <f t="shared" ref="K81:N81" si="31">SUM(K82:K88)</f>
        <v>7</v>
      </c>
      <c r="L81" s="191">
        <f t="shared" si="31"/>
        <v>0</v>
      </c>
      <c r="M81" s="192">
        <f t="shared" si="31"/>
        <v>7</v>
      </c>
      <c r="N81" s="193">
        <f t="shared" si="31"/>
        <v>0</v>
      </c>
      <c r="O81" s="190">
        <f>SUM(O82:O88)</f>
        <v>70</v>
      </c>
      <c r="P81" s="194">
        <f t="shared" si="25"/>
        <v>1435</v>
      </c>
      <c r="Q81" s="175">
        <f t="shared" ref="Q81:W81" si="32">SUM(Q82:Q88)</f>
        <v>759</v>
      </c>
      <c r="R81" s="174">
        <f t="shared" si="32"/>
        <v>676</v>
      </c>
      <c r="S81" s="175">
        <f t="shared" si="32"/>
        <v>487</v>
      </c>
      <c r="T81" s="195">
        <f t="shared" si="32"/>
        <v>454</v>
      </c>
      <c r="U81" s="174">
        <f t="shared" si="32"/>
        <v>494</v>
      </c>
      <c r="V81" s="190">
        <f t="shared" si="32"/>
        <v>157</v>
      </c>
      <c r="W81" s="196">
        <f t="shared" si="32"/>
        <v>25</v>
      </c>
      <c r="X81" s="179"/>
    </row>
    <row r="82" spans="1:24" ht="20.100000000000001" customHeight="1">
      <c r="A82" s="93"/>
      <c r="B82" s="120"/>
      <c r="C82" s="120"/>
      <c r="D82" s="784" t="s">
        <v>132</v>
      </c>
      <c r="E82" s="784"/>
      <c r="F82" s="784"/>
      <c r="G82" s="784"/>
      <c r="H82" s="784"/>
      <c r="I82" s="784"/>
      <c r="J82" s="119"/>
      <c r="K82" s="168">
        <f t="shared" ref="K82:K88" si="33">SUM(L82:N82)</f>
        <v>0</v>
      </c>
      <c r="L82" s="199">
        <v>0</v>
      </c>
      <c r="M82" s="200">
        <v>0</v>
      </c>
      <c r="N82" s="201">
        <v>0</v>
      </c>
      <c r="O82" s="208">
        <v>0</v>
      </c>
      <c r="P82" s="172">
        <f t="shared" si="25"/>
        <v>0</v>
      </c>
      <c r="Q82" s="237">
        <v>0</v>
      </c>
      <c r="R82" s="201">
        <v>0</v>
      </c>
      <c r="S82" s="237">
        <v>0</v>
      </c>
      <c r="T82" s="206">
        <v>0</v>
      </c>
      <c r="U82" s="207">
        <v>0</v>
      </c>
      <c r="V82" s="208">
        <v>0</v>
      </c>
      <c r="W82" s="209">
        <v>0</v>
      </c>
      <c r="X82" s="179"/>
    </row>
    <row r="83" spans="1:24" ht="20.100000000000001" customHeight="1">
      <c r="A83" s="93"/>
      <c r="B83" s="120"/>
      <c r="C83" s="120"/>
      <c r="D83" s="784" t="s">
        <v>133</v>
      </c>
      <c r="E83" s="784"/>
      <c r="F83" s="784"/>
      <c r="G83" s="784"/>
      <c r="H83" s="784"/>
      <c r="I83" s="784"/>
      <c r="J83" s="119"/>
      <c r="K83" s="168">
        <f t="shared" si="33"/>
        <v>1</v>
      </c>
      <c r="L83" s="199">
        <v>0</v>
      </c>
      <c r="M83" s="200">
        <v>1</v>
      </c>
      <c r="N83" s="201">
        <v>0</v>
      </c>
      <c r="O83" s="208">
        <v>11</v>
      </c>
      <c r="P83" s="172">
        <f t="shared" si="25"/>
        <v>213</v>
      </c>
      <c r="Q83" s="237">
        <v>118</v>
      </c>
      <c r="R83" s="207">
        <v>95</v>
      </c>
      <c r="S83" s="237">
        <v>82</v>
      </c>
      <c r="T83" s="206">
        <v>64</v>
      </c>
      <c r="U83" s="207">
        <v>67</v>
      </c>
      <c r="V83" s="208">
        <v>22</v>
      </c>
      <c r="W83" s="209">
        <v>4</v>
      </c>
      <c r="X83" s="179"/>
    </row>
    <row r="84" spans="1:24" ht="20.100000000000001" customHeight="1">
      <c r="A84" s="93"/>
      <c r="B84" s="120"/>
      <c r="C84" s="120"/>
      <c r="D84" s="784" t="s">
        <v>134</v>
      </c>
      <c r="E84" s="784"/>
      <c r="F84" s="784"/>
      <c r="G84" s="784"/>
      <c r="H84" s="784"/>
      <c r="I84" s="784"/>
      <c r="J84" s="119"/>
      <c r="K84" s="168">
        <f t="shared" si="33"/>
        <v>1</v>
      </c>
      <c r="L84" s="199">
        <v>0</v>
      </c>
      <c r="M84" s="200">
        <v>1</v>
      </c>
      <c r="N84" s="201">
        <v>0</v>
      </c>
      <c r="O84" s="208">
        <v>13</v>
      </c>
      <c r="P84" s="172">
        <f t="shared" si="25"/>
        <v>245</v>
      </c>
      <c r="Q84" s="237">
        <v>136</v>
      </c>
      <c r="R84" s="207">
        <v>109</v>
      </c>
      <c r="S84" s="237">
        <v>88</v>
      </c>
      <c r="T84" s="206">
        <v>74</v>
      </c>
      <c r="U84" s="207">
        <v>83</v>
      </c>
      <c r="V84" s="208">
        <v>26</v>
      </c>
      <c r="W84" s="209">
        <v>7</v>
      </c>
      <c r="X84" s="179"/>
    </row>
    <row r="85" spans="1:24" ht="20.100000000000001" customHeight="1">
      <c r="A85" s="93"/>
      <c r="B85" s="120"/>
      <c r="C85" s="120"/>
      <c r="D85" s="784" t="s">
        <v>135</v>
      </c>
      <c r="E85" s="784"/>
      <c r="F85" s="784"/>
      <c r="G85" s="784"/>
      <c r="H85" s="784"/>
      <c r="I85" s="784"/>
      <c r="J85" s="119"/>
      <c r="K85" s="168">
        <f t="shared" si="33"/>
        <v>1</v>
      </c>
      <c r="L85" s="199">
        <v>0</v>
      </c>
      <c r="M85" s="200">
        <v>1</v>
      </c>
      <c r="N85" s="201">
        <v>0</v>
      </c>
      <c r="O85" s="208">
        <v>15</v>
      </c>
      <c r="P85" s="172">
        <f t="shared" si="25"/>
        <v>366</v>
      </c>
      <c r="Q85" s="237">
        <v>177</v>
      </c>
      <c r="R85" s="207">
        <v>189</v>
      </c>
      <c r="S85" s="237">
        <v>120</v>
      </c>
      <c r="T85" s="206">
        <v>116</v>
      </c>
      <c r="U85" s="207">
        <v>130</v>
      </c>
      <c r="V85" s="208">
        <v>32</v>
      </c>
      <c r="W85" s="209">
        <v>4</v>
      </c>
      <c r="X85" s="179"/>
    </row>
    <row r="86" spans="1:24" ht="20.100000000000001" customHeight="1">
      <c r="A86" s="93"/>
      <c r="B86" s="120"/>
      <c r="C86" s="120"/>
      <c r="D86" s="784" t="s">
        <v>136</v>
      </c>
      <c r="E86" s="784"/>
      <c r="F86" s="784"/>
      <c r="G86" s="784"/>
      <c r="H86" s="784"/>
      <c r="I86" s="784"/>
      <c r="J86" s="119"/>
      <c r="K86" s="168">
        <f t="shared" si="33"/>
        <v>1</v>
      </c>
      <c r="L86" s="199">
        <v>0</v>
      </c>
      <c r="M86" s="200">
        <v>1</v>
      </c>
      <c r="N86" s="201">
        <v>0</v>
      </c>
      <c r="O86" s="208">
        <v>8</v>
      </c>
      <c r="P86" s="172">
        <f t="shared" si="25"/>
        <v>128</v>
      </c>
      <c r="Q86" s="237">
        <v>55</v>
      </c>
      <c r="R86" s="207">
        <v>73</v>
      </c>
      <c r="S86" s="237">
        <v>41</v>
      </c>
      <c r="T86" s="206">
        <v>39</v>
      </c>
      <c r="U86" s="207">
        <v>48</v>
      </c>
      <c r="V86" s="208">
        <v>18</v>
      </c>
      <c r="W86" s="209">
        <v>3</v>
      </c>
      <c r="X86" s="179"/>
    </row>
    <row r="87" spans="1:24" ht="20.100000000000001" customHeight="1">
      <c r="A87" s="93"/>
      <c r="B87" s="120"/>
      <c r="C87" s="120"/>
      <c r="D87" s="784" t="s">
        <v>137</v>
      </c>
      <c r="E87" s="784"/>
      <c r="F87" s="784"/>
      <c r="G87" s="784"/>
      <c r="H87" s="784"/>
      <c r="I87" s="784"/>
      <c r="J87" s="119"/>
      <c r="K87" s="168">
        <f t="shared" si="33"/>
        <v>1</v>
      </c>
      <c r="L87" s="199">
        <v>0</v>
      </c>
      <c r="M87" s="200">
        <v>1</v>
      </c>
      <c r="N87" s="201">
        <v>0</v>
      </c>
      <c r="O87" s="208">
        <v>5</v>
      </c>
      <c r="P87" s="172">
        <f t="shared" si="25"/>
        <v>86</v>
      </c>
      <c r="Q87" s="237">
        <v>50</v>
      </c>
      <c r="R87" s="207">
        <v>36</v>
      </c>
      <c r="S87" s="237">
        <v>30</v>
      </c>
      <c r="T87" s="206">
        <v>27</v>
      </c>
      <c r="U87" s="207">
        <v>29</v>
      </c>
      <c r="V87" s="208">
        <v>15</v>
      </c>
      <c r="W87" s="209">
        <v>3</v>
      </c>
      <c r="X87" s="179"/>
    </row>
    <row r="88" spans="1:24" ht="20.100000000000001" customHeight="1">
      <c r="A88" s="62"/>
      <c r="B88" s="117"/>
      <c r="C88" s="117"/>
      <c r="D88" s="784" t="s">
        <v>138</v>
      </c>
      <c r="E88" s="784"/>
      <c r="F88" s="784"/>
      <c r="G88" s="784"/>
      <c r="H88" s="784"/>
      <c r="I88" s="784"/>
      <c r="J88" s="118"/>
      <c r="K88" s="181">
        <f t="shared" si="33"/>
        <v>2</v>
      </c>
      <c r="L88" s="212">
        <v>0</v>
      </c>
      <c r="M88" s="213">
        <v>2</v>
      </c>
      <c r="N88" s="214">
        <v>0</v>
      </c>
      <c r="O88" s="234">
        <v>18</v>
      </c>
      <c r="P88" s="185">
        <f t="shared" si="25"/>
        <v>397</v>
      </c>
      <c r="Q88" s="235">
        <v>223</v>
      </c>
      <c r="R88" s="219">
        <v>174</v>
      </c>
      <c r="S88" s="235">
        <v>126</v>
      </c>
      <c r="T88" s="218">
        <v>134</v>
      </c>
      <c r="U88" s="219">
        <v>137</v>
      </c>
      <c r="V88" s="234">
        <v>44</v>
      </c>
      <c r="W88" s="236">
        <v>4</v>
      </c>
      <c r="X88" s="179"/>
    </row>
    <row r="89" spans="1:24" s="180" customFormat="1" ht="20.100000000000001" customHeight="1">
      <c r="A89" s="71"/>
      <c r="B89" s="792" t="s">
        <v>139</v>
      </c>
      <c r="C89" s="792"/>
      <c r="D89" s="792"/>
      <c r="E89" s="792"/>
      <c r="F89" s="792"/>
      <c r="G89" s="792"/>
      <c r="H89" s="115"/>
      <c r="I89" s="115"/>
      <c r="J89" s="116"/>
      <c r="K89" s="190">
        <f t="shared" ref="K89:N89" si="34">SUM(K90:K91)</f>
        <v>7</v>
      </c>
      <c r="L89" s="191">
        <f t="shared" si="34"/>
        <v>0</v>
      </c>
      <c r="M89" s="192">
        <f t="shared" si="34"/>
        <v>7</v>
      </c>
      <c r="N89" s="193">
        <f t="shared" si="34"/>
        <v>0</v>
      </c>
      <c r="O89" s="190">
        <f>SUM(O90:O91)</f>
        <v>68</v>
      </c>
      <c r="P89" s="194">
        <f t="shared" si="25"/>
        <v>1736</v>
      </c>
      <c r="Q89" s="175">
        <f t="shared" ref="Q89:W89" si="35">SUM(Q90:Q91)</f>
        <v>880</v>
      </c>
      <c r="R89" s="174">
        <f t="shared" si="35"/>
        <v>856</v>
      </c>
      <c r="S89" s="175">
        <f t="shared" si="35"/>
        <v>584</v>
      </c>
      <c r="T89" s="195">
        <f t="shared" si="35"/>
        <v>567</v>
      </c>
      <c r="U89" s="174">
        <f t="shared" si="35"/>
        <v>585</v>
      </c>
      <c r="V89" s="190">
        <f t="shared" si="35"/>
        <v>146</v>
      </c>
      <c r="W89" s="196">
        <f t="shared" si="35"/>
        <v>12</v>
      </c>
      <c r="X89" s="179"/>
    </row>
    <row r="90" spans="1:24" ht="20.100000000000001" customHeight="1">
      <c r="A90" s="93"/>
      <c r="B90" s="120"/>
      <c r="C90" s="120"/>
      <c r="D90" s="784" t="s">
        <v>140</v>
      </c>
      <c r="E90" s="784"/>
      <c r="F90" s="784"/>
      <c r="G90" s="784"/>
      <c r="H90" s="784"/>
      <c r="I90" s="784"/>
      <c r="J90" s="119"/>
      <c r="K90" s="168">
        <f t="shared" ref="K90:K91" si="36">SUM(L90:N90)</f>
        <v>2</v>
      </c>
      <c r="L90" s="199">
        <v>0</v>
      </c>
      <c r="M90" s="200">
        <v>2</v>
      </c>
      <c r="N90" s="201">
        <v>0</v>
      </c>
      <c r="O90" s="208">
        <v>34</v>
      </c>
      <c r="P90" s="172">
        <f t="shared" si="25"/>
        <v>975</v>
      </c>
      <c r="Q90" s="237">
        <v>501</v>
      </c>
      <c r="R90" s="207">
        <v>474</v>
      </c>
      <c r="S90" s="237">
        <v>344</v>
      </c>
      <c r="T90" s="206">
        <v>316</v>
      </c>
      <c r="U90" s="207">
        <v>315</v>
      </c>
      <c r="V90" s="208">
        <v>66</v>
      </c>
      <c r="W90" s="209">
        <v>4</v>
      </c>
      <c r="X90" s="179"/>
    </row>
    <row r="91" spans="1:24" ht="20.100000000000001" customHeight="1">
      <c r="A91" s="93"/>
      <c r="B91" s="120"/>
      <c r="C91" s="120"/>
      <c r="D91" s="784" t="s">
        <v>141</v>
      </c>
      <c r="E91" s="784"/>
      <c r="F91" s="784"/>
      <c r="G91" s="784"/>
      <c r="H91" s="784"/>
      <c r="I91" s="784"/>
      <c r="J91" s="119"/>
      <c r="K91" s="168">
        <f t="shared" si="36"/>
        <v>5</v>
      </c>
      <c r="L91" s="199">
        <v>0</v>
      </c>
      <c r="M91" s="200">
        <v>5</v>
      </c>
      <c r="N91" s="201">
        <v>0</v>
      </c>
      <c r="O91" s="208">
        <v>34</v>
      </c>
      <c r="P91" s="172">
        <f t="shared" si="25"/>
        <v>761</v>
      </c>
      <c r="Q91" s="237">
        <v>379</v>
      </c>
      <c r="R91" s="207">
        <v>382</v>
      </c>
      <c r="S91" s="237">
        <v>240</v>
      </c>
      <c r="T91" s="206">
        <v>251</v>
      </c>
      <c r="U91" s="207">
        <v>270</v>
      </c>
      <c r="V91" s="208">
        <v>80</v>
      </c>
      <c r="W91" s="209">
        <v>8</v>
      </c>
      <c r="X91" s="179"/>
    </row>
    <row r="92" spans="1:24" s="180" customFormat="1" ht="20.100000000000001" customHeight="1">
      <c r="A92" s="71"/>
      <c r="B92" s="792" t="s">
        <v>142</v>
      </c>
      <c r="C92" s="792"/>
      <c r="D92" s="792"/>
      <c r="E92" s="792"/>
      <c r="F92" s="792"/>
      <c r="G92" s="792"/>
      <c r="H92" s="115"/>
      <c r="I92" s="115"/>
      <c r="J92" s="116"/>
      <c r="K92" s="190">
        <f t="shared" ref="K92:N92" si="37">SUM(K93:K95)</f>
        <v>4</v>
      </c>
      <c r="L92" s="191">
        <f t="shared" si="37"/>
        <v>0</v>
      </c>
      <c r="M92" s="192">
        <f t="shared" si="37"/>
        <v>4</v>
      </c>
      <c r="N92" s="193">
        <f t="shared" si="37"/>
        <v>0</v>
      </c>
      <c r="O92" s="190">
        <f>SUM(O93:O95)</f>
        <v>37</v>
      </c>
      <c r="P92" s="194">
        <f t="shared" si="25"/>
        <v>903</v>
      </c>
      <c r="Q92" s="175">
        <f t="shared" ref="Q92:W92" si="38">SUM(Q93:Q95)</f>
        <v>460</v>
      </c>
      <c r="R92" s="174">
        <f t="shared" si="38"/>
        <v>443</v>
      </c>
      <c r="S92" s="175">
        <f t="shared" si="38"/>
        <v>307</v>
      </c>
      <c r="T92" s="195">
        <f t="shared" si="38"/>
        <v>293</v>
      </c>
      <c r="U92" s="174">
        <f t="shared" si="38"/>
        <v>303</v>
      </c>
      <c r="V92" s="190">
        <f t="shared" si="38"/>
        <v>91</v>
      </c>
      <c r="W92" s="196">
        <f t="shared" si="38"/>
        <v>26</v>
      </c>
      <c r="X92" s="179"/>
    </row>
    <row r="93" spans="1:24" ht="20.100000000000001" customHeight="1">
      <c r="A93" s="93"/>
      <c r="B93" s="120"/>
      <c r="C93" s="120"/>
      <c r="D93" s="784" t="s">
        <v>143</v>
      </c>
      <c r="E93" s="784"/>
      <c r="F93" s="784"/>
      <c r="G93" s="784"/>
      <c r="H93" s="784"/>
      <c r="I93" s="784"/>
      <c r="J93" s="119"/>
      <c r="K93" s="168">
        <f t="shared" ref="K93:K95" si="39">SUM(L93:N93)</f>
        <v>1</v>
      </c>
      <c r="L93" s="199">
        <v>0</v>
      </c>
      <c r="M93" s="200">
        <v>1</v>
      </c>
      <c r="N93" s="201">
        <v>0</v>
      </c>
      <c r="O93" s="208">
        <v>11</v>
      </c>
      <c r="P93" s="172">
        <f t="shared" si="25"/>
        <v>309</v>
      </c>
      <c r="Q93" s="237">
        <v>160</v>
      </c>
      <c r="R93" s="207">
        <v>149</v>
      </c>
      <c r="S93" s="237">
        <v>105</v>
      </c>
      <c r="T93" s="206">
        <v>99</v>
      </c>
      <c r="U93" s="207">
        <v>105</v>
      </c>
      <c r="V93" s="208">
        <v>26</v>
      </c>
      <c r="W93" s="209">
        <v>7</v>
      </c>
      <c r="X93" s="179"/>
    </row>
    <row r="94" spans="1:24" ht="20.100000000000001" customHeight="1">
      <c r="A94" s="93"/>
      <c r="B94" s="120"/>
      <c r="C94" s="120"/>
      <c r="D94" s="784" t="s">
        <v>144</v>
      </c>
      <c r="E94" s="784"/>
      <c r="F94" s="784"/>
      <c r="G94" s="784"/>
      <c r="H94" s="784"/>
      <c r="I94" s="784"/>
      <c r="J94" s="119"/>
      <c r="K94" s="168">
        <f t="shared" si="39"/>
        <v>1</v>
      </c>
      <c r="L94" s="199">
        <v>0</v>
      </c>
      <c r="M94" s="200">
        <v>1</v>
      </c>
      <c r="N94" s="201">
        <v>0</v>
      </c>
      <c r="O94" s="208">
        <v>9</v>
      </c>
      <c r="P94" s="172">
        <f t="shared" si="25"/>
        <v>201</v>
      </c>
      <c r="Q94" s="237">
        <v>105</v>
      </c>
      <c r="R94" s="207">
        <v>96</v>
      </c>
      <c r="S94" s="237">
        <v>63</v>
      </c>
      <c r="T94" s="206">
        <v>67</v>
      </c>
      <c r="U94" s="207">
        <v>71</v>
      </c>
      <c r="V94" s="208">
        <v>22</v>
      </c>
      <c r="W94" s="209">
        <v>5</v>
      </c>
      <c r="X94" s="179"/>
    </row>
    <row r="95" spans="1:24" ht="20.100000000000001" customHeight="1">
      <c r="A95" s="62"/>
      <c r="B95" s="117"/>
      <c r="C95" s="117"/>
      <c r="D95" s="794" t="s">
        <v>145</v>
      </c>
      <c r="E95" s="794"/>
      <c r="F95" s="794"/>
      <c r="G95" s="794"/>
      <c r="H95" s="794"/>
      <c r="I95" s="794"/>
      <c r="J95" s="118"/>
      <c r="K95" s="181">
        <f t="shared" si="39"/>
        <v>2</v>
      </c>
      <c r="L95" s="212">
        <v>0</v>
      </c>
      <c r="M95" s="213">
        <v>2</v>
      </c>
      <c r="N95" s="214">
        <v>0</v>
      </c>
      <c r="O95" s="234">
        <v>17</v>
      </c>
      <c r="P95" s="185">
        <f t="shared" si="25"/>
        <v>393</v>
      </c>
      <c r="Q95" s="235">
        <v>195</v>
      </c>
      <c r="R95" s="219">
        <v>198</v>
      </c>
      <c r="S95" s="235">
        <v>139</v>
      </c>
      <c r="T95" s="218">
        <v>127</v>
      </c>
      <c r="U95" s="219">
        <v>127</v>
      </c>
      <c r="V95" s="234">
        <v>43</v>
      </c>
      <c r="W95" s="236">
        <v>14</v>
      </c>
      <c r="X95" s="179"/>
    </row>
    <row r="96" spans="1:24" ht="20.25" customHeight="1">
      <c r="A96" s="93"/>
      <c r="B96" s="93"/>
      <c r="C96" s="93"/>
      <c r="D96" s="93"/>
      <c r="E96" s="93"/>
      <c r="F96" s="93"/>
      <c r="G96" s="93"/>
      <c r="H96" s="93"/>
      <c r="I96" s="93"/>
      <c r="J96" s="93"/>
    </row>
    <row r="97" spans="1:10" ht="20.25" customHeight="1">
      <c r="A97" s="93"/>
      <c r="B97" s="93"/>
      <c r="C97" s="93"/>
      <c r="D97" s="93"/>
      <c r="E97" s="93"/>
      <c r="F97" s="93"/>
      <c r="G97" s="93"/>
      <c r="H97" s="93"/>
      <c r="I97" s="93"/>
      <c r="J97" s="93"/>
    </row>
    <row r="98" spans="1:10" ht="20.25" customHeight="1">
      <c r="A98" s="93"/>
      <c r="B98" s="93"/>
      <c r="C98" s="93"/>
      <c r="D98" s="93"/>
      <c r="E98" s="93"/>
      <c r="F98" s="93"/>
      <c r="G98" s="93"/>
      <c r="H98" s="93"/>
      <c r="I98" s="93"/>
      <c r="J98" s="93"/>
    </row>
    <row r="99" spans="1:10" ht="20.25" customHeight="1">
      <c r="A99" s="93"/>
      <c r="B99" s="93"/>
      <c r="C99" s="93"/>
      <c r="D99" s="93"/>
      <c r="E99" s="93"/>
      <c r="F99" s="93"/>
      <c r="G99" s="93"/>
      <c r="H99" s="93"/>
      <c r="I99" s="93"/>
      <c r="J99" s="93"/>
    </row>
    <row r="100" spans="1:10" ht="20.25" customHeight="1">
      <c r="A100" s="93"/>
      <c r="B100" s="93"/>
      <c r="C100" s="93"/>
      <c r="D100" s="93"/>
      <c r="E100" s="93"/>
      <c r="F100" s="93"/>
      <c r="G100" s="93"/>
      <c r="H100" s="93"/>
      <c r="I100" s="93"/>
      <c r="J100" s="93"/>
    </row>
    <row r="101" spans="1:10" ht="20.25" customHeight="1">
      <c r="A101" s="93"/>
      <c r="B101" s="93"/>
      <c r="C101" s="93"/>
      <c r="D101" s="93"/>
      <c r="E101" s="93"/>
      <c r="F101" s="93"/>
      <c r="G101" s="93"/>
      <c r="H101" s="93"/>
      <c r="I101" s="93"/>
      <c r="J101" s="93"/>
    </row>
    <row r="102" spans="1:10" ht="20.25" customHeight="1">
      <c r="A102" s="93"/>
      <c r="B102" s="93"/>
      <c r="C102" s="93"/>
      <c r="D102" s="93"/>
      <c r="E102" s="93"/>
      <c r="F102" s="93"/>
      <c r="G102" s="93"/>
      <c r="H102" s="93"/>
      <c r="I102" s="93"/>
      <c r="J102" s="93"/>
    </row>
    <row r="103" spans="1:10" ht="20.25" customHeight="1">
      <c r="A103" s="93"/>
      <c r="B103" s="93"/>
      <c r="C103" s="93"/>
      <c r="D103" s="93"/>
      <c r="E103" s="93"/>
      <c r="F103" s="93"/>
      <c r="G103" s="93"/>
      <c r="H103" s="93"/>
      <c r="I103" s="93"/>
      <c r="J103" s="93"/>
    </row>
    <row r="104" spans="1:10" ht="20.25" customHeight="1">
      <c r="A104" s="93"/>
      <c r="B104" s="93"/>
      <c r="C104" s="93"/>
      <c r="D104" s="93"/>
      <c r="E104" s="93"/>
      <c r="F104" s="93"/>
      <c r="G104" s="93"/>
      <c r="H104" s="93"/>
      <c r="I104" s="93"/>
      <c r="J104" s="93"/>
    </row>
    <row r="105" spans="1:10" ht="20.25" customHeight="1">
      <c r="A105" s="93"/>
      <c r="B105" s="93"/>
      <c r="C105" s="93"/>
      <c r="D105" s="93"/>
      <c r="E105" s="93"/>
      <c r="F105" s="93"/>
      <c r="G105" s="93"/>
      <c r="H105" s="93"/>
      <c r="I105" s="93"/>
      <c r="J105" s="93"/>
    </row>
    <row r="106" spans="1:10" ht="20.25" customHeight="1">
      <c r="A106" s="93"/>
      <c r="B106" s="93"/>
      <c r="C106" s="93"/>
      <c r="D106" s="93"/>
      <c r="E106" s="93"/>
      <c r="F106" s="93"/>
      <c r="G106" s="93"/>
      <c r="H106" s="93"/>
      <c r="I106" s="93"/>
      <c r="J106" s="93"/>
    </row>
    <row r="107" spans="1:10" ht="20.25" customHeight="1">
      <c r="A107" s="93"/>
      <c r="B107" s="93"/>
      <c r="C107" s="93"/>
      <c r="D107" s="93"/>
      <c r="E107" s="93"/>
      <c r="F107" s="93"/>
      <c r="G107" s="93"/>
      <c r="H107" s="93"/>
      <c r="I107" s="93"/>
      <c r="J107" s="93"/>
    </row>
    <row r="108" spans="1:10" ht="20.25" customHeight="1">
      <c r="A108" s="93"/>
      <c r="B108" s="93"/>
      <c r="C108" s="93"/>
      <c r="D108" s="93"/>
      <c r="E108" s="93"/>
      <c r="F108" s="93"/>
      <c r="G108" s="93"/>
      <c r="H108" s="93"/>
      <c r="I108" s="93"/>
      <c r="J108" s="93"/>
    </row>
    <row r="109" spans="1:10" ht="20.25" customHeight="1">
      <c r="A109" s="93"/>
      <c r="B109" s="121"/>
      <c r="C109" s="121"/>
      <c r="D109" s="121"/>
      <c r="E109" s="121"/>
      <c r="F109" s="121"/>
      <c r="G109" s="121"/>
      <c r="H109" s="121"/>
      <c r="I109" s="121"/>
      <c r="J109" s="121"/>
    </row>
    <row r="110" spans="1:10" ht="20.25" customHeight="1">
      <c r="A110" s="93"/>
      <c r="B110" s="121"/>
      <c r="C110" s="121"/>
      <c r="D110" s="121"/>
      <c r="E110" s="121"/>
      <c r="F110" s="121"/>
      <c r="G110" s="121"/>
      <c r="H110" s="121"/>
      <c r="I110" s="121"/>
      <c r="J110" s="121"/>
    </row>
    <row r="111" spans="1:10" ht="20.25" customHeight="1">
      <c r="A111" s="93"/>
      <c r="B111" s="93"/>
      <c r="C111" s="93"/>
      <c r="D111" s="93"/>
      <c r="E111" s="93"/>
      <c r="F111" s="93"/>
      <c r="G111" s="93"/>
      <c r="H111" s="93"/>
      <c r="I111" s="93"/>
      <c r="J111" s="93"/>
    </row>
    <row r="112" spans="1:10" ht="20.25" customHeight="1">
      <c r="A112" s="93"/>
      <c r="B112" s="93"/>
      <c r="C112" s="93"/>
      <c r="D112" s="93"/>
      <c r="E112" s="93"/>
      <c r="F112" s="93"/>
      <c r="G112" s="93"/>
      <c r="H112" s="93"/>
      <c r="I112" s="93"/>
      <c r="J112" s="93"/>
    </row>
    <row r="113" spans="1:10" ht="20.25" customHeight="1">
      <c r="A113" s="93"/>
      <c r="B113" s="93"/>
      <c r="C113" s="93"/>
      <c r="D113" s="93"/>
      <c r="E113" s="93"/>
      <c r="F113" s="93"/>
      <c r="G113" s="93"/>
      <c r="H113" s="93"/>
      <c r="I113" s="93"/>
      <c r="J113" s="93"/>
    </row>
    <row r="114" spans="1:10" ht="20.25" customHeight="1">
      <c r="A114" s="93"/>
      <c r="B114" s="93"/>
      <c r="C114" s="93"/>
      <c r="D114" s="93"/>
      <c r="E114" s="93"/>
      <c r="F114" s="93"/>
      <c r="G114" s="93"/>
      <c r="H114" s="93"/>
      <c r="I114" s="93"/>
      <c r="J114" s="93"/>
    </row>
    <row r="115" spans="1:10" ht="20.25" customHeight="1">
      <c r="A115" s="93"/>
      <c r="B115" s="93"/>
      <c r="C115" s="93"/>
      <c r="D115" s="93"/>
      <c r="E115" s="93"/>
      <c r="F115" s="93"/>
      <c r="G115" s="93"/>
      <c r="H115" s="93"/>
      <c r="I115" s="93"/>
      <c r="J115" s="93"/>
    </row>
    <row r="116" spans="1:10" ht="20.25" customHeight="1">
      <c r="A116" s="93"/>
      <c r="B116" s="93"/>
      <c r="C116" s="93"/>
      <c r="D116" s="93"/>
      <c r="E116" s="93"/>
      <c r="F116" s="93"/>
      <c r="G116" s="93"/>
      <c r="H116" s="93"/>
      <c r="I116" s="93"/>
      <c r="J116" s="93"/>
    </row>
    <row r="117" spans="1:10" ht="20.25" customHeight="1">
      <c r="A117" s="93"/>
      <c r="B117" s="93"/>
      <c r="C117" s="93"/>
      <c r="D117" s="93"/>
      <c r="E117" s="93"/>
      <c r="F117" s="93"/>
      <c r="G117" s="93"/>
      <c r="H117" s="93"/>
      <c r="I117" s="93"/>
      <c r="J117" s="93"/>
    </row>
    <row r="118" spans="1:10" ht="20.25" customHeight="1">
      <c r="A118" s="93"/>
      <c r="B118" s="93"/>
      <c r="C118" s="93"/>
      <c r="D118" s="93"/>
      <c r="E118" s="93"/>
      <c r="F118" s="93"/>
      <c r="G118" s="93"/>
      <c r="H118" s="93"/>
      <c r="I118" s="93"/>
      <c r="J118" s="93"/>
    </row>
    <row r="119" spans="1:10" ht="20.25" customHeight="1">
      <c r="A119" s="93"/>
      <c r="B119" s="93"/>
      <c r="C119" s="93"/>
      <c r="D119" s="93"/>
      <c r="E119" s="93"/>
      <c r="F119" s="93"/>
      <c r="G119" s="93"/>
      <c r="H119" s="93"/>
      <c r="I119" s="93"/>
      <c r="J119" s="93"/>
    </row>
    <row r="120" spans="1:10" ht="20.25" customHeight="1">
      <c r="A120" s="93"/>
      <c r="B120" s="93"/>
      <c r="C120" s="93"/>
      <c r="D120" s="93"/>
      <c r="E120" s="93"/>
      <c r="F120" s="93"/>
      <c r="G120" s="93"/>
      <c r="H120" s="93"/>
      <c r="I120" s="93"/>
      <c r="J120" s="93"/>
    </row>
    <row r="121" spans="1:10" ht="20.25" customHeight="1">
      <c r="A121" s="93"/>
      <c r="B121" s="93"/>
      <c r="C121" s="93"/>
      <c r="D121" s="93"/>
      <c r="E121" s="93"/>
      <c r="F121" s="93"/>
      <c r="G121" s="93"/>
      <c r="H121" s="93"/>
      <c r="I121" s="93"/>
      <c r="J121" s="93"/>
    </row>
    <row r="122" spans="1:10" ht="20.25" customHeight="1">
      <c r="A122" s="93"/>
      <c r="B122" s="93"/>
      <c r="C122" s="93"/>
      <c r="D122" s="93"/>
      <c r="E122" s="93"/>
      <c r="F122" s="93"/>
      <c r="G122" s="93"/>
      <c r="H122" s="93"/>
      <c r="I122" s="93"/>
      <c r="J122" s="93"/>
    </row>
    <row r="123" spans="1:10" ht="20.25" customHeight="1">
      <c r="A123" s="93"/>
      <c r="B123" s="93"/>
      <c r="C123" s="93"/>
      <c r="D123" s="93"/>
      <c r="E123" s="93"/>
      <c r="F123" s="93"/>
      <c r="G123" s="93"/>
      <c r="H123" s="93"/>
      <c r="I123" s="93"/>
      <c r="J123" s="93"/>
    </row>
    <row r="124" spans="1:10" ht="20.25" customHeight="1">
      <c r="A124" s="93"/>
      <c r="B124" s="93"/>
      <c r="C124" s="93"/>
      <c r="D124" s="93"/>
      <c r="E124" s="93"/>
      <c r="F124" s="93"/>
      <c r="G124" s="93"/>
      <c r="H124" s="93"/>
      <c r="I124" s="93"/>
      <c r="J124" s="93"/>
    </row>
    <row r="125" spans="1:10" ht="20.25" customHeight="1">
      <c r="A125" s="93"/>
      <c r="B125" s="93"/>
      <c r="C125" s="93"/>
      <c r="D125" s="93"/>
      <c r="E125" s="93"/>
      <c r="F125" s="93"/>
      <c r="G125" s="93"/>
      <c r="H125" s="93"/>
      <c r="I125" s="93"/>
      <c r="J125" s="93"/>
    </row>
    <row r="126" spans="1:10" ht="20.25" customHeight="1">
      <c r="A126" s="93"/>
      <c r="B126" s="93"/>
      <c r="C126" s="93"/>
      <c r="D126" s="93"/>
      <c r="E126" s="93"/>
      <c r="F126" s="93"/>
      <c r="G126" s="93"/>
      <c r="H126" s="93"/>
      <c r="I126" s="93"/>
      <c r="J126" s="93"/>
    </row>
    <row r="127" spans="1:10" ht="20.25" customHeight="1">
      <c r="A127" s="93"/>
      <c r="B127" s="93"/>
      <c r="C127" s="93"/>
      <c r="D127" s="93"/>
      <c r="E127" s="93"/>
      <c r="F127" s="93"/>
      <c r="G127" s="93"/>
      <c r="H127" s="93"/>
      <c r="I127" s="93"/>
      <c r="J127" s="93"/>
    </row>
    <row r="128" spans="1:10" ht="20.25" customHeight="1">
      <c r="A128" s="93"/>
      <c r="B128" s="93"/>
      <c r="C128" s="93"/>
      <c r="D128" s="93"/>
      <c r="E128" s="93"/>
      <c r="F128" s="93"/>
      <c r="G128" s="93"/>
      <c r="H128" s="93"/>
      <c r="I128" s="93"/>
      <c r="J128" s="93"/>
    </row>
    <row r="129" spans="1:10" ht="20.25" customHeight="1">
      <c r="A129" s="93"/>
      <c r="B129" s="93"/>
      <c r="C129" s="93"/>
      <c r="D129" s="93"/>
      <c r="E129" s="93"/>
      <c r="F129" s="93"/>
      <c r="G129" s="93"/>
      <c r="H129" s="93"/>
      <c r="I129" s="93"/>
      <c r="J129" s="93"/>
    </row>
    <row r="130" spans="1:10" ht="20.25" customHeight="1">
      <c r="A130" s="93"/>
      <c r="B130" s="93"/>
      <c r="C130" s="93"/>
      <c r="D130" s="93"/>
      <c r="E130" s="93"/>
      <c r="F130" s="93"/>
      <c r="G130" s="93"/>
      <c r="H130" s="93"/>
      <c r="I130" s="93"/>
      <c r="J130" s="93"/>
    </row>
    <row r="131" spans="1:10" ht="20.25" customHeight="1">
      <c r="A131" s="93"/>
      <c r="B131" s="93"/>
      <c r="C131" s="93"/>
      <c r="D131" s="93"/>
      <c r="E131" s="93"/>
      <c r="F131" s="93"/>
      <c r="G131" s="93"/>
      <c r="H131" s="93"/>
      <c r="I131" s="93"/>
      <c r="J131" s="93"/>
    </row>
    <row r="132" spans="1:10" ht="20.25" customHeight="1">
      <c r="A132" s="93"/>
      <c r="B132" s="93"/>
      <c r="C132" s="93"/>
      <c r="D132" s="93"/>
      <c r="E132" s="93"/>
      <c r="F132" s="93"/>
      <c r="G132" s="93"/>
      <c r="H132" s="93"/>
      <c r="I132" s="93"/>
      <c r="J132" s="93"/>
    </row>
    <row r="133" spans="1:10" ht="20.25" customHeight="1">
      <c r="A133" s="93"/>
      <c r="B133" s="93"/>
      <c r="C133" s="93"/>
      <c r="D133" s="93"/>
      <c r="E133" s="93"/>
      <c r="F133" s="93"/>
      <c r="G133" s="93"/>
      <c r="H133" s="93"/>
      <c r="I133" s="93"/>
      <c r="J133" s="93"/>
    </row>
    <row r="134" spans="1:10" ht="20.25" customHeight="1">
      <c r="A134" s="93"/>
      <c r="B134" s="93"/>
      <c r="C134" s="93"/>
      <c r="D134" s="93"/>
      <c r="E134" s="93"/>
      <c r="F134" s="93"/>
      <c r="G134" s="93"/>
      <c r="H134" s="93"/>
      <c r="I134" s="93"/>
      <c r="J134" s="93"/>
    </row>
    <row r="135" spans="1:10" ht="20.25" customHeight="1">
      <c r="A135" s="93"/>
      <c r="B135" s="93"/>
      <c r="C135" s="93"/>
      <c r="D135" s="93"/>
      <c r="E135" s="93"/>
      <c r="F135" s="93"/>
      <c r="G135" s="93"/>
      <c r="H135" s="93"/>
      <c r="I135" s="93"/>
      <c r="J135" s="93"/>
    </row>
    <row r="136" spans="1:10" ht="20.25" customHeight="1">
      <c r="A136" s="93"/>
      <c r="B136" s="93"/>
      <c r="C136" s="93"/>
      <c r="D136" s="93"/>
      <c r="E136" s="93"/>
      <c r="F136" s="93"/>
      <c r="G136" s="93"/>
      <c r="H136" s="93"/>
      <c r="I136" s="93"/>
      <c r="J136" s="93"/>
    </row>
    <row r="137" spans="1:10" ht="20.25" customHeight="1">
      <c r="A137" s="93"/>
      <c r="B137" s="93"/>
      <c r="C137" s="93"/>
      <c r="D137" s="93"/>
      <c r="E137" s="93"/>
      <c r="F137" s="93"/>
      <c r="G137" s="93"/>
      <c r="H137" s="93"/>
      <c r="I137" s="93"/>
      <c r="J137" s="93"/>
    </row>
    <row r="138" spans="1:10" ht="20.25" customHeight="1">
      <c r="A138" s="93"/>
      <c r="B138" s="93"/>
      <c r="C138" s="93"/>
      <c r="D138" s="93"/>
      <c r="E138" s="93"/>
      <c r="F138" s="93"/>
      <c r="G138" s="93"/>
      <c r="H138" s="93"/>
      <c r="I138" s="93"/>
      <c r="J138" s="93"/>
    </row>
    <row r="139" spans="1:10" ht="20.25" customHeight="1">
      <c r="A139" s="93"/>
      <c r="B139" s="93"/>
      <c r="C139" s="93"/>
      <c r="D139" s="93"/>
      <c r="E139" s="93"/>
      <c r="F139" s="93"/>
      <c r="G139" s="93"/>
      <c r="H139" s="93"/>
      <c r="I139" s="93"/>
      <c r="J139" s="93"/>
    </row>
    <row r="140" spans="1:10" ht="20.25" customHeight="1">
      <c r="A140" s="93"/>
      <c r="B140" s="93"/>
      <c r="C140" s="93"/>
      <c r="D140" s="93"/>
      <c r="E140" s="93"/>
      <c r="F140" s="93"/>
      <c r="G140" s="93"/>
      <c r="H140" s="93"/>
      <c r="I140" s="93"/>
      <c r="J140" s="93"/>
    </row>
    <row r="141" spans="1:10" ht="20.25" customHeight="1">
      <c r="A141" s="93"/>
      <c r="B141" s="93"/>
      <c r="C141" s="93"/>
      <c r="D141" s="93"/>
      <c r="E141" s="93"/>
      <c r="F141" s="93"/>
      <c r="G141" s="93"/>
      <c r="H141" s="93"/>
      <c r="I141" s="93"/>
      <c r="J141" s="93"/>
    </row>
    <row r="142" spans="1:10" ht="20.25" customHeight="1">
      <c r="A142" s="93"/>
      <c r="B142" s="93"/>
      <c r="C142" s="93"/>
      <c r="D142" s="93"/>
      <c r="E142" s="93"/>
      <c r="F142" s="93"/>
      <c r="G142" s="93"/>
      <c r="H142" s="93"/>
      <c r="I142" s="93"/>
      <c r="J142" s="93"/>
    </row>
    <row r="143" spans="1:10" ht="20.25" customHeight="1">
      <c r="A143" s="93"/>
      <c r="B143" s="93"/>
      <c r="C143" s="93"/>
      <c r="D143" s="93"/>
      <c r="E143" s="93"/>
      <c r="F143" s="93"/>
      <c r="G143" s="93"/>
      <c r="H143" s="93"/>
      <c r="I143" s="93"/>
      <c r="J143" s="93"/>
    </row>
    <row r="144" spans="1:10" ht="20.25" customHeight="1">
      <c r="A144" s="93"/>
      <c r="B144" s="93"/>
      <c r="C144" s="93"/>
      <c r="D144" s="93"/>
      <c r="E144" s="93"/>
      <c r="F144" s="93"/>
      <c r="G144" s="93"/>
      <c r="H144" s="93"/>
      <c r="I144" s="93"/>
      <c r="J144" s="93"/>
    </row>
    <row r="145" spans="1:10" ht="20.25" customHeight="1">
      <c r="A145" s="93"/>
      <c r="B145" s="93"/>
      <c r="C145" s="93"/>
      <c r="D145" s="93"/>
      <c r="E145" s="93"/>
      <c r="F145" s="93"/>
      <c r="G145" s="93"/>
      <c r="H145" s="93"/>
      <c r="I145" s="93"/>
      <c r="J145" s="93"/>
    </row>
    <row r="146" spans="1:10" ht="20.25" customHeight="1">
      <c r="A146" s="93"/>
      <c r="B146" s="93"/>
      <c r="C146" s="93"/>
      <c r="D146" s="93"/>
      <c r="E146" s="93"/>
      <c r="F146" s="93"/>
      <c r="G146" s="93"/>
      <c r="H146" s="93"/>
      <c r="I146" s="93"/>
      <c r="J146" s="93"/>
    </row>
    <row r="147" spans="1:10" ht="20.25" customHeight="1">
      <c r="A147" s="93"/>
      <c r="B147" s="93"/>
      <c r="C147" s="93"/>
      <c r="D147" s="93"/>
      <c r="E147" s="93"/>
      <c r="F147" s="93"/>
      <c r="G147" s="93"/>
      <c r="H147" s="93"/>
      <c r="I147" s="93"/>
      <c r="J147" s="93"/>
    </row>
    <row r="148" spans="1:10" ht="20.25" customHeight="1">
      <c r="A148" s="93"/>
      <c r="B148" s="93"/>
      <c r="C148" s="93"/>
      <c r="D148" s="93"/>
      <c r="E148" s="93"/>
      <c r="F148" s="93"/>
      <c r="G148" s="93"/>
      <c r="H148" s="93"/>
      <c r="I148" s="93"/>
      <c r="J148" s="93"/>
    </row>
    <row r="149" spans="1:10" ht="20.25" customHeight="1">
      <c r="A149" s="93"/>
      <c r="B149" s="93"/>
      <c r="C149" s="93"/>
      <c r="D149" s="93"/>
      <c r="E149" s="93"/>
      <c r="F149" s="93"/>
      <c r="G149" s="93"/>
      <c r="H149" s="93"/>
      <c r="I149" s="93"/>
      <c r="J149" s="93"/>
    </row>
    <row r="150" spans="1:10" ht="20.25" customHeight="1">
      <c r="A150" s="93"/>
      <c r="B150" s="93"/>
      <c r="C150" s="93"/>
      <c r="D150" s="93"/>
      <c r="E150" s="93"/>
      <c r="F150" s="93"/>
      <c r="G150" s="93"/>
      <c r="H150" s="93"/>
      <c r="I150" s="93"/>
      <c r="J150" s="93"/>
    </row>
    <row r="151" spans="1:10" ht="20.25" customHeight="1">
      <c r="A151" s="93"/>
      <c r="B151" s="93"/>
      <c r="C151" s="93"/>
      <c r="D151" s="93"/>
      <c r="E151" s="93"/>
      <c r="F151" s="93"/>
      <c r="G151" s="93"/>
      <c r="H151" s="93"/>
      <c r="I151" s="93"/>
      <c r="J151" s="93"/>
    </row>
    <row r="152" spans="1:10" ht="20.25" customHeight="1">
      <c r="A152" s="93"/>
      <c r="B152" s="93"/>
      <c r="C152" s="93"/>
      <c r="D152" s="93"/>
      <c r="E152" s="93"/>
      <c r="F152" s="93"/>
      <c r="G152" s="93"/>
      <c r="H152" s="93"/>
      <c r="I152" s="93"/>
      <c r="J152" s="93"/>
    </row>
    <row r="153" spans="1:10" ht="20.25" customHeight="1">
      <c r="A153" s="93"/>
      <c r="B153" s="93"/>
      <c r="C153" s="93"/>
      <c r="D153" s="93"/>
      <c r="E153" s="93"/>
      <c r="F153" s="93"/>
      <c r="G153" s="93"/>
      <c r="H153" s="93"/>
      <c r="I153" s="93"/>
      <c r="J153" s="93"/>
    </row>
    <row r="154" spans="1:10" ht="20.25" customHeight="1">
      <c r="A154" s="93"/>
      <c r="B154" s="93"/>
      <c r="C154" s="93"/>
      <c r="D154" s="93"/>
      <c r="E154" s="93"/>
      <c r="F154" s="93"/>
      <c r="G154" s="93"/>
      <c r="H154" s="93"/>
      <c r="I154" s="93"/>
      <c r="J154" s="93"/>
    </row>
    <row r="155" spans="1:10" ht="20.25" customHeight="1">
      <c r="A155" s="93"/>
      <c r="B155" s="93"/>
      <c r="C155" s="93"/>
      <c r="D155" s="93"/>
      <c r="E155" s="93"/>
      <c r="F155" s="93"/>
      <c r="G155" s="93"/>
      <c r="H155" s="93"/>
      <c r="I155" s="93"/>
      <c r="J155" s="93"/>
    </row>
    <row r="156" spans="1:10" ht="20.25" customHeight="1">
      <c r="A156" s="93"/>
      <c r="B156" s="93"/>
      <c r="C156" s="93"/>
      <c r="D156" s="93"/>
      <c r="E156" s="93"/>
      <c r="F156" s="93"/>
      <c r="G156" s="93"/>
      <c r="H156" s="93"/>
      <c r="I156" s="93"/>
      <c r="J156" s="93"/>
    </row>
    <row r="157" spans="1:10" ht="20.25" customHeight="1">
      <c r="A157" s="93"/>
      <c r="B157" s="93"/>
      <c r="C157" s="93"/>
      <c r="D157" s="93"/>
      <c r="E157" s="93"/>
      <c r="F157" s="93"/>
      <c r="G157" s="93"/>
      <c r="H157" s="93"/>
      <c r="I157" s="93"/>
      <c r="J157" s="93"/>
    </row>
    <row r="158" spans="1:10" ht="20.25" customHeight="1">
      <c r="A158" s="93"/>
      <c r="B158" s="93"/>
      <c r="C158" s="93"/>
      <c r="D158" s="93"/>
      <c r="E158" s="93"/>
      <c r="F158" s="93"/>
      <c r="G158" s="93"/>
      <c r="H158" s="93"/>
      <c r="I158" s="93"/>
      <c r="J158" s="93"/>
    </row>
    <row r="159" spans="1:10" ht="20.25" customHeight="1">
      <c r="A159" s="93"/>
      <c r="B159" s="93"/>
      <c r="C159" s="93"/>
      <c r="D159" s="93"/>
      <c r="E159" s="93"/>
      <c r="F159" s="93"/>
      <c r="G159" s="93"/>
      <c r="H159" s="93"/>
      <c r="I159" s="93"/>
      <c r="J159" s="93"/>
    </row>
    <row r="160" spans="1:10" ht="20.25" customHeight="1">
      <c r="A160" s="93"/>
      <c r="B160" s="93"/>
      <c r="C160" s="93"/>
      <c r="D160" s="93"/>
      <c r="E160" s="93"/>
      <c r="F160" s="93"/>
      <c r="G160" s="93"/>
      <c r="H160" s="93"/>
      <c r="I160" s="93"/>
      <c r="J160" s="93"/>
    </row>
    <row r="161" spans="1:10" ht="20.25" customHeight="1">
      <c r="A161" s="93"/>
      <c r="B161" s="93"/>
      <c r="C161" s="93"/>
      <c r="D161" s="93"/>
      <c r="E161" s="93"/>
      <c r="F161" s="93"/>
      <c r="G161" s="93"/>
      <c r="H161" s="93"/>
      <c r="I161" s="93"/>
      <c r="J161" s="93"/>
    </row>
    <row r="162" spans="1:10" ht="20.25" customHeight="1">
      <c r="A162" s="93"/>
      <c r="B162" s="93"/>
      <c r="C162" s="93"/>
      <c r="D162" s="93"/>
      <c r="E162" s="93"/>
      <c r="F162" s="93"/>
      <c r="G162" s="93"/>
      <c r="H162" s="93"/>
      <c r="I162" s="93"/>
      <c r="J162" s="93"/>
    </row>
    <row r="163" spans="1:10" ht="20.25" customHeight="1">
      <c r="A163" s="93"/>
      <c r="B163" s="93"/>
      <c r="C163" s="93"/>
      <c r="D163" s="93"/>
      <c r="E163" s="93"/>
      <c r="F163" s="93"/>
      <c r="G163" s="93"/>
      <c r="H163" s="93"/>
      <c r="I163" s="93"/>
      <c r="J163" s="93"/>
    </row>
    <row r="164" spans="1:10" ht="20.25" customHeight="1">
      <c r="A164" s="93"/>
      <c r="B164" s="93"/>
      <c r="C164" s="93"/>
      <c r="D164" s="93"/>
      <c r="E164" s="93"/>
      <c r="F164" s="93"/>
      <c r="G164" s="93"/>
      <c r="H164" s="93"/>
      <c r="I164" s="93"/>
      <c r="J164" s="93"/>
    </row>
    <row r="165" spans="1:10" ht="20.25" customHeight="1">
      <c r="A165" s="93"/>
      <c r="B165" s="93"/>
      <c r="C165" s="93"/>
      <c r="D165" s="93"/>
      <c r="E165" s="93"/>
      <c r="F165" s="93"/>
      <c r="G165" s="93"/>
      <c r="H165" s="93"/>
      <c r="I165" s="93"/>
      <c r="J165" s="93"/>
    </row>
    <row r="166" spans="1:10" ht="20.25" customHeight="1">
      <c r="A166" s="93"/>
      <c r="B166" s="93"/>
      <c r="C166" s="93"/>
      <c r="D166" s="93"/>
      <c r="E166" s="93"/>
      <c r="F166" s="93"/>
      <c r="G166" s="93"/>
      <c r="H166" s="93"/>
      <c r="I166" s="93"/>
      <c r="J166" s="93"/>
    </row>
    <row r="167" spans="1:10" ht="20.25" customHeight="1">
      <c r="A167" s="93"/>
      <c r="B167" s="93"/>
      <c r="C167" s="93"/>
      <c r="D167" s="93"/>
      <c r="E167" s="93"/>
      <c r="F167" s="93"/>
      <c r="G167" s="93"/>
      <c r="H167" s="93"/>
      <c r="I167" s="93"/>
      <c r="J167" s="93"/>
    </row>
    <row r="168" spans="1:10" ht="20.25" customHeight="1">
      <c r="A168" s="93"/>
      <c r="B168" s="93"/>
      <c r="C168" s="93"/>
      <c r="D168" s="93"/>
      <c r="E168" s="93"/>
      <c r="F168" s="93"/>
      <c r="G168" s="93"/>
      <c r="H168" s="93"/>
      <c r="I168" s="93"/>
      <c r="J168" s="93"/>
    </row>
    <row r="169" spans="1:10" ht="20.25" customHeight="1">
      <c r="A169" s="93"/>
      <c r="B169" s="93"/>
      <c r="C169" s="93"/>
      <c r="D169" s="93"/>
      <c r="E169" s="93"/>
      <c r="F169" s="93"/>
      <c r="G169" s="93"/>
      <c r="H169" s="93"/>
      <c r="I169" s="93"/>
      <c r="J169" s="93"/>
    </row>
    <row r="170" spans="1:10" ht="20.25" customHeight="1">
      <c r="A170" s="93"/>
      <c r="B170" s="93"/>
      <c r="C170" s="93"/>
      <c r="D170" s="93"/>
      <c r="E170" s="93"/>
      <c r="F170" s="93"/>
      <c r="G170" s="93"/>
      <c r="H170" s="93"/>
      <c r="I170" s="93"/>
      <c r="J170" s="93"/>
    </row>
    <row r="171" spans="1:10" ht="20.25" customHeight="1">
      <c r="A171" s="93"/>
      <c r="B171" s="93"/>
      <c r="C171" s="93"/>
      <c r="D171" s="93"/>
      <c r="E171" s="93"/>
      <c r="F171" s="93"/>
      <c r="G171" s="93"/>
      <c r="H171" s="93"/>
      <c r="I171" s="93"/>
      <c r="J171" s="93"/>
    </row>
    <row r="172" spans="1:10" ht="20.25" customHeight="1">
      <c r="A172" s="93"/>
      <c r="B172" s="93"/>
      <c r="C172" s="93"/>
      <c r="D172" s="93"/>
      <c r="E172" s="93"/>
      <c r="F172" s="93"/>
      <c r="G172" s="93"/>
      <c r="H172" s="93"/>
      <c r="I172" s="93"/>
      <c r="J172" s="93"/>
    </row>
    <row r="173" spans="1:10" ht="20.25" customHeight="1">
      <c r="A173" s="93"/>
      <c r="B173" s="93"/>
      <c r="C173" s="93"/>
      <c r="D173" s="93"/>
      <c r="E173" s="93"/>
      <c r="F173" s="93"/>
      <c r="G173" s="93"/>
      <c r="H173" s="93"/>
      <c r="I173" s="93"/>
      <c r="J173" s="93"/>
    </row>
    <row r="174" spans="1:10" ht="20.25" customHeight="1">
      <c r="A174" s="93"/>
      <c r="B174" s="93"/>
      <c r="C174" s="93"/>
      <c r="D174" s="93"/>
      <c r="E174" s="93"/>
      <c r="F174" s="93"/>
      <c r="G174" s="93"/>
      <c r="H174" s="93"/>
      <c r="I174" s="93"/>
      <c r="J174" s="93"/>
    </row>
    <row r="175" spans="1:10" ht="20.25" customHeight="1">
      <c r="A175" s="93"/>
      <c r="B175" s="93"/>
      <c r="C175" s="93"/>
      <c r="D175" s="93"/>
      <c r="E175" s="93"/>
      <c r="F175" s="93"/>
      <c r="G175" s="93"/>
      <c r="H175" s="93"/>
      <c r="I175" s="93"/>
      <c r="J175" s="93"/>
    </row>
    <row r="176" spans="1:10" ht="20.25" customHeight="1">
      <c r="A176" s="93"/>
      <c r="B176" s="93"/>
      <c r="C176" s="93"/>
      <c r="D176" s="93"/>
      <c r="E176" s="93"/>
      <c r="F176" s="93"/>
      <c r="G176" s="93"/>
      <c r="H176" s="93"/>
      <c r="I176" s="93"/>
      <c r="J176" s="93"/>
    </row>
    <row r="177" spans="1:10" ht="20.25" customHeight="1">
      <c r="A177" s="93"/>
      <c r="B177" s="93"/>
      <c r="C177" s="93"/>
      <c r="D177" s="93"/>
      <c r="E177" s="93"/>
      <c r="F177" s="93"/>
      <c r="G177" s="93"/>
      <c r="H177" s="93"/>
      <c r="I177" s="93"/>
      <c r="J177" s="93"/>
    </row>
    <row r="178" spans="1:10" ht="20.25" customHeight="1">
      <c r="A178" s="93"/>
      <c r="B178" s="93"/>
      <c r="C178" s="93"/>
      <c r="D178" s="93"/>
      <c r="E178" s="93"/>
      <c r="F178" s="93"/>
      <c r="G178" s="93"/>
      <c r="H178" s="93"/>
      <c r="I178" s="93"/>
      <c r="J178" s="93"/>
    </row>
    <row r="179" spans="1:10" ht="20.25" customHeight="1">
      <c r="A179" s="93"/>
      <c r="B179" s="93"/>
      <c r="C179" s="93"/>
      <c r="D179" s="93"/>
      <c r="E179" s="93"/>
      <c r="F179" s="93"/>
      <c r="G179" s="93"/>
      <c r="H179" s="93"/>
      <c r="I179" s="93"/>
      <c r="J179" s="93"/>
    </row>
    <row r="180" spans="1:10" ht="20.25" customHeight="1">
      <c r="A180" s="93"/>
      <c r="B180" s="93"/>
      <c r="C180" s="93"/>
      <c r="D180" s="93"/>
      <c r="E180" s="93"/>
      <c r="F180" s="93"/>
      <c r="G180" s="93"/>
      <c r="H180" s="93"/>
      <c r="I180" s="93"/>
      <c r="J180" s="93"/>
    </row>
    <row r="181" spans="1:10" ht="20.25" customHeight="1">
      <c r="A181" s="93"/>
      <c r="B181" s="93"/>
      <c r="C181" s="93"/>
      <c r="D181" s="93"/>
      <c r="E181" s="93"/>
      <c r="F181" s="93"/>
      <c r="G181" s="93"/>
      <c r="H181" s="93"/>
      <c r="I181" s="93"/>
      <c r="J181" s="93"/>
    </row>
    <row r="182" spans="1:10" ht="20.25" customHeight="1">
      <c r="A182" s="93"/>
      <c r="B182" s="93"/>
      <c r="C182" s="93"/>
      <c r="D182" s="93"/>
      <c r="E182" s="93"/>
      <c r="F182" s="93"/>
      <c r="G182" s="93"/>
      <c r="H182" s="93"/>
      <c r="I182" s="93"/>
      <c r="J182" s="93"/>
    </row>
    <row r="183" spans="1:10" ht="20.25" customHeight="1">
      <c r="A183" s="93"/>
      <c r="B183" s="93"/>
      <c r="C183" s="93"/>
      <c r="D183" s="93"/>
      <c r="E183" s="93"/>
      <c r="F183" s="93"/>
      <c r="G183" s="93"/>
      <c r="H183" s="93"/>
      <c r="I183" s="93"/>
      <c r="J183" s="93"/>
    </row>
    <row r="184" spans="1:10" ht="20.25" customHeight="1">
      <c r="A184" s="93"/>
      <c r="B184" s="93"/>
      <c r="C184" s="93"/>
      <c r="D184" s="93"/>
      <c r="E184" s="93"/>
      <c r="F184" s="93"/>
      <c r="G184" s="93"/>
      <c r="H184" s="93"/>
      <c r="I184" s="93"/>
      <c r="J184" s="93"/>
    </row>
    <row r="185" spans="1:10" ht="20.25" customHeight="1">
      <c r="A185" s="93"/>
      <c r="B185" s="93"/>
      <c r="C185" s="93"/>
      <c r="D185" s="93"/>
      <c r="E185" s="93"/>
      <c r="F185" s="93"/>
      <c r="G185" s="93"/>
      <c r="H185" s="93"/>
      <c r="I185" s="93"/>
      <c r="J185" s="93"/>
    </row>
    <row r="186" spans="1:10" ht="20.25" customHeight="1">
      <c r="A186" s="93"/>
      <c r="B186" s="93"/>
      <c r="C186" s="93"/>
      <c r="D186" s="93"/>
      <c r="E186" s="93"/>
      <c r="F186" s="93"/>
      <c r="G186" s="93"/>
      <c r="H186" s="93"/>
      <c r="I186" s="93"/>
      <c r="J186" s="93"/>
    </row>
    <row r="187" spans="1:10" ht="20.25" customHeight="1">
      <c r="A187" s="93"/>
      <c r="B187" s="93"/>
      <c r="C187" s="93"/>
      <c r="D187" s="93"/>
      <c r="E187" s="93"/>
      <c r="F187" s="93"/>
      <c r="G187" s="93"/>
      <c r="H187" s="93"/>
      <c r="I187" s="93"/>
      <c r="J187" s="93"/>
    </row>
    <row r="188" spans="1:10" ht="20.25" customHeight="1">
      <c r="A188" s="93"/>
      <c r="B188" s="93"/>
      <c r="C188" s="93"/>
      <c r="D188" s="93"/>
      <c r="E188" s="93"/>
      <c r="F188" s="93"/>
      <c r="G188" s="93"/>
      <c r="H188" s="93"/>
      <c r="I188" s="93"/>
      <c r="J188" s="93"/>
    </row>
    <row r="189" spans="1:10" ht="20.25" customHeight="1">
      <c r="A189" s="93"/>
      <c r="B189" s="93"/>
      <c r="C189" s="93"/>
      <c r="D189" s="93"/>
      <c r="E189" s="93"/>
      <c r="F189" s="93"/>
      <c r="G189" s="93"/>
      <c r="H189" s="93"/>
      <c r="I189" s="93"/>
      <c r="J189" s="93"/>
    </row>
    <row r="190" spans="1:10" ht="20.25" customHeight="1">
      <c r="A190" s="93"/>
      <c r="B190" s="93"/>
      <c r="C190" s="93"/>
      <c r="D190" s="93"/>
      <c r="E190" s="93"/>
      <c r="F190" s="93"/>
      <c r="G190" s="93"/>
      <c r="H190" s="93"/>
      <c r="I190" s="93"/>
      <c r="J190" s="93"/>
    </row>
    <row r="191" spans="1:10" ht="20.25" customHeight="1">
      <c r="A191" s="93"/>
      <c r="B191" s="93"/>
      <c r="C191" s="93"/>
      <c r="D191" s="93"/>
      <c r="E191" s="93"/>
      <c r="F191" s="93"/>
      <c r="G191" s="93"/>
      <c r="H191" s="93"/>
      <c r="I191" s="93"/>
      <c r="J191" s="93"/>
    </row>
    <row r="192" spans="1:10" ht="20.25" customHeight="1">
      <c r="A192" s="93"/>
      <c r="B192" s="93"/>
      <c r="C192" s="93"/>
      <c r="D192" s="93"/>
      <c r="E192" s="93"/>
      <c r="F192" s="93"/>
      <c r="G192" s="93"/>
      <c r="H192" s="93"/>
      <c r="I192" s="93"/>
      <c r="J192" s="93"/>
    </row>
    <row r="193" spans="1:10" ht="20.25" customHeight="1">
      <c r="A193" s="93"/>
      <c r="B193" s="93"/>
      <c r="C193" s="93"/>
      <c r="D193" s="93"/>
      <c r="E193" s="93"/>
      <c r="F193" s="93"/>
      <c r="G193" s="93"/>
      <c r="H193" s="93"/>
      <c r="I193" s="93"/>
      <c r="J193" s="93"/>
    </row>
    <row r="194" spans="1:10" ht="20.25" customHeight="1">
      <c r="A194" s="93"/>
      <c r="B194" s="93"/>
      <c r="C194" s="93"/>
      <c r="D194" s="93"/>
      <c r="E194" s="93"/>
      <c r="F194" s="93"/>
      <c r="G194" s="93"/>
      <c r="H194" s="93"/>
      <c r="I194" s="93"/>
      <c r="J194" s="93"/>
    </row>
    <row r="195" spans="1:10" ht="20.25" customHeight="1">
      <c r="A195" s="93"/>
      <c r="B195" s="93"/>
      <c r="C195" s="93"/>
      <c r="D195" s="93"/>
      <c r="E195" s="93"/>
      <c r="F195" s="93"/>
      <c r="G195" s="93"/>
      <c r="H195" s="93"/>
      <c r="I195" s="93"/>
      <c r="J195" s="93"/>
    </row>
    <row r="196" spans="1:10" ht="20.25" customHeight="1">
      <c r="A196" s="93"/>
      <c r="B196" s="93"/>
      <c r="C196" s="93"/>
      <c r="D196" s="93"/>
      <c r="E196" s="93"/>
      <c r="F196" s="93"/>
      <c r="G196" s="93"/>
      <c r="H196" s="93"/>
      <c r="I196" s="93"/>
      <c r="J196" s="93"/>
    </row>
    <row r="197" spans="1:10" ht="20.25" customHeight="1">
      <c r="A197" s="93"/>
      <c r="B197" s="93"/>
      <c r="C197" s="93"/>
      <c r="D197" s="93"/>
      <c r="E197" s="93"/>
      <c r="F197" s="93"/>
      <c r="G197" s="93"/>
      <c r="H197" s="93"/>
      <c r="I197" s="93"/>
      <c r="J197" s="93"/>
    </row>
    <row r="198" spans="1:10" ht="20.25" customHeight="1">
      <c r="A198" s="93"/>
      <c r="B198" s="93"/>
      <c r="C198" s="93"/>
      <c r="D198" s="93"/>
      <c r="E198" s="93"/>
      <c r="F198" s="93"/>
      <c r="G198" s="93"/>
      <c r="H198" s="93"/>
      <c r="I198" s="93"/>
      <c r="J198" s="93"/>
    </row>
    <row r="199" spans="1:10" ht="20.25" customHeight="1">
      <c r="A199" s="93"/>
      <c r="B199" s="93"/>
      <c r="C199" s="93"/>
      <c r="D199" s="93"/>
      <c r="E199" s="93"/>
      <c r="F199" s="93"/>
      <c r="G199" s="93"/>
      <c r="H199" s="93"/>
      <c r="I199" s="93"/>
      <c r="J199" s="93"/>
    </row>
    <row r="200" spans="1:10" ht="20.25" customHeight="1">
      <c r="A200" s="93"/>
      <c r="B200" s="93"/>
      <c r="C200" s="93"/>
      <c r="D200" s="93"/>
      <c r="E200" s="93"/>
      <c r="F200" s="93"/>
      <c r="G200" s="93"/>
      <c r="H200" s="93"/>
      <c r="I200" s="93"/>
      <c r="J200" s="93"/>
    </row>
    <row r="201" spans="1:10" ht="20.25" customHeight="1">
      <c r="A201" s="93"/>
      <c r="B201" s="93"/>
      <c r="C201" s="93"/>
      <c r="D201" s="93"/>
      <c r="E201" s="93"/>
      <c r="F201" s="93"/>
      <c r="G201" s="93"/>
      <c r="H201" s="93"/>
      <c r="I201" s="93"/>
      <c r="J201" s="93"/>
    </row>
    <row r="202" spans="1:10" ht="20.25" customHeight="1">
      <c r="A202" s="93"/>
      <c r="B202" s="93"/>
      <c r="C202" s="93"/>
      <c r="D202" s="93"/>
      <c r="E202" s="93"/>
      <c r="F202" s="93"/>
      <c r="G202" s="93"/>
      <c r="H202" s="93"/>
      <c r="I202" s="93"/>
      <c r="J202" s="93"/>
    </row>
    <row r="203" spans="1:10" ht="20.25" customHeight="1">
      <c r="A203" s="93"/>
      <c r="B203" s="93"/>
      <c r="C203" s="93"/>
      <c r="D203" s="93"/>
      <c r="E203" s="93"/>
      <c r="F203" s="93"/>
      <c r="G203" s="93"/>
      <c r="H203" s="93"/>
      <c r="I203" s="93"/>
      <c r="J203" s="93"/>
    </row>
    <row r="204" spans="1:10" ht="20.25" customHeight="1">
      <c r="A204" s="93"/>
      <c r="B204" s="93"/>
      <c r="C204" s="93"/>
      <c r="D204" s="93"/>
      <c r="E204" s="93"/>
      <c r="F204" s="93"/>
      <c r="G204" s="93"/>
      <c r="H204" s="93"/>
      <c r="I204" s="93"/>
      <c r="J204" s="93"/>
    </row>
    <row r="205" spans="1:10" ht="20.25" customHeight="1">
      <c r="A205" s="93"/>
      <c r="B205" s="93"/>
      <c r="C205" s="93"/>
      <c r="D205" s="93"/>
      <c r="E205" s="93"/>
      <c r="F205" s="93"/>
      <c r="G205" s="93"/>
      <c r="H205" s="93"/>
      <c r="I205" s="93"/>
      <c r="J205" s="93"/>
    </row>
    <row r="206" spans="1:10" ht="20.25" customHeight="1">
      <c r="A206" s="93"/>
      <c r="B206" s="93"/>
      <c r="C206" s="93"/>
      <c r="D206" s="93"/>
      <c r="E206" s="93"/>
      <c r="F206" s="93"/>
      <c r="G206" s="93"/>
      <c r="H206" s="93"/>
      <c r="I206" s="93"/>
      <c r="J206" s="93"/>
    </row>
    <row r="207" spans="1:10" ht="20.25" customHeight="1">
      <c r="A207" s="93"/>
      <c r="B207" s="93"/>
      <c r="C207" s="93"/>
      <c r="D207" s="93"/>
      <c r="E207" s="93"/>
      <c r="F207" s="93"/>
      <c r="G207" s="93"/>
      <c r="H207" s="93"/>
      <c r="I207" s="93"/>
      <c r="J207" s="93"/>
    </row>
    <row r="208" spans="1:10" ht="20.25" customHeight="1">
      <c r="A208" s="93"/>
      <c r="B208" s="93"/>
      <c r="C208" s="93"/>
      <c r="D208" s="93"/>
      <c r="E208" s="93"/>
      <c r="F208" s="93"/>
      <c r="G208" s="93"/>
      <c r="H208" s="93"/>
      <c r="I208" s="93"/>
      <c r="J208" s="93"/>
    </row>
    <row r="209" spans="1:10" ht="20.25" customHeight="1">
      <c r="A209" s="93"/>
      <c r="B209" s="93"/>
      <c r="C209" s="93"/>
      <c r="D209" s="93"/>
      <c r="E209" s="93"/>
      <c r="F209" s="93"/>
      <c r="G209" s="93"/>
      <c r="H209" s="93"/>
      <c r="I209" s="93"/>
      <c r="J209" s="93"/>
    </row>
    <row r="210" spans="1:10" ht="20.25" customHeight="1">
      <c r="A210" s="93"/>
      <c r="B210" s="93"/>
      <c r="C210" s="93"/>
      <c r="D210" s="93"/>
      <c r="E210" s="93"/>
      <c r="F210" s="93"/>
      <c r="G210" s="93"/>
      <c r="H210" s="93"/>
      <c r="I210" s="93"/>
      <c r="J210" s="93"/>
    </row>
    <row r="211" spans="1:10" ht="20.25" customHeight="1">
      <c r="A211" s="93"/>
      <c r="B211" s="93"/>
      <c r="C211" s="93"/>
      <c r="D211" s="93"/>
      <c r="E211" s="93"/>
      <c r="F211" s="93"/>
      <c r="G211" s="93"/>
      <c r="H211" s="93"/>
      <c r="I211" s="93"/>
      <c r="J211" s="93"/>
    </row>
    <row r="212" spans="1:10" ht="20.25" customHeight="1">
      <c r="A212" s="93"/>
      <c r="B212" s="93"/>
      <c r="C212" s="93"/>
      <c r="D212" s="93"/>
      <c r="E212" s="93"/>
      <c r="F212" s="93"/>
      <c r="G212" s="93"/>
      <c r="H212" s="93"/>
      <c r="I212" s="93"/>
      <c r="J212" s="93"/>
    </row>
    <row r="213" spans="1:10" ht="20.25" customHeight="1">
      <c r="A213" s="93"/>
      <c r="B213" s="93"/>
      <c r="C213" s="93"/>
      <c r="D213" s="93"/>
      <c r="E213" s="93"/>
      <c r="F213" s="93"/>
      <c r="G213" s="93"/>
      <c r="H213" s="93"/>
      <c r="I213" s="93"/>
      <c r="J213" s="93"/>
    </row>
    <row r="214" spans="1:10" ht="20.25" customHeight="1">
      <c r="A214" s="93"/>
      <c r="B214" s="93"/>
      <c r="C214" s="93"/>
      <c r="D214" s="93"/>
      <c r="E214" s="93"/>
      <c r="F214" s="93"/>
      <c r="G214" s="93"/>
      <c r="H214" s="93"/>
      <c r="I214" s="93"/>
      <c r="J214" s="93"/>
    </row>
    <row r="215" spans="1:10" ht="20.25" customHeight="1">
      <c r="A215" s="93"/>
      <c r="B215" s="93"/>
      <c r="C215" s="93"/>
      <c r="D215" s="93"/>
      <c r="E215" s="93"/>
      <c r="F215" s="93"/>
      <c r="G215" s="93"/>
      <c r="H215" s="93"/>
      <c r="I215" s="93"/>
      <c r="J215" s="93"/>
    </row>
    <row r="216" spans="1:10" ht="20.25" customHeight="1">
      <c r="A216" s="93"/>
      <c r="B216" s="93"/>
      <c r="C216" s="93"/>
      <c r="D216" s="93"/>
      <c r="E216" s="93"/>
      <c r="F216" s="93"/>
      <c r="G216" s="93"/>
      <c r="H216" s="93"/>
      <c r="I216" s="93"/>
      <c r="J216" s="93"/>
    </row>
    <row r="217" spans="1:10" ht="20.25" customHeight="1">
      <c r="A217" s="93"/>
      <c r="B217" s="93"/>
      <c r="C217" s="93"/>
      <c r="D217" s="93"/>
      <c r="E217" s="93"/>
      <c r="F217" s="93"/>
      <c r="G217" s="93"/>
      <c r="H217" s="93"/>
      <c r="I217" s="93"/>
      <c r="J217" s="93"/>
    </row>
    <row r="218" spans="1:10" ht="20.25" customHeight="1">
      <c r="A218" s="93"/>
      <c r="B218" s="93"/>
      <c r="C218" s="93"/>
      <c r="D218" s="93"/>
      <c r="E218" s="93"/>
      <c r="F218" s="93"/>
      <c r="G218" s="93"/>
      <c r="H218" s="93"/>
      <c r="I218" s="93"/>
      <c r="J218" s="93"/>
    </row>
    <row r="219" spans="1:10" ht="20.25" customHeight="1">
      <c r="A219" s="93"/>
      <c r="B219" s="93"/>
      <c r="C219" s="93"/>
      <c r="D219" s="93"/>
      <c r="E219" s="93"/>
      <c r="F219" s="93"/>
      <c r="G219" s="93"/>
      <c r="H219" s="93"/>
      <c r="I219" s="93"/>
      <c r="J219" s="93"/>
    </row>
    <row r="220" spans="1:10" ht="20.25" customHeight="1">
      <c r="A220" s="93"/>
      <c r="B220" s="93"/>
      <c r="C220" s="93"/>
      <c r="D220" s="93"/>
      <c r="E220" s="93"/>
      <c r="F220" s="93"/>
      <c r="G220" s="93"/>
      <c r="H220" s="93"/>
      <c r="I220" s="93"/>
      <c r="J220" s="93"/>
    </row>
    <row r="221" spans="1:10" ht="20.25" customHeight="1">
      <c r="A221" s="93"/>
      <c r="B221" s="93"/>
      <c r="C221" s="93"/>
      <c r="D221" s="93"/>
      <c r="E221" s="93"/>
      <c r="F221" s="93"/>
      <c r="G221" s="93"/>
      <c r="H221" s="93"/>
      <c r="I221" s="93"/>
      <c r="J221" s="93"/>
    </row>
    <row r="222" spans="1:10" ht="20.25" customHeight="1">
      <c r="A222" s="93"/>
      <c r="B222" s="93"/>
      <c r="C222" s="93"/>
      <c r="D222" s="93"/>
      <c r="E222" s="93"/>
      <c r="F222" s="93"/>
      <c r="G222" s="93"/>
      <c r="H222" s="93"/>
      <c r="I222" s="93"/>
      <c r="J222" s="93"/>
    </row>
    <row r="223" spans="1:10" ht="20.25" customHeight="1">
      <c r="A223" s="93"/>
      <c r="B223" s="93"/>
      <c r="C223" s="93"/>
      <c r="D223" s="93"/>
      <c r="E223" s="93"/>
      <c r="F223" s="93"/>
      <c r="G223" s="93"/>
      <c r="H223" s="93"/>
      <c r="I223" s="93"/>
      <c r="J223" s="93"/>
    </row>
    <row r="224" spans="1:10" ht="20.25" customHeight="1">
      <c r="A224" s="93"/>
      <c r="B224" s="93"/>
      <c r="C224" s="93"/>
      <c r="D224" s="93"/>
      <c r="E224" s="93"/>
      <c r="F224" s="93"/>
      <c r="G224" s="93"/>
      <c r="H224" s="93"/>
      <c r="I224" s="93"/>
      <c r="J224" s="93"/>
    </row>
    <row r="225" spans="1:10" ht="20.25" customHeight="1">
      <c r="A225" s="93"/>
      <c r="B225" s="93"/>
      <c r="C225" s="93"/>
      <c r="D225" s="93"/>
      <c r="E225" s="93"/>
      <c r="F225" s="93"/>
      <c r="G225" s="93"/>
      <c r="H225" s="93"/>
      <c r="I225" s="93"/>
      <c r="J225" s="93"/>
    </row>
    <row r="226" spans="1:10" ht="20.25" customHeight="1">
      <c r="A226" s="93"/>
      <c r="B226" s="93"/>
      <c r="C226" s="93"/>
      <c r="D226" s="93"/>
      <c r="E226" s="93"/>
      <c r="F226" s="93"/>
      <c r="G226" s="93"/>
      <c r="H226" s="93"/>
      <c r="I226" s="93"/>
      <c r="J226" s="93"/>
    </row>
    <row r="227" spans="1:10" ht="20.25" customHeight="1">
      <c r="A227" s="93"/>
      <c r="B227" s="93"/>
      <c r="C227" s="93"/>
      <c r="D227" s="93"/>
      <c r="E227" s="93"/>
      <c r="F227" s="93"/>
      <c r="G227" s="93"/>
      <c r="H227" s="93"/>
      <c r="I227" s="93"/>
      <c r="J227" s="93"/>
    </row>
    <row r="228" spans="1:10" ht="20.25" customHeight="1">
      <c r="A228" s="93"/>
      <c r="B228" s="93"/>
      <c r="C228" s="93"/>
      <c r="D228" s="93"/>
      <c r="E228" s="93"/>
      <c r="F228" s="93"/>
      <c r="G228" s="93"/>
      <c r="H228" s="93"/>
      <c r="I228" s="93"/>
      <c r="J228" s="93"/>
    </row>
    <row r="229" spans="1:10" ht="20.25" customHeight="1">
      <c r="A229" s="93"/>
      <c r="B229" s="93"/>
      <c r="C229" s="93"/>
      <c r="D229" s="93"/>
      <c r="E229" s="93"/>
      <c r="F229" s="93"/>
      <c r="G229" s="93"/>
      <c r="H229" s="93"/>
      <c r="I229" s="93"/>
      <c r="J229" s="93"/>
    </row>
    <row r="230" spans="1:10" ht="20.25" customHeight="1">
      <c r="A230" s="93"/>
      <c r="B230" s="93"/>
      <c r="C230" s="93"/>
      <c r="D230" s="93"/>
      <c r="E230" s="93"/>
      <c r="F230" s="93"/>
      <c r="G230" s="93"/>
      <c r="H230" s="93"/>
      <c r="I230" s="93"/>
      <c r="J230" s="93"/>
    </row>
    <row r="231" spans="1:10" ht="20.25" customHeight="1">
      <c r="A231" s="93"/>
      <c r="B231" s="93"/>
      <c r="C231" s="93"/>
      <c r="D231" s="93"/>
      <c r="E231" s="93"/>
      <c r="F231" s="93"/>
      <c r="G231" s="93"/>
      <c r="H231" s="93"/>
      <c r="I231" s="93"/>
      <c r="J231" s="93"/>
    </row>
    <row r="232" spans="1:10" ht="20.25" customHeight="1">
      <c r="A232" s="93"/>
      <c r="B232" s="93"/>
      <c r="C232" s="93"/>
      <c r="D232" s="93"/>
      <c r="E232" s="93"/>
      <c r="F232" s="93"/>
      <c r="G232" s="93"/>
      <c r="H232" s="93"/>
      <c r="I232" s="93"/>
      <c r="J232" s="93"/>
    </row>
    <row r="233" spans="1:10" ht="20.25" customHeight="1">
      <c r="A233" s="93"/>
      <c r="B233" s="93"/>
      <c r="C233" s="93"/>
      <c r="D233" s="93"/>
      <c r="E233" s="93"/>
      <c r="F233" s="93"/>
      <c r="G233" s="93"/>
      <c r="H233" s="93"/>
      <c r="I233" s="93"/>
      <c r="J233" s="93"/>
    </row>
    <row r="234" spans="1:10" ht="20.25" customHeight="1">
      <c r="A234" s="93"/>
      <c r="B234" s="93"/>
      <c r="C234" s="93"/>
      <c r="D234" s="93"/>
      <c r="E234" s="93"/>
      <c r="F234" s="93"/>
      <c r="G234" s="93"/>
      <c r="H234" s="93"/>
      <c r="I234" s="93"/>
      <c r="J234" s="93"/>
    </row>
    <row r="235" spans="1:10" ht="20.25" customHeight="1">
      <c r="A235" s="93"/>
      <c r="B235" s="93"/>
      <c r="C235" s="93"/>
      <c r="D235" s="93"/>
      <c r="E235" s="93"/>
      <c r="F235" s="93"/>
      <c r="G235" s="93"/>
      <c r="H235" s="93"/>
      <c r="I235" s="93"/>
      <c r="J235" s="93"/>
    </row>
    <row r="236" spans="1:10" ht="20.25" customHeight="1">
      <c r="A236" s="93"/>
      <c r="B236" s="93"/>
      <c r="C236" s="93"/>
      <c r="D236" s="93"/>
      <c r="E236" s="93"/>
      <c r="F236" s="93"/>
      <c r="G236" s="93"/>
      <c r="H236" s="93"/>
      <c r="I236" s="93"/>
      <c r="J236" s="93"/>
    </row>
    <row r="237" spans="1:10" ht="20.25" customHeight="1">
      <c r="A237" s="93"/>
      <c r="B237" s="93"/>
      <c r="C237" s="93"/>
      <c r="D237" s="93"/>
      <c r="E237" s="93"/>
      <c r="F237" s="93"/>
      <c r="G237" s="93"/>
      <c r="H237" s="93"/>
      <c r="I237" s="93"/>
      <c r="J237" s="93"/>
    </row>
    <row r="238" spans="1:10" ht="20.25" customHeight="1">
      <c r="A238" s="93"/>
      <c r="B238" s="93"/>
      <c r="C238" s="93"/>
      <c r="D238" s="93"/>
      <c r="E238" s="93"/>
      <c r="F238" s="93"/>
      <c r="G238" s="93"/>
      <c r="H238" s="93"/>
      <c r="I238" s="93"/>
      <c r="J238" s="93"/>
    </row>
    <row r="239" spans="1:10" ht="20.25" customHeight="1">
      <c r="A239" s="93"/>
      <c r="B239" s="93"/>
      <c r="C239" s="93"/>
      <c r="D239" s="93"/>
      <c r="E239" s="93"/>
      <c r="F239" s="93"/>
      <c r="G239" s="93"/>
      <c r="H239" s="93"/>
      <c r="I239" s="93"/>
      <c r="J239" s="93"/>
    </row>
    <row r="240" spans="1:10" ht="20.25" customHeight="1">
      <c r="A240" s="93"/>
      <c r="B240" s="93"/>
      <c r="C240" s="93"/>
      <c r="D240" s="93"/>
      <c r="E240" s="93"/>
      <c r="F240" s="93"/>
      <c r="G240" s="93"/>
      <c r="H240" s="93"/>
      <c r="I240" s="93"/>
      <c r="J240" s="93"/>
    </row>
    <row r="241" spans="1:10" ht="20.25" customHeight="1">
      <c r="A241" s="93"/>
      <c r="B241" s="93"/>
      <c r="C241" s="93"/>
      <c r="D241" s="93"/>
      <c r="E241" s="93"/>
      <c r="F241" s="93"/>
      <c r="G241" s="93"/>
      <c r="H241" s="93"/>
      <c r="I241" s="93"/>
      <c r="J241" s="93"/>
    </row>
    <row r="242" spans="1:10" ht="20.25" customHeight="1">
      <c r="A242" s="93"/>
      <c r="B242" s="93"/>
      <c r="C242" s="93"/>
      <c r="D242" s="93"/>
      <c r="E242" s="93"/>
      <c r="F242" s="93"/>
      <c r="G242" s="93"/>
      <c r="H242" s="93"/>
      <c r="I242" s="93"/>
      <c r="J242" s="93"/>
    </row>
    <row r="243" spans="1:10" ht="20.25" customHeight="1">
      <c r="A243" s="93"/>
      <c r="B243" s="93"/>
      <c r="C243" s="93"/>
      <c r="D243" s="93"/>
      <c r="E243" s="93"/>
      <c r="F243" s="93"/>
      <c r="G243" s="93"/>
      <c r="H243" s="93"/>
      <c r="I243" s="93"/>
      <c r="J243" s="93"/>
    </row>
    <row r="244" spans="1:10" ht="20.25" customHeight="1">
      <c r="A244" s="93"/>
      <c r="B244" s="93"/>
      <c r="C244" s="93"/>
      <c r="D244" s="93"/>
      <c r="E244" s="93"/>
      <c r="F244" s="93"/>
      <c r="G244" s="93"/>
      <c r="H244" s="93"/>
      <c r="I244" s="93"/>
      <c r="J244" s="93"/>
    </row>
    <row r="245" spans="1:10" ht="20.25" customHeight="1">
      <c r="A245" s="93"/>
      <c r="B245" s="93"/>
      <c r="C245" s="93"/>
      <c r="D245" s="93"/>
      <c r="E245" s="93"/>
      <c r="F245" s="93"/>
      <c r="G245" s="93"/>
      <c r="H245" s="93"/>
      <c r="I245" s="93"/>
      <c r="J245" s="93"/>
    </row>
    <row r="246" spans="1:10" ht="20.25" customHeight="1">
      <c r="A246" s="93"/>
      <c r="B246" s="93"/>
      <c r="C246" s="93"/>
      <c r="D246" s="93"/>
      <c r="E246" s="93"/>
      <c r="F246" s="93"/>
      <c r="G246" s="93"/>
      <c r="H246" s="93"/>
      <c r="I246" s="93"/>
      <c r="J246" s="93"/>
    </row>
    <row r="247" spans="1:10" ht="20.25" customHeight="1">
      <c r="A247" s="93"/>
      <c r="B247" s="93"/>
      <c r="C247" s="93"/>
      <c r="D247" s="93"/>
      <c r="E247" s="93"/>
      <c r="F247" s="93"/>
      <c r="G247" s="93"/>
      <c r="H247" s="93"/>
      <c r="I247" s="93"/>
      <c r="J247" s="93"/>
    </row>
    <row r="248" spans="1:10" ht="20.25" customHeight="1">
      <c r="A248" s="93"/>
      <c r="B248" s="93"/>
      <c r="C248" s="93"/>
      <c r="D248" s="93"/>
      <c r="E248" s="93"/>
      <c r="F248" s="93"/>
      <c r="G248" s="93"/>
      <c r="H248" s="93"/>
      <c r="I248" s="93"/>
      <c r="J248" s="93"/>
    </row>
    <row r="249" spans="1:10" ht="20.25" customHeight="1"/>
    <row r="250" spans="1:10" ht="20.25" customHeight="1"/>
    <row r="251" spans="1:10" ht="20.25" customHeight="1"/>
    <row r="252" spans="1:10" ht="20.25" customHeight="1"/>
    <row r="253" spans="1:10" ht="20.25" customHeight="1"/>
    <row r="254" spans="1:10" ht="20.25" customHeight="1"/>
    <row r="255" spans="1:10" ht="20.25" customHeight="1"/>
    <row r="256" spans="1:10"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row r="278" ht="20.25" customHeight="1"/>
    <row r="279" ht="20.25" customHeight="1"/>
    <row r="280" ht="20.25" customHeight="1"/>
    <row r="281" ht="20.25" customHeight="1"/>
    <row r="282" ht="20.25" customHeight="1"/>
    <row r="283" ht="20.25" customHeight="1"/>
    <row r="284" ht="20.25" customHeight="1"/>
    <row r="285" ht="20.25" customHeight="1"/>
    <row r="286" ht="20.25" customHeight="1"/>
    <row r="287" ht="20.25" customHeight="1"/>
    <row r="288" ht="20.25" customHeight="1"/>
    <row r="289" ht="20.25" customHeight="1"/>
    <row r="290" ht="20.25" customHeight="1"/>
    <row r="291" ht="20.25" customHeight="1"/>
    <row r="292" ht="20.25" customHeight="1"/>
    <row r="293" ht="20.25" customHeight="1"/>
    <row r="294" ht="20.25" customHeight="1"/>
    <row r="295" ht="20.25" customHeight="1"/>
    <row r="296" ht="20.25" customHeight="1"/>
    <row r="297" ht="20.25" customHeight="1"/>
    <row r="298" ht="20.25" customHeight="1"/>
    <row r="299" ht="20.25" customHeight="1"/>
    <row r="300" ht="20.25" customHeight="1"/>
    <row r="301" ht="20.25" customHeight="1"/>
    <row r="302" ht="20.25" customHeight="1"/>
    <row r="303" ht="20.25" customHeight="1"/>
    <row r="304" ht="20.25" customHeight="1"/>
    <row r="305" ht="20.25" customHeight="1"/>
    <row r="306" ht="20.25" customHeight="1"/>
    <row r="307" ht="20.25" customHeight="1"/>
    <row r="308" ht="20.25" customHeight="1"/>
    <row r="309" ht="20.25" customHeight="1"/>
    <row r="310" ht="20.25" customHeight="1"/>
    <row r="311" ht="20.25" customHeight="1"/>
    <row r="312" ht="20.25" customHeight="1"/>
    <row r="313" ht="20.25" customHeight="1"/>
    <row r="314" ht="20.25" customHeight="1"/>
    <row r="315" ht="20.25" customHeight="1"/>
    <row r="316" ht="20.25" customHeight="1"/>
    <row r="317" ht="20.25" customHeight="1"/>
    <row r="318" ht="20.25" customHeight="1"/>
    <row r="319" ht="20.25" customHeight="1"/>
    <row r="320" ht="20.25" customHeight="1"/>
    <row r="321" ht="20.25" customHeight="1"/>
    <row r="322" ht="20.25" customHeight="1"/>
    <row r="323" ht="20.25" customHeight="1"/>
    <row r="324" ht="20.25" customHeight="1"/>
    <row r="325" ht="20.25" customHeight="1"/>
    <row r="326" ht="20.25" customHeight="1"/>
    <row r="327" ht="20.25" customHeight="1"/>
    <row r="328" ht="20.25" customHeight="1"/>
    <row r="329" ht="20.25" customHeight="1"/>
    <row r="330" ht="20.25" customHeight="1"/>
    <row r="331" ht="20.25" customHeight="1"/>
    <row r="332" ht="20.25" customHeight="1"/>
    <row r="333" ht="20.25" customHeight="1"/>
    <row r="334" ht="20.25" customHeight="1"/>
    <row r="335" ht="20.25" customHeight="1"/>
    <row r="336" ht="20.25" customHeight="1"/>
    <row r="337" ht="20.25" customHeight="1"/>
    <row r="338" ht="20.25" customHeight="1"/>
    <row r="339" ht="20.25" customHeight="1"/>
    <row r="340" ht="20.25" customHeight="1"/>
    <row r="341" ht="20.25" customHeight="1"/>
    <row r="342" ht="20.25" customHeight="1"/>
    <row r="343" ht="20.25" customHeight="1"/>
    <row r="344" ht="20.25" customHeight="1"/>
    <row r="345" ht="20.25" customHeight="1"/>
    <row r="346" ht="20.25" customHeight="1"/>
    <row r="347" ht="20.25" customHeight="1"/>
    <row r="348" ht="20.25" customHeight="1"/>
    <row r="349" ht="20.25" customHeight="1"/>
    <row r="350" ht="20.25" customHeight="1"/>
    <row r="351" ht="20.25" customHeight="1"/>
    <row r="352" ht="20.25" customHeight="1"/>
    <row r="353" ht="20.25" customHeight="1"/>
    <row r="354" ht="20.25" customHeight="1"/>
    <row r="355" ht="20.25" customHeight="1"/>
    <row r="356" ht="20.25" customHeight="1"/>
    <row r="357" ht="20.25" customHeight="1"/>
    <row r="358" ht="20.25" customHeight="1"/>
    <row r="359" ht="20.25" customHeight="1"/>
    <row r="360" ht="20.25" customHeight="1"/>
    <row r="361" ht="20.25" customHeight="1"/>
    <row r="362" ht="20.25" customHeight="1"/>
    <row r="363" ht="20.25" customHeight="1"/>
    <row r="364" ht="20.25" customHeight="1"/>
    <row r="365" ht="20.25" customHeight="1"/>
    <row r="366" ht="20.25" customHeight="1"/>
    <row r="367" ht="20.25" customHeight="1"/>
    <row r="368" ht="20.25" customHeight="1"/>
    <row r="369" ht="20.25" customHeight="1"/>
    <row r="370" ht="20.25" customHeight="1"/>
    <row r="371" ht="20.25" customHeight="1"/>
    <row r="372" ht="20.25" customHeight="1"/>
    <row r="373" ht="20.25" customHeight="1"/>
    <row r="374" ht="20.25" customHeight="1"/>
    <row r="375" ht="20.25" customHeight="1"/>
    <row r="376" ht="20.25" customHeight="1"/>
    <row r="377" ht="20.25" customHeight="1"/>
    <row r="378" ht="20.25" customHeight="1"/>
    <row r="379" ht="20.25" customHeight="1"/>
    <row r="380" ht="20.25" customHeight="1"/>
    <row r="381" ht="20.25" customHeight="1"/>
    <row r="382" ht="20.25" customHeight="1"/>
    <row r="383" ht="20.25" customHeight="1"/>
    <row r="384" ht="20.25" customHeight="1"/>
    <row r="385" ht="20.25" customHeight="1"/>
    <row r="386" ht="20.25" customHeight="1"/>
    <row r="387" ht="20.25" customHeight="1"/>
    <row r="388" ht="20.25" customHeight="1"/>
    <row r="389" ht="20.25" customHeight="1"/>
    <row r="390" ht="20.25" customHeight="1"/>
    <row r="391" ht="20.25" customHeight="1"/>
    <row r="392" ht="20.25" customHeight="1"/>
    <row r="393" ht="20.25" customHeight="1"/>
    <row r="394" ht="20.25" customHeight="1"/>
    <row r="395" ht="20.25" customHeight="1"/>
    <row r="396" ht="20.25" customHeight="1"/>
    <row r="397" ht="20.25" customHeight="1"/>
    <row r="398" ht="20.25" customHeight="1"/>
    <row r="399" ht="20.25" customHeight="1"/>
    <row r="400" ht="20.25" customHeight="1"/>
    <row r="401" ht="20.25" customHeight="1"/>
    <row r="402" ht="20.25" customHeight="1"/>
    <row r="403" ht="20.25" customHeight="1"/>
    <row r="404" ht="20.25" customHeight="1"/>
    <row r="405" ht="20.25" customHeight="1"/>
    <row r="406" ht="20.25" customHeight="1"/>
    <row r="407" ht="20.25" customHeight="1"/>
    <row r="408" ht="20.25" customHeight="1"/>
    <row r="409" ht="20.25" customHeight="1"/>
    <row r="410" ht="20.25" customHeight="1"/>
    <row r="411" ht="20.25" customHeight="1"/>
    <row r="412" ht="20.25" customHeight="1"/>
    <row r="413" ht="20.25" customHeight="1"/>
    <row r="414" ht="20.25" customHeight="1"/>
    <row r="415" ht="20.25" customHeight="1"/>
    <row r="416" ht="20.25" customHeight="1"/>
    <row r="417" ht="20.25" customHeight="1"/>
    <row r="418" ht="20.25" customHeight="1"/>
    <row r="419" ht="20.25" customHeight="1"/>
    <row r="420" ht="20.25" customHeight="1"/>
    <row r="421" ht="20.25" customHeight="1"/>
    <row r="422" ht="20.25" customHeight="1"/>
    <row r="423" ht="20.25" customHeight="1"/>
    <row r="424" ht="20.25" customHeight="1"/>
    <row r="425" ht="20.25" customHeight="1"/>
    <row r="426" ht="20.25" customHeight="1"/>
    <row r="427" ht="20.25" customHeight="1"/>
    <row r="428" ht="20.25" customHeight="1"/>
    <row r="429" ht="20.25" customHeight="1"/>
    <row r="430" ht="20.25" customHeight="1"/>
    <row r="431" ht="20.25" customHeight="1"/>
    <row r="432" ht="20.25" customHeight="1"/>
    <row r="433" ht="20.25" customHeight="1"/>
    <row r="434" ht="20.25" customHeight="1"/>
    <row r="435" ht="20.25" customHeight="1"/>
    <row r="436" ht="20.25" customHeight="1"/>
    <row r="437" ht="20.25" customHeight="1"/>
    <row r="438" ht="20.25" customHeight="1"/>
    <row r="439" ht="20.25" customHeight="1"/>
    <row r="440" ht="20.25" customHeight="1"/>
    <row r="441" ht="20.25" customHeight="1"/>
    <row r="442" ht="20.25" customHeight="1"/>
    <row r="443" ht="20.25" customHeight="1"/>
    <row r="444" ht="20.25" customHeight="1"/>
    <row r="445" ht="20.25" customHeight="1"/>
    <row r="446" ht="20.25" customHeight="1"/>
    <row r="447" ht="20.25" customHeight="1"/>
    <row r="448" ht="20.25" customHeight="1"/>
    <row r="449" ht="20.25" customHeight="1"/>
    <row r="450" ht="20.25" customHeight="1"/>
    <row r="451" ht="20.25" customHeight="1"/>
    <row r="452" ht="20.25" customHeight="1"/>
    <row r="453" ht="20.25" customHeight="1"/>
    <row r="454" ht="20.25" customHeight="1"/>
    <row r="455" ht="20.25" customHeight="1"/>
    <row r="456" ht="20.25" customHeight="1"/>
    <row r="457" ht="20.25" customHeight="1"/>
    <row r="458" ht="20.25" customHeight="1"/>
    <row r="459" ht="20.25" customHeight="1"/>
    <row r="460" ht="20.25" customHeight="1"/>
    <row r="461" ht="20.25" customHeight="1"/>
    <row r="462" ht="20.25" customHeight="1"/>
    <row r="463" ht="20.25" customHeight="1"/>
    <row r="464" ht="20.25" customHeight="1"/>
    <row r="465" ht="20.25" customHeight="1"/>
    <row r="466" ht="20.25" customHeight="1"/>
    <row r="467" ht="20.25" customHeight="1"/>
    <row r="468" ht="20.25" customHeight="1"/>
    <row r="469" ht="20.25" customHeight="1"/>
    <row r="470" ht="20.25" customHeight="1"/>
    <row r="471" ht="20.25" customHeight="1"/>
    <row r="472" ht="20.25" customHeight="1"/>
    <row r="473" ht="20.25" customHeight="1"/>
    <row r="474" ht="20.25" customHeight="1"/>
    <row r="475" ht="20.25" customHeight="1"/>
    <row r="476" ht="20.25" customHeight="1"/>
    <row r="477" ht="20.25" customHeight="1"/>
    <row r="478" ht="20.25" customHeight="1"/>
    <row r="479" ht="20.25" customHeight="1"/>
    <row r="480" ht="20.25" customHeight="1"/>
    <row r="481" ht="20.25" customHeight="1"/>
    <row r="482" ht="20.25" customHeight="1"/>
    <row r="483" ht="20.25" customHeight="1"/>
    <row r="484" ht="20.25" customHeight="1"/>
    <row r="485" ht="20.25" customHeight="1"/>
    <row r="486" ht="20.25" customHeight="1"/>
    <row r="487" ht="20.25" customHeight="1"/>
    <row r="488" ht="20.25" customHeight="1"/>
    <row r="489" ht="20.25" customHeight="1"/>
    <row r="490" ht="20.25" customHeight="1"/>
    <row r="491" ht="20.25" customHeight="1"/>
    <row r="492" ht="20.25" customHeight="1"/>
    <row r="493" ht="20.25" customHeight="1"/>
    <row r="494" ht="20.25" customHeight="1"/>
    <row r="495" ht="20.25" customHeight="1"/>
    <row r="496" ht="20.25" customHeight="1"/>
    <row r="497" ht="20.25" customHeight="1"/>
    <row r="498" ht="20.25" customHeight="1"/>
    <row r="499" ht="20.25" customHeight="1"/>
    <row r="500" ht="20.25" customHeight="1"/>
    <row r="501" ht="20.25" customHeight="1"/>
    <row r="502" ht="20.25" customHeight="1"/>
    <row r="503" ht="20.25" customHeight="1"/>
    <row r="504" ht="20.25" customHeight="1"/>
    <row r="505" ht="20.25" customHeight="1"/>
    <row r="506" ht="20.25" customHeight="1"/>
    <row r="507" ht="20.25" customHeight="1"/>
    <row r="508" ht="20.25" customHeight="1"/>
    <row r="509" ht="20.25" customHeight="1"/>
    <row r="510" ht="20.25" customHeight="1"/>
    <row r="511" ht="20.25" customHeight="1"/>
    <row r="512" ht="20.25" customHeight="1"/>
    <row r="513" ht="20.25" customHeight="1"/>
    <row r="514" ht="20.25" customHeight="1"/>
    <row r="515" ht="20.25" customHeight="1"/>
    <row r="516" ht="20.25" customHeight="1"/>
    <row r="517" ht="20.25" customHeight="1"/>
    <row r="518" ht="20.25" customHeight="1"/>
    <row r="519" ht="20.25" customHeight="1"/>
    <row r="520" ht="20.25" customHeight="1"/>
    <row r="521" ht="20.25" customHeight="1"/>
    <row r="522" ht="20.25" customHeight="1"/>
    <row r="523" ht="20.25" customHeight="1"/>
    <row r="524" ht="20.25" customHeight="1"/>
    <row r="525" ht="20.25" customHeight="1"/>
    <row r="526" ht="20.25" customHeight="1"/>
    <row r="527" ht="20.25" customHeight="1"/>
    <row r="528" ht="20.25" customHeight="1"/>
    <row r="529" ht="20.25" customHeight="1"/>
    <row r="530" ht="20.25" customHeight="1"/>
    <row r="531" ht="20.25" customHeight="1"/>
    <row r="532" ht="20.25" customHeight="1"/>
    <row r="533" ht="20.25" customHeight="1"/>
    <row r="534" ht="20.25" customHeight="1"/>
    <row r="535" ht="20.25" customHeight="1"/>
    <row r="536" ht="20.25" customHeight="1"/>
    <row r="537" ht="20.25" customHeight="1"/>
    <row r="538" ht="20.25" customHeight="1"/>
    <row r="539" ht="20.25" customHeight="1"/>
    <row r="540" ht="20.25" customHeight="1"/>
    <row r="541" ht="20.25" customHeight="1"/>
    <row r="542" ht="20.25" customHeight="1"/>
    <row r="543" ht="20.25" customHeight="1"/>
    <row r="544" ht="20.25" customHeight="1"/>
    <row r="545" ht="20.25" customHeight="1"/>
    <row r="546" ht="20.25" customHeight="1"/>
    <row r="547" ht="20.25" customHeight="1"/>
    <row r="548" ht="20.25" customHeight="1"/>
    <row r="549" ht="20.25" customHeight="1"/>
    <row r="550" ht="20.25" customHeight="1"/>
    <row r="551" ht="20.25" customHeight="1"/>
    <row r="552" ht="20.25" customHeight="1"/>
    <row r="553" ht="20.25" customHeight="1"/>
    <row r="554" ht="20.25" customHeight="1"/>
    <row r="555" ht="20.25" customHeight="1"/>
    <row r="556" ht="20.25" customHeight="1"/>
    <row r="557" ht="20.25" customHeight="1"/>
    <row r="558" ht="20.25" customHeight="1"/>
    <row r="559" ht="20.25" customHeight="1"/>
    <row r="560" ht="20.25" customHeight="1"/>
  </sheetData>
  <mergeCells count="95">
    <mergeCell ref="B92:G92"/>
    <mergeCell ref="D93:I93"/>
    <mergeCell ref="D94:I94"/>
    <mergeCell ref="D95:I95"/>
    <mergeCell ref="D86:I86"/>
    <mergeCell ref="D87:I87"/>
    <mergeCell ref="D88:I88"/>
    <mergeCell ref="B89:G89"/>
    <mergeCell ref="D90:I90"/>
    <mergeCell ref="D91:I91"/>
    <mergeCell ref="D85:I85"/>
    <mergeCell ref="D74:I74"/>
    <mergeCell ref="B75:G75"/>
    <mergeCell ref="D76:I76"/>
    <mergeCell ref="B77:G77"/>
    <mergeCell ref="D78:I78"/>
    <mergeCell ref="B79:G79"/>
    <mergeCell ref="D80:I80"/>
    <mergeCell ref="B81:G81"/>
    <mergeCell ref="D82:I82"/>
    <mergeCell ref="D83:I83"/>
    <mergeCell ref="D84:I84"/>
    <mergeCell ref="D73:I73"/>
    <mergeCell ref="B62:G62"/>
    <mergeCell ref="D63:I63"/>
    <mergeCell ref="D64:I64"/>
    <mergeCell ref="D65:I65"/>
    <mergeCell ref="D66:I66"/>
    <mergeCell ref="B67:G67"/>
    <mergeCell ref="D68:I68"/>
    <mergeCell ref="D69:I69"/>
    <mergeCell ref="B70:G70"/>
    <mergeCell ref="D71:I71"/>
    <mergeCell ref="B72:G72"/>
    <mergeCell ref="D61:I61"/>
    <mergeCell ref="B50:G50"/>
    <mergeCell ref="B51:G51"/>
    <mergeCell ref="B52:G52"/>
    <mergeCell ref="B53:G53"/>
    <mergeCell ref="B54:G54"/>
    <mergeCell ref="D55:I55"/>
    <mergeCell ref="D56:I56"/>
    <mergeCell ref="D57:I57"/>
    <mergeCell ref="D58:I58"/>
    <mergeCell ref="D59:I59"/>
    <mergeCell ref="D60:I60"/>
    <mergeCell ref="B49:G49"/>
    <mergeCell ref="B38:G38"/>
    <mergeCell ref="B39:G39"/>
    <mergeCell ref="B40:G40"/>
    <mergeCell ref="B41:G41"/>
    <mergeCell ref="B42:G42"/>
    <mergeCell ref="B43:G43"/>
    <mergeCell ref="B44:G44"/>
    <mergeCell ref="B45:G45"/>
    <mergeCell ref="B46:G46"/>
    <mergeCell ref="B47:G47"/>
    <mergeCell ref="B48:G48"/>
    <mergeCell ref="B37:G37"/>
    <mergeCell ref="D26:I26"/>
    <mergeCell ref="B27:G27"/>
    <mergeCell ref="B28:G28"/>
    <mergeCell ref="B29:G29"/>
    <mergeCell ref="B30:G30"/>
    <mergeCell ref="B31:G31"/>
    <mergeCell ref="B32:G32"/>
    <mergeCell ref="B33:G33"/>
    <mergeCell ref="B34:G34"/>
    <mergeCell ref="B35:G35"/>
    <mergeCell ref="B36:G36"/>
    <mergeCell ref="D25:I25"/>
    <mergeCell ref="D14:I14"/>
    <mergeCell ref="D15:I15"/>
    <mergeCell ref="D16:I16"/>
    <mergeCell ref="D17:I17"/>
    <mergeCell ref="D18:I18"/>
    <mergeCell ref="B19:G19"/>
    <mergeCell ref="D20:I20"/>
    <mergeCell ref="D21:I21"/>
    <mergeCell ref="D22:I22"/>
    <mergeCell ref="D23:I23"/>
    <mergeCell ref="D24:I24"/>
    <mergeCell ref="V3:V4"/>
    <mergeCell ref="W3:W4"/>
    <mergeCell ref="A4:J4"/>
    <mergeCell ref="D13:I13"/>
    <mergeCell ref="A3:J3"/>
    <mergeCell ref="K3:N3"/>
    <mergeCell ref="O3:O4"/>
    <mergeCell ref="P3:U3"/>
    <mergeCell ref="B5:G5"/>
    <mergeCell ref="B7:G7"/>
    <mergeCell ref="B9:G9"/>
    <mergeCell ref="B11:G11"/>
    <mergeCell ref="D12:I12"/>
  </mergeCells>
  <phoneticPr fontId="2"/>
  <printOptions horizontalCentered="1"/>
  <pageMargins left="0.59055118110236227" right="0.59055118110236227" top="0.59055118110236227" bottom="0.59055118110236227" header="0.31496062992125984" footer="0.31496062992125984"/>
  <pageSetup paperSize="9" scale="95" firstPageNumber="45" orientation="landscape" useFirstPageNumber="1" r:id="rId1"/>
  <headerFooter alignWithMargins="0">
    <oddFooter>&amp;C&amp;"ＭＳ 明朝,標準"&amp;P</oddFooter>
  </headerFooter>
  <rowBreaks count="3" manualBreakCount="3">
    <brk id="26" max="16383" man="1"/>
    <brk id="52" max="16383" man="1"/>
    <brk id="74" max="2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10"/>
  <sheetViews>
    <sheetView showGridLines="0" zoomScaleNormal="100" workbookViewId="0">
      <pane ySplit="5" topLeftCell="A36" activePane="bottomLeft" state="frozen"/>
      <selection activeCell="H7" sqref="H7"/>
      <selection pane="bottomLeft" activeCell="H7" sqref="H7"/>
    </sheetView>
  </sheetViews>
  <sheetFormatPr defaultColWidth="11" defaultRowHeight="12"/>
  <cols>
    <col min="1" max="10" width="1.375" style="63" customWidth="1"/>
    <col min="11" max="13" width="5.625" style="240" customWidth="1"/>
    <col min="14" max="20" width="7.875" style="240" customWidth="1"/>
    <col min="21" max="28" width="6.625" style="240" customWidth="1"/>
    <col min="29" max="16384" width="11" style="240"/>
  </cols>
  <sheetData>
    <row r="2" spans="1:28">
      <c r="A2" s="63" t="s">
        <v>174</v>
      </c>
      <c r="B2" s="61"/>
      <c r="C2" s="61"/>
      <c r="D2" s="61"/>
      <c r="E2" s="61"/>
      <c r="F2" s="61"/>
      <c r="G2" s="61"/>
      <c r="H2" s="61"/>
      <c r="I2" s="61"/>
      <c r="J2" s="61"/>
      <c r="K2" s="239"/>
      <c r="L2" s="239"/>
      <c r="M2" s="239"/>
      <c r="N2" s="239"/>
      <c r="O2" s="239"/>
      <c r="P2" s="239"/>
      <c r="Q2" s="239"/>
      <c r="R2" s="239"/>
      <c r="S2" s="239"/>
      <c r="T2" s="239"/>
      <c r="U2" s="239"/>
      <c r="V2" s="239"/>
      <c r="W2" s="239"/>
      <c r="X2" s="239"/>
      <c r="Y2" s="239"/>
      <c r="Z2" s="239"/>
      <c r="AA2" s="239"/>
      <c r="AB2" s="239"/>
    </row>
    <row r="3" spans="1:28" ht="20.25" customHeight="1">
      <c r="A3" s="785" t="s">
        <v>41</v>
      </c>
      <c r="B3" s="785"/>
      <c r="C3" s="785"/>
      <c r="D3" s="785"/>
      <c r="E3" s="785"/>
      <c r="F3" s="785"/>
      <c r="G3" s="785"/>
      <c r="H3" s="785"/>
      <c r="I3" s="785"/>
      <c r="J3" s="786"/>
      <c r="K3" s="813" t="s">
        <v>175</v>
      </c>
      <c r="L3" s="814"/>
      <c r="M3" s="815"/>
      <c r="N3" s="813" t="s">
        <v>176</v>
      </c>
      <c r="O3" s="814"/>
      <c r="P3" s="814"/>
      <c r="Q3" s="241"/>
      <c r="R3" s="241"/>
      <c r="S3" s="241"/>
      <c r="T3" s="241"/>
      <c r="U3" s="241"/>
      <c r="V3" s="241"/>
      <c r="W3" s="241"/>
      <c r="X3" s="241"/>
      <c r="Y3" s="241"/>
      <c r="Z3" s="242"/>
      <c r="AA3" s="243"/>
      <c r="AB3" s="244"/>
    </row>
    <row r="4" spans="1:28" ht="20.25" customHeight="1">
      <c r="A4" s="819"/>
      <c r="B4" s="819"/>
      <c r="C4" s="819"/>
      <c r="D4" s="819"/>
      <c r="E4" s="819"/>
      <c r="F4" s="819"/>
      <c r="G4" s="819"/>
      <c r="H4" s="819"/>
      <c r="I4" s="819"/>
      <c r="J4" s="820"/>
      <c r="K4" s="816"/>
      <c r="L4" s="817"/>
      <c r="M4" s="818"/>
      <c r="N4" s="816"/>
      <c r="O4" s="817"/>
      <c r="P4" s="817"/>
      <c r="Q4" s="821" t="s">
        <v>177</v>
      </c>
      <c r="R4" s="822"/>
      <c r="S4" s="822"/>
      <c r="T4" s="823"/>
      <c r="U4" s="821" t="s">
        <v>178</v>
      </c>
      <c r="V4" s="822"/>
      <c r="W4" s="822"/>
      <c r="X4" s="822"/>
      <c r="Y4" s="823"/>
      <c r="Z4" s="824" t="s">
        <v>179</v>
      </c>
      <c r="AA4" s="245" t="s">
        <v>161</v>
      </c>
      <c r="AB4" s="246" t="s">
        <v>162</v>
      </c>
    </row>
    <row r="5" spans="1:28" ht="20.25" customHeight="1">
      <c r="A5" s="782" t="s">
        <v>180</v>
      </c>
      <c r="B5" s="782"/>
      <c r="C5" s="782"/>
      <c r="D5" s="782"/>
      <c r="E5" s="782"/>
      <c r="F5" s="782"/>
      <c r="G5" s="782"/>
      <c r="H5" s="782"/>
      <c r="I5" s="782"/>
      <c r="J5" s="783"/>
      <c r="K5" s="247" t="s">
        <v>181</v>
      </c>
      <c r="L5" s="248" t="s">
        <v>182</v>
      </c>
      <c r="M5" s="249" t="s">
        <v>183</v>
      </c>
      <c r="N5" s="250" t="s">
        <v>181</v>
      </c>
      <c r="O5" s="251" t="s">
        <v>52</v>
      </c>
      <c r="P5" s="252" t="s">
        <v>53</v>
      </c>
      <c r="Q5" s="250" t="s">
        <v>181</v>
      </c>
      <c r="R5" s="248" t="s">
        <v>184</v>
      </c>
      <c r="S5" s="253" t="s">
        <v>185</v>
      </c>
      <c r="T5" s="249" t="s">
        <v>186</v>
      </c>
      <c r="U5" s="250" t="s">
        <v>181</v>
      </c>
      <c r="V5" s="248" t="s">
        <v>184</v>
      </c>
      <c r="W5" s="253" t="s">
        <v>185</v>
      </c>
      <c r="X5" s="253" t="s">
        <v>186</v>
      </c>
      <c r="Y5" s="249" t="s">
        <v>187</v>
      </c>
      <c r="Z5" s="825"/>
      <c r="AA5" s="247"/>
      <c r="AB5" s="254"/>
    </row>
    <row r="6" spans="1:28" ht="20.25" customHeight="1">
      <c r="A6" s="71"/>
      <c r="B6" s="792" t="s">
        <v>58</v>
      </c>
      <c r="C6" s="792"/>
      <c r="D6" s="792"/>
      <c r="E6" s="792"/>
      <c r="F6" s="792"/>
      <c r="G6" s="792"/>
      <c r="H6" s="72"/>
      <c r="I6" s="72"/>
      <c r="J6" s="73"/>
      <c r="K6" s="255">
        <f>K8+K10</f>
        <v>163</v>
      </c>
      <c r="L6" s="256">
        <f t="shared" ref="L6:AB6" si="0">L8+L10</f>
        <v>104</v>
      </c>
      <c r="M6" s="257">
        <f t="shared" si="0"/>
        <v>59</v>
      </c>
      <c r="N6" s="255">
        <f>N8+N10</f>
        <v>122898</v>
      </c>
      <c r="O6" s="258">
        <f t="shared" si="0"/>
        <v>61556</v>
      </c>
      <c r="P6" s="259">
        <f t="shared" si="0"/>
        <v>61342</v>
      </c>
      <c r="Q6" s="260">
        <f>Q8+Q10</f>
        <v>118918</v>
      </c>
      <c r="R6" s="258">
        <f t="shared" si="0"/>
        <v>41077</v>
      </c>
      <c r="S6" s="261">
        <f t="shared" si="0"/>
        <v>38891</v>
      </c>
      <c r="T6" s="262">
        <f t="shared" si="0"/>
        <v>38950</v>
      </c>
      <c r="U6" s="260">
        <f t="shared" si="0"/>
        <v>3027</v>
      </c>
      <c r="V6" s="256">
        <f t="shared" si="0"/>
        <v>1019</v>
      </c>
      <c r="W6" s="263">
        <f t="shared" si="0"/>
        <v>848</v>
      </c>
      <c r="X6" s="263">
        <f t="shared" si="0"/>
        <v>604</v>
      </c>
      <c r="Y6" s="257">
        <f t="shared" si="0"/>
        <v>556</v>
      </c>
      <c r="Z6" s="255">
        <f t="shared" si="0"/>
        <v>953</v>
      </c>
      <c r="AA6" s="255">
        <f>AA8+AA10</f>
        <v>8361</v>
      </c>
      <c r="AB6" s="264">
        <f t="shared" si="0"/>
        <v>1925</v>
      </c>
    </row>
    <row r="7" spans="1:28" ht="20.25" customHeight="1">
      <c r="A7" s="62"/>
      <c r="B7" s="83"/>
      <c r="C7" s="83"/>
      <c r="D7" s="83"/>
      <c r="E7" s="83"/>
      <c r="F7" s="83"/>
      <c r="G7" s="83"/>
      <c r="H7" s="83"/>
      <c r="I7" s="83"/>
      <c r="J7" s="84"/>
      <c r="K7" s="265"/>
      <c r="L7" s="266"/>
      <c r="M7" s="267"/>
      <c r="N7" s="265"/>
      <c r="O7" s="268"/>
      <c r="P7" s="269"/>
      <c r="Q7" s="270"/>
      <c r="R7" s="268"/>
      <c r="S7" s="271"/>
      <c r="T7" s="269"/>
      <c r="U7" s="265"/>
      <c r="V7" s="266"/>
      <c r="W7" s="272"/>
      <c r="X7" s="272"/>
      <c r="Y7" s="267"/>
      <c r="Z7" s="265"/>
      <c r="AA7" s="265"/>
      <c r="AB7" s="273"/>
    </row>
    <row r="8" spans="1:28" ht="20.25" customHeight="1">
      <c r="A8" s="71"/>
      <c r="B8" s="792" t="s">
        <v>59</v>
      </c>
      <c r="C8" s="792"/>
      <c r="D8" s="792"/>
      <c r="E8" s="792"/>
      <c r="F8" s="792"/>
      <c r="G8" s="792"/>
      <c r="H8" s="72"/>
      <c r="I8" s="72"/>
      <c r="J8" s="73"/>
      <c r="K8" s="274">
        <f t="shared" ref="K8:AB8" si="1">SUM(K12:K40)</f>
        <v>153</v>
      </c>
      <c r="L8" s="275">
        <f t="shared" si="1"/>
        <v>94</v>
      </c>
      <c r="M8" s="276">
        <f t="shared" si="1"/>
        <v>59</v>
      </c>
      <c r="N8" s="274">
        <f>SUM(N12:N40)</f>
        <v>116975</v>
      </c>
      <c r="O8" s="277">
        <f t="shared" si="1"/>
        <v>58415</v>
      </c>
      <c r="P8" s="259">
        <f t="shared" si="1"/>
        <v>58560</v>
      </c>
      <c r="Q8" s="278">
        <f>SUM(Q12:Q40)</f>
        <v>112995</v>
      </c>
      <c r="R8" s="277">
        <f t="shared" si="1"/>
        <v>39045</v>
      </c>
      <c r="S8" s="279">
        <f t="shared" si="1"/>
        <v>37019</v>
      </c>
      <c r="T8" s="259">
        <f t="shared" si="1"/>
        <v>36931</v>
      </c>
      <c r="U8" s="274">
        <f t="shared" si="1"/>
        <v>3027</v>
      </c>
      <c r="V8" s="275">
        <f t="shared" si="1"/>
        <v>1019</v>
      </c>
      <c r="W8" s="280">
        <f t="shared" si="1"/>
        <v>848</v>
      </c>
      <c r="X8" s="280">
        <f t="shared" si="1"/>
        <v>604</v>
      </c>
      <c r="Y8" s="276">
        <f t="shared" si="1"/>
        <v>556</v>
      </c>
      <c r="Z8" s="274">
        <f t="shared" si="1"/>
        <v>953</v>
      </c>
      <c r="AA8" s="274">
        <f t="shared" si="1"/>
        <v>7902</v>
      </c>
      <c r="AB8" s="281">
        <f t="shared" si="1"/>
        <v>1803</v>
      </c>
    </row>
    <row r="9" spans="1:28" ht="20.25" customHeight="1">
      <c r="A9" s="93"/>
      <c r="B9" s="94"/>
      <c r="C9" s="94"/>
      <c r="D9" s="94"/>
      <c r="E9" s="94"/>
      <c r="F9" s="94"/>
      <c r="G9" s="94"/>
      <c r="H9" s="94"/>
      <c r="I9" s="94"/>
      <c r="J9" s="95"/>
      <c r="K9" s="255"/>
      <c r="L9" s="256"/>
      <c r="M9" s="257"/>
      <c r="N9" s="255"/>
      <c r="O9" s="258"/>
      <c r="P9" s="262"/>
      <c r="Q9" s="260"/>
      <c r="R9" s="258"/>
      <c r="S9" s="261"/>
      <c r="T9" s="262"/>
      <c r="U9" s="255"/>
      <c r="V9" s="256"/>
      <c r="W9" s="263"/>
      <c r="X9" s="263"/>
      <c r="Y9" s="257"/>
      <c r="Z9" s="255"/>
      <c r="AA9" s="255"/>
      <c r="AB9" s="264"/>
    </row>
    <row r="10" spans="1:28" ht="20.25" customHeight="1">
      <c r="A10" s="93"/>
      <c r="B10" s="784" t="s">
        <v>60</v>
      </c>
      <c r="C10" s="784"/>
      <c r="D10" s="784"/>
      <c r="E10" s="784"/>
      <c r="F10" s="784"/>
      <c r="G10" s="784"/>
      <c r="H10" s="94"/>
      <c r="I10" s="94"/>
      <c r="J10" s="95"/>
      <c r="K10" s="255">
        <f t="shared" ref="K10:AB10" si="2">SUM(K41:K51)</f>
        <v>10</v>
      </c>
      <c r="L10" s="282">
        <f t="shared" si="2"/>
        <v>10</v>
      </c>
      <c r="M10" s="283">
        <f t="shared" si="2"/>
        <v>0</v>
      </c>
      <c r="N10" s="255">
        <f t="shared" si="2"/>
        <v>5923</v>
      </c>
      <c r="O10" s="258">
        <f t="shared" si="2"/>
        <v>3141</v>
      </c>
      <c r="P10" s="284">
        <f t="shared" si="2"/>
        <v>2782</v>
      </c>
      <c r="Q10" s="260">
        <f t="shared" si="2"/>
        <v>5923</v>
      </c>
      <c r="R10" s="285">
        <f t="shared" si="2"/>
        <v>2032</v>
      </c>
      <c r="S10" s="261">
        <f t="shared" si="2"/>
        <v>1872</v>
      </c>
      <c r="T10" s="284">
        <f t="shared" si="2"/>
        <v>2019</v>
      </c>
      <c r="U10" s="255">
        <f t="shared" si="2"/>
        <v>0</v>
      </c>
      <c r="V10" s="286">
        <f t="shared" si="2"/>
        <v>0</v>
      </c>
      <c r="W10" s="287">
        <f t="shared" si="2"/>
        <v>0</v>
      </c>
      <c r="X10" s="287">
        <f t="shared" si="2"/>
        <v>0</v>
      </c>
      <c r="Y10" s="283">
        <f t="shared" si="2"/>
        <v>0</v>
      </c>
      <c r="Z10" s="288">
        <f t="shared" si="2"/>
        <v>0</v>
      </c>
      <c r="AA10" s="288">
        <f t="shared" si="2"/>
        <v>459</v>
      </c>
      <c r="AB10" s="286">
        <f t="shared" si="2"/>
        <v>122</v>
      </c>
    </row>
    <row r="11" spans="1:28" ht="20.25" customHeight="1">
      <c r="A11" s="62"/>
      <c r="B11" s="83"/>
      <c r="C11" s="83"/>
      <c r="D11" s="83"/>
      <c r="E11" s="83"/>
      <c r="F11" s="83"/>
      <c r="G11" s="83"/>
      <c r="H11" s="83"/>
      <c r="I11" s="83"/>
      <c r="J11" s="84"/>
      <c r="K11" s="265"/>
      <c r="L11" s="266"/>
      <c r="M11" s="267"/>
      <c r="N11" s="265"/>
      <c r="O11" s="268"/>
      <c r="P11" s="269"/>
      <c r="Q11" s="270"/>
      <c r="R11" s="268"/>
      <c r="S11" s="271"/>
      <c r="T11" s="269"/>
      <c r="U11" s="265"/>
      <c r="V11" s="266"/>
      <c r="W11" s="272"/>
      <c r="X11" s="272"/>
      <c r="Y11" s="267"/>
      <c r="Z11" s="265"/>
      <c r="AA11" s="265"/>
      <c r="AB11" s="273"/>
    </row>
    <row r="12" spans="1:28" ht="20.25" customHeight="1">
      <c r="A12" s="71"/>
      <c r="B12" s="792" t="s">
        <v>61</v>
      </c>
      <c r="C12" s="792"/>
      <c r="D12" s="792"/>
      <c r="E12" s="792"/>
      <c r="F12" s="792"/>
      <c r="G12" s="792"/>
      <c r="H12" s="72"/>
      <c r="I12" s="72"/>
      <c r="J12" s="73"/>
      <c r="K12" s="289">
        <f>L12+M12</f>
        <v>37</v>
      </c>
      <c r="L12" s="290">
        <f>[1]学校数!C6</f>
        <v>22</v>
      </c>
      <c r="M12" s="291">
        <f>[1]学校数!D6</f>
        <v>15</v>
      </c>
      <c r="N12" s="289">
        <f>IF(O12+P12=Q12+U12+Z12,O12+P12,"Error")</f>
        <v>24036</v>
      </c>
      <c r="O12" s="292">
        <f>'[1]学年別生徒数　計'!C6</f>
        <v>11820</v>
      </c>
      <c r="P12" s="293">
        <f>'[1]学年別生徒数　計'!D6</f>
        <v>12216</v>
      </c>
      <c r="Q12" s="294">
        <f>SUM(R12:T12)</f>
        <v>22787</v>
      </c>
      <c r="R12" s="292">
        <f>'[1]学年別生徒数　全日'!D6</f>
        <v>7827</v>
      </c>
      <c r="S12" s="295">
        <f>'[1]学年別生徒数　全日'!E6</f>
        <v>7568</v>
      </c>
      <c r="T12" s="293">
        <f>'[1]学年別生徒数　全日'!F6</f>
        <v>7392</v>
      </c>
      <c r="U12" s="289">
        <f>SUM(V12:Y12)</f>
        <v>947</v>
      </c>
      <c r="V12" s="290">
        <f>'[1]学年別生徒数　定時'!D6</f>
        <v>301</v>
      </c>
      <c r="W12" s="296">
        <f>'[1]学年別生徒数　定時'!E6</f>
        <v>278</v>
      </c>
      <c r="X12" s="296">
        <f>'[1]学年別生徒数　定時'!F6</f>
        <v>266</v>
      </c>
      <c r="Y12" s="291">
        <f>'[1]学年別生徒数　定時'!G6</f>
        <v>102</v>
      </c>
      <c r="Z12" s="289">
        <f>'[1]学年別生徒数　全日'!H6</f>
        <v>302</v>
      </c>
      <c r="AA12" s="289">
        <f>'[1]職名別教員数（本務者）　計'!B6</f>
        <v>1671</v>
      </c>
      <c r="AB12" s="297">
        <f>'[1]職名別職員数（本務者）　計'!B6</f>
        <v>363</v>
      </c>
    </row>
    <row r="13" spans="1:28" s="298" customFormat="1" ht="20.25" customHeight="1">
      <c r="A13" s="71"/>
      <c r="B13" s="792" t="s">
        <v>69</v>
      </c>
      <c r="C13" s="792"/>
      <c r="D13" s="792"/>
      <c r="E13" s="792"/>
      <c r="F13" s="792"/>
      <c r="G13" s="792"/>
      <c r="H13" s="72"/>
      <c r="I13" s="72"/>
      <c r="J13" s="73"/>
      <c r="K13" s="289">
        <f t="shared" ref="K13:K51" si="3">L13+M13</f>
        <v>41</v>
      </c>
      <c r="L13" s="290">
        <f>[1]学校数!C14</f>
        <v>19</v>
      </c>
      <c r="M13" s="291">
        <f>[1]学校数!D14</f>
        <v>22</v>
      </c>
      <c r="N13" s="289">
        <f t="shared" ref="N13:N51" si="4">IF(O13+P13=Q13+U13+Z13,O13+P13,"Error")</f>
        <v>41928</v>
      </c>
      <c r="O13" s="292">
        <f>'[1]学年別生徒数　計'!C14</f>
        <v>20712</v>
      </c>
      <c r="P13" s="293">
        <f>'[1]学年別生徒数　計'!D14</f>
        <v>21216</v>
      </c>
      <c r="Q13" s="294">
        <f t="shared" ref="Q13:Q51" si="5">SUM(R13:T13)</f>
        <v>40618</v>
      </c>
      <c r="R13" s="292">
        <f>'[1]学年別生徒数　全日'!D14</f>
        <v>13967</v>
      </c>
      <c r="S13" s="295">
        <f>'[1]学年別生徒数　全日'!E14</f>
        <v>13302</v>
      </c>
      <c r="T13" s="293">
        <f>'[1]学年別生徒数　全日'!F14</f>
        <v>13349</v>
      </c>
      <c r="U13" s="289">
        <f t="shared" ref="U13:U51" si="6">SUM(V13:Y13)</f>
        <v>1063</v>
      </c>
      <c r="V13" s="290">
        <f>'[1]学年別生徒数　定時'!D14</f>
        <v>326</v>
      </c>
      <c r="W13" s="296">
        <f>'[1]学年別生徒数　定時'!E14</f>
        <v>282</v>
      </c>
      <c r="X13" s="296">
        <f>'[1]学年別生徒数　定時'!F14</f>
        <v>136</v>
      </c>
      <c r="Y13" s="291">
        <f>'[1]学年別生徒数　定時'!G14</f>
        <v>319</v>
      </c>
      <c r="Z13" s="289">
        <f>'[1]学年別生徒数　全日'!H14</f>
        <v>247</v>
      </c>
      <c r="AA13" s="289">
        <f>'[1]職名別教員数（本務者）　計'!B14</f>
        <v>2578</v>
      </c>
      <c r="AB13" s="297">
        <f>'[1]職名別職員数（本務者）　計'!B14</f>
        <v>536</v>
      </c>
    </row>
    <row r="14" spans="1:28" ht="20.25" customHeight="1">
      <c r="A14" s="105"/>
      <c r="B14" s="793" t="s">
        <v>77</v>
      </c>
      <c r="C14" s="793"/>
      <c r="D14" s="793"/>
      <c r="E14" s="793"/>
      <c r="F14" s="793"/>
      <c r="G14" s="793"/>
      <c r="H14" s="106"/>
      <c r="I14" s="106"/>
      <c r="J14" s="107"/>
      <c r="K14" s="289">
        <f t="shared" si="3"/>
        <v>7</v>
      </c>
      <c r="L14" s="299">
        <f>[1]学校数!C23</f>
        <v>4</v>
      </c>
      <c r="M14" s="300">
        <f>[1]学校数!D23</f>
        <v>3</v>
      </c>
      <c r="N14" s="301">
        <f t="shared" si="4"/>
        <v>3838</v>
      </c>
      <c r="O14" s="302">
        <f>'[1]学年別生徒数　計'!C23</f>
        <v>1858</v>
      </c>
      <c r="P14" s="303">
        <f>'[1]学年別生徒数　計'!D23</f>
        <v>1980</v>
      </c>
      <c r="Q14" s="294">
        <f t="shared" si="5"/>
        <v>3610</v>
      </c>
      <c r="R14" s="302">
        <f>'[1]学年別生徒数　全日'!D23</f>
        <v>1284</v>
      </c>
      <c r="S14" s="304">
        <f>'[1]学年別生徒数　全日'!E23</f>
        <v>1119</v>
      </c>
      <c r="T14" s="303">
        <f>'[1]学年別生徒数　全日'!F23</f>
        <v>1207</v>
      </c>
      <c r="U14" s="289">
        <f t="shared" si="6"/>
        <v>228</v>
      </c>
      <c r="V14" s="299">
        <f>'[1]学年別生徒数　定時'!D23</f>
        <v>113</v>
      </c>
      <c r="W14" s="305">
        <f>'[1]学年別生徒数　定時'!E23</f>
        <v>68</v>
      </c>
      <c r="X14" s="305">
        <f>'[1]学年別生徒数　定時'!F23</f>
        <v>27</v>
      </c>
      <c r="Y14" s="300">
        <f>'[1]学年別生徒数　定時'!G23</f>
        <v>20</v>
      </c>
      <c r="Z14" s="301">
        <f>'[1]学年別生徒数　全日'!H23</f>
        <v>0</v>
      </c>
      <c r="AA14" s="306">
        <f>'[1]職名別教員数（本務者）　計'!B23</f>
        <v>276</v>
      </c>
      <c r="AB14" s="306">
        <f>'[1]職名別職員数（本務者）　計'!B23</f>
        <v>90</v>
      </c>
    </row>
    <row r="15" spans="1:28" ht="20.25" customHeight="1">
      <c r="A15" s="105"/>
      <c r="B15" s="793" t="s">
        <v>78</v>
      </c>
      <c r="C15" s="793"/>
      <c r="D15" s="793"/>
      <c r="E15" s="793"/>
      <c r="F15" s="793"/>
      <c r="G15" s="793"/>
      <c r="H15" s="106"/>
      <c r="I15" s="106"/>
      <c r="J15" s="107"/>
      <c r="K15" s="289">
        <f t="shared" si="3"/>
        <v>12</v>
      </c>
      <c r="L15" s="299">
        <f>[1]学校数!C24</f>
        <v>8</v>
      </c>
      <c r="M15" s="300">
        <f>[1]学校数!D24</f>
        <v>4</v>
      </c>
      <c r="N15" s="301">
        <f t="shared" si="4"/>
        <v>7393</v>
      </c>
      <c r="O15" s="302">
        <f>'[1]学年別生徒数　計'!C24</f>
        <v>3731</v>
      </c>
      <c r="P15" s="303">
        <f>'[1]学年別生徒数　計'!D24</f>
        <v>3662</v>
      </c>
      <c r="Q15" s="294">
        <f t="shared" si="5"/>
        <v>7277</v>
      </c>
      <c r="R15" s="302">
        <f>'[1]学年別生徒数　全日'!D24</f>
        <v>2515</v>
      </c>
      <c r="S15" s="304">
        <f>'[1]学年別生徒数　全日'!E24</f>
        <v>2435</v>
      </c>
      <c r="T15" s="303">
        <f>'[1]学年別生徒数　全日'!F24</f>
        <v>2327</v>
      </c>
      <c r="U15" s="289">
        <f t="shared" si="6"/>
        <v>116</v>
      </c>
      <c r="V15" s="299">
        <f>'[1]学年別生徒数　定時'!D24</f>
        <v>39</v>
      </c>
      <c r="W15" s="305">
        <f>'[1]学年別生徒数　定時'!E24</f>
        <v>27</v>
      </c>
      <c r="X15" s="305">
        <f>'[1]学年別生徒数　定時'!F24</f>
        <v>33</v>
      </c>
      <c r="Y15" s="300">
        <f>'[1]学年別生徒数　定時'!G24</f>
        <v>17</v>
      </c>
      <c r="Z15" s="301">
        <f>'[1]学年別生徒数　全日'!H24</f>
        <v>0</v>
      </c>
      <c r="AA15" s="306">
        <f>'[1]職名別教員数（本務者）　計'!B24</f>
        <v>558</v>
      </c>
      <c r="AB15" s="306">
        <f>'[1]職名別職員数（本務者）　計'!B24</f>
        <v>148</v>
      </c>
    </row>
    <row r="16" spans="1:28" ht="20.25" customHeight="1">
      <c r="A16" s="105"/>
      <c r="B16" s="793" t="s">
        <v>79</v>
      </c>
      <c r="C16" s="793"/>
      <c r="D16" s="793"/>
      <c r="E16" s="793"/>
      <c r="F16" s="793"/>
      <c r="G16" s="793"/>
      <c r="H16" s="106"/>
      <c r="I16" s="106"/>
      <c r="J16" s="107"/>
      <c r="K16" s="289">
        <f t="shared" si="3"/>
        <v>4</v>
      </c>
      <c r="L16" s="299">
        <f>[1]学校数!C25</f>
        <v>3</v>
      </c>
      <c r="M16" s="300">
        <f>[1]学校数!D25</f>
        <v>1</v>
      </c>
      <c r="N16" s="301">
        <f t="shared" si="4"/>
        <v>2439</v>
      </c>
      <c r="O16" s="302">
        <f>'[1]学年別生徒数　計'!C25</f>
        <v>1088</v>
      </c>
      <c r="P16" s="303">
        <f>'[1]学年別生徒数　計'!D25</f>
        <v>1351</v>
      </c>
      <c r="Q16" s="294">
        <f t="shared" si="5"/>
        <v>2308</v>
      </c>
      <c r="R16" s="302">
        <f>'[1]学年別生徒数　全日'!D25</f>
        <v>804</v>
      </c>
      <c r="S16" s="304">
        <f>'[1]学年別生徒数　全日'!E25</f>
        <v>742</v>
      </c>
      <c r="T16" s="303">
        <f>'[1]学年別生徒数　全日'!F25</f>
        <v>762</v>
      </c>
      <c r="U16" s="289">
        <f t="shared" si="6"/>
        <v>43</v>
      </c>
      <c r="V16" s="299">
        <f>'[1]学年別生徒数　定時'!D25</f>
        <v>10</v>
      </c>
      <c r="W16" s="305">
        <f>'[1]学年別生徒数　定時'!E25</f>
        <v>12</v>
      </c>
      <c r="X16" s="305">
        <f>'[1]学年別生徒数　定時'!F25</f>
        <v>12</v>
      </c>
      <c r="Y16" s="300">
        <f>'[1]学年別生徒数　定時'!G25</f>
        <v>9</v>
      </c>
      <c r="Z16" s="301">
        <f>'[1]学年別生徒数　全日'!H25</f>
        <v>88</v>
      </c>
      <c r="AA16" s="306">
        <f>'[1]職名別教員数（本務者）　計'!B25</f>
        <v>187</v>
      </c>
      <c r="AB16" s="306">
        <f>'[1]職名別職員数（本務者）　計'!B25</f>
        <v>45</v>
      </c>
    </row>
    <row r="17" spans="1:28" ht="20.25" customHeight="1">
      <c r="A17" s="105"/>
      <c r="B17" s="793" t="s">
        <v>80</v>
      </c>
      <c r="C17" s="793"/>
      <c r="D17" s="793"/>
      <c r="E17" s="793"/>
      <c r="F17" s="793"/>
      <c r="G17" s="793"/>
      <c r="H17" s="106"/>
      <c r="I17" s="106"/>
      <c r="J17" s="107"/>
      <c r="K17" s="289">
        <f t="shared" si="3"/>
        <v>4</v>
      </c>
      <c r="L17" s="299">
        <f>[1]学校数!C26</f>
        <v>2</v>
      </c>
      <c r="M17" s="300">
        <f>[1]学校数!D26</f>
        <v>2</v>
      </c>
      <c r="N17" s="301">
        <f t="shared" si="4"/>
        <v>3335</v>
      </c>
      <c r="O17" s="302">
        <f>'[1]学年別生徒数　計'!C26</f>
        <v>1693</v>
      </c>
      <c r="P17" s="303">
        <f>'[1]学年別生徒数　計'!D26</f>
        <v>1642</v>
      </c>
      <c r="Q17" s="294">
        <f t="shared" si="5"/>
        <v>3180</v>
      </c>
      <c r="R17" s="302">
        <f>'[1]学年別生徒数　全日'!D26</f>
        <v>1063</v>
      </c>
      <c r="S17" s="304">
        <f>'[1]学年別生徒数　全日'!E26</f>
        <v>1065</v>
      </c>
      <c r="T17" s="303">
        <f>'[1]学年別生徒数　全日'!F26</f>
        <v>1052</v>
      </c>
      <c r="U17" s="289">
        <f t="shared" si="6"/>
        <v>58</v>
      </c>
      <c r="V17" s="299">
        <f>'[1]学年別生徒数　定時'!D26</f>
        <v>16</v>
      </c>
      <c r="W17" s="305">
        <f>'[1]学年別生徒数　定時'!E26</f>
        <v>15</v>
      </c>
      <c r="X17" s="305">
        <f>'[1]学年別生徒数　定時'!F26</f>
        <v>17</v>
      </c>
      <c r="Y17" s="300">
        <f>'[1]学年別生徒数　定時'!G26</f>
        <v>10</v>
      </c>
      <c r="Z17" s="301">
        <f>'[1]学年別生徒数　全日'!H26</f>
        <v>97</v>
      </c>
      <c r="AA17" s="306">
        <f>'[1]職名別教員数（本務者）　計'!B26</f>
        <v>239</v>
      </c>
      <c r="AB17" s="306">
        <f>'[1]職名別職員数（本務者）　計'!B26</f>
        <v>43</v>
      </c>
    </row>
    <row r="18" spans="1:28" ht="20.25" customHeight="1">
      <c r="A18" s="105"/>
      <c r="B18" s="793" t="s">
        <v>81</v>
      </c>
      <c r="C18" s="793"/>
      <c r="D18" s="793"/>
      <c r="E18" s="793"/>
      <c r="F18" s="793"/>
      <c r="G18" s="793"/>
      <c r="H18" s="106"/>
      <c r="I18" s="106"/>
      <c r="J18" s="107"/>
      <c r="K18" s="289">
        <f t="shared" si="3"/>
        <v>4</v>
      </c>
      <c r="L18" s="299">
        <f>[1]学校数!C27</f>
        <v>3</v>
      </c>
      <c r="M18" s="300">
        <f>[1]学校数!D27</f>
        <v>1</v>
      </c>
      <c r="N18" s="301">
        <f t="shared" si="4"/>
        <v>1804</v>
      </c>
      <c r="O18" s="302">
        <f>'[1]学年別生徒数　計'!C27</f>
        <v>994</v>
      </c>
      <c r="P18" s="303">
        <f>'[1]学年別生徒数　計'!D27</f>
        <v>810</v>
      </c>
      <c r="Q18" s="294">
        <f t="shared" si="5"/>
        <v>1586</v>
      </c>
      <c r="R18" s="302">
        <f>'[1]学年別生徒数　全日'!D27</f>
        <v>562</v>
      </c>
      <c r="S18" s="304">
        <f>'[1]学年別生徒数　全日'!E27</f>
        <v>478</v>
      </c>
      <c r="T18" s="303">
        <f>'[1]学年別生徒数　全日'!F27</f>
        <v>546</v>
      </c>
      <c r="U18" s="289">
        <f t="shared" si="6"/>
        <v>218</v>
      </c>
      <c r="V18" s="299">
        <f>'[1]学年別生徒数　定時'!D27</f>
        <v>108</v>
      </c>
      <c r="W18" s="305">
        <f>'[1]学年別生徒数　定時'!E27</f>
        <v>89</v>
      </c>
      <c r="X18" s="305">
        <f>'[1]学年別生徒数　定時'!F27</f>
        <v>12</v>
      </c>
      <c r="Y18" s="300">
        <f>'[1]学年別生徒数　定時'!G27</f>
        <v>9</v>
      </c>
      <c r="Z18" s="301">
        <f>'[1]学年別生徒数　全日'!H27</f>
        <v>0</v>
      </c>
      <c r="AA18" s="306">
        <f>'[1]職名別教員数（本務者）　計'!B27</f>
        <v>167</v>
      </c>
      <c r="AB18" s="306">
        <f>'[1]職名別職員数（本務者）　計'!B27</f>
        <v>45</v>
      </c>
    </row>
    <row r="19" spans="1:28" ht="20.25" customHeight="1">
      <c r="A19" s="105"/>
      <c r="B19" s="793" t="s">
        <v>82</v>
      </c>
      <c r="C19" s="793"/>
      <c r="D19" s="793"/>
      <c r="E19" s="793"/>
      <c r="F19" s="793"/>
      <c r="G19" s="793"/>
      <c r="H19" s="106"/>
      <c r="I19" s="106"/>
      <c r="J19" s="107"/>
      <c r="K19" s="289">
        <f t="shared" si="3"/>
        <v>3</v>
      </c>
      <c r="L19" s="299">
        <f>[1]学校数!C28</f>
        <v>1</v>
      </c>
      <c r="M19" s="300">
        <f>[1]学校数!D28</f>
        <v>2</v>
      </c>
      <c r="N19" s="301">
        <f t="shared" si="4"/>
        <v>2298</v>
      </c>
      <c r="O19" s="302">
        <f>'[1]学年別生徒数　計'!C28</f>
        <v>970</v>
      </c>
      <c r="P19" s="303">
        <f>'[1]学年別生徒数　計'!D28</f>
        <v>1328</v>
      </c>
      <c r="Q19" s="294">
        <f t="shared" si="5"/>
        <v>2175</v>
      </c>
      <c r="R19" s="302">
        <f>'[1]学年別生徒数　全日'!D28</f>
        <v>771</v>
      </c>
      <c r="S19" s="304">
        <f>'[1]学年別生徒数　全日'!E28</f>
        <v>719</v>
      </c>
      <c r="T19" s="303">
        <f>'[1]学年別生徒数　全日'!F28</f>
        <v>685</v>
      </c>
      <c r="U19" s="289">
        <f t="shared" si="6"/>
        <v>0</v>
      </c>
      <c r="V19" s="299">
        <f>'[1]学年別生徒数　定時'!D28</f>
        <v>0</v>
      </c>
      <c r="W19" s="305">
        <f>'[1]学年別生徒数　定時'!E28</f>
        <v>0</v>
      </c>
      <c r="X19" s="305">
        <f>'[1]学年別生徒数　定時'!F28</f>
        <v>0</v>
      </c>
      <c r="Y19" s="300">
        <f>'[1]学年別生徒数　定時'!G28</f>
        <v>0</v>
      </c>
      <c r="Z19" s="301">
        <f>'[1]学年別生徒数　全日'!H28</f>
        <v>123</v>
      </c>
      <c r="AA19" s="306">
        <f>'[1]職名別教員数（本務者）　計'!B28</f>
        <v>151</v>
      </c>
      <c r="AB19" s="306">
        <f>'[1]職名別職員数（本務者）　計'!B28</f>
        <v>38</v>
      </c>
    </row>
    <row r="20" spans="1:28" ht="20.25" customHeight="1">
      <c r="A20" s="105"/>
      <c r="B20" s="793" t="s">
        <v>188</v>
      </c>
      <c r="C20" s="793"/>
      <c r="D20" s="793"/>
      <c r="E20" s="793"/>
      <c r="F20" s="793"/>
      <c r="G20" s="793"/>
      <c r="H20" s="106"/>
      <c r="I20" s="106"/>
      <c r="J20" s="107"/>
      <c r="K20" s="289">
        <f t="shared" si="3"/>
        <v>4</v>
      </c>
      <c r="L20" s="299">
        <f>[1]学校数!C29</f>
        <v>2</v>
      </c>
      <c r="M20" s="300">
        <f>[1]学校数!D29</f>
        <v>2</v>
      </c>
      <c r="N20" s="301">
        <f t="shared" si="4"/>
        <v>1907</v>
      </c>
      <c r="O20" s="302">
        <f>'[1]学年別生徒数　計'!C29</f>
        <v>883</v>
      </c>
      <c r="P20" s="303">
        <f>'[1]学年別生徒数　計'!D29</f>
        <v>1024</v>
      </c>
      <c r="Q20" s="294">
        <f t="shared" si="5"/>
        <v>1868</v>
      </c>
      <c r="R20" s="302">
        <f>'[1]学年別生徒数　全日'!D29</f>
        <v>693</v>
      </c>
      <c r="S20" s="304">
        <f>'[1]学年別生徒数　全日'!E29</f>
        <v>574</v>
      </c>
      <c r="T20" s="303">
        <f>'[1]学年別生徒数　全日'!F29</f>
        <v>601</v>
      </c>
      <c r="U20" s="289">
        <f t="shared" si="6"/>
        <v>39</v>
      </c>
      <c r="V20" s="299">
        <f>'[1]学年別生徒数　定時'!D29</f>
        <v>15</v>
      </c>
      <c r="W20" s="305">
        <f>'[1]学年別生徒数　定時'!E29</f>
        <v>9</v>
      </c>
      <c r="X20" s="305">
        <f>'[1]学年別生徒数　定時'!F29</f>
        <v>10</v>
      </c>
      <c r="Y20" s="300">
        <f>'[1]学年別生徒数　定時'!G29</f>
        <v>5</v>
      </c>
      <c r="Z20" s="301">
        <f>'[1]学年別生徒数　全日'!H29</f>
        <v>0</v>
      </c>
      <c r="AA20" s="306">
        <f>'[1]職名別教員数（本務者）　計'!B29</f>
        <v>151</v>
      </c>
      <c r="AB20" s="306">
        <f>'[1]職名別職員数（本務者）　計'!B29</f>
        <v>57</v>
      </c>
    </row>
    <row r="21" spans="1:28" ht="20.25" customHeight="1">
      <c r="A21" s="105"/>
      <c r="B21" s="793" t="s">
        <v>84</v>
      </c>
      <c r="C21" s="793"/>
      <c r="D21" s="793"/>
      <c r="E21" s="793"/>
      <c r="F21" s="793"/>
      <c r="G21" s="793"/>
      <c r="H21" s="106"/>
      <c r="I21" s="106"/>
      <c r="J21" s="107"/>
      <c r="K21" s="289">
        <f t="shared" si="3"/>
        <v>2</v>
      </c>
      <c r="L21" s="299">
        <f>[1]学校数!C30</f>
        <v>2</v>
      </c>
      <c r="M21" s="300">
        <f>[1]学校数!D30</f>
        <v>0</v>
      </c>
      <c r="N21" s="301">
        <f t="shared" si="4"/>
        <v>1418</v>
      </c>
      <c r="O21" s="302">
        <f>'[1]学年別生徒数　計'!C30</f>
        <v>928</v>
      </c>
      <c r="P21" s="303">
        <f>'[1]学年別生徒数　計'!D30</f>
        <v>490</v>
      </c>
      <c r="Q21" s="294">
        <f t="shared" si="5"/>
        <v>1418</v>
      </c>
      <c r="R21" s="302">
        <f>'[1]学年別生徒数　全日'!D30</f>
        <v>480</v>
      </c>
      <c r="S21" s="304">
        <f>'[1]学年別生徒数　全日'!E30</f>
        <v>469</v>
      </c>
      <c r="T21" s="303">
        <f>'[1]学年別生徒数　全日'!F30</f>
        <v>469</v>
      </c>
      <c r="U21" s="289">
        <f t="shared" si="6"/>
        <v>0</v>
      </c>
      <c r="V21" s="299">
        <f>'[1]学年別生徒数　定時'!D30</f>
        <v>0</v>
      </c>
      <c r="W21" s="305">
        <f>'[1]学年別生徒数　定時'!E30</f>
        <v>0</v>
      </c>
      <c r="X21" s="305">
        <f>'[1]学年別生徒数　定時'!F30</f>
        <v>0</v>
      </c>
      <c r="Y21" s="300">
        <f>'[1]学年別生徒数　定時'!G30</f>
        <v>0</v>
      </c>
      <c r="Z21" s="301">
        <f>'[1]学年別生徒数　全日'!H30</f>
        <v>0</v>
      </c>
      <c r="AA21" s="306">
        <f>'[1]職名別教員数（本務者）　計'!B30</f>
        <v>102</v>
      </c>
      <c r="AB21" s="306">
        <f>'[1]職名別職員数（本務者）　計'!B30</f>
        <v>35</v>
      </c>
    </row>
    <row r="22" spans="1:28" ht="20.25" customHeight="1">
      <c r="A22" s="105"/>
      <c r="B22" s="793" t="s">
        <v>85</v>
      </c>
      <c r="C22" s="793"/>
      <c r="D22" s="793"/>
      <c r="E22" s="793"/>
      <c r="F22" s="793"/>
      <c r="G22" s="793"/>
      <c r="H22" s="106"/>
      <c r="I22" s="106"/>
      <c r="J22" s="107"/>
      <c r="K22" s="289">
        <f t="shared" si="3"/>
        <v>1</v>
      </c>
      <c r="L22" s="299">
        <f>[1]学校数!C31</f>
        <v>1</v>
      </c>
      <c r="M22" s="300">
        <f>[1]学校数!D31</f>
        <v>0</v>
      </c>
      <c r="N22" s="301">
        <f t="shared" si="4"/>
        <v>273</v>
      </c>
      <c r="O22" s="302">
        <f>'[1]学年別生徒数　計'!C31</f>
        <v>122</v>
      </c>
      <c r="P22" s="303">
        <f>'[1]学年別生徒数　計'!D31</f>
        <v>151</v>
      </c>
      <c r="Q22" s="294">
        <f t="shared" si="5"/>
        <v>246</v>
      </c>
      <c r="R22" s="302">
        <f>'[1]学年別生徒数　全日'!D31</f>
        <v>81</v>
      </c>
      <c r="S22" s="304">
        <f>'[1]学年別生徒数　全日'!E31</f>
        <v>73</v>
      </c>
      <c r="T22" s="303">
        <f>'[1]学年別生徒数　全日'!F31</f>
        <v>92</v>
      </c>
      <c r="U22" s="289">
        <f t="shared" si="6"/>
        <v>27</v>
      </c>
      <c r="V22" s="299">
        <f>'[1]学年別生徒数　定時'!D31</f>
        <v>2</v>
      </c>
      <c r="W22" s="305">
        <f>'[1]学年別生徒数　定時'!E31</f>
        <v>7</v>
      </c>
      <c r="X22" s="305">
        <f>'[1]学年別生徒数　定時'!F31</f>
        <v>8</v>
      </c>
      <c r="Y22" s="300">
        <f>'[1]学年別生徒数　定時'!G31</f>
        <v>10</v>
      </c>
      <c r="Z22" s="301">
        <f>'[1]学年別生徒数　全日'!H31</f>
        <v>0</v>
      </c>
      <c r="AA22" s="306">
        <f>'[1]職名別教員数（本務者）　計'!B31</f>
        <v>40</v>
      </c>
      <c r="AB22" s="306">
        <f>'[1]職名別職員数（本務者）　計'!B31</f>
        <v>13</v>
      </c>
    </row>
    <row r="23" spans="1:28" ht="20.25" customHeight="1">
      <c r="A23" s="105"/>
      <c r="B23" s="793" t="s">
        <v>86</v>
      </c>
      <c r="C23" s="793"/>
      <c r="D23" s="793"/>
      <c r="E23" s="793"/>
      <c r="F23" s="793"/>
      <c r="G23" s="793"/>
      <c r="H23" s="106"/>
      <c r="I23" s="106"/>
      <c r="J23" s="107"/>
      <c r="K23" s="289">
        <f t="shared" si="3"/>
        <v>2</v>
      </c>
      <c r="L23" s="299">
        <f>[1]学校数!C32</f>
        <v>2</v>
      </c>
      <c r="M23" s="300">
        <f>[1]学校数!D32</f>
        <v>0</v>
      </c>
      <c r="N23" s="301">
        <f t="shared" si="4"/>
        <v>1333</v>
      </c>
      <c r="O23" s="302">
        <f>'[1]学年別生徒数　計'!C32</f>
        <v>521</v>
      </c>
      <c r="P23" s="303">
        <f>'[1]学年別生徒数　計'!D32</f>
        <v>812</v>
      </c>
      <c r="Q23" s="294">
        <f t="shared" si="5"/>
        <v>1277</v>
      </c>
      <c r="R23" s="302">
        <f>'[1]学年別生徒数　全日'!D32</f>
        <v>436</v>
      </c>
      <c r="S23" s="304">
        <f>'[1]学年別生徒数　全日'!E32</f>
        <v>426</v>
      </c>
      <c r="T23" s="303">
        <f>'[1]学年別生徒数　全日'!F32</f>
        <v>415</v>
      </c>
      <c r="U23" s="289">
        <f t="shared" si="6"/>
        <v>56</v>
      </c>
      <c r="V23" s="299">
        <f>'[1]学年別生徒数　定時'!D32</f>
        <v>17</v>
      </c>
      <c r="W23" s="305">
        <f>'[1]学年別生徒数　定時'!E32</f>
        <v>8</v>
      </c>
      <c r="X23" s="305">
        <f>'[1]学年別生徒数　定時'!F32</f>
        <v>16</v>
      </c>
      <c r="Y23" s="300">
        <f>'[1]学年別生徒数　定時'!G32</f>
        <v>15</v>
      </c>
      <c r="Z23" s="301">
        <f>'[1]学年別生徒数　全日'!H32</f>
        <v>0</v>
      </c>
      <c r="AA23" s="306">
        <f>'[1]職名別教員数（本務者）　計'!B32</f>
        <v>100</v>
      </c>
      <c r="AB23" s="306">
        <f>'[1]職名別職員数（本務者）　計'!B32</f>
        <v>31</v>
      </c>
    </row>
    <row r="24" spans="1:28" ht="20.25" customHeight="1">
      <c r="A24" s="105"/>
      <c r="B24" s="793" t="s">
        <v>87</v>
      </c>
      <c r="C24" s="793"/>
      <c r="D24" s="793"/>
      <c r="E24" s="793"/>
      <c r="F24" s="793"/>
      <c r="G24" s="793"/>
      <c r="H24" s="106"/>
      <c r="I24" s="106"/>
      <c r="J24" s="107"/>
      <c r="K24" s="289">
        <f t="shared" si="3"/>
        <v>1</v>
      </c>
      <c r="L24" s="299">
        <f>[1]学校数!C33</f>
        <v>1</v>
      </c>
      <c r="M24" s="300">
        <f>[1]学校数!D33</f>
        <v>0</v>
      </c>
      <c r="N24" s="301">
        <f t="shared" si="4"/>
        <v>828</v>
      </c>
      <c r="O24" s="302">
        <f>'[1]学年別生徒数　計'!C33</f>
        <v>338</v>
      </c>
      <c r="P24" s="303">
        <f>'[1]学年別生徒数　計'!D33</f>
        <v>490</v>
      </c>
      <c r="Q24" s="294">
        <f t="shared" si="5"/>
        <v>828</v>
      </c>
      <c r="R24" s="302">
        <f>'[1]学年別生徒数　全日'!D33</f>
        <v>282</v>
      </c>
      <c r="S24" s="304">
        <f>'[1]学年別生徒数　全日'!E33</f>
        <v>273</v>
      </c>
      <c r="T24" s="303">
        <f>'[1]学年別生徒数　全日'!F33</f>
        <v>273</v>
      </c>
      <c r="U24" s="289">
        <f t="shared" si="6"/>
        <v>0</v>
      </c>
      <c r="V24" s="299">
        <f>'[1]学年別生徒数　定時'!D33</f>
        <v>0</v>
      </c>
      <c r="W24" s="305">
        <f>'[1]学年別生徒数　定時'!E33</f>
        <v>0</v>
      </c>
      <c r="X24" s="305">
        <f>'[1]学年別生徒数　定時'!F33</f>
        <v>0</v>
      </c>
      <c r="Y24" s="300">
        <f>'[1]学年別生徒数　定時'!G33</f>
        <v>0</v>
      </c>
      <c r="Z24" s="301">
        <f>'[1]学年別生徒数　全日'!H33</f>
        <v>0</v>
      </c>
      <c r="AA24" s="306">
        <f>'[1]職名別教員数（本務者）　計'!B33</f>
        <v>63</v>
      </c>
      <c r="AB24" s="306">
        <f>'[1]職名別職員数（本務者）　計'!B33</f>
        <v>12</v>
      </c>
    </row>
    <row r="25" spans="1:28" ht="20.25" customHeight="1">
      <c r="A25" s="105"/>
      <c r="B25" s="793" t="s">
        <v>88</v>
      </c>
      <c r="C25" s="793"/>
      <c r="D25" s="793"/>
      <c r="E25" s="793"/>
      <c r="F25" s="793"/>
      <c r="G25" s="793"/>
      <c r="H25" s="106"/>
      <c r="I25" s="106"/>
      <c r="J25" s="107"/>
      <c r="K25" s="289">
        <f t="shared" si="3"/>
        <v>2</v>
      </c>
      <c r="L25" s="299">
        <f>[1]学校数!C34</f>
        <v>1</v>
      </c>
      <c r="M25" s="300">
        <f>[1]学校数!D34</f>
        <v>1</v>
      </c>
      <c r="N25" s="301">
        <f t="shared" si="4"/>
        <v>1193</v>
      </c>
      <c r="O25" s="302">
        <f>'[1]学年別生徒数　計'!C34</f>
        <v>810</v>
      </c>
      <c r="P25" s="303">
        <f>'[1]学年別生徒数　計'!D34</f>
        <v>383</v>
      </c>
      <c r="Q25" s="294">
        <f t="shared" si="5"/>
        <v>1161</v>
      </c>
      <c r="R25" s="302">
        <f>'[1]学年別生徒数　全日'!D34</f>
        <v>402</v>
      </c>
      <c r="S25" s="304">
        <f>'[1]学年別生徒数　全日'!E34</f>
        <v>383</v>
      </c>
      <c r="T25" s="303">
        <f>'[1]学年別生徒数　全日'!F34</f>
        <v>376</v>
      </c>
      <c r="U25" s="289">
        <f t="shared" si="6"/>
        <v>0</v>
      </c>
      <c r="V25" s="299">
        <f>'[1]学年別生徒数　定時'!D34</f>
        <v>0</v>
      </c>
      <c r="W25" s="305">
        <f>'[1]学年別生徒数　定時'!E34</f>
        <v>0</v>
      </c>
      <c r="X25" s="305">
        <f>'[1]学年別生徒数　定時'!F34</f>
        <v>0</v>
      </c>
      <c r="Y25" s="300">
        <f>'[1]学年別生徒数　定時'!G34</f>
        <v>0</v>
      </c>
      <c r="Z25" s="301">
        <f>'[1]学年別生徒数　全日'!H34</f>
        <v>32</v>
      </c>
      <c r="AA25" s="306">
        <f>'[1]職名別教員数（本務者）　計'!B34</f>
        <v>81</v>
      </c>
      <c r="AB25" s="306">
        <f>'[1]職名別職員数（本務者）　計'!B34</f>
        <v>18</v>
      </c>
    </row>
    <row r="26" spans="1:28" ht="20.25" customHeight="1">
      <c r="A26" s="105"/>
      <c r="B26" s="793" t="s">
        <v>89</v>
      </c>
      <c r="C26" s="793"/>
      <c r="D26" s="793"/>
      <c r="E26" s="793"/>
      <c r="F26" s="793"/>
      <c r="G26" s="793"/>
      <c r="H26" s="106"/>
      <c r="I26" s="106"/>
      <c r="J26" s="107"/>
      <c r="K26" s="289">
        <f t="shared" si="3"/>
        <v>2</v>
      </c>
      <c r="L26" s="299">
        <f>[1]学校数!C35</f>
        <v>2</v>
      </c>
      <c r="M26" s="300">
        <f>[1]学校数!D35</f>
        <v>0</v>
      </c>
      <c r="N26" s="301">
        <f t="shared" si="4"/>
        <v>888</v>
      </c>
      <c r="O26" s="302">
        <f>'[1]学年別生徒数　計'!C35</f>
        <v>436</v>
      </c>
      <c r="P26" s="303">
        <f>'[1]学年別生徒数　計'!D35</f>
        <v>452</v>
      </c>
      <c r="Q26" s="294">
        <f t="shared" si="5"/>
        <v>888</v>
      </c>
      <c r="R26" s="302">
        <f>'[1]学年別生徒数　全日'!D35</f>
        <v>315</v>
      </c>
      <c r="S26" s="304">
        <f>'[1]学年別生徒数　全日'!E35</f>
        <v>265</v>
      </c>
      <c r="T26" s="303">
        <f>'[1]学年別生徒数　全日'!F35</f>
        <v>308</v>
      </c>
      <c r="U26" s="289">
        <f t="shared" si="6"/>
        <v>0</v>
      </c>
      <c r="V26" s="299">
        <f>'[1]学年別生徒数　定時'!D35</f>
        <v>0</v>
      </c>
      <c r="W26" s="305">
        <f>'[1]学年別生徒数　定時'!E35</f>
        <v>0</v>
      </c>
      <c r="X26" s="305">
        <f>'[1]学年別生徒数　定時'!F35</f>
        <v>0</v>
      </c>
      <c r="Y26" s="300">
        <f>'[1]学年別生徒数　定時'!G35</f>
        <v>0</v>
      </c>
      <c r="Z26" s="301">
        <f>'[1]学年別生徒数　全日'!H35</f>
        <v>0</v>
      </c>
      <c r="AA26" s="306">
        <f>'[1]職名別教員数（本務者）　計'!B35</f>
        <v>71</v>
      </c>
      <c r="AB26" s="306">
        <f>'[1]職名別職員数（本務者）　計'!B35</f>
        <v>20</v>
      </c>
    </row>
    <row r="27" spans="1:28" ht="20.25" customHeight="1">
      <c r="A27" s="105"/>
      <c r="B27" s="793" t="s">
        <v>90</v>
      </c>
      <c r="C27" s="793"/>
      <c r="D27" s="793"/>
      <c r="E27" s="793"/>
      <c r="F27" s="793"/>
      <c r="G27" s="793"/>
      <c r="H27" s="106"/>
      <c r="I27" s="106"/>
      <c r="J27" s="107"/>
      <c r="K27" s="289">
        <f t="shared" si="3"/>
        <v>4</v>
      </c>
      <c r="L27" s="299">
        <f>[1]学校数!C36</f>
        <v>2</v>
      </c>
      <c r="M27" s="300">
        <f>[1]学校数!D36</f>
        <v>2</v>
      </c>
      <c r="N27" s="301">
        <f t="shared" si="4"/>
        <v>5141</v>
      </c>
      <c r="O27" s="302">
        <f>'[1]学年別生徒数　計'!C36</f>
        <v>2898</v>
      </c>
      <c r="P27" s="303">
        <f>'[1]学年別生徒数　計'!D36</f>
        <v>2243</v>
      </c>
      <c r="Q27" s="294">
        <f t="shared" si="5"/>
        <v>5141</v>
      </c>
      <c r="R27" s="302">
        <f>'[1]学年別生徒数　全日'!D36</f>
        <v>1815</v>
      </c>
      <c r="S27" s="304">
        <f>'[1]学年別生徒数　全日'!E36</f>
        <v>1671</v>
      </c>
      <c r="T27" s="303">
        <f>'[1]学年別生徒数　全日'!F36</f>
        <v>1655</v>
      </c>
      <c r="U27" s="289">
        <f t="shared" si="6"/>
        <v>0</v>
      </c>
      <c r="V27" s="299">
        <f>'[1]学年別生徒数　定時'!D36</f>
        <v>0</v>
      </c>
      <c r="W27" s="305">
        <f>'[1]学年別生徒数　定時'!E36</f>
        <v>0</v>
      </c>
      <c r="X27" s="305">
        <f>'[1]学年別生徒数　定時'!F36</f>
        <v>0</v>
      </c>
      <c r="Y27" s="300">
        <f>'[1]学年別生徒数　定時'!G36</f>
        <v>0</v>
      </c>
      <c r="Z27" s="301">
        <f>'[1]学年別生徒数　全日'!H36</f>
        <v>0</v>
      </c>
      <c r="AA27" s="306">
        <f>'[1]職名別教員数（本務者）　計'!B36</f>
        <v>307</v>
      </c>
      <c r="AB27" s="306">
        <f>'[1]職名別職員数（本務者）　計'!B36</f>
        <v>41</v>
      </c>
    </row>
    <row r="28" spans="1:28" ht="20.25" customHeight="1">
      <c r="A28" s="105"/>
      <c r="B28" s="793" t="s">
        <v>91</v>
      </c>
      <c r="C28" s="793"/>
      <c r="D28" s="793"/>
      <c r="E28" s="793"/>
      <c r="F28" s="793"/>
      <c r="G28" s="793"/>
      <c r="H28" s="106"/>
      <c r="I28" s="106"/>
      <c r="J28" s="107"/>
      <c r="K28" s="289">
        <f t="shared" si="3"/>
        <v>1</v>
      </c>
      <c r="L28" s="299">
        <f>[1]学校数!C37</f>
        <v>1</v>
      </c>
      <c r="M28" s="300">
        <f>[1]学校数!D37</f>
        <v>0</v>
      </c>
      <c r="N28" s="301">
        <f t="shared" si="4"/>
        <v>1231</v>
      </c>
      <c r="O28" s="302">
        <f>'[1]学年別生徒数　計'!C37</f>
        <v>609</v>
      </c>
      <c r="P28" s="303">
        <f>'[1]学年別生徒数　計'!D37</f>
        <v>622</v>
      </c>
      <c r="Q28" s="294">
        <f t="shared" si="5"/>
        <v>1231</v>
      </c>
      <c r="R28" s="302">
        <f>'[1]学年別生徒数　全日'!D37</f>
        <v>440</v>
      </c>
      <c r="S28" s="304">
        <f>'[1]学年別生徒数　全日'!E37</f>
        <v>400</v>
      </c>
      <c r="T28" s="303">
        <f>'[1]学年別生徒数　全日'!F37</f>
        <v>391</v>
      </c>
      <c r="U28" s="289">
        <f t="shared" si="6"/>
        <v>0</v>
      </c>
      <c r="V28" s="299">
        <f>'[1]学年別生徒数　定時'!D37</f>
        <v>0</v>
      </c>
      <c r="W28" s="305">
        <f>'[1]学年別生徒数　定時'!E37</f>
        <v>0</v>
      </c>
      <c r="X28" s="305">
        <f>'[1]学年別生徒数　定時'!F37</f>
        <v>0</v>
      </c>
      <c r="Y28" s="300">
        <f>'[1]学年別生徒数　定時'!G37</f>
        <v>0</v>
      </c>
      <c r="Z28" s="301">
        <f>'[1]学年別生徒数　全日'!H37</f>
        <v>0</v>
      </c>
      <c r="AA28" s="306">
        <f>'[1]職名別教員数（本務者）　計'!B37</f>
        <v>68</v>
      </c>
      <c r="AB28" s="306">
        <f>'[1]職名別職員数（本務者）　計'!B37</f>
        <v>8</v>
      </c>
    </row>
    <row r="29" spans="1:28" ht="20.25" customHeight="1">
      <c r="A29" s="105"/>
      <c r="B29" s="793" t="s">
        <v>92</v>
      </c>
      <c r="C29" s="793"/>
      <c r="D29" s="793"/>
      <c r="E29" s="793"/>
      <c r="F29" s="793"/>
      <c r="G29" s="793"/>
      <c r="H29" s="106"/>
      <c r="I29" s="106"/>
      <c r="J29" s="107"/>
      <c r="K29" s="289">
        <f t="shared" si="3"/>
        <v>1</v>
      </c>
      <c r="L29" s="299">
        <f>[1]学校数!C38</f>
        <v>1</v>
      </c>
      <c r="M29" s="300">
        <f>[1]学校数!D38</f>
        <v>0</v>
      </c>
      <c r="N29" s="301">
        <f t="shared" si="4"/>
        <v>1283</v>
      </c>
      <c r="O29" s="302">
        <f>'[1]学年別生徒数　計'!C38</f>
        <v>504</v>
      </c>
      <c r="P29" s="303">
        <f>'[1]学年別生徒数　計'!D38</f>
        <v>779</v>
      </c>
      <c r="Q29" s="294">
        <f t="shared" si="5"/>
        <v>1226</v>
      </c>
      <c r="R29" s="302">
        <f>'[1]学年別生徒数　全日'!D38</f>
        <v>443</v>
      </c>
      <c r="S29" s="304">
        <f>'[1]学年別生徒数　全日'!E38</f>
        <v>393</v>
      </c>
      <c r="T29" s="303">
        <f>'[1]学年別生徒数　全日'!F38</f>
        <v>390</v>
      </c>
      <c r="U29" s="289">
        <f t="shared" si="6"/>
        <v>57</v>
      </c>
      <c r="V29" s="299">
        <f>'[1]学年別生徒数　定時'!D38</f>
        <v>18</v>
      </c>
      <c r="W29" s="305">
        <f>'[1]学年別生徒数　定時'!E38</f>
        <v>8</v>
      </c>
      <c r="X29" s="305">
        <f>'[1]学年別生徒数　定時'!F38</f>
        <v>20</v>
      </c>
      <c r="Y29" s="300">
        <f>'[1]学年別生徒数　定時'!G38</f>
        <v>11</v>
      </c>
      <c r="Z29" s="301">
        <f>'[1]学年別生徒数　全日'!H38</f>
        <v>0</v>
      </c>
      <c r="AA29" s="306">
        <f>'[1]職名別教員数（本務者）　計'!B38</f>
        <v>78</v>
      </c>
      <c r="AB29" s="306">
        <f>'[1]職名別職員数（本務者）　計'!B38</f>
        <v>16</v>
      </c>
    </row>
    <row r="30" spans="1:28" ht="20.25" customHeight="1">
      <c r="A30" s="105"/>
      <c r="B30" s="793" t="s">
        <v>93</v>
      </c>
      <c r="C30" s="793"/>
      <c r="D30" s="793"/>
      <c r="E30" s="793"/>
      <c r="F30" s="793"/>
      <c r="G30" s="793"/>
      <c r="H30" s="106"/>
      <c r="I30" s="106"/>
      <c r="J30" s="107"/>
      <c r="K30" s="289">
        <f t="shared" si="3"/>
        <v>2</v>
      </c>
      <c r="L30" s="299">
        <f>[1]学校数!C39</f>
        <v>1</v>
      </c>
      <c r="M30" s="300">
        <f>[1]学校数!D39</f>
        <v>1</v>
      </c>
      <c r="N30" s="301">
        <f t="shared" si="4"/>
        <v>2119</v>
      </c>
      <c r="O30" s="302">
        <f>'[1]学年別生徒数　計'!C39</f>
        <v>1117</v>
      </c>
      <c r="P30" s="303">
        <f>'[1]学年別生徒数　計'!D39</f>
        <v>1002</v>
      </c>
      <c r="Q30" s="294">
        <f t="shared" si="5"/>
        <v>2119</v>
      </c>
      <c r="R30" s="302">
        <f>'[1]学年別生徒数　全日'!D39</f>
        <v>755</v>
      </c>
      <c r="S30" s="304">
        <f>'[1]学年別生徒数　全日'!E39</f>
        <v>722</v>
      </c>
      <c r="T30" s="303">
        <f>'[1]学年別生徒数　全日'!F39</f>
        <v>642</v>
      </c>
      <c r="U30" s="289">
        <f t="shared" si="6"/>
        <v>0</v>
      </c>
      <c r="V30" s="299">
        <f>'[1]学年別生徒数　定時'!D39</f>
        <v>0</v>
      </c>
      <c r="W30" s="305">
        <f>'[1]学年別生徒数　定時'!E39</f>
        <v>0</v>
      </c>
      <c r="X30" s="305">
        <f>'[1]学年別生徒数　定時'!F39</f>
        <v>0</v>
      </c>
      <c r="Y30" s="300">
        <f>'[1]学年別生徒数　定時'!G39</f>
        <v>0</v>
      </c>
      <c r="Z30" s="301">
        <f>'[1]学年別生徒数　全日'!H39</f>
        <v>0</v>
      </c>
      <c r="AA30" s="306">
        <f>'[1]職名別教員数（本務者）　計'!B39</f>
        <v>106</v>
      </c>
      <c r="AB30" s="306">
        <f>'[1]職名別職員数（本務者）　計'!B39</f>
        <v>15</v>
      </c>
    </row>
    <row r="31" spans="1:28" ht="20.25" customHeight="1">
      <c r="A31" s="105"/>
      <c r="B31" s="793" t="s">
        <v>94</v>
      </c>
      <c r="C31" s="793"/>
      <c r="D31" s="793"/>
      <c r="E31" s="793"/>
      <c r="F31" s="793"/>
      <c r="G31" s="793"/>
      <c r="H31" s="106"/>
      <c r="I31" s="106"/>
      <c r="J31" s="107"/>
      <c r="K31" s="289">
        <f t="shared" si="3"/>
        <v>4</v>
      </c>
      <c r="L31" s="299">
        <f>[1]学校数!C40</f>
        <v>2</v>
      </c>
      <c r="M31" s="300">
        <f>[1]学校数!D40</f>
        <v>2</v>
      </c>
      <c r="N31" s="301">
        <f t="shared" si="4"/>
        <v>4300</v>
      </c>
      <c r="O31" s="302">
        <f>'[1]学年別生徒数　計'!C40</f>
        <v>2466</v>
      </c>
      <c r="P31" s="303">
        <f>'[1]学年別生徒数　計'!D40</f>
        <v>1834</v>
      </c>
      <c r="Q31" s="294">
        <f t="shared" si="5"/>
        <v>4254</v>
      </c>
      <c r="R31" s="302">
        <f>'[1]学年別生徒数　全日'!D40</f>
        <v>1427</v>
      </c>
      <c r="S31" s="304">
        <f>'[1]学年別生徒数　全日'!E40</f>
        <v>1410</v>
      </c>
      <c r="T31" s="303">
        <f>'[1]学年別生徒数　全日'!F40</f>
        <v>1417</v>
      </c>
      <c r="U31" s="289">
        <f t="shared" si="6"/>
        <v>0</v>
      </c>
      <c r="V31" s="299">
        <f>'[1]学年別生徒数　定時'!D40</f>
        <v>0</v>
      </c>
      <c r="W31" s="305">
        <f>'[1]学年別生徒数　定時'!E40</f>
        <v>0</v>
      </c>
      <c r="X31" s="305">
        <f>'[1]学年別生徒数　定時'!F40</f>
        <v>0</v>
      </c>
      <c r="Y31" s="300">
        <f>'[1]学年別生徒数　定時'!G40</f>
        <v>0</v>
      </c>
      <c r="Z31" s="301">
        <f>'[1]学年別生徒数　全日'!H40</f>
        <v>46</v>
      </c>
      <c r="AA31" s="306">
        <f>'[1]職名別教員数（本務者）　計'!B40</f>
        <v>278</v>
      </c>
      <c r="AB31" s="306">
        <f>'[1]職名別職員数（本務者）　計'!B40</f>
        <v>63</v>
      </c>
    </row>
    <row r="32" spans="1:28" ht="20.25" customHeight="1">
      <c r="A32" s="105"/>
      <c r="B32" s="793" t="s">
        <v>95</v>
      </c>
      <c r="C32" s="793"/>
      <c r="D32" s="793"/>
      <c r="E32" s="793"/>
      <c r="F32" s="793"/>
      <c r="G32" s="793"/>
      <c r="H32" s="106"/>
      <c r="I32" s="106"/>
      <c r="J32" s="107"/>
      <c r="K32" s="289">
        <f t="shared" si="3"/>
        <v>2</v>
      </c>
      <c r="L32" s="299">
        <f>[1]学校数!C41</f>
        <v>2</v>
      </c>
      <c r="M32" s="300">
        <f>[1]学校数!D41</f>
        <v>0</v>
      </c>
      <c r="N32" s="301">
        <f t="shared" si="4"/>
        <v>1480</v>
      </c>
      <c r="O32" s="302">
        <f>'[1]学年別生徒数　計'!C41</f>
        <v>550</v>
      </c>
      <c r="P32" s="303">
        <f>'[1]学年別生徒数　計'!D41</f>
        <v>930</v>
      </c>
      <c r="Q32" s="294">
        <f t="shared" si="5"/>
        <v>1480</v>
      </c>
      <c r="R32" s="302">
        <f>'[1]学年別生徒数　全日'!D41</f>
        <v>469</v>
      </c>
      <c r="S32" s="304">
        <f>'[1]学年別生徒数　全日'!E41</f>
        <v>495</v>
      </c>
      <c r="T32" s="303">
        <f>'[1]学年別生徒数　全日'!F41</f>
        <v>516</v>
      </c>
      <c r="U32" s="289">
        <f t="shared" si="6"/>
        <v>0</v>
      </c>
      <c r="V32" s="299">
        <f>'[1]学年別生徒数　定時'!D41</f>
        <v>0</v>
      </c>
      <c r="W32" s="305">
        <f>'[1]学年別生徒数　定時'!E41</f>
        <v>0</v>
      </c>
      <c r="X32" s="305">
        <f>'[1]学年別生徒数　定時'!F41</f>
        <v>0</v>
      </c>
      <c r="Y32" s="300">
        <f>'[1]学年別生徒数　定時'!G41</f>
        <v>0</v>
      </c>
      <c r="Z32" s="301">
        <f>'[1]学年別生徒数　全日'!H41</f>
        <v>0</v>
      </c>
      <c r="AA32" s="306">
        <f>'[1]職名別教員数（本務者）　計'!B41</f>
        <v>99</v>
      </c>
      <c r="AB32" s="306">
        <f>'[1]職名別職員数（本務者）　計'!B41</f>
        <v>18</v>
      </c>
    </row>
    <row r="33" spans="1:28" ht="20.25" customHeight="1">
      <c r="A33" s="105"/>
      <c r="B33" s="793" t="s">
        <v>96</v>
      </c>
      <c r="C33" s="793"/>
      <c r="D33" s="793"/>
      <c r="E33" s="793"/>
      <c r="F33" s="793"/>
      <c r="G33" s="793"/>
      <c r="H33" s="106"/>
      <c r="I33" s="106"/>
      <c r="J33" s="107"/>
      <c r="K33" s="289">
        <f t="shared" si="3"/>
        <v>2</v>
      </c>
      <c r="L33" s="299">
        <f>[1]学校数!C42</f>
        <v>2</v>
      </c>
      <c r="M33" s="300">
        <f>[1]学校数!D42</f>
        <v>0</v>
      </c>
      <c r="N33" s="301">
        <f t="shared" si="4"/>
        <v>1449</v>
      </c>
      <c r="O33" s="302">
        <f>'[1]学年別生徒数　計'!C42</f>
        <v>874</v>
      </c>
      <c r="P33" s="303">
        <f>'[1]学年別生徒数　計'!D42</f>
        <v>575</v>
      </c>
      <c r="Q33" s="294">
        <f t="shared" si="5"/>
        <v>1431</v>
      </c>
      <c r="R33" s="302">
        <f>'[1]学年別生徒数　全日'!D42</f>
        <v>517</v>
      </c>
      <c r="S33" s="304">
        <f>'[1]学年別生徒数　全日'!E42</f>
        <v>445</v>
      </c>
      <c r="T33" s="303">
        <f>'[1]学年別生徒数　全日'!F42</f>
        <v>469</v>
      </c>
      <c r="U33" s="289">
        <f t="shared" si="6"/>
        <v>0</v>
      </c>
      <c r="V33" s="299">
        <f>'[1]学年別生徒数　定時'!D42</f>
        <v>0</v>
      </c>
      <c r="W33" s="305">
        <f>'[1]学年別生徒数　定時'!E42</f>
        <v>0</v>
      </c>
      <c r="X33" s="305">
        <f>'[1]学年別生徒数　定時'!F42</f>
        <v>0</v>
      </c>
      <c r="Y33" s="300">
        <f>'[1]学年別生徒数　定時'!G42</f>
        <v>0</v>
      </c>
      <c r="Z33" s="301">
        <f>'[1]学年別生徒数　全日'!H42</f>
        <v>18</v>
      </c>
      <c r="AA33" s="306">
        <f>'[1]職名別教員数（本務者）　計'!B42</f>
        <v>98</v>
      </c>
      <c r="AB33" s="306">
        <f>'[1]職名別職員数（本務者）　計'!B42</f>
        <v>39</v>
      </c>
    </row>
    <row r="34" spans="1:28" ht="20.25" customHeight="1">
      <c r="A34" s="105"/>
      <c r="B34" s="793" t="s">
        <v>97</v>
      </c>
      <c r="C34" s="793"/>
      <c r="D34" s="793"/>
      <c r="E34" s="793"/>
      <c r="F34" s="793"/>
      <c r="G34" s="793"/>
      <c r="H34" s="106"/>
      <c r="I34" s="106"/>
      <c r="J34" s="107"/>
      <c r="K34" s="289">
        <f t="shared" si="3"/>
        <v>1</v>
      </c>
      <c r="L34" s="299">
        <f>[1]学校数!C43</f>
        <v>1</v>
      </c>
      <c r="M34" s="300">
        <f>[1]学校数!D43</f>
        <v>0</v>
      </c>
      <c r="N34" s="301">
        <f t="shared" si="4"/>
        <v>348</v>
      </c>
      <c r="O34" s="302">
        <f>'[1]学年別生徒数　計'!C43</f>
        <v>185</v>
      </c>
      <c r="P34" s="303">
        <f>'[1]学年別生徒数　計'!D43</f>
        <v>163</v>
      </c>
      <c r="Q34" s="294">
        <f t="shared" si="5"/>
        <v>348</v>
      </c>
      <c r="R34" s="302">
        <f>'[1]学年別生徒数　全日'!D43</f>
        <v>123</v>
      </c>
      <c r="S34" s="304">
        <f>'[1]学年別生徒数　全日'!E43</f>
        <v>123</v>
      </c>
      <c r="T34" s="303">
        <f>'[1]学年別生徒数　全日'!F43</f>
        <v>102</v>
      </c>
      <c r="U34" s="289">
        <f t="shared" si="6"/>
        <v>0</v>
      </c>
      <c r="V34" s="299">
        <f>'[1]学年別生徒数　定時'!D43</f>
        <v>0</v>
      </c>
      <c r="W34" s="305">
        <f>'[1]学年別生徒数　定時'!E43</f>
        <v>0</v>
      </c>
      <c r="X34" s="305">
        <f>'[1]学年別生徒数　定時'!F43</f>
        <v>0</v>
      </c>
      <c r="Y34" s="300">
        <f>'[1]学年別生徒数　定時'!G43</f>
        <v>0</v>
      </c>
      <c r="Z34" s="301">
        <f>'[1]学年別生徒数　全日'!H43</f>
        <v>0</v>
      </c>
      <c r="AA34" s="306">
        <f>'[1]職名別教員数（本務者）　計'!B43</f>
        <v>35</v>
      </c>
      <c r="AB34" s="306">
        <f>'[1]職名別職員数（本務者）　計'!B43</f>
        <v>10</v>
      </c>
    </row>
    <row r="35" spans="1:28" ht="20.25" customHeight="1">
      <c r="A35" s="105"/>
      <c r="B35" s="793" t="s">
        <v>98</v>
      </c>
      <c r="C35" s="793"/>
      <c r="D35" s="793"/>
      <c r="E35" s="793"/>
      <c r="F35" s="793"/>
      <c r="G35" s="793"/>
      <c r="H35" s="106"/>
      <c r="I35" s="106"/>
      <c r="J35" s="107"/>
      <c r="K35" s="289">
        <f t="shared" si="3"/>
        <v>1</v>
      </c>
      <c r="L35" s="299">
        <f>[1]学校数!C44</f>
        <v>1</v>
      </c>
      <c r="M35" s="300">
        <f>[1]学校数!D44</f>
        <v>0</v>
      </c>
      <c r="N35" s="301">
        <f t="shared" si="4"/>
        <v>350</v>
      </c>
      <c r="O35" s="302">
        <f>'[1]学年別生徒数　計'!C44</f>
        <v>259</v>
      </c>
      <c r="P35" s="303">
        <f>'[1]学年別生徒数　計'!D44</f>
        <v>91</v>
      </c>
      <c r="Q35" s="294">
        <f t="shared" si="5"/>
        <v>350</v>
      </c>
      <c r="R35" s="302">
        <f>'[1]学年別生徒数　全日'!D44</f>
        <v>102</v>
      </c>
      <c r="S35" s="304">
        <f>'[1]学年別生徒数　全日'!E44</f>
        <v>120</v>
      </c>
      <c r="T35" s="303">
        <f>'[1]学年別生徒数　全日'!F44</f>
        <v>128</v>
      </c>
      <c r="U35" s="289">
        <f t="shared" si="6"/>
        <v>0</v>
      </c>
      <c r="V35" s="299">
        <f>'[1]学年別生徒数　定時'!D44</f>
        <v>0</v>
      </c>
      <c r="W35" s="305">
        <f>'[1]学年別生徒数　定時'!E44</f>
        <v>0</v>
      </c>
      <c r="X35" s="305">
        <f>'[1]学年別生徒数　定時'!F44</f>
        <v>0</v>
      </c>
      <c r="Y35" s="300">
        <f>'[1]学年別生徒数　定時'!G44</f>
        <v>0</v>
      </c>
      <c r="Z35" s="301">
        <f>'[1]学年別生徒数　全日'!H44</f>
        <v>0</v>
      </c>
      <c r="AA35" s="306">
        <f>'[1]職名別教員数（本務者）　計'!B44</f>
        <v>43</v>
      </c>
      <c r="AB35" s="306">
        <f>'[1]職名別職員数（本務者）　計'!B44</f>
        <v>15</v>
      </c>
    </row>
    <row r="36" spans="1:28" ht="20.25" customHeight="1">
      <c r="A36" s="105"/>
      <c r="B36" s="793" t="s">
        <v>99</v>
      </c>
      <c r="C36" s="793"/>
      <c r="D36" s="793"/>
      <c r="E36" s="793"/>
      <c r="F36" s="793"/>
      <c r="G36" s="793"/>
      <c r="H36" s="106"/>
      <c r="I36" s="106"/>
      <c r="J36" s="107"/>
      <c r="K36" s="289">
        <f t="shared" si="3"/>
        <v>2</v>
      </c>
      <c r="L36" s="299">
        <f>[1]学校数!C45</f>
        <v>2</v>
      </c>
      <c r="M36" s="300">
        <f>[1]学校数!D45</f>
        <v>0</v>
      </c>
      <c r="N36" s="301">
        <f t="shared" si="4"/>
        <v>604</v>
      </c>
      <c r="O36" s="302">
        <f>'[1]学年別生徒数　計'!C45</f>
        <v>310</v>
      </c>
      <c r="P36" s="303">
        <f>'[1]学年別生徒数　計'!D45</f>
        <v>294</v>
      </c>
      <c r="Q36" s="294">
        <f t="shared" si="5"/>
        <v>553</v>
      </c>
      <c r="R36" s="302">
        <f>'[1]学年別生徒数　全日'!D45</f>
        <v>154</v>
      </c>
      <c r="S36" s="304">
        <f>'[1]学年別生徒数　全日'!E45</f>
        <v>174</v>
      </c>
      <c r="T36" s="303">
        <f>'[1]学年別生徒数　全日'!F45</f>
        <v>225</v>
      </c>
      <c r="U36" s="289">
        <f t="shared" si="6"/>
        <v>51</v>
      </c>
      <c r="V36" s="299">
        <f>'[1]学年別生徒数　定時'!D45</f>
        <v>20</v>
      </c>
      <c r="W36" s="305">
        <f>'[1]学年別生徒数　定時'!E45</f>
        <v>12</v>
      </c>
      <c r="X36" s="305">
        <f>'[1]学年別生徒数　定時'!F45</f>
        <v>19</v>
      </c>
      <c r="Y36" s="300">
        <f>'[1]学年別生徒数　定時'!G45</f>
        <v>0</v>
      </c>
      <c r="Z36" s="301">
        <f>'[1]学年別生徒数　全日'!H45</f>
        <v>0</v>
      </c>
      <c r="AA36" s="306">
        <f>'[1]職名別教員数（本務者）　計'!B45</f>
        <v>61</v>
      </c>
      <c r="AB36" s="306">
        <f>'[1]職名別職員数（本務者）　計'!B45</f>
        <v>11</v>
      </c>
    </row>
    <row r="37" spans="1:28" ht="20.25" customHeight="1">
      <c r="A37" s="105"/>
      <c r="B37" s="793" t="s">
        <v>100</v>
      </c>
      <c r="C37" s="793"/>
      <c r="D37" s="793"/>
      <c r="E37" s="793"/>
      <c r="F37" s="793"/>
      <c r="G37" s="793"/>
      <c r="H37" s="106"/>
      <c r="I37" s="106"/>
      <c r="J37" s="107"/>
      <c r="K37" s="289">
        <f t="shared" si="3"/>
        <v>3</v>
      </c>
      <c r="L37" s="299">
        <f>[1]学校数!C46</f>
        <v>3</v>
      </c>
      <c r="M37" s="300">
        <f>[1]学校数!D46</f>
        <v>0</v>
      </c>
      <c r="N37" s="301">
        <f t="shared" si="4"/>
        <v>1520</v>
      </c>
      <c r="O37" s="302">
        <f>'[1]学年別生徒数　計'!C46</f>
        <v>772</v>
      </c>
      <c r="P37" s="303">
        <f>'[1]学年別生徒数　計'!D46</f>
        <v>748</v>
      </c>
      <c r="Q37" s="294">
        <f t="shared" si="5"/>
        <v>1450</v>
      </c>
      <c r="R37" s="302">
        <f>'[1]学年別生徒数　全日'!D46</f>
        <v>490</v>
      </c>
      <c r="S37" s="304">
        <f>'[1]学年別生徒数　全日'!E46</f>
        <v>487</v>
      </c>
      <c r="T37" s="303">
        <f>'[1]学年別生徒数　全日'!F46</f>
        <v>473</v>
      </c>
      <c r="U37" s="289">
        <f t="shared" si="6"/>
        <v>70</v>
      </c>
      <c r="V37" s="299">
        <f>'[1]学年別生徒数　定時'!D46</f>
        <v>20</v>
      </c>
      <c r="W37" s="305">
        <f>'[1]学年別生徒数　定時'!E46</f>
        <v>21</v>
      </c>
      <c r="X37" s="305">
        <f>'[1]学年別生徒数　定時'!F46</f>
        <v>18</v>
      </c>
      <c r="Y37" s="300">
        <f>'[1]学年別生徒数　定時'!G46</f>
        <v>11</v>
      </c>
      <c r="Z37" s="301">
        <f>'[1]学年別生徒数　全日'!H46</f>
        <v>0</v>
      </c>
      <c r="AA37" s="306">
        <f>'[1]職名別教員数（本務者）　計'!B46</f>
        <v>125</v>
      </c>
      <c r="AB37" s="306">
        <f>'[1]職名別職員数（本務者）　計'!B46</f>
        <v>34</v>
      </c>
    </row>
    <row r="38" spans="1:28" ht="20.25" customHeight="1">
      <c r="A38" s="105"/>
      <c r="B38" s="793" t="s">
        <v>101</v>
      </c>
      <c r="C38" s="793"/>
      <c r="D38" s="793"/>
      <c r="E38" s="793"/>
      <c r="F38" s="793"/>
      <c r="G38" s="793"/>
      <c r="H38" s="106"/>
      <c r="I38" s="106"/>
      <c r="J38" s="107"/>
      <c r="K38" s="289">
        <f t="shared" si="3"/>
        <v>1</v>
      </c>
      <c r="L38" s="299">
        <f>[1]学校数!C47</f>
        <v>1</v>
      </c>
      <c r="M38" s="300">
        <f>[1]学校数!D47</f>
        <v>0</v>
      </c>
      <c r="N38" s="301">
        <f t="shared" si="4"/>
        <v>360</v>
      </c>
      <c r="O38" s="302">
        <f>'[1]学年別生徒数　計'!C47</f>
        <v>165</v>
      </c>
      <c r="P38" s="303">
        <f>'[1]学年別生徒数　計'!D47</f>
        <v>195</v>
      </c>
      <c r="Q38" s="294">
        <f t="shared" si="5"/>
        <v>360</v>
      </c>
      <c r="R38" s="302">
        <f>'[1]学年別生徒数　全日'!D47</f>
        <v>130</v>
      </c>
      <c r="S38" s="304">
        <f>'[1]学年別生徒数　全日'!E47</f>
        <v>106</v>
      </c>
      <c r="T38" s="303">
        <f>'[1]学年別生徒数　全日'!F47</f>
        <v>124</v>
      </c>
      <c r="U38" s="289">
        <f t="shared" si="6"/>
        <v>0</v>
      </c>
      <c r="V38" s="299">
        <f>'[1]学年別生徒数　定時'!D47</f>
        <v>0</v>
      </c>
      <c r="W38" s="305">
        <f>'[1]学年別生徒数　定時'!E47</f>
        <v>0</v>
      </c>
      <c r="X38" s="305">
        <f>'[1]学年別生徒数　定時'!F47</f>
        <v>0</v>
      </c>
      <c r="Y38" s="300">
        <f>'[1]学年別生徒数　定時'!G47</f>
        <v>0</v>
      </c>
      <c r="Z38" s="301">
        <f>'[1]学年別生徒数　全日'!H47</f>
        <v>0</v>
      </c>
      <c r="AA38" s="306">
        <f>'[1]職名別教員数（本務者）　計'!B47</f>
        <v>31</v>
      </c>
      <c r="AB38" s="306">
        <f>'[1]職名別職員数（本務者）　計'!B47</f>
        <v>9</v>
      </c>
    </row>
    <row r="39" spans="1:28" ht="20.25" customHeight="1">
      <c r="A39" s="71"/>
      <c r="B39" s="793" t="s">
        <v>102</v>
      </c>
      <c r="C39" s="793"/>
      <c r="D39" s="793"/>
      <c r="E39" s="793"/>
      <c r="F39" s="793"/>
      <c r="G39" s="793"/>
      <c r="H39" s="72"/>
      <c r="I39" s="72"/>
      <c r="J39" s="73"/>
      <c r="K39" s="289">
        <f t="shared" si="3"/>
        <v>2</v>
      </c>
      <c r="L39" s="299">
        <f>[1]学校数!C48</f>
        <v>2</v>
      </c>
      <c r="M39" s="300">
        <f>[1]学校数!D48</f>
        <v>0</v>
      </c>
      <c r="N39" s="301">
        <f t="shared" si="4"/>
        <v>1483</v>
      </c>
      <c r="O39" s="302">
        <f>'[1]学年別生徒数　計'!C48</f>
        <v>802</v>
      </c>
      <c r="P39" s="303">
        <f>'[1]学年別生徒数　計'!D48</f>
        <v>681</v>
      </c>
      <c r="Q39" s="294">
        <f t="shared" si="5"/>
        <v>1429</v>
      </c>
      <c r="R39" s="302">
        <f>'[1]学年別生徒数　全日'!D48</f>
        <v>513</v>
      </c>
      <c r="S39" s="304">
        <f>'[1]学年別生徒数　全日'!E48</f>
        <v>463</v>
      </c>
      <c r="T39" s="303">
        <f>'[1]学年別生徒数　全日'!F48</f>
        <v>453</v>
      </c>
      <c r="U39" s="289">
        <f t="shared" si="6"/>
        <v>54</v>
      </c>
      <c r="V39" s="299">
        <f>'[1]学年別生徒数　定時'!D48</f>
        <v>14</v>
      </c>
      <c r="W39" s="305">
        <f>'[1]学年別生徒数　定時'!E48</f>
        <v>12</v>
      </c>
      <c r="X39" s="305">
        <f>'[1]学年別生徒数　定時'!F48</f>
        <v>10</v>
      </c>
      <c r="Y39" s="300">
        <f>'[1]学年別生徒数　定時'!G48</f>
        <v>18</v>
      </c>
      <c r="Z39" s="301">
        <f>'[1]学年別生徒数　全日'!H48</f>
        <v>0</v>
      </c>
      <c r="AA39" s="306">
        <f>'[1]職名別教員数（本務者）　計'!B48</f>
        <v>107</v>
      </c>
      <c r="AB39" s="306">
        <f>'[1]職名別職員数（本務者）　計'!B48</f>
        <v>29</v>
      </c>
    </row>
    <row r="40" spans="1:28" s="298" customFormat="1" ht="22.5" customHeight="1">
      <c r="A40" s="71"/>
      <c r="B40" s="792" t="s">
        <v>155</v>
      </c>
      <c r="C40" s="792"/>
      <c r="D40" s="792"/>
      <c r="E40" s="792"/>
      <c r="F40" s="792"/>
      <c r="G40" s="792"/>
      <c r="H40" s="72"/>
      <c r="I40" s="72"/>
      <c r="J40" s="73"/>
      <c r="K40" s="289">
        <f t="shared" si="3"/>
        <v>1</v>
      </c>
      <c r="L40" s="299">
        <f>[1]学校数!C49</f>
        <v>0</v>
      </c>
      <c r="M40" s="300">
        <f>[1]学校数!D49</f>
        <v>1</v>
      </c>
      <c r="N40" s="289">
        <f t="shared" si="4"/>
        <v>396</v>
      </c>
      <c r="O40" s="302">
        <f>'[1]学年別生徒数　計'!C49</f>
        <v>0</v>
      </c>
      <c r="P40" s="303">
        <f>'[1]学年別生徒数　計'!D49</f>
        <v>396</v>
      </c>
      <c r="Q40" s="294">
        <f t="shared" si="5"/>
        <v>396</v>
      </c>
      <c r="R40" s="302">
        <f>'[1]学年別生徒数　全日'!D49</f>
        <v>185</v>
      </c>
      <c r="S40" s="304">
        <f>'[1]学年別生徒数　全日'!E49</f>
        <v>119</v>
      </c>
      <c r="T40" s="303">
        <f>'[1]学年別生徒数　全日'!F49</f>
        <v>92</v>
      </c>
      <c r="U40" s="289">
        <f t="shared" si="6"/>
        <v>0</v>
      </c>
      <c r="V40" s="299">
        <f>'[1]学年別生徒数　定時'!D49</f>
        <v>0</v>
      </c>
      <c r="W40" s="305">
        <f>'[1]学年別生徒数　定時'!E49</f>
        <v>0</v>
      </c>
      <c r="X40" s="305">
        <f>'[1]学年別生徒数　定時'!F49</f>
        <v>0</v>
      </c>
      <c r="Y40" s="300">
        <f>'[1]学年別生徒数　定時'!G49</f>
        <v>0</v>
      </c>
      <c r="Z40" s="301">
        <f>'[1]学年別生徒数　全日'!H49</f>
        <v>0</v>
      </c>
      <c r="AA40" s="306">
        <f>'[1]職名別教員数（本務者）　計'!B49</f>
        <v>31</v>
      </c>
      <c r="AB40" s="306">
        <f>'[1]職名別職員数（本務者）　計'!B49</f>
        <v>1</v>
      </c>
    </row>
    <row r="41" spans="1:28" s="298" customFormat="1" ht="22.5" customHeight="1">
      <c r="A41" s="71"/>
      <c r="B41" s="792" t="s">
        <v>104</v>
      </c>
      <c r="C41" s="792"/>
      <c r="D41" s="792"/>
      <c r="E41" s="792"/>
      <c r="F41" s="792"/>
      <c r="G41" s="792"/>
      <c r="H41" s="72"/>
      <c r="I41" s="72"/>
      <c r="J41" s="73"/>
      <c r="K41" s="289">
        <f t="shared" si="3"/>
        <v>4</v>
      </c>
      <c r="L41" s="290">
        <f>[1]学校数!C50</f>
        <v>4</v>
      </c>
      <c r="M41" s="291">
        <f>[1]学校数!D50</f>
        <v>0</v>
      </c>
      <c r="N41" s="289">
        <f t="shared" si="4"/>
        <v>3399</v>
      </c>
      <c r="O41" s="292">
        <f>'[1]学年別生徒数　計'!C50</f>
        <v>1548</v>
      </c>
      <c r="P41" s="293">
        <f>'[1]学年別生徒数　計'!D50</f>
        <v>1851</v>
      </c>
      <c r="Q41" s="294">
        <f t="shared" si="5"/>
        <v>3399</v>
      </c>
      <c r="R41" s="292">
        <f>'[1]学年別生徒数　全日'!D50</f>
        <v>1192</v>
      </c>
      <c r="S41" s="295">
        <f>'[1]学年別生徒数　全日'!E50</f>
        <v>1053</v>
      </c>
      <c r="T41" s="293">
        <f>'[1]学年別生徒数　全日'!F50</f>
        <v>1154</v>
      </c>
      <c r="U41" s="289">
        <f t="shared" si="6"/>
        <v>0</v>
      </c>
      <c r="V41" s="290">
        <f>'[1]学年別生徒数　定時'!D50</f>
        <v>0</v>
      </c>
      <c r="W41" s="296">
        <f>'[1]学年別生徒数　定時'!E50</f>
        <v>0</v>
      </c>
      <c r="X41" s="296">
        <f>'[1]学年別生徒数　定時'!F50</f>
        <v>0</v>
      </c>
      <c r="Y41" s="291">
        <f>'[1]学年別生徒数　定時'!G50</f>
        <v>0</v>
      </c>
      <c r="Z41" s="289">
        <f>'[1]学年別生徒数　全日'!H50</f>
        <v>0</v>
      </c>
      <c r="AA41" s="306">
        <f>'[1]職名別教員数（本務者）　計'!B50</f>
        <v>234</v>
      </c>
      <c r="AB41" s="297">
        <f>'[1]職名別職員数（本務者）　計'!B50</f>
        <v>45</v>
      </c>
    </row>
    <row r="42" spans="1:28" s="298" customFormat="1" ht="22.5" customHeight="1">
      <c r="A42" s="71"/>
      <c r="B42" s="792" t="s">
        <v>112</v>
      </c>
      <c r="C42" s="792"/>
      <c r="D42" s="792"/>
      <c r="E42" s="792"/>
      <c r="F42" s="792"/>
      <c r="G42" s="792"/>
      <c r="H42" s="72"/>
      <c r="I42" s="72"/>
      <c r="J42" s="73"/>
      <c r="K42" s="289">
        <f t="shared" si="3"/>
        <v>1</v>
      </c>
      <c r="L42" s="290">
        <f>[1]学校数!C58</f>
        <v>1</v>
      </c>
      <c r="M42" s="291">
        <f>[1]学校数!D58</f>
        <v>0</v>
      </c>
      <c r="N42" s="289">
        <f t="shared" si="4"/>
        <v>341</v>
      </c>
      <c r="O42" s="292">
        <f>'[1]学年別生徒数　計'!C58</f>
        <v>211</v>
      </c>
      <c r="P42" s="293">
        <f>'[1]学年別生徒数　計'!D58</f>
        <v>130</v>
      </c>
      <c r="Q42" s="294">
        <f t="shared" si="5"/>
        <v>341</v>
      </c>
      <c r="R42" s="292">
        <f>'[1]学年別生徒数　全日'!D58</f>
        <v>134</v>
      </c>
      <c r="S42" s="295">
        <f>'[1]学年別生徒数　全日'!E58</f>
        <v>120</v>
      </c>
      <c r="T42" s="293">
        <f>'[1]学年別生徒数　全日'!F58</f>
        <v>87</v>
      </c>
      <c r="U42" s="289">
        <f t="shared" si="6"/>
        <v>0</v>
      </c>
      <c r="V42" s="290">
        <f>'[1]学年別生徒数　定時'!D58</f>
        <v>0</v>
      </c>
      <c r="W42" s="296">
        <f>'[1]学年別生徒数　定時'!E58</f>
        <v>0</v>
      </c>
      <c r="X42" s="296">
        <f>'[1]学年別生徒数　定時'!F58</f>
        <v>0</v>
      </c>
      <c r="Y42" s="291">
        <f>'[1]学年別生徒数　定時'!G58</f>
        <v>0</v>
      </c>
      <c r="Z42" s="289">
        <f>'[1]学年別生徒数　全日'!H58</f>
        <v>0</v>
      </c>
      <c r="AA42" s="289">
        <f>'[1]職名別教員数（本務者）　計'!B58</f>
        <v>36</v>
      </c>
      <c r="AB42" s="297">
        <f>'[1]職名別職員数（本務者）　計'!B58</f>
        <v>15</v>
      </c>
    </row>
    <row r="43" spans="1:28" s="298" customFormat="1" ht="22.5" customHeight="1">
      <c r="A43" s="71"/>
      <c r="B43" s="792" t="s">
        <v>117</v>
      </c>
      <c r="C43" s="792"/>
      <c r="D43" s="792"/>
      <c r="E43" s="792"/>
      <c r="F43" s="792"/>
      <c r="G43" s="792"/>
      <c r="H43" s="72"/>
      <c r="I43" s="72"/>
      <c r="J43" s="73"/>
      <c r="K43" s="289">
        <f t="shared" si="3"/>
        <v>0</v>
      </c>
      <c r="L43" s="290">
        <f>[1]学校数!C63</f>
        <v>0</v>
      </c>
      <c r="M43" s="291">
        <f>[1]学校数!D63</f>
        <v>0</v>
      </c>
      <c r="N43" s="289">
        <f>IF(O43+P43=Q43+U43+Z43,O43+P43,"Error")</f>
        <v>0</v>
      </c>
      <c r="O43" s="292">
        <f>'[1]学年別生徒数　計'!C63</f>
        <v>0</v>
      </c>
      <c r="P43" s="293">
        <f>'[1]学年別生徒数　計'!D63</f>
        <v>0</v>
      </c>
      <c r="Q43" s="294">
        <f>SUM(R43:T43)</f>
        <v>0</v>
      </c>
      <c r="R43" s="290">
        <f>'[1]学年別生徒数　全日'!D63</f>
        <v>0</v>
      </c>
      <c r="S43" s="296">
        <f>'[1]学年別生徒数　全日'!E63</f>
        <v>0</v>
      </c>
      <c r="T43" s="291">
        <f>'[1]学年別生徒数　全日'!F63</f>
        <v>0</v>
      </c>
      <c r="U43" s="289">
        <f t="shared" si="6"/>
        <v>0</v>
      </c>
      <c r="V43" s="290">
        <f>'[1]学年別生徒数　定時'!D63</f>
        <v>0</v>
      </c>
      <c r="W43" s="296">
        <f>'[1]学年別生徒数　定時'!E63</f>
        <v>0</v>
      </c>
      <c r="X43" s="296">
        <f>'[1]学年別生徒数　定時'!F63</f>
        <v>0</v>
      </c>
      <c r="Y43" s="291">
        <f>'[1]学年別生徒数　定時'!G63</f>
        <v>0</v>
      </c>
      <c r="Z43" s="289">
        <f>'[1]学年別生徒数　全日'!H63</f>
        <v>0</v>
      </c>
      <c r="AA43" s="289">
        <f>'[1]職名別教員数（本務者）　計'!B63</f>
        <v>0</v>
      </c>
      <c r="AB43" s="297">
        <f>'[1]職名別職員数（本務者）　計'!B63</f>
        <v>0</v>
      </c>
    </row>
    <row r="44" spans="1:28" s="298" customFormat="1" ht="22.5" customHeight="1">
      <c r="A44" s="71"/>
      <c r="B44" s="792" t="s">
        <v>120</v>
      </c>
      <c r="C44" s="792"/>
      <c r="D44" s="792"/>
      <c r="E44" s="792"/>
      <c r="F44" s="792"/>
      <c r="G44" s="792"/>
      <c r="H44" s="72"/>
      <c r="I44" s="72"/>
      <c r="J44" s="73"/>
      <c r="K44" s="289">
        <f t="shared" si="3"/>
        <v>1</v>
      </c>
      <c r="L44" s="290">
        <f>[1]学校数!C66</f>
        <v>1</v>
      </c>
      <c r="M44" s="291">
        <f>[1]学校数!D66</f>
        <v>0</v>
      </c>
      <c r="N44" s="289">
        <f t="shared" si="4"/>
        <v>381</v>
      </c>
      <c r="O44" s="292">
        <f>'[1]学年別生徒数　計'!C66</f>
        <v>274</v>
      </c>
      <c r="P44" s="293">
        <f>'[1]学年別生徒数　計'!D66</f>
        <v>107</v>
      </c>
      <c r="Q44" s="294">
        <f t="shared" si="5"/>
        <v>381</v>
      </c>
      <c r="R44" s="292">
        <f>'[1]学年別生徒数　全日'!D66</f>
        <v>111</v>
      </c>
      <c r="S44" s="295">
        <f>'[1]学年別生徒数　全日'!E66</f>
        <v>124</v>
      </c>
      <c r="T44" s="293">
        <f>'[1]学年別生徒数　全日'!F66</f>
        <v>146</v>
      </c>
      <c r="U44" s="289">
        <f t="shared" si="6"/>
        <v>0</v>
      </c>
      <c r="V44" s="290">
        <f>'[1]学年別生徒数　定時'!D66</f>
        <v>0</v>
      </c>
      <c r="W44" s="296">
        <f>'[1]学年別生徒数　定時'!E66</f>
        <v>0</v>
      </c>
      <c r="X44" s="296">
        <f>'[1]学年別生徒数　定時'!F66</f>
        <v>0</v>
      </c>
      <c r="Y44" s="291">
        <f>'[1]学年別生徒数　定時'!G66</f>
        <v>0</v>
      </c>
      <c r="Z44" s="289">
        <f>'[1]学年別生徒数　全日'!H66</f>
        <v>0</v>
      </c>
      <c r="AA44" s="289">
        <f>'[1]職名別教員数（本務者）　計'!B66</f>
        <v>47</v>
      </c>
      <c r="AB44" s="297">
        <f>'[1]職名別職員数（本務者）　計'!B66</f>
        <v>20</v>
      </c>
    </row>
    <row r="45" spans="1:28" s="298" customFormat="1" ht="22.5" customHeight="1">
      <c r="A45" s="71"/>
      <c r="B45" s="792" t="s">
        <v>122</v>
      </c>
      <c r="C45" s="792"/>
      <c r="D45" s="792"/>
      <c r="E45" s="792"/>
      <c r="F45" s="792"/>
      <c r="G45" s="792"/>
      <c r="H45" s="72"/>
      <c r="I45" s="72"/>
      <c r="J45" s="73"/>
      <c r="K45" s="289">
        <f t="shared" si="3"/>
        <v>0</v>
      </c>
      <c r="L45" s="290">
        <f>[1]学校数!C68</f>
        <v>0</v>
      </c>
      <c r="M45" s="291">
        <f>[1]学校数!D68</f>
        <v>0</v>
      </c>
      <c r="N45" s="289">
        <f t="shared" si="4"/>
        <v>0</v>
      </c>
      <c r="O45" s="290">
        <f>'[1]学年別生徒数　計'!C68</f>
        <v>0</v>
      </c>
      <c r="P45" s="291">
        <f>'[1]学年別生徒数　計'!D68</f>
        <v>0</v>
      </c>
      <c r="Q45" s="294">
        <f t="shared" si="5"/>
        <v>0</v>
      </c>
      <c r="R45" s="290">
        <f>'[1]学年別生徒数　全日'!D68</f>
        <v>0</v>
      </c>
      <c r="S45" s="296">
        <f>'[1]学年別生徒数　全日'!E68</f>
        <v>0</v>
      </c>
      <c r="T45" s="291">
        <f>'[1]学年別生徒数　全日'!F68</f>
        <v>0</v>
      </c>
      <c r="U45" s="289">
        <f t="shared" si="6"/>
        <v>0</v>
      </c>
      <c r="V45" s="290">
        <f>'[1]学年別生徒数　定時'!D68</f>
        <v>0</v>
      </c>
      <c r="W45" s="296">
        <f>'[1]学年別生徒数　定時'!E68</f>
        <v>0</v>
      </c>
      <c r="X45" s="296">
        <f>'[1]学年別生徒数　定時'!F68</f>
        <v>0</v>
      </c>
      <c r="Y45" s="291">
        <f>'[1]学年別生徒数　定時'!G68</f>
        <v>0</v>
      </c>
      <c r="Z45" s="289">
        <f>'[1]学年別生徒数　全日'!H68</f>
        <v>0</v>
      </c>
      <c r="AA45" s="289">
        <f>'[1]職名別教員数（本務者）　計'!B68</f>
        <v>0</v>
      </c>
      <c r="AB45" s="297">
        <f>'[1]職名別職員数（本務者）　計'!B68</f>
        <v>0</v>
      </c>
    </row>
    <row r="46" spans="1:28" s="298" customFormat="1" ht="22.5" customHeight="1">
      <c r="A46" s="71"/>
      <c r="B46" s="792" t="s">
        <v>189</v>
      </c>
      <c r="C46" s="792"/>
      <c r="D46" s="792"/>
      <c r="E46" s="792"/>
      <c r="F46" s="792"/>
      <c r="G46" s="792"/>
      <c r="H46" s="115"/>
      <c r="I46" s="115"/>
      <c r="J46" s="116"/>
      <c r="K46" s="289">
        <f t="shared" si="3"/>
        <v>0</v>
      </c>
      <c r="L46" s="290">
        <f>[1]学校数!C71</f>
        <v>0</v>
      </c>
      <c r="M46" s="291">
        <f>[1]学校数!D71</f>
        <v>0</v>
      </c>
      <c r="N46" s="289">
        <f t="shared" si="4"/>
        <v>0</v>
      </c>
      <c r="O46" s="290">
        <f>'[1]学年別生徒数　計'!C71</f>
        <v>0</v>
      </c>
      <c r="P46" s="291">
        <f>'[1]学年別生徒数　計'!D71</f>
        <v>0</v>
      </c>
      <c r="Q46" s="294">
        <f t="shared" si="5"/>
        <v>0</v>
      </c>
      <c r="R46" s="290">
        <f>'[1]学年別生徒数　全日'!D71</f>
        <v>0</v>
      </c>
      <c r="S46" s="296">
        <f>'[1]学年別生徒数　全日'!E71</f>
        <v>0</v>
      </c>
      <c r="T46" s="291">
        <f>'[1]学年別生徒数　全日'!F71</f>
        <v>0</v>
      </c>
      <c r="U46" s="289">
        <f t="shared" si="6"/>
        <v>0</v>
      </c>
      <c r="V46" s="290">
        <f>'[1]学年別生徒数　定時'!D71</f>
        <v>0</v>
      </c>
      <c r="W46" s="296">
        <f>'[1]学年別生徒数　定時'!E71</f>
        <v>0</v>
      </c>
      <c r="X46" s="296">
        <f>'[1]学年別生徒数　定時'!F71</f>
        <v>0</v>
      </c>
      <c r="Y46" s="291">
        <f>'[1]学年別生徒数　定時'!G71</f>
        <v>0</v>
      </c>
      <c r="Z46" s="289">
        <f>'[1]学年別生徒数　全日'!H71</f>
        <v>0</v>
      </c>
      <c r="AA46" s="289">
        <f>'[1]職名別教員数（本務者）　計'!B71</f>
        <v>0</v>
      </c>
      <c r="AB46" s="297">
        <f>'[1]職名別職員数（本務者）　計'!B71</f>
        <v>0</v>
      </c>
    </row>
    <row r="47" spans="1:28" s="298" customFormat="1" ht="22.5" customHeight="1">
      <c r="A47" s="71"/>
      <c r="B47" s="792" t="s">
        <v>190</v>
      </c>
      <c r="C47" s="792"/>
      <c r="D47" s="792"/>
      <c r="E47" s="792"/>
      <c r="F47" s="792"/>
      <c r="G47" s="792"/>
      <c r="H47" s="115"/>
      <c r="I47" s="115"/>
      <c r="J47" s="116"/>
      <c r="K47" s="289">
        <f t="shared" si="3"/>
        <v>0</v>
      </c>
      <c r="L47" s="290">
        <f>[1]学校数!C73</f>
        <v>0</v>
      </c>
      <c r="M47" s="291">
        <f>[1]学校数!D73</f>
        <v>0</v>
      </c>
      <c r="N47" s="289">
        <f t="shared" si="4"/>
        <v>0</v>
      </c>
      <c r="O47" s="290">
        <f>'[1]学年別生徒数　計'!C73</f>
        <v>0</v>
      </c>
      <c r="P47" s="291">
        <f>'[1]学年別生徒数　計'!D73</f>
        <v>0</v>
      </c>
      <c r="Q47" s="294">
        <f t="shared" si="5"/>
        <v>0</v>
      </c>
      <c r="R47" s="290">
        <f>'[1]学年別生徒数　全日'!D73</f>
        <v>0</v>
      </c>
      <c r="S47" s="296">
        <f>'[1]学年別生徒数　全日'!E73</f>
        <v>0</v>
      </c>
      <c r="T47" s="291">
        <f>'[1]学年別生徒数　全日'!F73</f>
        <v>0</v>
      </c>
      <c r="U47" s="289">
        <f t="shared" si="6"/>
        <v>0</v>
      </c>
      <c r="V47" s="290">
        <f>'[1]学年別生徒数　定時'!D73</f>
        <v>0</v>
      </c>
      <c r="W47" s="296">
        <f>'[1]学年別生徒数　定時'!E73</f>
        <v>0</v>
      </c>
      <c r="X47" s="296">
        <f>'[1]学年別生徒数　定時'!F73</f>
        <v>0</v>
      </c>
      <c r="Y47" s="291">
        <f>'[1]学年別生徒数　定時'!G73</f>
        <v>0</v>
      </c>
      <c r="Z47" s="289">
        <f>'[1]学年別生徒数　全日'!H73</f>
        <v>0</v>
      </c>
      <c r="AA47" s="289">
        <f>'[1]職名別教員数（本務者）　計'!B73</f>
        <v>0</v>
      </c>
      <c r="AB47" s="297">
        <f>'[1]職名別職員数（本務者）　計'!B73</f>
        <v>0</v>
      </c>
    </row>
    <row r="48" spans="1:28" s="298" customFormat="1" ht="22.5" customHeight="1">
      <c r="A48" s="71"/>
      <c r="B48" s="792" t="s">
        <v>129</v>
      </c>
      <c r="C48" s="792"/>
      <c r="D48" s="792"/>
      <c r="E48" s="792"/>
      <c r="F48" s="792"/>
      <c r="G48" s="792"/>
      <c r="H48" s="115"/>
      <c r="I48" s="115"/>
      <c r="J48" s="116"/>
      <c r="K48" s="289">
        <f t="shared" si="3"/>
        <v>0</v>
      </c>
      <c r="L48" s="290">
        <f>[1]学校数!C75</f>
        <v>0</v>
      </c>
      <c r="M48" s="291">
        <f>[1]学校数!D75</f>
        <v>0</v>
      </c>
      <c r="N48" s="289">
        <f t="shared" si="4"/>
        <v>0</v>
      </c>
      <c r="O48" s="290">
        <f>'[1]学年別生徒数　計'!C75</f>
        <v>0</v>
      </c>
      <c r="P48" s="291">
        <f>'[1]学年別生徒数　計'!D75</f>
        <v>0</v>
      </c>
      <c r="Q48" s="294">
        <f t="shared" si="5"/>
        <v>0</v>
      </c>
      <c r="R48" s="290">
        <f>'[1]学年別生徒数　全日'!D75</f>
        <v>0</v>
      </c>
      <c r="S48" s="296">
        <f>'[1]学年別生徒数　全日'!E75</f>
        <v>0</v>
      </c>
      <c r="T48" s="291">
        <f>'[1]学年別生徒数　全日'!F75</f>
        <v>0</v>
      </c>
      <c r="U48" s="289">
        <f t="shared" si="6"/>
        <v>0</v>
      </c>
      <c r="V48" s="290">
        <f>'[1]学年別生徒数　定時'!D75</f>
        <v>0</v>
      </c>
      <c r="W48" s="296">
        <f>'[1]学年別生徒数　定時'!E75</f>
        <v>0</v>
      </c>
      <c r="X48" s="296">
        <f>'[1]学年別生徒数　定時'!F75</f>
        <v>0</v>
      </c>
      <c r="Y48" s="291">
        <f>'[1]学年別生徒数　定時'!G75</f>
        <v>0</v>
      </c>
      <c r="Z48" s="289">
        <f>'[1]学年別生徒数　全日'!H75</f>
        <v>0</v>
      </c>
      <c r="AA48" s="289">
        <f>'[1]職名別教員数（本務者）　計'!B75</f>
        <v>0</v>
      </c>
      <c r="AB48" s="297">
        <f>'[1]職名別職員数（本務者）　計'!B75</f>
        <v>0</v>
      </c>
    </row>
    <row r="49" spans="1:28" s="298" customFormat="1" ht="22.5" customHeight="1">
      <c r="A49" s="71"/>
      <c r="B49" s="792" t="s">
        <v>131</v>
      </c>
      <c r="C49" s="792"/>
      <c r="D49" s="792"/>
      <c r="E49" s="792"/>
      <c r="F49" s="792"/>
      <c r="G49" s="792"/>
      <c r="H49" s="115"/>
      <c r="I49" s="115"/>
      <c r="J49" s="116"/>
      <c r="K49" s="289">
        <f t="shared" si="3"/>
        <v>1</v>
      </c>
      <c r="L49" s="290">
        <f>[1]学校数!C77</f>
        <v>1</v>
      </c>
      <c r="M49" s="291">
        <f>[1]学校数!D77</f>
        <v>0</v>
      </c>
      <c r="N49" s="289">
        <f t="shared" si="4"/>
        <v>556</v>
      </c>
      <c r="O49" s="292">
        <f>'[1]学年別生徒数　計'!C77</f>
        <v>288</v>
      </c>
      <c r="P49" s="293">
        <f>'[1]学年別生徒数　計'!D77</f>
        <v>268</v>
      </c>
      <c r="Q49" s="294">
        <f t="shared" si="5"/>
        <v>556</v>
      </c>
      <c r="R49" s="292">
        <f>'[1]学年別生徒数　全日'!D77</f>
        <v>162</v>
      </c>
      <c r="S49" s="295">
        <f>'[1]学年別生徒数　全日'!E77</f>
        <v>198</v>
      </c>
      <c r="T49" s="293">
        <f>'[1]学年別生徒数　全日'!F77</f>
        <v>196</v>
      </c>
      <c r="U49" s="289">
        <f t="shared" si="6"/>
        <v>0</v>
      </c>
      <c r="V49" s="290">
        <f>'[1]学年別生徒数　定時'!D77</f>
        <v>0</v>
      </c>
      <c r="W49" s="296">
        <f>'[1]学年別生徒数　定時'!E77</f>
        <v>0</v>
      </c>
      <c r="X49" s="296">
        <f>'[1]学年別生徒数　定時'!F77</f>
        <v>0</v>
      </c>
      <c r="Y49" s="291">
        <f>'[1]学年別生徒数　定時'!G77</f>
        <v>0</v>
      </c>
      <c r="Z49" s="289">
        <f>'[1]学年別生徒数　全日'!H77</f>
        <v>0</v>
      </c>
      <c r="AA49" s="289">
        <f>'[1]職名別教員数（本務者）　計'!B77</f>
        <v>42</v>
      </c>
      <c r="AB49" s="297">
        <f>'[1]職名別職員数（本務者）　計'!B77</f>
        <v>7</v>
      </c>
    </row>
    <row r="50" spans="1:28" s="298" customFormat="1" ht="22.5" customHeight="1">
      <c r="A50" s="71"/>
      <c r="B50" s="792" t="s">
        <v>139</v>
      </c>
      <c r="C50" s="792"/>
      <c r="D50" s="792"/>
      <c r="E50" s="792"/>
      <c r="F50" s="792"/>
      <c r="G50" s="792"/>
      <c r="H50" s="115"/>
      <c r="I50" s="115"/>
      <c r="J50" s="116"/>
      <c r="K50" s="289">
        <f t="shared" si="3"/>
        <v>2</v>
      </c>
      <c r="L50" s="290">
        <f>[1]学校数!C85</f>
        <v>2</v>
      </c>
      <c r="M50" s="291">
        <f>[1]学校数!D85</f>
        <v>0</v>
      </c>
      <c r="N50" s="289">
        <f t="shared" si="4"/>
        <v>949</v>
      </c>
      <c r="O50" s="292">
        <f>'[1]学年別生徒数　計'!C85</f>
        <v>660</v>
      </c>
      <c r="P50" s="293">
        <f>'[1]学年別生徒数　計'!D85</f>
        <v>289</v>
      </c>
      <c r="Q50" s="294">
        <f t="shared" si="5"/>
        <v>949</v>
      </c>
      <c r="R50" s="292">
        <f>'[1]学年別生徒数　全日'!D85</f>
        <v>313</v>
      </c>
      <c r="S50" s="295">
        <f>'[1]学年別生徒数　全日'!E85</f>
        <v>302</v>
      </c>
      <c r="T50" s="293">
        <f>'[1]学年別生徒数　全日'!F85</f>
        <v>334</v>
      </c>
      <c r="U50" s="289">
        <f t="shared" si="6"/>
        <v>0</v>
      </c>
      <c r="V50" s="290">
        <f>'[1]学年別生徒数　定時'!D85</f>
        <v>0</v>
      </c>
      <c r="W50" s="296">
        <f>'[1]学年別生徒数　定時'!E85</f>
        <v>0</v>
      </c>
      <c r="X50" s="296">
        <f>'[1]学年別生徒数　定時'!F85</f>
        <v>0</v>
      </c>
      <c r="Y50" s="291">
        <f>'[1]学年別生徒数　定時'!G85</f>
        <v>0</v>
      </c>
      <c r="Z50" s="289">
        <f>'[1]学年別生徒数　全日'!H85</f>
        <v>0</v>
      </c>
      <c r="AA50" s="289">
        <f>'[1]職名別教員数（本務者）　計'!B85</f>
        <v>75</v>
      </c>
      <c r="AB50" s="297">
        <f>'[1]職名別職員数（本務者）　計'!B85</f>
        <v>26</v>
      </c>
    </row>
    <row r="51" spans="1:28" s="298" customFormat="1" ht="22.5" customHeight="1">
      <c r="A51" s="105"/>
      <c r="B51" s="793" t="s">
        <v>142</v>
      </c>
      <c r="C51" s="793"/>
      <c r="D51" s="793"/>
      <c r="E51" s="793"/>
      <c r="F51" s="793"/>
      <c r="G51" s="793"/>
      <c r="H51" s="307"/>
      <c r="I51" s="307"/>
      <c r="J51" s="308"/>
      <c r="K51" s="289">
        <f t="shared" si="3"/>
        <v>1</v>
      </c>
      <c r="L51" s="290">
        <f>[1]学校数!C88</f>
        <v>1</v>
      </c>
      <c r="M51" s="291">
        <f>[1]学校数!D88</f>
        <v>0</v>
      </c>
      <c r="N51" s="289">
        <f t="shared" si="4"/>
        <v>297</v>
      </c>
      <c r="O51" s="292">
        <f>'[1]学年別生徒数　計'!C88</f>
        <v>160</v>
      </c>
      <c r="P51" s="293">
        <f>'[1]学年別生徒数　計'!D88</f>
        <v>137</v>
      </c>
      <c r="Q51" s="294">
        <f t="shared" si="5"/>
        <v>297</v>
      </c>
      <c r="R51" s="292">
        <f>'[1]学年別生徒数　全日'!D88</f>
        <v>120</v>
      </c>
      <c r="S51" s="295">
        <f>'[1]学年別生徒数　全日'!E88</f>
        <v>75</v>
      </c>
      <c r="T51" s="293">
        <f>'[1]学年別生徒数　全日'!F88</f>
        <v>102</v>
      </c>
      <c r="U51" s="289">
        <f t="shared" si="6"/>
        <v>0</v>
      </c>
      <c r="V51" s="290">
        <f>'[1]学年別生徒数　定時'!D88</f>
        <v>0</v>
      </c>
      <c r="W51" s="296">
        <f>'[1]学年別生徒数　定時'!E88</f>
        <v>0</v>
      </c>
      <c r="X51" s="296">
        <f>'[1]学年別生徒数　定時'!F88</f>
        <v>0</v>
      </c>
      <c r="Y51" s="291">
        <f>'[1]学年別生徒数　定時'!G88</f>
        <v>0</v>
      </c>
      <c r="Z51" s="289">
        <f>'[1]学年別生徒数　全日'!H88</f>
        <v>0</v>
      </c>
      <c r="AA51" s="289">
        <f>'[1]職名別教員数（本務者）　計'!B88</f>
        <v>25</v>
      </c>
      <c r="AB51" s="297">
        <f>'[1]職名別職員数（本務者）　計'!B88</f>
        <v>9</v>
      </c>
    </row>
    <row r="52" spans="1:28" ht="20.25" customHeight="1">
      <c r="A52" s="93"/>
      <c r="B52" s="93"/>
      <c r="C52" s="93"/>
      <c r="D52" s="93"/>
      <c r="E52" s="93"/>
      <c r="F52" s="93"/>
      <c r="G52" s="93"/>
      <c r="H52" s="93"/>
      <c r="I52" s="93"/>
      <c r="J52" s="93"/>
    </row>
    <row r="53" spans="1:28" ht="20.25" customHeight="1">
      <c r="A53" s="93"/>
      <c r="B53" s="93"/>
      <c r="C53" s="93"/>
      <c r="D53" s="93"/>
      <c r="E53" s="93"/>
      <c r="F53" s="93"/>
      <c r="G53" s="93"/>
      <c r="H53" s="93"/>
      <c r="I53" s="93"/>
      <c r="J53" s="93"/>
      <c r="Q53" s="309"/>
    </row>
    <row r="54" spans="1:28" ht="20.25" customHeight="1">
      <c r="A54" s="93"/>
      <c r="B54" s="93"/>
      <c r="C54" s="93"/>
      <c r="D54" s="93"/>
      <c r="E54" s="93"/>
      <c r="F54" s="93"/>
      <c r="G54" s="93"/>
      <c r="H54" s="93"/>
      <c r="I54" s="93"/>
      <c r="J54" s="93"/>
    </row>
    <row r="55" spans="1:28" ht="20.25" customHeight="1">
      <c r="A55" s="93"/>
      <c r="B55" s="93"/>
      <c r="C55" s="93"/>
      <c r="D55" s="93"/>
      <c r="E55" s="93"/>
      <c r="F55" s="93"/>
      <c r="G55" s="93"/>
      <c r="H55" s="93"/>
      <c r="I55" s="93"/>
      <c r="J55" s="93"/>
    </row>
    <row r="56" spans="1:28" ht="20.25" customHeight="1">
      <c r="A56" s="93"/>
      <c r="B56" s="93"/>
      <c r="C56" s="93"/>
      <c r="D56" s="93"/>
      <c r="E56" s="93"/>
      <c r="F56" s="93"/>
      <c r="G56" s="93"/>
      <c r="H56" s="93"/>
      <c r="I56" s="93"/>
      <c r="J56" s="93"/>
    </row>
    <row r="57" spans="1:28" ht="20.25" customHeight="1">
      <c r="A57" s="93"/>
      <c r="B57" s="93"/>
      <c r="C57" s="93"/>
      <c r="D57" s="93"/>
      <c r="E57" s="93"/>
      <c r="F57" s="93"/>
      <c r="G57" s="93"/>
      <c r="H57" s="93"/>
      <c r="I57" s="93"/>
      <c r="J57" s="93"/>
    </row>
    <row r="58" spans="1:28" ht="20.25" customHeight="1">
      <c r="A58" s="93"/>
      <c r="B58" s="93"/>
      <c r="C58" s="93"/>
      <c r="D58" s="93"/>
      <c r="E58" s="93"/>
      <c r="F58" s="93"/>
      <c r="G58" s="93"/>
      <c r="H58" s="93"/>
      <c r="I58" s="93"/>
      <c r="J58" s="93"/>
    </row>
    <row r="59" spans="1:28" ht="20.25" customHeight="1">
      <c r="A59" s="93"/>
      <c r="B59" s="93"/>
      <c r="C59" s="93"/>
      <c r="D59" s="93"/>
      <c r="E59" s="93"/>
      <c r="F59" s="93"/>
      <c r="G59" s="93"/>
      <c r="H59" s="93"/>
      <c r="I59" s="93"/>
      <c r="J59" s="93"/>
    </row>
    <row r="60" spans="1:28" ht="20.25" customHeight="1">
      <c r="A60" s="93"/>
      <c r="B60" s="93"/>
      <c r="C60" s="93"/>
      <c r="D60" s="93"/>
      <c r="E60" s="93"/>
      <c r="F60" s="93"/>
      <c r="G60" s="93"/>
      <c r="H60" s="93"/>
      <c r="I60" s="93"/>
      <c r="J60" s="93"/>
    </row>
    <row r="61" spans="1:28" ht="20.25" customHeight="1">
      <c r="A61" s="93"/>
      <c r="B61" s="93"/>
      <c r="C61" s="93"/>
      <c r="D61" s="93"/>
      <c r="E61" s="93"/>
      <c r="F61" s="93"/>
      <c r="G61" s="93"/>
      <c r="H61" s="93"/>
      <c r="I61" s="93"/>
      <c r="J61" s="93"/>
    </row>
    <row r="62" spans="1:28" ht="20.25" customHeight="1">
      <c r="A62" s="93"/>
      <c r="B62" s="93"/>
      <c r="C62" s="93"/>
      <c r="D62" s="93"/>
      <c r="E62" s="93"/>
      <c r="F62" s="93"/>
      <c r="G62" s="93"/>
      <c r="H62" s="93"/>
      <c r="I62" s="93"/>
      <c r="J62" s="93"/>
    </row>
    <row r="63" spans="1:28" ht="20.25" customHeight="1">
      <c r="A63" s="93"/>
      <c r="B63" s="93"/>
      <c r="C63" s="93"/>
      <c r="D63" s="93"/>
      <c r="E63" s="93"/>
      <c r="F63" s="93"/>
      <c r="G63" s="93"/>
      <c r="H63" s="93"/>
      <c r="I63" s="93"/>
      <c r="J63" s="93"/>
    </row>
    <row r="64" spans="1:28" ht="20.25" customHeight="1">
      <c r="A64" s="93"/>
      <c r="B64" s="93"/>
      <c r="C64" s="93"/>
      <c r="D64" s="93"/>
      <c r="E64" s="93"/>
      <c r="F64" s="93"/>
      <c r="G64" s="93"/>
      <c r="H64" s="93"/>
      <c r="I64" s="93"/>
      <c r="J64" s="93"/>
    </row>
    <row r="65" spans="1:10" ht="20.25" customHeight="1">
      <c r="A65" s="93"/>
      <c r="B65" s="121"/>
      <c r="C65" s="121"/>
      <c r="D65" s="121"/>
      <c r="E65" s="121"/>
      <c r="F65" s="121"/>
      <c r="G65" s="121"/>
      <c r="H65" s="121"/>
      <c r="I65" s="121"/>
      <c r="J65" s="121"/>
    </row>
    <row r="66" spans="1:10" ht="20.25" customHeight="1">
      <c r="A66" s="93"/>
      <c r="B66" s="121"/>
      <c r="C66" s="121"/>
      <c r="D66" s="121"/>
      <c r="E66" s="121"/>
      <c r="F66" s="121"/>
      <c r="G66" s="121"/>
      <c r="H66" s="121"/>
      <c r="I66" s="121"/>
      <c r="J66" s="121"/>
    </row>
    <row r="67" spans="1:10" ht="20.25" customHeight="1">
      <c r="A67" s="93"/>
      <c r="B67" s="93"/>
      <c r="C67" s="93"/>
      <c r="D67" s="93"/>
      <c r="E67" s="93"/>
      <c r="F67" s="93"/>
      <c r="G67" s="93"/>
      <c r="H67" s="93"/>
      <c r="I67" s="93"/>
      <c r="J67" s="93"/>
    </row>
    <row r="68" spans="1:10" ht="20.25" customHeight="1">
      <c r="A68" s="93"/>
      <c r="B68" s="93"/>
      <c r="C68" s="93"/>
      <c r="D68" s="93"/>
      <c r="E68" s="93"/>
      <c r="F68" s="93"/>
      <c r="G68" s="93"/>
      <c r="H68" s="93"/>
      <c r="I68" s="93"/>
      <c r="J68" s="93"/>
    </row>
    <row r="69" spans="1:10" ht="20.25" customHeight="1">
      <c r="A69" s="93"/>
      <c r="B69" s="93"/>
      <c r="C69" s="93"/>
      <c r="D69" s="93"/>
      <c r="E69" s="93"/>
      <c r="F69" s="93"/>
      <c r="G69" s="93"/>
      <c r="H69" s="93"/>
      <c r="I69" s="93"/>
      <c r="J69" s="93"/>
    </row>
    <row r="70" spans="1:10" ht="20.25" customHeight="1">
      <c r="A70" s="93"/>
      <c r="B70" s="93"/>
      <c r="C70" s="93"/>
      <c r="D70" s="93"/>
      <c r="E70" s="93"/>
      <c r="F70" s="93"/>
      <c r="G70" s="93"/>
      <c r="H70" s="93"/>
      <c r="I70" s="93"/>
      <c r="J70" s="93"/>
    </row>
    <row r="71" spans="1:10" ht="20.25" customHeight="1">
      <c r="A71" s="93"/>
      <c r="B71" s="93"/>
      <c r="C71" s="93"/>
      <c r="D71" s="93"/>
      <c r="E71" s="93"/>
      <c r="F71" s="93"/>
      <c r="G71" s="93"/>
      <c r="H71" s="93"/>
      <c r="I71" s="93"/>
      <c r="J71" s="93"/>
    </row>
    <row r="72" spans="1:10" ht="20.25" customHeight="1">
      <c r="A72" s="93"/>
      <c r="B72" s="93"/>
      <c r="C72" s="93"/>
      <c r="D72" s="93"/>
      <c r="E72" s="93"/>
      <c r="F72" s="93"/>
      <c r="G72" s="93"/>
      <c r="H72" s="93"/>
      <c r="I72" s="93"/>
      <c r="J72" s="93"/>
    </row>
    <row r="73" spans="1:10" ht="20.25" customHeight="1">
      <c r="A73" s="93"/>
      <c r="B73" s="93"/>
      <c r="C73" s="93"/>
      <c r="D73" s="93"/>
      <c r="E73" s="93"/>
      <c r="F73" s="93"/>
      <c r="G73" s="93"/>
      <c r="H73" s="93"/>
      <c r="I73" s="93"/>
      <c r="J73" s="93"/>
    </row>
    <row r="74" spans="1:10" ht="20.25" customHeight="1">
      <c r="A74" s="93"/>
      <c r="B74" s="93"/>
      <c r="C74" s="93"/>
      <c r="D74" s="93"/>
      <c r="E74" s="93"/>
      <c r="F74" s="93"/>
      <c r="G74" s="93"/>
      <c r="H74" s="93"/>
      <c r="I74" s="93"/>
      <c r="J74" s="93"/>
    </row>
    <row r="75" spans="1:10" ht="20.25" customHeight="1">
      <c r="A75" s="93"/>
      <c r="B75" s="93"/>
      <c r="C75" s="93"/>
      <c r="D75" s="93"/>
      <c r="E75" s="93"/>
      <c r="F75" s="93"/>
      <c r="G75" s="93"/>
      <c r="H75" s="93"/>
      <c r="I75" s="93"/>
      <c r="J75" s="93"/>
    </row>
    <row r="76" spans="1:10" ht="20.25" customHeight="1">
      <c r="A76" s="93"/>
      <c r="B76" s="93"/>
      <c r="C76" s="93"/>
      <c r="D76" s="93"/>
      <c r="E76" s="93"/>
      <c r="F76" s="93"/>
      <c r="G76" s="93"/>
      <c r="H76" s="93"/>
      <c r="I76" s="93"/>
      <c r="J76" s="93"/>
    </row>
    <row r="77" spans="1:10" ht="20.25" customHeight="1">
      <c r="A77" s="93"/>
      <c r="B77" s="93"/>
      <c r="C77" s="93"/>
      <c r="D77" s="93"/>
      <c r="E77" s="93"/>
      <c r="F77" s="93"/>
      <c r="G77" s="93"/>
      <c r="H77" s="93"/>
      <c r="I77" s="93"/>
      <c r="J77" s="93"/>
    </row>
    <row r="78" spans="1:10" ht="20.25" customHeight="1">
      <c r="A78" s="93"/>
      <c r="B78" s="93"/>
      <c r="C78" s="93"/>
      <c r="D78" s="93"/>
      <c r="E78" s="93"/>
      <c r="F78" s="93"/>
      <c r="G78" s="93"/>
      <c r="H78" s="93"/>
      <c r="I78" s="93"/>
      <c r="J78" s="93"/>
    </row>
    <row r="79" spans="1:10" ht="20.25" customHeight="1">
      <c r="A79" s="93"/>
      <c r="B79" s="93"/>
      <c r="C79" s="93"/>
      <c r="D79" s="93"/>
      <c r="E79" s="93"/>
      <c r="F79" s="93"/>
      <c r="G79" s="93"/>
      <c r="H79" s="93"/>
      <c r="I79" s="93"/>
      <c r="J79" s="93"/>
    </row>
    <row r="80" spans="1:10" ht="20.25" customHeight="1">
      <c r="A80" s="93"/>
      <c r="B80" s="93"/>
      <c r="C80" s="93"/>
      <c r="D80" s="93"/>
      <c r="E80" s="93"/>
      <c r="F80" s="93"/>
      <c r="G80" s="93"/>
      <c r="H80" s="93"/>
      <c r="I80" s="93"/>
      <c r="J80" s="93"/>
    </row>
    <row r="81" spans="1:10" ht="20.25" customHeight="1">
      <c r="A81" s="93"/>
      <c r="B81" s="93"/>
      <c r="C81" s="93"/>
      <c r="D81" s="93"/>
      <c r="E81" s="93"/>
      <c r="F81" s="93"/>
      <c r="G81" s="93"/>
      <c r="H81" s="93"/>
      <c r="I81" s="93"/>
      <c r="J81" s="93"/>
    </row>
    <row r="82" spans="1:10" ht="20.25" customHeight="1">
      <c r="A82" s="93"/>
      <c r="B82" s="93"/>
      <c r="C82" s="93"/>
      <c r="D82" s="93"/>
      <c r="E82" s="93"/>
      <c r="F82" s="93"/>
      <c r="G82" s="93"/>
      <c r="H82" s="93"/>
      <c r="I82" s="93"/>
      <c r="J82" s="93"/>
    </row>
    <row r="83" spans="1:10" ht="20.25" customHeight="1">
      <c r="A83" s="93"/>
      <c r="B83" s="93"/>
      <c r="C83" s="93"/>
      <c r="D83" s="93"/>
      <c r="E83" s="93"/>
      <c r="F83" s="93"/>
      <c r="G83" s="93"/>
      <c r="H83" s="93"/>
      <c r="I83" s="93"/>
      <c r="J83" s="93"/>
    </row>
    <row r="84" spans="1:10" ht="20.25" customHeight="1">
      <c r="A84" s="93"/>
      <c r="B84" s="93"/>
      <c r="C84" s="93"/>
      <c r="D84" s="93"/>
      <c r="E84" s="93"/>
      <c r="F84" s="93"/>
      <c r="G84" s="93"/>
      <c r="H84" s="93"/>
      <c r="I84" s="93"/>
      <c r="J84" s="93"/>
    </row>
    <row r="85" spans="1:10" ht="20.25" customHeight="1">
      <c r="A85" s="93"/>
      <c r="B85" s="93"/>
      <c r="C85" s="93"/>
      <c r="D85" s="93"/>
      <c r="E85" s="93"/>
      <c r="F85" s="93"/>
      <c r="G85" s="93"/>
      <c r="H85" s="93"/>
      <c r="I85" s="93"/>
      <c r="J85" s="93"/>
    </row>
    <row r="86" spans="1:10" ht="20.25" customHeight="1">
      <c r="A86" s="93"/>
      <c r="B86" s="93"/>
      <c r="C86" s="93"/>
      <c r="D86" s="93"/>
      <c r="E86" s="93"/>
      <c r="F86" s="93"/>
      <c r="G86" s="93"/>
      <c r="H86" s="93"/>
      <c r="I86" s="93"/>
      <c r="J86" s="93"/>
    </row>
    <row r="87" spans="1:10" ht="20.25" customHeight="1">
      <c r="A87" s="93"/>
      <c r="B87" s="93"/>
      <c r="C87" s="93"/>
      <c r="D87" s="93"/>
      <c r="E87" s="93"/>
      <c r="F87" s="93"/>
      <c r="G87" s="93"/>
      <c r="H87" s="93"/>
      <c r="I87" s="93"/>
      <c r="J87" s="93"/>
    </row>
    <row r="88" spans="1:10" ht="20.25" customHeight="1">
      <c r="A88" s="93"/>
      <c r="B88" s="93"/>
      <c r="C88" s="93"/>
      <c r="D88" s="93"/>
      <c r="E88" s="93"/>
      <c r="F88" s="93"/>
      <c r="G88" s="93"/>
      <c r="H88" s="93"/>
      <c r="I88" s="93"/>
      <c r="J88" s="93"/>
    </row>
    <row r="89" spans="1:10" ht="20.25" customHeight="1">
      <c r="A89" s="93"/>
      <c r="B89" s="93"/>
      <c r="C89" s="93"/>
      <c r="D89" s="93"/>
      <c r="E89" s="93"/>
      <c r="F89" s="93"/>
      <c r="G89" s="93"/>
      <c r="H89" s="93"/>
      <c r="I89" s="93"/>
      <c r="J89" s="93"/>
    </row>
    <row r="90" spans="1:10" ht="20.25" customHeight="1">
      <c r="A90" s="93"/>
      <c r="B90" s="93"/>
      <c r="C90" s="93"/>
      <c r="D90" s="93"/>
      <c r="E90" s="93"/>
      <c r="F90" s="93"/>
      <c r="G90" s="93"/>
      <c r="H90" s="93"/>
      <c r="I90" s="93"/>
      <c r="J90" s="93"/>
    </row>
    <row r="91" spans="1:10" ht="20.25" customHeight="1">
      <c r="A91" s="93"/>
      <c r="B91" s="93"/>
      <c r="C91" s="93"/>
      <c r="D91" s="93"/>
      <c r="E91" s="93"/>
      <c r="F91" s="93"/>
      <c r="G91" s="93"/>
      <c r="H91" s="93"/>
      <c r="I91" s="93"/>
      <c r="J91" s="93"/>
    </row>
    <row r="92" spans="1:10" ht="20.25" customHeight="1">
      <c r="A92" s="93"/>
      <c r="B92" s="93"/>
      <c r="C92" s="93"/>
      <c r="D92" s="93"/>
      <c r="E92" s="93"/>
      <c r="F92" s="93"/>
      <c r="G92" s="93"/>
      <c r="H92" s="93"/>
      <c r="I92" s="93"/>
      <c r="J92" s="93"/>
    </row>
    <row r="93" spans="1:10" ht="20.25" customHeight="1">
      <c r="A93" s="93"/>
      <c r="B93" s="93"/>
      <c r="C93" s="93"/>
      <c r="D93" s="93"/>
      <c r="E93" s="93"/>
      <c r="F93" s="93"/>
      <c r="G93" s="93"/>
      <c r="H93" s="93"/>
      <c r="I93" s="93"/>
      <c r="J93" s="93"/>
    </row>
    <row r="94" spans="1:10" ht="20.25" customHeight="1">
      <c r="A94" s="93"/>
      <c r="B94" s="93"/>
      <c r="C94" s="93"/>
      <c r="D94" s="93"/>
      <c r="E94" s="93"/>
      <c r="F94" s="93"/>
      <c r="G94" s="93"/>
      <c r="H94" s="93"/>
      <c r="I94" s="93"/>
      <c r="J94" s="93"/>
    </row>
    <row r="95" spans="1:10" ht="20.25" customHeight="1">
      <c r="A95" s="93"/>
      <c r="B95" s="93"/>
      <c r="C95" s="93"/>
      <c r="D95" s="93"/>
      <c r="E95" s="93"/>
      <c r="F95" s="93"/>
      <c r="G95" s="93"/>
      <c r="H95" s="93"/>
      <c r="I95" s="93"/>
      <c r="J95" s="93"/>
    </row>
    <row r="96" spans="1:10" ht="20.25" customHeight="1">
      <c r="A96" s="93"/>
      <c r="B96" s="93"/>
      <c r="C96" s="93"/>
      <c r="D96" s="93"/>
      <c r="E96" s="93"/>
      <c r="F96" s="93"/>
      <c r="G96" s="93"/>
      <c r="H96" s="93"/>
      <c r="I96" s="93"/>
      <c r="J96" s="93"/>
    </row>
    <row r="97" spans="1:10" ht="20.25" customHeight="1">
      <c r="A97" s="93"/>
      <c r="B97" s="93"/>
      <c r="C97" s="93"/>
      <c r="D97" s="93"/>
      <c r="E97" s="93"/>
      <c r="F97" s="93"/>
      <c r="G97" s="93"/>
      <c r="H97" s="93"/>
      <c r="I97" s="93"/>
      <c r="J97" s="93"/>
    </row>
    <row r="98" spans="1:10" ht="20.25" customHeight="1">
      <c r="A98" s="93"/>
      <c r="B98" s="93"/>
      <c r="C98" s="93"/>
      <c r="D98" s="93"/>
      <c r="E98" s="93"/>
      <c r="F98" s="93"/>
      <c r="G98" s="93"/>
      <c r="H98" s="93"/>
      <c r="I98" s="93"/>
      <c r="J98" s="93"/>
    </row>
    <row r="99" spans="1:10" ht="20.25" customHeight="1">
      <c r="A99" s="93"/>
      <c r="B99" s="93"/>
      <c r="C99" s="93"/>
      <c r="D99" s="93"/>
      <c r="E99" s="93"/>
      <c r="F99" s="93"/>
      <c r="G99" s="93"/>
      <c r="H99" s="93"/>
      <c r="I99" s="93"/>
      <c r="J99" s="93"/>
    </row>
    <row r="100" spans="1:10" ht="20.25" customHeight="1">
      <c r="A100" s="93"/>
      <c r="B100" s="93"/>
      <c r="C100" s="93"/>
      <c r="D100" s="93"/>
      <c r="E100" s="93"/>
      <c r="F100" s="93"/>
      <c r="G100" s="93"/>
      <c r="H100" s="93"/>
      <c r="I100" s="93"/>
      <c r="J100" s="93"/>
    </row>
    <row r="101" spans="1:10" ht="20.25" customHeight="1">
      <c r="A101" s="93"/>
      <c r="B101" s="93"/>
      <c r="C101" s="93"/>
      <c r="D101" s="93"/>
      <c r="E101" s="93"/>
      <c r="F101" s="93"/>
      <c r="G101" s="93"/>
      <c r="H101" s="93"/>
      <c r="I101" s="93"/>
      <c r="J101" s="93"/>
    </row>
    <row r="102" spans="1:10" ht="20.25" customHeight="1">
      <c r="A102" s="93"/>
      <c r="B102" s="93"/>
      <c r="C102" s="93"/>
      <c r="D102" s="93"/>
      <c r="E102" s="93"/>
      <c r="F102" s="93"/>
      <c r="G102" s="93"/>
      <c r="H102" s="93"/>
      <c r="I102" s="93"/>
      <c r="J102" s="93"/>
    </row>
    <row r="103" spans="1:10" ht="20.25" customHeight="1">
      <c r="A103" s="93"/>
      <c r="B103" s="93"/>
      <c r="C103" s="93"/>
      <c r="D103" s="93"/>
      <c r="E103" s="93"/>
      <c r="F103" s="93"/>
      <c r="G103" s="93"/>
      <c r="H103" s="93"/>
      <c r="I103" s="93"/>
      <c r="J103" s="93"/>
    </row>
    <row r="104" spans="1:10" ht="20.25" customHeight="1">
      <c r="A104" s="93"/>
      <c r="B104" s="93"/>
      <c r="C104" s="93"/>
      <c r="D104" s="93"/>
      <c r="E104" s="93"/>
      <c r="F104" s="93"/>
      <c r="G104" s="93"/>
      <c r="H104" s="93"/>
      <c r="I104" s="93"/>
      <c r="J104" s="93"/>
    </row>
    <row r="105" spans="1:10" ht="20.25" customHeight="1">
      <c r="A105" s="93"/>
      <c r="B105" s="93"/>
      <c r="C105" s="93"/>
      <c r="D105" s="93"/>
      <c r="E105" s="93"/>
      <c r="F105" s="93"/>
      <c r="G105" s="93"/>
      <c r="H105" s="93"/>
      <c r="I105" s="93"/>
      <c r="J105" s="93"/>
    </row>
    <row r="106" spans="1:10" ht="20.25" customHeight="1">
      <c r="A106" s="93"/>
      <c r="B106" s="93"/>
      <c r="C106" s="93"/>
      <c r="D106" s="93"/>
      <c r="E106" s="93"/>
      <c r="F106" s="93"/>
      <c r="G106" s="93"/>
      <c r="H106" s="93"/>
      <c r="I106" s="93"/>
      <c r="J106" s="93"/>
    </row>
    <row r="107" spans="1:10" ht="20.25" customHeight="1">
      <c r="A107" s="93"/>
      <c r="B107" s="93"/>
      <c r="C107" s="93"/>
      <c r="D107" s="93"/>
      <c r="E107" s="93"/>
      <c r="F107" s="93"/>
      <c r="G107" s="93"/>
      <c r="H107" s="93"/>
      <c r="I107" s="93"/>
      <c r="J107" s="93"/>
    </row>
    <row r="108" spans="1:10" ht="20.25" customHeight="1">
      <c r="A108" s="93"/>
      <c r="B108" s="93"/>
      <c r="C108" s="93"/>
      <c r="D108" s="93"/>
      <c r="E108" s="93"/>
      <c r="F108" s="93"/>
      <c r="G108" s="93"/>
      <c r="H108" s="93"/>
      <c r="I108" s="93"/>
      <c r="J108" s="93"/>
    </row>
    <row r="109" spans="1:10" ht="20.25" customHeight="1">
      <c r="A109" s="93"/>
      <c r="B109" s="93"/>
      <c r="C109" s="93"/>
      <c r="D109" s="93"/>
      <c r="E109" s="93"/>
      <c r="F109" s="93"/>
      <c r="G109" s="93"/>
      <c r="H109" s="93"/>
      <c r="I109" s="93"/>
      <c r="J109" s="93"/>
    </row>
    <row r="110" spans="1:10" ht="20.25" customHeight="1">
      <c r="A110" s="93"/>
      <c r="B110" s="93"/>
      <c r="C110" s="93"/>
      <c r="D110" s="93"/>
      <c r="E110" s="93"/>
      <c r="F110" s="93"/>
      <c r="G110" s="93"/>
      <c r="H110" s="93"/>
      <c r="I110" s="93"/>
      <c r="J110" s="93"/>
    </row>
    <row r="111" spans="1:10" ht="20.25" customHeight="1">
      <c r="A111" s="93"/>
      <c r="B111" s="93"/>
      <c r="C111" s="93"/>
      <c r="D111" s="93"/>
      <c r="E111" s="93"/>
      <c r="F111" s="93"/>
      <c r="G111" s="93"/>
      <c r="H111" s="93"/>
      <c r="I111" s="93"/>
      <c r="J111" s="93"/>
    </row>
    <row r="112" spans="1:10" ht="20.25" customHeight="1">
      <c r="A112" s="93"/>
      <c r="B112" s="93"/>
      <c r="C112" s="93"/>
      <c r="D112" s="93"/>
      <c r="E112" s="93"/>
      <c r="F112" s="93"/>
      <c r="G112" s="93"/>
      <c r="H112" s="93"/>
      <c r="I112" s="93"/>
      <c r="J112" s="93"/>
    </row>
    <row r="113" spans="1:10" ht="20.25" customHeight="1">
      <c r="A113" s="93"/>
      <c r="B113" s="93"/>
      <c r="C113" s="93"/>
      <c r="D113" s="93"/>
      <c r="E113" s="93"/>
      <c r="F113" s="93"/>
      <c r="G113" s="93"/>
      <c r="H113" s="93"/>
      <c r="I113" s="93"/>
      <c r="J113" s="93"/>
    </row>
    <row r="114" spans="1:10" ht="20.25" customHeight="1">
      <c r="A114" s="93"/>
      <c r="B114" s="93"/>
      <c r="C114" s="93"/>
      <c r="D114" s="93"/>
      <c r="E114" s="93"/>
      <c r="F114" s="93"/>
      <c r="G114" s="93"/>
      <c r="H114" s="93"/>
      <c r="I114" s="93"/>
      <c r="J114" s="93"/>
    </row>
    <row r="115" spans="1:10" ht="20.25" customHeight="1">
      <c r="A115" s="93"/>
      <c r="B115" s="93"/>
      <c r="C115" s="93"/>
      <c r="D115" s="93"/>
      <c r="E115" s="93"/>
      <c r="F115" s="93"/>
      <c r="G115" s="93"/>
      <c r="H115" s="93"/>
      <c r="I115" s="93"/>
      <c r="J115" s="93"/>
    </row>
    <row r="116" spans="1:10" ht="20.25" customHeight="1">
      <c r="A116" s="93"/>
      <c r="B116" s="93"/>
      <c r="C116" s="93"/>
      <c r="D116" s="93"/>
      <c r="E116" s="93"/>
      <c r="F116" s="93"/>
      <c r="G116" s="93"/>
      <c r="H116" s="93"/>
      <c r="I116" s="93"/>
      <c r="J116" s="93"/>
    </row>
    <row r="117" spans="1:10" ht="20.25" customHeight="1">
      <c r="A117" s="93"/>
      <c r="B117" s="93"/>
      <c r="C117" s="93"/>
      <c r="D117" s="93"/>
      <c r="E117" s="93"/>
      <c r="F117" s="93"/>
      <c r="G117" s="93"/>
      <c r="H117" s="93"/>
      <c r="I117" s="93"/>
      <c r="J117" s="93"/>
    </row>
    <row r="118" spans="1:10" ht="20.25" customHeight="1">
      <c r="A118" s="93"/>
      <c r="B118" s="93"/>
      <c r="C118" s="93"/>
      <c r="D118" s="93"/>
      <c r="E118" s="93"/>
      <c r="F118" s="93"/>
      <c r="G118" s="93"/>
      <c r="H118" s="93"/>
      <c r="I118" s="93"/>
      <c r="J118" s="93"/>
    </row>
    <row r="119" spans="1:10" ht="20.25" customHeight="1">
      <c r="A119" s="93"/>
      <c r="B119" s="93"/>
      <c r="C119" s="93"/>
      <c r="D119" s="93"/>
      <c r="E119" s="93"/>
      <c r="F119" s="93"/>
      <c r="G119" s="93"/>
      <c r="H119" s="93"/>
      <c r="I119" s="93"/>
      <c r="J119" s="93"/>
    </row>
    <row r="120" spans="1:10" ht="20.25" customHeight="1">
      <c r="A120" s="93"/>
      <c r="B120" s="93"/>
      <c r="C120" s="93"/>
      <c r="D120" s="93"/>
      <c r="E120" s="93"/>
      <c r="F120" s="93"/>
      <c r="G120" s="93"/>
      <c r="H120" s="93"/>
      <c r="I120" s="93"/>
      <c r="J120" s="93"/>
    </row>
    <row r="121" spans="1:10" ht="20.25" customHeight="1">
      <c r="A121" s="93"/>
      <c r="B121" s="93"/>
      <c r="C121" s="93"/>
      <c r="D121" s="93"/>
      <c r="E121" s="93"/>
      <c r="F121" s="93"/>
      <c r="G121" s="93"/>
      <c r="H121" s="93"/>
      <c r="I121" s="93"/>
      <c r="J121" s="93"/>
    </row>
    <row r="122" spans="1:10" ht="20.25" customHeight="1">
      <c r="A122" s="93"/>
      <c r="B122" s="93"/>
      <c r="C122" s="93"/>
      <c r="D122" s="93"/>
      <c r="E122" s="93"/>
      <c r="F122" s="93"/>
      <c r="G122" s="93"/>
      <c r="H122" s="93"/>
      <c r="I122" s="93"/>
      <c r="J122" s="93"/>
    </row>
    <row r="123" spans="1:10" ht="20.25" customHeight="1">
      <c r="A123" s="93"/>
      <c r="B123" s="93"/>
      <c r="C123" s="93"/>
      <c r="D123" s="93"/>
      <c r="E123" s="93"/>
      <c r="F123" s="93"/>
      <c r="G123" s="93"/>
      <c r="H123" s="93"/>
      <c r="I123" s="93"/>
      <c r="J123" s="93"/>
    </row>
    <row r="124" spans="1:10" ht="20.25" customHeight="1">
      <c r="A124" s="93"/>
      <c r="B124" s="93"/>
      <c r="C124" s="93"/>
      <c r="D124" s="93"/>
      <c r="E124" s="93"/>
      <c r="F124" s="93"/>
      <c r="G124" s="93"/>
      <c r="H124" s="93"/>
      <c r="I124" s="93"/>
      <c r="J124" s="93"/>
    </row>
    <row r="125" spans="1:10" ht="20.25" customHeight="1">
      <c r="A125" s="93"/>
      <c r="B125" s="93"/>
      <c r="C125" s="93"/>
      <c r="D125" s="93"/>
      <c r="E125" s="93"/>
      <c r="F125" s="93"/>
      <c r="G125" s="93"/>
      <c r="H125" s="93"/>
      <c r="I125" s="93"/>
      <c r="J125" s="93"/>
    </row>
    <row r="126" spans="1:10" ht="20.25" customHeight="1">
      <c r="A126" s="93"/>
      <c r="B126" s="93"/>
      <c r="C126" s="93"/>
      <c r="D126" s="93"/>
      <c r="E126" s="93"/>
      <c r="F126" s="93"/>
      <c r="G126" s="93"/>
      <c r="H126" s="93"/>
      <c r="I126" s="93"/>
      <c r="J126" s="93"/>
    </row>
    <row r="127" spans="1:10" ht="20.25" customHeight="1">
      <c r="A127" s="93"/>
      <c r="B127" s="93"/>
      <c r="C127" s="93"/>
      <c r="D127" s="93"/>
      <c r="E127" s="93"/>
      <c r="F127" s="93"/>
      <c r="G127" s="93"/>
      <c r="H127" s="93"/>
      <c r="I127" s="93"/>
      <c r="J127" s="93"/>
    </row>
    <row r="128" spans="1:10" ht="20.25" customHeight="1">
      <c r="A128" s="93"/>
      <c r="B128" s="93"/>
      <c r="C128" s="93"/>
      <c r="D128" s="93"/>
      <c r="E128" s="93"/>
      <c r="F128" s="93"/>
      <c r="G128" s="93"/>
      <c r="H128" s="93"/>
      <c r="I128" s="93"/>
      <c r="J128" s="93"/>
    </row>
    <row r="129" spans="1:10" ht="20.25" customHeight="1">
      <c r="A129" s="93"/>
      <c r="B129" s="93"/>
      <c r="C129" s="93"/>
      <c r="D129" s="93"/>
      <c r="E129" s="93"/>
      <c r="F129" s="93"/>
      <c r="G129" s="93"/>
      <c r="H129" s="93"/>
      <c r="I129" s="93"/>
      <c r="J129" s="93"/>
    </row>
    <row r="130" spans="1:10" ht="20.25" customHeight="1">
      <c r="A130" s="93"/>
      <c r="B130" s="93"/>
      <c r="C130" s="93"/>
      <c r="D130" s="93"/>
      <c r="E130" s="93"/>
      <c r="F130" s="93"/>
      <c r="G130" s="93"/>
      <c r="H130" s="93"/>
      <c r="I130" s="93"/>
      <c r="J130" s="93"/>
    </row>
    <row r="131" spans="1:10" ht="20.25" customHeight="1">
      <c r="A131" s="93"/>
      <c r="B131" s="93"/>
      <c r="C131" s="93"/>
      <c r="D131" s="93"/>
      <c r="E131" s="93"/>
      <c r="F131" s="93"/>
      <c r="G131" s="93"/>
      <c r="H131" s="93"/>
      <c r="I131" s="93"/>
      <c r="J131" s="93"/>
    </row>
    <row r="132" spans="1:10" ht="20.25" customHeight="1">
      <c r="A132" s="93"/>
      <c r="B132" s="93"/>
      <c r="C132" s="93"/>
      <c r="D132" s="93"/>
      <c r="E132" s="93"/>
      <c r="F132" s="93"/>
      <c r="G132" s="93"/>
      <c r="H132" s="93"/>
      <c r="I132" s="93"/>
      <c r="J132" s="93"/>
    </row>
    <row r="133" spans="1:10" ht="20.25" customHeight="1">
      <c r="A133" s="93"/>
      <c r="B133" s="93"/>
      <c r="C133" s="93"/>
      <c r="D133" s="93"/>
      <c r="E133" s="93"/>
      <c r="F133" s="93"/>
      <c r="G133" s="93"/>
      <c r="H133" s="93"/>
      <c r="I133" s="93"/>
      <c r="J133" s="93"/>
    </row>
    <row r="134" spans="1:10" ht="20.25" customHeight="1">
      <c r="A134" s="93"/>
      <c r="B134" s="93"/>
      <c r="C134" s="93"/>
      <c r="D134" s="93"/>
      <c r="E134" s="93"/>
      <c r="F134" s="93"/>
      <c r="G134" s="93"/>
      <c r="H134" s="93"/>
      <c r="I134" s="93"/>
      <c r="J134" s="93"/>
    </row>
    <row r="135" spans="1:10" ht="20.25" customHeight="1">
      <c r="A135" s="93"/>
      <c r="B135" s="93"/>
      <c r="C135" s="93"/>
      <c r="D135" s="93"/>
      <c r="E135" s="93"/>
      <c r="F135" s="93"/>
      <c r="G135" s="93"/>
      <c r="H135" s="93"/>
      <c r="I135" s="93"/>
      <c r="J135" s="93"/>
    </row>
    <row r="136" spans="1:10" ht="20.25" customHeight="1">
      <c r="A136" s="93"/>
      <c r="B136" s="93"/>
      <c r="C136" s="93"/>
      <c r="D136" s="93"/>
      <c r="E136" s="93"/>
      <c r="F136" s="93"/>
      <c r="G136" s="93"/>
      <c r="H136" s="93"/>
      <c r="I136" s="93"/>
      <c r="J136" s="93"/>
    </row>
    <row r="137" spans="1:10" ht="20.25" customHeight="1">
      <c r="A137" s="93"/>
      <c r="B137" s="93"/>
      <c r="C137" s="93"/>
      <c r="D137" s="93"/>
      <c r="E137" s="93"/>
      <c r="F137" s="93"/>
      <c r="G137" s="93"/>
      <c r="H137" s="93"/>
      <c r="I137" s="93"/>
      <c r="J137" s="93"/>
    </row>
    <row r="138" spans="1:10" ht="20.25" customHeight="1">
      <c r="A138" s="93"/>
      <c r="B138" s="93"/>
      <c r="C138" s="93"/>
      <c r="D138" s="93"/>
      <c r="E138" s="93"/>
      <c r="F138" s="93"/>
      <c r="G138" s="93"/>
      <c r="H138" s="93"/>
      <c r="I138" s="93"/>
      <c r="J138" s="93"/>
    </row>
    <row r="139" spans="1:10" ht="20.25" customHeight="1">
      <c r="A139" s="93"/>
      <c r="B139" s="93"/>
      <c r="C139" s="93"/>
      <c r="D139" s="93"/>
      <c r="E139" s="93"/>
      <c r="F139" s="93"/>
      <c r="G139" s="93"/>
      <c r="H139" s="93"/>
      <c r="I139" s="93"/>
      <c r="J139" s="93"/>
    </row>
    <row r="140" spans="1:10" ht="20.25" customHeight="1">
      <c r="A140" s="93"/>
      <c r="B140" s="93"/>
      <c r="C140" s="93"/>
      <c r="D140" s="93"/>
      <c r="E140" s="93"/>
      <c r="F140" s="93"/>
      <c r="G140" s="93"/>
      <c r="H140" s="93"/>
      <c r="I140" s="93"/>
      <c r="J140" s="93"/>
    </row>
    <row r="141" spans="1:10" ht="20.25" customHeight="1">
      <c r="A141" s="93"/>
      <c r="B141" s="93"/>
      <c r="C141" s="93"/>
      <c r="D141" s="93"/>
      <c r="E141" s="93"/>
      <c r="F141" s="93"/>
      <c r="G141" s="93"/>
      <c r="H141" s="93"/>
      <c r="I141" s="93"/>
      <c r="J141" s="93"/>
    </row>
    <row r="142" spans="1:10" ht="20.25" customHeight="1">
      <c r="A142" s="93"/>
      <c r="B142" s="93"/>
      <c r="C142" s="93"/>
      <c r="D142" s="93"/>
      <c r="E142" s="93"/>
      <c r="F142" s="93"/>
      <c r="G142" s="93"/>
      <c r="H142" s="93"/>
      <c r="I142" s="93"/>
      <c r="J142" s="93"/>
    </row>
    <row r="143" spans="1:10" ht="20.25" customHeight="1">
      <c r="A143" s="93"/>
      <c r="B143" s="93"/>
      <c r="C143" s="93"/>
      <c r="D143" s="93"/>
      <c r="E143" s="93"/>
      <c r="F143" s="93"/>
      <c r="G143" s="93"/>
      <c r="H143" s="93"/>
      <c r="I143" s="93"/>
      <c r="J143" s="93"/>
    </row>
    <row r="144" spans="1:10" ht="20.25" customHeight="1">
      <c r="A144" s="93"/>
      <c r="B144" s="93"/>
      <c r="C144" s="93"/>
      <c r="D144" s="93"/>
      <c r="E144" s="93"/>
      <c r="F144" s="93"/>
      <c r="G144" s="93"/>
      <c r="H144" s="93"/>
      <c r="I144" s="93"/>
      <c r="J144" s="93"/>
    </row>
    <row r="145" spans="1:10" ht="20.25" customHeight="1">
      <c r="A145" s="93"/>
      <c r="B145" s="93"/>
      <c r="C145" s="93"/>
      <c r="D145" s="93"/>
      <c r="E145" s="93"/>
      <c r="F145" s="93"/>
      <c r="G145" s="93"/>
      <c r="H145" s="93"/>
      <c r="I145" s="93"/>
      <c r="J145" s="93"/>
    </row>
    <row r="146" spans="1:10" ht="20.25" customHeight="1">
      <c r="A146" s="93"/>
      <c r="B146" s="93"/>
      <c r="C146" s="93"/>
      <c r="D146" s="93"/>
      <c r="E146" s="93"/>
      <c r="F146" s="93"/>
      <c r="G146" s="93"/>
      <c r="H146" s="93"/>
      <c r="I146" s="93"/>
      <c r="J146" s="93"/>
    </row>
    <row r="147" spans="1:10" ht="20.25" customHeight="1">
      <c r="A147" s="93"/>
      <c r="B147" s="93"/>
      <c r="C147" s="93"/>
      <c r="D147" s="93"/>
      <c r="E147" s="93"/>
      <c r="F147" s="93"/>
      <c r="G147" s="93"/>
      <c r="H147" s="93"/>
      <c r="I147" s="93"/>
      <c r="J147" s="93"/>
    </row>
    <row r="148" spans="1:10" ht="20.25" customHeight="1">
      <c r="A148" s="93"/>
      <c r="B148" s="93"/>
      <c r="C148" s="93"/>
      <c r="D148" s="93"/>
      <c r="E148" s="93"/>
      <c r="F148" s="93"/>
      <c r="G148" s="93"/>
      <c r="H148" s="93"/>
      <c r="I148" s="93"/>
      <c r="J148" s="93"/>
    </row>
    <row r="149" spans="1:10" ht="20.25" customHeight="1">
      <c r="A149" s="93"/>
      <c r="B149" s="93"/>
      <c r="C149" s="93"/>
      <c r="D149" s="93"/>
      <c r="E149" s="93"/>
      <c r="F149" s="93"/>
      <c r="G149" s="93"/>
      <c r="H149" s="93"/>
      <c r="I149" s="93"/>
      <c r="J149" s="93"/>
    </row>
    <row r="150" spans="1:10" ht="20.25" customHeight="1">
      <c r="A150" s="93"/>
      <c r="B150" s="93"/>
      <c r="C150" s="93"/>
      <c r="D150" s="93"/>
      <c r="E150" s="93"/>
      <c r="F150" s="93"/>
      <c r="G150" s="93"/>
      <c r="H150" s="93"/>
      <c r="I150" s="93"/>
      <c r="J150" s="93"/>
    </row>
    <row r="151" spans="1:10" ht="20.25" customHeight="1">
      <c r="A151" s="93"/>
      <c r="B151" s="93"/>
      <c r="C151" s="93"/>
      <c r="D151" s="93"/>
      <c r="E151" s="93"/>
      <c r="F151" s="93"/>
      <c r="G151" s="93"/>
      <c r="H151" s="93"/>
      <c r="I151" s="93"/>
      <c r="J151" s="93"/>
    </row>
    <row r="152" spans="1:10" ht="20.25" customHeight="1">
      <c r="A152" s="93"/>
      <c r="B152" s="93"/>
      <c r="C152" s="93"/>
      <c r="D152" s="93"/>
      <c r="E152" s="93"/>
      <c r="F152" s="93"/>
      <c r="G152" s="93"/>
      <c r="H152" s="93"/>
      <c r="I152" s="93"/>
      <c r="J152" s="93"/>
    </row>
    <row r="153" spans="1:10" ht="20.25" customHeight="1">
      <c r="A153" s="93"/>
      <c r="B153" s="93"/>
      <c r="C153" s="93"/>
      <c r="D153" s="93"/>
      <c r="E153" s="93"/>
      <c r="F153" s="93"/>
      <c r="G153" s="93"/>
      <c r="H153" s="93"/>
      <c r="I153" s="93"/>
      <c r="J153" s="93"/>
    </row>
    <row r="154" spans="1:10" ht="20.25" customHeight="1">
      <c r="A154" s="93"/>
      <c r="B154" s="93"/>
      <c r="C154" s="93"/>
      <c r="D154" s="93"/>
      <c r="E154" s="93"/>
      <c r="F154" s="93"/>
      <c r="G154" s="93"/>
      <c r="H154" s="93"/>
      <c r="I154" s="93"/>
      <c r="J154" s="93"/>
    </row>
    <row r="155" spans="1:10" ht="20.25" customHeight="1">
      <c r="A155" s="93"/>
      <c r="B155" s="93"/>
      <c r="C155" s="93"/>
      <c r="D155" s="93"/>
      <c r="E155" s="93"/>
      <c r="F155" s="93"/>
      <c r="G155" s="93"/>
      <c r="H155" s="93"/>
      <c r="I155" s="93"/>
      <c r="J155" s="93"/>
    </row>
    <row r="156" spans="1:10" ht="20.25" customHeight="1">
      <c r="A156" s="93"/>
      <c r="B156" s="93"/>
      <c r="C156" s="93"/>
      <c r="D156" s="93"/>
      <c r="E156" s="93"/>
      <c r="F156" s="93"/>
      <c r="G156" s="93"/>
      <c r="H156" s="93"/>
      <c r="I156" s="93"/>
      <c r="J156" s="93"/>
    </row>
    <row r="157" spans="1:10" ht="20.25" customHeight="1">
      <c r="A157" s="93"/>
      <c r="B157" s="93"/>
      <c r="C157" s="93"/>
      <c r="D157" s="93"/>
      <c r="E157" s="93"/>
      <c r="F157" s="93"/>
      <c r="G157" s="93"/>
      <c r="H157" s="93"/>
      <c r="I157" s="93"/>
      <c r="J157" s="93"/>
    </row>
    <row r="158" spans="1:10" ht="20.25" customHeight="1">
      <c r="A158" s="93"/>
      <c r="B158" s="93"/>
      <c r="C158" s="93"/>
      <c r="D158" s="93"/>
      <c r="E158" s="93"/>
      <c r="F158" s="93"/>
      <c r="G158" s="93"/>
      <c r="H158" s="93"/>
      <c r="I158" s="93"/>
      <c r="J158" s="93"/>
    </row>
    <row r="159" spans="1:10" ht="20.25" customHeight="1">
      <c r="A159" s="93"/>
      <c r="B159" s="93"/>
      <c r="C159" s="93"/>
      <c r="D159" s="93"/>
      <c r="E159" s="93"/>
      <c r="F159" s="93"/>
      <c r="G159" s="93"/>
      <c r="H159" s="93"/>
      <c r="I159" s="93"/>
      <c r="J159" s="93"/>
    </row>
    <row r="160" spans="1:10" ht="20.25" customHeight="1">
      <c r="A160" s="93"/>
      <c r="B160" s="93"/>
      <c r="C160" s="93"/>
      <c r="D160" s="93"/>
      <c r="E160" s="93"/>
      <c r="F160" s="93"/>
      <c r="G160" s="93"/>
      <c r="H160" s="93"/>
      <c r="I160" s="93"/>
      <c r="J160" s="93"/>
    </row>
    <row r="161" spans="1:10" ht="20.25" customHeight="1">
      <c r="A161" s="93"/>
      <c r="B161" s="93"/>
      <c r="C161" s="93"/>
      <c r="D161" s="93"/>
      <c r="E161" s="93"/>
      <c r="F161" s="93"/>
      <c r="G161" s="93"/>
      <c r="H161" s="93"/>
      <c r="I161" s="93"/>
      <c r="J161" s="93"/>
    </row>
    <row r="162" spans="1:10" ht="20.25" customHeight="1">
      <c r="A162" s="93"/>
      <c r="B162" s="93"/>
      <c r="C162" s="93"/>
      <c r="D162" s="93"/>
      <c r="E162" s="93"/>
      <c r="F162" s="93"/>
      <c r="G162" s="93"/>
      <c r="H162" s="93"/>
      <c r="I162" s="93"/>
      <c r="J162" s="93"/>
    </row>
    <row r="163" spans="1:10" ht="20.25" customHeight="1">
      <c r="A163" s="93"/>
      <c r="B163" s="93"/>
      <c r="C163" s="93"/>
      <c r="D163" s="93"/>
      <c r="E163" s="93"/>
      <c r="F163" s="93"/>
      <c r="G163" s="93"/>
      <c r="H163" s="93"/>
      <c r="I163" s="93"/>
      <c r="J163" s="93"/>
    </row>
    <row r="164" spans="1:10" ht="20.25" customHeight="1">
      <c r="A164" s="93"/>
      <c r="B164" s="93"/>
      <c r="C164" s="93"/>
      <c r="D164" s="93"/>
      <c r="E164" s="93"/>
      <c r="F164" s="93"/>
      <c r="G164" s="93"/>
      <c r="H164" s="93"/>
      <c r="I164" s="93"/>
      <c r="J164" s="93"/>
    </row>
    <row r="165" spans="1:10" ht="20.25" customHeight="1">
      <c r="A165" s="93"/>
      <c r="B165" s="93"/>
      <c r="C165" s="93"/>
      <c r="D165" s="93"/>
      <c r="E165" s="93"/>
      <c r="F165" s="93"/>
      <c r="G165" s="93"/>
      <c r="H165" s="93"/>
      <c r="I165" s="93"/>
      <c r="J165" s="93"/>
    </row>
    <row r="166" spans="1:10" ht="20.25" customHeight="1">
      <c r="A166" s="93"/>
      <c r="B166" s="93"/>
      <c r="C166" s="93"/>
      <c r="D166" s="93"/>
      <c r="E166" s="93"/>
      <c r="F166" s="93"/>
      <c r="G166" s="93"/>
      <c r="H166" s="93"/>
      <c r="I166" s="93"/>
      <c r="J166" s="93"/>
    </row>
    <row r="167" spans="1:10" ht="20.25" customHeight="1">
      <c r="A167" s="93"/>
      <c r="B167" s="93"/>
      <c r="C167" s="93"/>
      <c r="D167" s="93"/>
      <c r="E167" s="93"/>
      <c r="F167" s="93"/>
      <c r="G167" s="93"/>
      <c r="H167" s="93"/>
      <c r="I167" s="93"/>
      <c r="J167" s="93"/>
    </row>
    <row r="168" spans="1:10" ht="20.25" customHeight="1">
      <c r="A168" s="93"/>
      <c r="B168" s="93"/>
      <c r="C168" s="93"/>
      <c r="D168" s="93"/>
      <c r="E168" s="93"/>
      <c r="F168" s="93"/>
      <c r="G168" s="93"/>
      <c r="H168" s="93"/>
      <c r="I168" s="93"/>
      <c r="J168" s="93"/>
    </row>
    <row r="169" spans="1:10" ht="20.25" customHeight="1">
      <c r="A169" s="93"/>
      <c r="B169" s="93"/>
      <c r="C169" s="93"/>
      <c r="D169" s="93"/>
      <c r="E169" s="93"/>
      <c r="F169" s="93"/>
      <c r="G169" s="93"/>
      <c r="H169" s="93"/>
      <c r="I169" s="93"/>
      <c r="J169" s="93"/>
    </row>
    <row r="170" spans="1:10" ht="20.25" customHeight="1">
      <c r="A170" s="93"/>
      <c r="B170" s="93"/>
      <c r="C170" s="93"/>
      <c r="D170" s="93"/>
      <c r="E170" s="93"/>
      <c r="F170" s="93"/>
      <c r="G170" s="93"/>
      <c r="H170" s="93"/>
      <c r="I170" s="93"/>
      <c r="J170" s="93"/>
    </row>
    <row r="171" spans="1:10" ht="20.25" customHeight="1">
      <c r="A171" s="93"/>
      <c r="B171" s="93"/>
      <c r="C171" s="93"/>
      <c r="D171" s="93"/>
      <c r="E171" s="93"/>
      <c r="F171" s="93"/>
      <c r="G171" s="93"/>
      <c r="H171" s="93"/>
      <c r="I171" s="93"/>
      <c r="J171" s="93"/>
    </row>
    <row r="172" spans="1:10" ht="20.25" customHeight="1">
      <c r="A172" s="93"/>
      <c r="B172" s="93"/>
      <c r="C172" s="93"/>
      <c r="D172" s="93"/>
      <c r="E172" s="93"/>
      <c r="F172" s="93"/>
      <c r="G172" s="93"/>
      <c r="H172" s="93"/>
      <c r="I172" s="93"/>
      <c r="J172" s="93"/>
    </row>
    <row r="173" spans="1:10" ht="20.25" customHeight="1">
      <c r="A173" s="93"/>
      <c r="B173" s="93"/>
      <c r="C173" s="93"/>
      <c r="D173" s="93"/>
      <c r="E173" s="93"/>
      <c r="F173" s="93"/>
      <c r="G173" s="93"/>
      <c r="H173" s="93"/>
      <c r="I173" s="93"/>
      <c r="J173" s="93"/>
    </row>
    <row r="174" spans="1:10" ht="20.25" customHeight="1">
      <c r="A174" s="93"/>
      <c r="B174" s="93"/>
      <c r="C174" s="93"/>
      <c r="D174" s="93"/>
      <c r="E174" s="93"/>
      <c r="F174" s="93"/>
      <c r="G174" s="93"/>
      <c r="H174" s="93"/>
      <c r="I174" s="93"/>
      <c r="J174" s="93"/>
    </row>
    <row r="175" spans="1:10" ht="20.25" customHeight="1">
      <c r="A175" s="93"/>
      <c r="B175" s="93"/>
      <c r="C175" s="93"/>
      <c r="D175" s="93"/>
      <c r="E175" s="93"/>
      <c r="F175" s="93"/>
      <c r="G175" s="93"/>
      <c r="H175" s="93"/>
      <c r="I175" s="93"/>
      <c r="J175" s="93"/>
    </row>
    <row r="176" spans="1:10" ht="20.25" customHeight="1">
      <c r="A176" s="93"/>
      <c r="B176" s="93"/>
      <c r="C176" s="93"/>
      <c r="D176" s="93"/>
      <c r="E176" s="93"/>
      <c r="F176" s="93"/>
      <c r="G176" s="93"/>
      <c r="H176" s="93"/>
      <c r="I176" s="93"/>
      <c r="J176" s="93"/>
    </row>
    <row r="177" spans="1:10" ht="20.25" customHeight="1">
      <c r="A177" s="93"/>
      <c r="B177" s="93"/>
      <c r="C177" s="93"/>
      <c r="D177" s="93"/>
      <c r="E177" s="93"/>
      <c r="F177" s="93"/>
      <c r="G177" s="93"/>
      <c r="H177" s="93"/>
      <c r="I177" s="93"/>
      <c r="J177" s="93"/>
    </row>
    <row r="178" spans="1:10" ht="20.25" customHeight="1">
      <c r="A178" s="93"/>
      <c r="B178" s="93"/>
      <c r="C178" s="93"/>
      <c r="D178" s="93"/>
      <c r="E178" s="93"/>
      <c r="F178" s="93"/>
      <c r="G178" s="93"/>
      <c r="H178" s="93"/>
      <c r="I178" s="93"/>
      <c r="J178" s="93"/>
    </row>
    <row r="179" spans="1:10" ht="20.25" customHeight="1">
      <c r="A179" s="93"/>
      <c r="B179" s="93"/>
      <c r="C179" s="93"/>
      <c r="D179" s="93"/>
      <c r="E179" s="93"/>
      <c r="F179" s="93"/>
      <c r="G179" s="93"/>
      <c r="H179" s="93"/>
      <c r="I179" s="93"/>
      <c r="J179" s="93"/>
    </row>
    <row r="180" spans="1:10" ht="20.25" customHeight="1">
      <c r="A180" s="93"/>
      <c r="B180" s="93"/>
      <c r="C180" s="93"/>
      <c r="D180" s="93"/>
      <c r="E180" s="93"/>
      <c r="F180" s="93"/>
      <c r="G180" s="93"/>
      <c r="H180" s="93"/>
      <c r="I180" s="93"/>
      <c r="J180" s="93"/>
    </row>
    <row r="181" spans="1:10" ht="20.25" customHeight="1">
      <c r="A181" s="93"/>
      <c r="B181" s="93"/>
      <c r="C181" s="93"/>
      <c r="D181" s="93"/>
      <c r="E181" s="93"/>
      <c r="F181" s="93"/>
      <c r="G181" s="93"/>
      <c r="H181" s="93"/>
      <c r="I181" s="93"/>
      <c r="J181" s="93"/>
    </row>
    <row r="182" spans="1:10" ht="20.25" customHeight="1">
      <c r="A182" s="93"/>
      <c r="B182" s="93"/>
      <c r="C182" s="93"/>
      <c r="D182" s="93"/>
      <c r="E182" s="93"/>
      <c r="F182" s="93"/>
      <c r="G182" s="93"/>
      <c r="H182" s="93"/>
      <c r="I182" s="93"/>
      <c r="J182" s="93"/>
    </row>
    <row r="183" spans="1:10" ht="20.25" customHeight="1">
      <c r="A183" s="93"/>
      <c r="B183" s="93"/>
      <c r="C183" s="93"/>
      <c r="D183" s="93"/>
      <c r="E183" s="93"/>
      <c r="F183" s="93"/>
      <c r="G183" s="93"/>
      <c r="H183" s="93"/>
      <c r="I183" s="93"/>
      <c r="J183" s="93"/>
    </row>
    <row r="184" spans="1:10" ht="20.25" customHeight="1">
      <c r="A184" s="93"/>
      <c r="B184" s="93"/>
      <c r="C184" s="93"/>
      <c r="D184" s="93"/>
      <c r="E184" s="93"/>
      <c r="F184" s="93"/>
      <c r="G184" s="93"/>
      <c r="H184" s="93"/>
      <c r="I184" s="93"/>
      <c r="J184" s="93"/>
    </row>
    <row r="185" spans="1:10" ht="20.25" customHeight="1">
      <c r="A185" s="93"/>
      <c r="B185" s="93"/>
      <c r="C185" s="93"/>
      <c r="D185" s="93"/>
      <c r="E185" s="93"/>
      <c r="F185" s="93"/>
      <c r="G185" s="93"/>
      <c r="H185" s="93"/>
      <c r="I185" s="93"/>
      <c r="J185" s="93"/>
    </row>
    <row r="186" spans="1:10" ht="20.25" customHeight="1">
      <c r="A186" s="93"/>
      <c r="B186" s="93"/>
      <c r="C186" s="93"/>
      <c r="D186" s="93"/>
      <c r="E186" s="93"/>
      <c r="F186" s="93"/>
      <c r="G186" s="93"/>
      <c r="H186" s="93"/>
      <c r="I186" s="93"/>
      <c r="J186" s="93"/>
    </row>
    <row r="187" spans="1:10" ht="20.25" customHeight="1">
      <c r="A187" s="93"/>
      <c r="B187" s="93"/>
      <c r="C187" s="93"/>
      <c r="D187" s="93"/>
      <c r="E187" s="93"/>
      <c r="F187" s="93"/>
      <c r="G187" s="93"/>
      <c r="H187" s="93"/>
      <c r="I187" s="93"/>
      <c r="J187" s="93"/>
    </row>
    <row r="188" spans="1:10" ht="20.25" customHeight="1">
      <c r="A188" s="93"/>
      <c r="B188" s="93"/>
      <c r="C188" s="93"/>
      <c r="D188" s="93"/>
      <c r="E188" s="93"/>
      <c r="F188" s="93"/>
      <c r="G188" s="93"/>
      <c r="H188" s="93"/>
      <c r="I188" s="93"/>
      <c r="J188" s="93"/>
    </row>
    <row r="189" spans="1:10" ht="20.25" customHeight="1">
      <c r="A189" s="93"/>
      <c r="B189" s="93"/>
      <c r="C189" s="93"/>
      <c r="D189" s="93"/>
      <c r="E189" s="93"/>
      <c r="F189" s="93"/>
      <c r="G189" s="93"/>
      <c r="H189" s="93"/>
      <c r="I189" s="93"/>
      <c r="J189" s="93"/>
    </row>
    <row r="190" spans="1:10" ht="20.25" customHeight="1">
      <c r="A190" s="93"/>
      <c r="B190" s="93"/>
      <c r="C190" s="93"/>
      <c r="D190" s="93"/>
      <c r="E190" s="93"/>
      <c r="F190" s="93"/>
      <c r="G190" s="93"/>
      <c r="H190" s="93"/>
      <c r="I190" s="93"/>
      <c r="J190" s="93"/>
    </row>
    <row r="191" spans="1:10" ht="20.25" customHeight="1">
      <c r="A191" s="93"/>
      <c r="B191" s="93"/>
      <c r="C191" s="93"/>
      <c r="D191" s="93"/>
      <c r="E191" s="93"/>
      <c r="F191" s="93"/>
      <c r="G191" s="93"/>
      <c r="H191" s="93"/>
      <c r="I191" s="93"/>
      <c r="J191" s="93"/>
    </row>
    <row r="192" spans="1:10" ht="20.25" customHeight="1">
      <c r="A192" s="93"/>
      <c r="B192" s="93"/>
      <c r="C192" s="93"/>
      <c r="D192" s="93"/>
      <c r="E192" s="93"/>
      <c r="F192" s="93"/>
      <c r="G192" s="93"/>
      <c r="H192" s="93"/>
      <c r="I192" s="93"/>
      <c r="J192" s="93"/>
    </row>
    <row r="193" spans="1:10" ht="20.25" customHeight="1">
      <c r="A193" s="93"/>
      <c r="B193" s="93"/>
      <c r="C193" s="93"/>
      <c r="D193" s="93"/>
      <c r="E193" s="93"/>
      <c r="F193" s="93"/>
      <c r="G193" s="93"/>
      <c r="H193" s="93"/>
      <c r="I193" s="93"/>
      <c r="J193" s="93"/>
    </row>
    <row r="194" spans="1:10" ht="20.25" customHeight="1">
      <c r="A194" s="93"/>
      <c r="B194" s="93"/>
      <c r="C194" s="93"/>
      <c r="D194" s="93"/>
      <c r="E194" s="93"/>
      <c r="F194" s="93"/>
      <c r="G194" s="93"/>
      <c r="H194" s="93"/>
      <c r="I194" s="93"/>
      <c r="J194" s="93"/>
    </row>
    <row r="195" spans="1:10" ht="20.25" customHeight="1">
      <c r="A195" s="93"/>
      <c r="B195" s="93"/>
      <c r="C195" s="93"/>
      <c r="D195" s="93"/>
      <c r="E195" s="93"/>
      <c r="F195" s="93"/>
      <c r="G195" s="93"/>
      <c r="H195" s="93"/>
      <c r="I195" s="93"/>
      <c r="J195" s="93"/>
    </row>
    <row r="196" spans="1:10" ht="20.25" customHeight="1">
      <c r="A196" s="93"/>
      <c r="B196" s="93"/>
      <c r="C196" s="93"/>
      <c r="D196" s="93"/>
      <c r="E196" s="93"/>
      <c r="F196" s="93"/>
      <c r="G196" s="93"/>
      <c r="H196" s="93"/>
      <c r="I196" s="93"/>
      <c r="J196" s="93"/>
    </row>
    <row r="197" spans="1:10" ht="20.25" customHeight="1">
      <c r="A197" s="93"/>
      <c r="B197" s="93"/>
      <c r="C197" s="93"/>
      <c r="D197" s="93"/>
      <c r="E197" s="93"/>
      <c r="F197" s="93"/>
      <c r="G197" s="93"/>
      <c r="H197" s="93"/>
      <c r="I197" s="93"/>
      <c r="J197" s="93"/>
    </row>
    <row r="198" spans="1:10" ht="20.25" customHeight="1">
      <c r="A198" s="93"/>
      <c r="B198" s="93"/>
      <c r="C198" s="93"/>
      <c r="D198" s="93"/>
      <c r="E198" s="93"/>
      <c r="F198" s="93"/>
      <c r="G198" s="93"/>
      <c r="H198" s="93"/>
      <c r="I198" s="93"/>
      <c r="J198" s="93"/>
    </row>
    <row r="199" spans="1:10" ht="20.25" customHeight="1">
      <c r="A199" s="93"/>
      <c r="B199" s="93"/>
      <c r="C199" s="93"/>
      <c r="D199" s="93"/>
      <c r="E199" s="93"/>
      <c r="F199" s="93"/>
      <c r="G199" s="93"/>
      <c r="H199" s="93"/>
      <c r="I199" s="93"/>
      <c r="J199" s="93"/>
    </row>
    <row r="200" spans="1:10" ht="20.25" customHeight="1">
      <c r="A200" s="93"/>
      <c r="B200" s="93"/>
      <c r="C200" s="93"/>
      <c r="D200" s="93"/>
      <c r="E200" s="93"/>
      <c r="F200" s="93"/>
      <c r="G200" s="93"/>
      <c r="H200" s="93"/>
      <c r="I200" s="93"/>
      <c r="J200" s="93"/>
    </row>
    <row r="201" spans="1:10" ht="20.25" customHeight="1">
      <c r="A201" s="93"/>
      <c r="B201" s="93"/>
      <c r="C201" s="93"/>
      <c r="D201" s="93"/>
      <c r="E201" s="93"/>
      <c r="F201" s="93"/>
      <c r="G201" s="93"/>
      <c r="H201" s="93"/>
      <c r="I201" s="93"/>
      <c r="J201" s="93"/>
    </row>
    <row r="202" spans="1:10" ht="20.25" customHeight="1">
      <c r="A202" s="93"/>
      <c r="B202" s="93"/>
      <c r="C202" s="93"/>
      <c r="D202" s="93"/>
      <c r="E202" s="93"/>
      <c r="F202" s="93"/>
      <c r="G202" s="93"/>
      <c r="H202" s="93"/>
      <c r="I202" s="93"/>
      <c r="J202" s="93"/>
    </row>
    <row r="203" spans="1:10" ht="20.25" customHeight="1">
      <c r="A203" s="93"/>
      <c r="B203" s="93"/>
      <c r="C203" s="93"/>
      <c r="D203" s="93"/>
      <c r="E203" s="93"/>
      <c r="F203" s="93"/>
      <c r="G203" s="93"/>
      <c r="H203" s="93"/>
      <c r="I203" s="93"/>
      <c r="J203" s="93"/>
    </row>
    <row r="204" spans="1:10" ht="20.25" customHeight="1">
      <c r="A204" s="93"/>
      <c r="B204" s="93"/>
      <c r="C204" s="93"/>
      <c r="D204" s="93"/>
      <c r="E204" s="93"/>
      <c r="F204" s="93"/>
      <c r="G204" s="93"/>
      <c r="H204" s="93"/>
      <c r="I204" s="93"/>
      <c r="J204" s="93"/>
    </row>
    <row r="205" spans="1:10" ht="20.25" customHeight="1"/>
    <row r="206" spans="1:10" ht="20.25" customHeight="1"/>
    <row r="207" spans="1:10" ht="20.25" customHeight="1"/>
    <row r="208" spans="1:10"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20.25" customHeight="1"/>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row r="278" ht="20.25" customHeight="1"/>
    <row r="279" ht="20.25" customHeight="1"/>
    <row r="280" ht="20.25" customHeight="1"/>
    <row r="281" ht="20.25" customHeight="1"/>
    <row r="282" ht="20.25" customHeight="1"/>
    <row r="283" ht="20.25" customHeight="1"/>
    <row r="284" ht="20.25" customHeight="1"/>
    <row r="285" ht="20.25" customHeight="1"/>
    <row r="286" ht="20.25" customHeight="1"/>
    <row r="287" ht="20.25" customHeight="1"/>
    <row r="288" ht="20.25" customHeight="1"/>
    <row r="289" ht="20.25" customHeight="1"/>
    <row r="290" ht="20.25" customHeight="1"/>
    <row r="291" ht="20.25" customHeight="1"/>
    <row r="292" ht="20.25" customHeight="1"/>
    <row r="293" ht="20.25" customHeight="1"/>
    <row r="294" ht="20.25" customHeight="1"/>
    <row r="295" ht="20.25" customHeight="1"/>
    <row r="296" ht="20.25" customHeight="1"/>
    <row r="297" ht="20.25" customHeight="1"/>
    <row r="298" ht="20.25" customHeight="1"/>
    <row r="299" ht="20.25" customHeight="1"/>
    <row r="300" ht="20.25" customHeight="1"/>
    <row r="301" ht="20.25" customHeight="1"/>
    <row r="302" ht="20.25" customHeight="1"/>
    <row r="303" ht="20.25" customHeight="1"/>
    <row r="304" ht="20.25" customHeight="1"/>
    <row r="305" ht="20.25" customHeight="1"/>
    <row r="306" ht="20.25" customHeight="1"/>
    <row r="307" ht="20.25" customHeight="1"/>
    <row r="308" ht="20.25" customHeight="1"/>
    <row r="309" ht="20.25" customHeight="1"/>
    <row r="310" ht="20.25" customHeight="1"/>
    <row r="311" ht="20.25" customHeight="1"/>
    <row r="312" ht="20.25" customHeight="1"/>
    <row r="313" ht="20.25" customHeight="1"/>
    <row r="314" ht="20.25" customHeight="1"/>
    <row r="315" ht="20.25" customHeight="1"/>
    <row r="316" ht="20.25" customHeight="1"/>
    <row r="317" ht="20.25" customHeight="1"/>
    <row r="318" ht="20.25" customHeight="1"/>
    <row r="319" ht="20.25" customHeight="1"/>
    <row r="320" ht="20.25" customHeight="1"/>
    <row r="321" ht="20.25" customHeight="1"/>
    <row r="322" ht="20.25" customHeight="1"/>
    <row r="323" ht="20.25" customHeight="1"/>
    <row r="324" ht="20.25" customHeight="1"/>
    <row r="325" ht="20.25" customHeight="1"/>
    <row r="326" ht="20.25" customHeight="1"/>
    <row r="327" ht="20.25" customHeight="1"/>
    <row r="328" ht="20.25" customHeight="1"/>
    <row r="329" ht="20.25" customHeight="1"/>
    <row r="330" ht="20.25" customHeight="1"/>
    <row r="331" ht="20.25" customHeight="1"/>
    <row r="332" ht="20.25" customHeight="1"/>
    <row r="333" ht="20.25" customHeight="1"/>
    <row r="334" ht="20.25" customHeight="1"/>
    <row r="335" ht="20.25" customHeight="1"/>
    <row r="336" ht="20.25" customHeight="1"/>
    <row r="337" ht="20.25" customHeight="1"/>
    <row r="338" ht="20.25" customHeight="1"/>
    <row r="339" ht="20.25" customHeight="1"/>
    <row r="340" ht="20.25" customHeight="1"/>
    <row r="341" ht="20.25" customHeight="1"/>
    <row r="342" ht="20.25" customHeight="1"/>
    <row r="343" ht="20.25" customHeight="1"/>
    <row r="344" ht="20.25" customHeight="1"/>
    <row r="345" ht="20.25" customHeight="1"/>
    <row r="346" ht="20.25" customHeight="1"/>
    <row r="347" ht="20.25" customHeight="1"/>
    <row r="348" ht="20.25" customHeight="1"/>
    <row r="349" ht="20.25" customHeight="1"/>
    <row r="350" ht="20.25" customHeight="1"/>
    <row r="351" ht="20.25" customHeight="1"/>
    <row r="352" ht="20.25" customHeight="1"/>
    <row r="353" ht="20.25" customHeight="1"/>
    <row r="354" ht="20.25" customHeight="1"/>
    <row r="355" ht="20.25" customHeight="1"/>
    <row r="356" ht="20.25" customHeight="1"/>
    <row r="357" ht="20.25" customHeight="1"/>
    <row r="358" ht="20.25" customHeight="1"/>
    <row r="359" ht="20.25" customHeight="1"/>
    <row r="360" ht="20.25" customHeight="1"/>
    <row r="361" ht="20.25" customHeight="1"/>
    <row r="362" ht="20.25" customHeight="1"/>
    <row r="363" ht="20.25" customHeight="1"/>
    <row r="364" ht="20.25" customHeight="1"/>
    <row r="365" ht="20.25" customHeight="1"/>
    <row r="366" ht="20.25" customHeight="1"/>
    <row r="367" ht="20.25" customHeight="1"/>
    <row r="368" ht="20.25" customHeight="1"/>
    <row r="369" ht="20.25" customHeight="1"/>
    <row r="370" ht="20.25" customHeight="1"/>
    <row r="371" ht="20.25" customHeight="1"/>
    <row r="372" ht="20.25" customHeight="1"/>
    <row r="373" ht="20.25" customHeight="1"/>
    <row r="374" ht="20.25" customHeight="1"/>
    <row r="375" ht="20.25" customHeight="1"/>
    <row r="376" ht="20.25" customHeight="1"/>
    <row r="377" ht="20.25" customHeight="1"/>
    <row r="378" ht="20.25" customHeight="1"/>
    <row r="379" ht="20.25" customHeight="1"/>
    <row r="380" ht="20.25" customHeight="1"/>
    <row r="381" ht="20.25" customHeight="1"/>
    <row r="382" ht="20.25" customHeight="1"/>
    <row r="383" ht="20.25" customHeight="1"/>
    <row r="384" ht="20.25" customHeight="1"/>
    <row r="385" ht="20.25" customHeight="1"/>
    <row r="386" ht="20.25" customHeight="1"/>
    <row r="387" ht="20.25" customHeight="1"/>
    <row r="388" ht="20.25" customHeight="1"/>
    <row r="389" ht="20.25" customHeight="1"/>
    <row r="390" ht="20.25" customHeight="1"/>
    <row r="391" ht="20.25" customHeight="1"/>
    <row r="392" ht="20.25" customHeight="1"/>
    <row r="393" ht="20.25" customHeight="1"/>
    <row r="394" ht="20.25" customHeight="1"/>
    <row r="395" ht="20.25" customHeight="1"/>
    <row r="396" ht="20.25" customHeight="1"/>
    <row r="397" ht="20.25" customHeight="1"/>
    <row r="398" ht="20.25" customHeight="1"/>
    <row r="399" ht="20.25" customHeight="1"/>
    <row r="400" ht="20.25" customHeight="1"/>
    <row r="401" ht="20.25" customHeight="1"/>
    <row r="402" ht="20.25" customHeight="1"/>
    <row r="403" ht="20.25" customHeight="1"/>
    <row r="404" ht="20.25" customHeight="1"/>
    <row r="405" ht="20.25" customHeight="1"/>
    <row r="406" ht="20.25" customHeight="1"/>
    <row r="407" ht="20.25" customHeight="1"/>
    <row r="408" ht="20.25" customHeight="1"/>
    <row r="409" ht="20.25" customHeight="1"/>
    <row r="410" ht="20.25" customHeight="1"/>
    <row r="411" ht="20.25" customHeight="1"/>
    <row r="412" ht="20.25" customHeight="1"/>
    <row r="413" ht="20.25" customHeight="1"/>
    <row r="414" ht="20.25" customHeight="1"/>
    <row r="415" ht="20.25" customHeight="1"/>
    <row r="416" ht="20.25" customHeight="1"/>
    <row r="417" ht="20.25" customHeight="1"/>
    <row r="418" ht="20.25" customHeight="1"/>
    <row r="419" ht="20.25" customHeight="1"/>
    <row r="420" ht="20.25" customHeight="1"/>
    <row r="421" ht="20.25" customHeight="1"/>
    <row r="422" ht="20.25" customHeight="1"/>
    <row r="423" ht="20.25" customHeight="1"/>
    <row r="424" ht="20.25" customHeight="1"/>
    <row r="425" ht="20.25" customHeight="1"/>
    <row r="426" ht="20.25" customHeight="1"/>
    <row r="427" ht="20.25" customHeight="1"/>
    <row r="428" ht="20.25" customHeight="1"/>
    <row r="429" ht="20.25" customHeight="1"/>
    <row r="430" ht="20.25" customHeight="1"/>
    <row r="431" ht="20.25" customHeight="1"/>
    <row r="432" ht="20.25" customHeight="1"/>
    <row r="433" ht="20.25" customHeight="1"/>
    <row r="434" ht="20.25" customHeight="1"/>
    <row r="435" ht="20.25" customHeight="1"/>
    <row r="436" ht="20.25" customHeight="1"/>
    <row r="437" ht="20.25" customHeight="1"/>
    <row r="438" ht="20.25" customHeight="1"/>
    <row r="439" ht="20.25" customHeight="1"/>
    <row r="440" ht="20.25" customHeight="1"/>
    <row r="441" ht="20.25" customHeight="1"/>
    <row r="442" ht="20.25" customHeight="1"/>
    <row r="443" ht="20.25" customHeight="1"/>
    <row r="444" ht="20.25" customHeight="1"/>
    <row r="445" ht="20.25" customHeight="1"/>
    <row r="446" ht="20.25" customHeight="1"/>
    <row r="447" ht="20.25" customHeight="1"/>
    <row r="448" ht="20.25" customHeight="1"/>
    <row r="449" ht="20.25" customHeight="1"/>
    <row r="450" ht="20.25" customHeight="1"/>
    <row r="451" ht="20.25" customHeight="1"/>
    <row r="452" ht="20.25" customHeight="1"/>
    <row r="453" ht="20.25" customHeight="1"/>
    <row r="454" ht="20.25" customHeight="1"/>
    <row r="455" ht="20.25" customHeight="1"/>
    <row r="456" ht="20.25" customHeight="1"/>
    <row r="457" ht="20.25" customHeight="1"/>
    <row r="458" ht="20.25" customHeight="1"/>
    <row r="459" ht="20.25" customHeight="1"/>
    <row r="460" ht="20.25" customHeight="1"/>
    <row r="461" ht="20.25" customHeight="1"/>
    <row r="462" ht="20.25" customHeight="1"/>
    <row r="463" ht="20.25" customHeight="1"/>
    <row r="464" ht="20.25" customHeight="1"/>
    <row r="465" ht="20.25" customHeight="1"/>
    <row r="466" ht="20.25" customHeight="1"/>
    <row r="467" ht="20.25" customHeight="1"/>
    <row r="468" ht="20.25" customHeight="1"/>
    <row r="469" ht="20.25" customHeight="1"/>
    <row r="470" ht="20.25" customHeight="1"/>
    <row r="471" ht="20.25" customHeight="1"/>
    <row r="472" ht="20.25" customHeight="1"/>
    <row r="473" ht="20.25" customHeight="1"/>
    <row r="474" ht="20.25" customHeight="1"/>
    <row r="475" ht="20.25" customHeight="1"/>
    <row r="476" ht="20.25" customHeight="1"/>
    <row r="477" ht="20.25" customHeight="1"/>
    <row r="478" ht="20.25" customHeight="1"/>
    <row r="479" ht="20.25" customHeight="1"/>
    <row r="480" ht="20.25" customHeight="1"/>
    <row r="481" ht="20.25" customHeight="1"/>
    <row r="482" ht="20.25" customHeight="1"/>
    <row r="483" ht="20.25" customHeight="1"/>
    <row r="484" ht="20.25" customHeight="1"/>
    <row r="485" ht="20.25" customHeight="1"/>
    <row r="486" ht="20.25" customHeight="1"/>
    <row r="487" ht="20.25" customHeight="1"/>
    <row r="488" ht="20.25" customHeight="1"/>
    <row r="489" ht="20.25" customHeight="1"/>
    <row r="490" ht="20.25" customHeight="1"/>
    <row r="491" ht="20.25" customHeight="1"/>
    <row r="492" ht="20.25" customHeight="1"/>
    <row r="493" ht="20.25" customHeight="1"/>
    <row r="494" ht="20.25" customHeight="1"/>
    <row r="495" ht="20.25" customHeight="1"/>
    <row r="496" ht="20.25" customHeight="1"/>
    <row r="497" ht="20.25" customHeight="1"/>
    <row r="498" ht="20.25" customHeight="1"/>
    <row r="499" ht="20.25" customHeight="1"/>
    <row r="500" ht="20.25" customHeight="1"/>
    <row r="501" ht="20.25" customHeight="1"/>
    <row r="502" ht="20.25" customHeight="1"/>
    <row r="503" ht="20.25" customHeight="1"/>
    <row r="504" ht="20.25" customHeight="1"/>
    <row r="505" ht="20.25" customHeight="1"/>
    <row r="506" ht="20.25" customHeight="1"/>
    <row r="507" ht="20.25" customHeight="1"/>
    <row r="508" ht="20.25" customHeight="1"/>
    <row r="509" ht="20.25" customHeight="1"/>
    <row r="510" ht="20.25" customHeight="1"/>
  </sheetData>
  <mergeCells count="51">
    <mergeCell ref="B49:G49"/>
    <mergeCell ref="B50:G50"/>
    <mergeCell ref="B51:G51"/>
    <mergeCell ref="B43:G43"/>
    <mergeCell ref="B44:G44"/>
    <mergeCell ref="B45:G45"/>
    <mergeCell ref="B46:G46"/>
    <mergeCell ref="B47:G47"/>
    <mergeCell ref="B48:G48"/>
    <mergeCell ref="B42:G42"/>
    <mergeCell ref="B31:G31"/>
    <mergeCell ref="B32:G32"/>
    <mergeCell ref="B33:G33"/>
    <mergeCell ref="B34:G34"/>
    <mergeCell ref="B35:G35"/>
    <mergeCell ref="B36:G36"/>
    <mergeCell ref="B37:G37"/>
    <mergeCell ref="B38:G38"/>
    <mergeCell ref="B39:G39"/>
    <mergeCell ref="B40:G40"/>
    <mergeCell ref="B41:G41"/>
    <mergeCell ref="B30:G30"/>
    <mergeCell ref="B19:G19"/>
    <mergeCell ref="B20:G20"/>
    <mergeCell ref="B21:G21"/>
    <mergeCell ref="B22:G22"/>
    <mergeCell ref="B23:G23"/>
    <mergeCell ref="B24:G24"/>
    <mergeCell ref="B25:G25"/>
    <mergeCell ref="B26:G26"/>
    <mergeCell ref="B27:G27"/>
    <mergeCell ref="B28:G28"/>
    <mergeCell ref="B29:G29"/>
    <mergeCell ref="B18:G18"/>
    <mergeCell ref="Z4:Z5"/>
    <mergeCell ref="A5:J5"/>
    <mergeCell ref="B6:G6"/>
    <mergeCell ref="B8:G8"/>
    <mergeCell ref="B10:G10"/>
    <mergeCell ref="B12:G12"/>
    <mergeCell ref="U4:Y4"/>
    <mergeCell ref="B13:G13"/>
    <mergeCell ref="B14:G14"/>
    <mergeCell ref="B15:G15"/>
    <mergeCell ref="B16:G16"/>
    <mergeCell ref="B17:G17"/>
    <mergeCell ref="A3:J3"/>
    <mergeCell ref="K3:M4"/>
    <mergeCell ref="N3:P4"/>
    <mergeCell ref="A4:J4"/>
    <mergeCell ref="Q4:T4"/>
  </mergeCells>
  <phoneticPr fontId="2"/>
  <printOptions horizontalCentered="1"/>
  <pageMargins left="0.59055118110236227" right="0.59055118110236227" top="0.59055118110236227" bottom="0.59055118110236227" header="0.31496062992125984" footer="0.31496062992125984"/>
  <pageSetup paperSize="9" scale="90" firstPageNumber="49" orientation="landscape" useFirstPageNumber="1" r:id="rId1"/>
  <headerFooter alignWithMargins="0">
    <oddFooter>&amp;C&amp;"ＭＳ 明朝,標準"&amp;12&amp;P</oddFooter>
  </headerFooter>
  <rowBreaks count="1" manualBreakCount="1">
    <brk id="29"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zoomScaleNormal="100" workbookViewId="0">
      <selection activeCell="H7" sqref="H7"/>
    </sheetView>
  </sheetViews>
  <sheetFormatPr defaultColWidth="11" defaultRowHeight="12"/>
  <cols>
    <col min="1" max="11" width="11.75" style="310" customWidth="1"/>
    <col min="12" max="12" width="11" style="311"/>
    <col min="13" max="16384" width="11" style="310"/>
  </cols>
  <sheetData>
    <row r="1" spans="1:11" ht="32.25" customHeight="1"/>
    <row r="2" spans="1:11" ht="15.75" customHeight="1">
      <c r="A2" s="312" t="s">
        <v>191</v>
      </c>
      <c r="B2" s="312"/>
      <c r="C2" s="312"/>
      <c r="D2" s="312"/>
      <c r="E2" s="312"/>
      <c r="F2" s="312"/>
      <c r="G2" s="312"/>
      <c r="H2" s="312"/>
      <c r="I2" s="312"/>
      <c r="J2" s="312"/>
      <c r="K2" s="312"/>
    </row>
    <row r="3" spans="1:11" ht="20.25" customHeight="1">
      <c r="A3" s="826" t="s">
        <v>192</v>
      </c>
      <c r="B3" s="828" t="s">
        <v>193</v>
      </c>
      <c r="C3" s="828" t="s">
        <v>194</v>
      </c>
      <c r="D3" s="828" t="s">
        <v>195</v>
      </c>
      <c r="E3" s="313"/>
      <c r="F3" s="314"/>
      <c r="G3" s="315" t="s">
        <v>196</v>
      </c>
      <c r="H3" s="315"/>
      <c r="I3" s="315" t="s">
        <v>197</v>
      </c>
      <c r="J3" s="314"/>
      <c r="K3" s="314"/>
    </row>
    <row r="4" spans="1:11" ht="20.25" customHeight="1">
      <c r="A4" s="827"/>
      <c r="B4" s="829"/>
      <c r="C4" s="829" t="s">
        <v>198</v>
      </c>
      <c r="D4" s="829"/>
      <c r="E4" s="316" t="s">
        <v>199</v>
      </c>
      <c r="F4" s="317" t="s">
        <v>200</v>
      </c>
      <c r="G4" s="318" t="s">
        <v>201</v>
      </c>
      <c r="H4" s="318" t="s">
        <v>202</v>
      </c>
      <c r="I4" s="318" t="s">
        <v>203</v>
      </c>
      <c r="J4" s="318" t="s">
        <v>204</v>
      </c>
      <c r="K4" s="319" t="s">
        <v>205</v>
      </c>
    </row>
    <row r="5" spans="1:11" ht="20.25" customHeight="1">
      <c r="A5" s="320" t="s">
        <v>206</v>
      </c>
      <c r="B5" s="321">
        <f>SUM(C5:E5)</f>
        <v>161</v>
      </c>
      <c r="C5" s="322">
        <v>1</v>
      </c>
      <c r="D5" s="323">
        <v>1</v>
      </c>
      <c r="E5" s="321">
        <f>SUM(F5:K5)</f>
        <v>159</v>
      </c>
      <c r="F5" s="324">
        <v>35</v>
      </c>
      <c r="G5" s="325">
        <v>85</v>
      </c>
      <c r="H5" s="325">
        <v>2</v>
      </c>
      <c r="I5" s="326">
        <v>20</v>
      </c>
      <c r="J5" s="326">
        <v>11</v>
      </c>
      <c r="K5" s="327">
        <v>6</v>
      </c>
    </row>
    <row r="6" spans="1:11" ht="20.25" customHeight="1">
      <c r="A6" s="328" t="s">
        <v>52</v>
      </c>
      <c r="B6" s="329">
        <f t="shared" ref="B6:B8" si="0">SUM(C6:E6)</f>
        <v>20072</v>
      </c>
      <c r="C6" s="330">
        <v>9</v>
      </c>
      <c r="D6" s="331">
        <v>3</v>
      </c>
      <c r="E6" s="329">
        <f t="shared" ref="E6:E7" si="1">SUM(F6:K6)</f>
        <v>20060</v>
      </c>
      <c r="F6" s="332">
        <v>3677</v>
      </c>
      <c r="G6" s="333">
        <v>15462</v>
      </c>
      <c r="H6" s="333">
        <v>29</v>
      </c>
      <c r="I6" s="334">
        <v>427</v>
      </c>
      <c r="J6" s="334">
        <v>465</v>
      </c>
      <c r="K6" s="335">
        <v>0</v>
      </c>
    </row>
    <row r="7" spans="1:11" ht="20.25" customHeight="1">
      <c r="A7" s="336" t="s">
        <v>53</v>
      </c>
      <c r="B7" s="337">
        <f t="shared" si="0"/>
        <v>23050</v>
      </c>
      <c r="C7" s="338">
        <v>8</v>
      </c>
      <c r="D7" s="339">
        <v>30</v>
      </c>
      <c r="E7" s="337">
        <f t="shared" si="1"/>
        <v>23012</v>
      </c>
      <c r="F7" s="340">
        <v>4995</v>
      </c>
      <c r="G7" s="341">
        <v>13770</v>
      </c>
      <c r="H7" s="341">
        <v>216</v>
      </c>
      <c r="I7" s="342">
        <v>2393</v>
      </c>
      <c r="J7" s="342">
        <v>1540</v>
      </c>
      <c r="K7" s="343">
        <v>98</v>
      </c>
    </row>
    <row r="8" spans="1:11" ht="20.25" customHeight="1">
      <c r="A8" s="344" t="s">
        <v>199</v>
      </c>
      <c r="B8" s="345">
        <f t="shared" si="0"/>
        <v>43122</v>
      </c>
      <c r="C8" s="345">
        <f>SUM(C6:C7)</f>
        <v>17</v>
      </c>
      <c r="D8" s="345">
        <f>SUM(D6:D7)</f>
        <v>33</v>
      </c>
      <c r="E8" s="345">
        <f>SUM(E6:E7)</f>
        <v>43072</v>
      </c>
      <c r="F8" s="346">
        <f>SUM(F6:F7)</f>
        <v>8672</v>
      </c>
      <c r="G8" s="347">
        <f t="shared" ref="G8:K8" si="2">SUM(G6:G7)</f>
        <v>29232</v>
      </c>
      <c r="H8" s="347">
        <f>SUM(H6:H7)</f>
        <v>245</v>
      </c>
      <c r="I8" s="348">
        <f>SUM(I6:I7)</f>
        <v>2820</v>
      </c>
      <c r="J8" s="349">
        <f t="shared" si="2"/>
        <v>2005</v>
      </c>
      <c r="K8" s="350">
        <f t="shared" si="2"/>
        <v>98</v>
      </c>
    </row>
    <row r="9" spans="1:11">
      <c r="A9" s="351"/>
      <c r="B9" s="352"/>
      <c r="C9" s="353"/>
      <c r="D9" s="353"/>
      <c r="E9" s="353"/>
      <c r="F9" s="353"/>
      <c r="G9" s="353"/>
      <c r="H9" s="353"/>
      <c r="I9" s="353"/>
      <c r="J9" s="353"/>
      <c r="K9" s="353"/>
    </row>
    <row r="10" spans="1:11">
      <c r="A10" s="351"/>
      <c r="B10" s="352"/>
      <c r="C10" s="353"/>
      <c r="D10" s="353"/>
      <c r="E10" s="352"/>
      <c r="F10" s="353"/>
      <c r="G10" s="353"/>
      <c r="H10" s="353"/>
      <c r="I10" s="353"/>
      <c r="J10" s="353"/>
      <c r="K10" s="353"/>
    </row>
    <row r="11" spans="1:11">
      <c r="A11" s="351"/>
      <c r="B11" s="352"/>
      <c r="C11" s="353"/>
      <c r="D11" s="353"/>
      <c r="E11" s="352"/>
      <c r="F11" s="353"/>
      <c r="G11" s="353"/>
      <c r="H11" s="353"/>
      <c r="I11" s="353"/>
      <c r="J11" s="353"/>
      <c r="K11" s="353"/>
    </row>
    <row r="13" spans="1:11" ht="15.95" customHeight="1">
      <c r="A13" s="310" t="s">
        <v>207</v>
      </c>
    </row>
    <row r="14" spans="1:11" ht="15.95" customHeight="1">
      <c r="A14" s="310" t="s">
        <v>208</v>
      </c>
    </row>
    <row r="24" spans="1:11" ht="6" customHeight="1"/>
    <row r="25" spans="1:11">
      <c r="A25" s="830"/>
      <c r="B25" s="830"/>
      <c r="C25" s="830"/>
      <c r="D25" s="830"/>
      <c r="E25" s="830"/>
      <c r="F25" s="830"/>
      <c r="G25" s="830"/>
      <c r="H25" s="830"/>
      <c r="I25" s="830"/>
      <c r="J25" s="830"/>
      <c r="K25" s="830"/>
    </row>
  </sheetData>
  <mergeCells count="5">
    <mergeCell ref="A3:A4"/>
    <mergeCell ref="B3:B4"/>
    <mergeCell ref="C3:C4"/>
    <mergeCell ref="D3:D4"/>
    <mergeCell ref="A25:K25"/>
  </mergeCells>
  <phoneticPr fontId="2"/>
  <printOptions horizontalCentered="1"/>
  <pageMargins left="0.59055118110236227" right="0.59055118110236227" top="0.59055118110236227" bottom="0.59055118110236227" header="0.31496062992125984" footer="0.31496062992125984"/>
  <pageSetup paperSize="9" firstPageNumber="51" orientation="landscape" blackAndWhite="1" useFirstPageNumber="1" r:id="rId1"/>
  <headerFooter alignWithMargins="0">
    <oddFooter>&amp;C&amp;"ＭＳ 明朝,標準"&amp;P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election activeCell="H7" sqref="H7"/>
    </sheetView>
  </sheetViews>
  <sheetFormatPr defaultColWidth="11" defaultRowHeight="12"/>
  <cols>
    <col min="1" max="11" width="11.75" style="310" customWidth="1"/>
    <col min="12" max="16384" width="11" style="310"/>
  </cols>
  <sheetData>
    <row r="1" spans="1:11" ht="32.25" customHeight="1"/>
    <row r="2" spans="1:11" ht="15.75" customHeight="1">
      <c r="A2" s="312" t="s">
        <v>209</v>
      </c>
      <c r="B2" s="352"/>
      <c r="C2" s="353"/>
      <c r="D2" s="353"/>
      <c r="E2" s="352"/>
      <c r="F2" s="353"/>
      <c r="G2" s="353"/>
      <c r="H2" s="353"/>
      <c r="I2" s="353"/>
      <c r="J2" s="353"/>
      <c r="K2" s="353"/>
    </row>
    <row r="3" spans="1:11" ht="20.25" customHeight="1">
      <c r="A3" s="826" t="s">
        <v>192</v>
      </c>
      <c r="B3" s="828" t="s">
        <v>193</v>
      </c>
      <c r="C3" s="828" t="s">
        <v>210</v>
      </c>
      <c r="D3" s="828" t="s">
        <v>211</v>
      </c>
      <c r="E3" s="313"/>
      <c r="F3" s="314"/>
      <c r="G3" s="315" t="s">
        <v>196</v>
      </c>
      <c r="H3" s="315"/>
      <c r="I3" s="315" t="s">
        <v>197</v>
      </c>
      <c r="J3" s="314"/>
      <c r="K3" s="314"/>
    </row>
    <row r="4" spans="1:11" ht="20.25" customHeight="1">
      <c r="A4" s="827"/>
      <c r="B4" s="829"/>
      <c r="C4" s="829" t="s">
        <v>198</v>
      </c>
      <c r="D4" s="829"/>
      <c r="E4" s="316" t="s">
        <v>199</v>
      </c>
      <c r="F4" s="317" t="s">
        <v>200</v>
      </c>
      <c r="G4" s="318" t="s">
        <v>201</v>
      </c>
      <c r="H4" s="318" t="s">
        <v>202</v>
      </c>
      <c r="I4" s="318" t="s">
        <v>203</v>
      </c>
      <c r="J4" s="318" t="s">
        <v>204</v>
      </c>
      <c r="K4" s="354" t="s">
        <v>212</v>
      </c>
    </row>
    <row r="5" spans="1:11" ht="20.25" customHeight="1">
      <c r="A5" s="320" t="s">
        <v>206</v>
      </c>
      <c r="B5" s="321">
        <f>SUM(C5:E5)</f>
        <v>19</v>
      </c>
      <c r="C5" s="322">
        <v>0</v>
      </c>
      <c r="D5" s="323">
        <v>1</v>
      </c>
      <c r="E5" s="321">
        <f>SUM(F5:K5)</f>
        <v>18</v>
      </c>
      <c r="F5" s="324">
        <v>3</v>
      </c>
      <c r="G5" s="325">
        <v>11</v>
      </c>
      <c r="H5" s="325">
        <v>1</v>
      </c>
      <c r="I5" s="326">
        <v>0</v>
      </c>
      <c r="J5" s="326">
        <v>0</v>
      </c>
      <c r="K5" s="327">
        <v>3</v>
      </c>
    </row>
    <row r="6" spans="1:11" ht="20.25" customHeight="1">
      <c r="A6" s="328" t="s">
        <v>52</v>
      </c>
      <c r="B6" s="329">
        <f t="shared" ref="B6:B8" si="0">SUM(C6:E6)</f>
        <v>1669</v>
      </c>
      <c r="C6" s="330">
        <v>0</v>
      </c>
      <c r="D6" s="331">
        <v>86</v>
      </c>
      <c r="E6" s="329">
        <f t="shared" ref="E6:E7" si="1">SUM(F6:K6)</f>
        <v>1583</v>
      </c>
      <c r="F6" s="332">
        <v>50</v>
      </c>
      <c r="G6" s="333">
        <v>1119</v>
      </c>
      <c r="H6" s="333">
        <v>409</v>
      </c>
      <c r="I6" s="334">
        <v>0</v>
      </c>
      <c r="J6" s="334">
        <v>0</v>
      </c>
      <c r="K6" s="335">
        <v>5</v>
      </c>
    </row>
    <row r="7" spans="1:11" ht="20.25" customHeight="1">
      <c r="A7" s="336" t="s">
        <v>53</v>
      </c>
      <c r="B7" s="337">
        <f t="shared" si="0"/>
        <v>1312</v>
      </c>
      <c r="C7" s="338">
        <v>0</v>
      </c>
      <c r="D7" s="339">
        <v>49</v>
      </c>
      <c r="E7" s="337">
        <f t="shared" si="1"/>
        <v>1263</v>
      </c>
      <c r="F7" s="340">
        <v>28</v>
      </c>
      <c r="G7" s="341">
        <v>921</v>
      </c>
      <c r="H7" s="341">
        <v>298</v>
      </c>
      <c r="I7" s="342">
        <v>0</v>
      </c>
      <c r="J7" s="342">
        <v>0</v>
      </c>
      <c r="K7" s="343">
        <v>16</v>
      </c>
    </row>
    <row r="8" spans="1:11" ht="20.25" customHeight="1">
      <c r="A8" s="344" t="s">
        <v>199</v>
      </c>
      <c r="B8" s="345">
        <f t="shared" si="0"/>
        <v>2981</v>
      </c>
      <c r="C8" s="345">
        <f>SUM(C6:C7)</f>
        <v>0</v>
      </c>
      <c r="D8" s="345">
        <f>SUM(D6:D7)</f>
        <v>135</v>
      </c>
      <c r="E8" s="345">
        <f>SUM(E6:E7)</f>
        <v>2846</v>
      </c>
      <c r="F8" s="346">
        <f t="shared" ref="F8:K8" si="2">SUM(F6:F7)</f>
        <v>78</v>
      </c>
      <c r="G8" s="347">
        <f t="shared" si="2"/>
        <v>2040</v>
      </c>
      <c r="H8" s="347">
        <f t="shared" si="2"/>
        <v>707</v>
      </c>
      <c r="I8" s="348">
        <f t="shared" si="2"/>
        <v>0</v>
      </c>
      <c r="J8" s="349">
        <f t="shared" si="2"/>
        <v>0</v>
      </c>
      <c r="K8" s="350">
        <f t="shared" si="2"/>
        <v>21</v>
      </c>
    </row>
    <row r="13" spans="1:11" ht="15.95" customHeight="1">
      <c r="A13" s="310" t="s">
        <v>207</v>
      </c>
    </row>
    <row r="14" spans="1:11" ht="15.95" customHeight="1"/>
    <row r="24" spans="1:11" ht="6" customHeight="1"/>
    <row r="25" spans="1:11">
      <c r="A25" s="830"/>
      <c r="B25" s="830"/>
      <c r="C25" s="830"/>
      <c r="D25" s="830"/>
      <c r="E25" s="830"/>
      <c r="F25" s="830"/>
      <c r="G25" s="830"/>
      <c r="H25" s="830"/>
      <c r="I25" s="830"/>
      <c r="J25" s="830"/>
      <c r="K25" s="830"/>
    </row>
  </sheetData>
  <mergeCells count="5">
    <mergeCell ref="A3:A4"/>
    <mergeCell ref="B3:B4"/>
    <mergeCell ref="C3:C4"/>
    <mergeCell ref="D3:D4"/>
    <mergeCell ref="A25:K25"/>
  </mergeCells>
  <phoneticPr fontId="2"/>
  <printOptions horizontalCentered="1"/>
  <pageMargins left="0.59055118110236227" right="0.59055118110236227" top="0.59055118110236227" bottom="0.59055118110236227" header="0.31496062992125984" footer="0.31496062992125984"/>
  <pageSetup paperSize="9" firstPageNumber="52" orientation="landscape" blackAndWhite="1" useFirstPageNumber="1" r:id="rId1"/>
  <headerFooter alignWithMargins="0">
    <oddFooter>&amp;C&amp;"ＭＳ 明朝,標準"&amp;P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03"/>
  <sheetViews>
    <sheetView showGridLines="0" zoomScaleNormal="100" workbookViewId="0">
      <pane xSplit="10" ySplit="4" topLeftCell="K8" activePane="bottomRight" state="frozen"/>
      <selection activeCell="H7" sqref="H7"/>
      <selection pane="topRight" activeCell="H7" sqref="H7"/>
      <selection pane="bottomLeft" activeCell="H7" sqref="H7"/>
      <selection pane="bottomRight" activeCell="H7" sqref="H7"/>
    </sheetView>
  </sheetViews>
  <sheetFormatPr defaultColWidth="11" defaultRowHeight="12"/>
  <cols>
    <col min="1" max="10" width="1.375" style="63" customWidth="1"/>
    <col min="11" max="13" width="7.375" style="356" customWidth="1"/>
    <col min="14" max="29" width="6.5" style="356" customWidth="1"/>
    <col min="30" max="16384" width="11" style="356"/>
  </cols>
  <sheetData>
    <row r="2" spans="1:31" ht="15.75" customHeight="1">
      <c r="A2" s="63" t="s">
        <v>213</v>
      </c>
      <c r="B2" s="61"/>
      <c r="C2" s="61"/>
      <c r="D2" s="61"/>
      <c r="E2" s="61"/>
      <c r="F2" s="61"/>
      <c r="G2" s="61"/>
      <c r="H2" s="61"/>
      <c r="I2" s="61"/>
      <c r="J2" s="61"/>
      <c r="K2" s="355"/>
      <c r="L2" s="355"/>
      <c r="M2" s="355"/>
      <c r="N2" s="355"/>
      <c r="O2" s="355"/>
      <c r="P2" s="355"/>
      <c r="Q2" s="355"/>
      <c r="R2" s="355"/>
      <c r="S2" s="355"/>
      <c r="T2" s="355"/>
      <c r="U2" s="355"/>
      <c r="V2" s="355"/>
      <c r="W2" s="355"/>
      <c r="X2" s="355"/>
      <c r="Y2" s="355"/>
      <c r="Z2" s="355"/>
      <c r="AA2" s="355"/>
      <c r="AB2" s="355"/>
      <c r="AC2" s="355"/>
    </row>
    <row r="3" spans="1:31" ht="43.5" customHeight="1">
      <c r="A3" s="785" t="s">
        <v>41</v>
      </c>
      <c r="B3" s="785"/>
      <c r="C3" s="785"/>
      <c r="D3" s="785"/>
      <c r="E3" s="785"/>
      <c r="F3" s="785"/>
      <c r="G3" s="785"/>
      <c r="H3" s="785"/>
      <c r="I3" s="785"/>
      <c r="J3" s="786"/>
      <c r="K3" s="834" t="s">
        <v>214</v>
      </c>
      <c r="L3" s="835"/>
      <c r="M3" s="836"/>
      <c r="N3" s="831" t="s">
        <v>215</v>
      </c>
      <c r="O3" s="832"/>
      <c r="P3" s="831" t="s">
        <v>216</v>
      </c>
      <c r="Q3" s="837"/>
      <c r="R3" s="831" t="s">
        <v>217</v>
      </c>
      <c r="S3" s="832"/>
      <c r="T3" s="833" t="s">
        <v>218</v>
      </c>
      <c r="U3" s="832"/>
      <c r="V3" s="838" t="s">
        <v>219</v>
      </c>
      <c r="W3" s="839"/>
      <c r="X3" s="831" t="s">
        <v>220</v>
      </c>
      <c r="Y3" s="837"/>
      <c r="Z3" s="840" t="s">
        <v>221</v>
      </c>
      <c r="AA3" s="837"/>
      <c r="AB3" s="841" t="s">
        <v>222</v>
      </c>
      <c r="AC3" s="843" t="s">
        <v>223</v>
      </c>
    </row>
    <row r="4" spans="1:31" s="360" customFormat="1" ht="20.25" customHeight="1">
      <c r="A4" s="782" t="s">
        <v>180</v>
      </c>
      <c r="B4" s="782"/>
      <c r="C4" s="782"/>
      <c r="D4" s="782"/>
      <c r="E4" s="782"/>
      <c r="F4" s="782"/>
      <c r="G4" s="782"/>
      <c r="H4" s="782"/>
      <c r="I4" s="782"/>
      <c r="J4" s="783"/>
      <c r="K4" s="357" t="s">
        <v>48</v>
      </c>
      <c r="L4" s="358" t="s">
        <v>224</v>
      </c>
      <c r="M4" s="359" t="s">
        <v>225</v>
      </c>
      <c r="N4" s="358" t="s">
        <v>226</v>
      </c>
      <c r="O4" s="359" t="s">
        <v>227</v>
      </c>
      <c r="P4" s="358" t="s">
        <v>228</v>
      </c>
      <c r="Q4" s="359" t="s">
        <v>225</v>
      </c>
      <c r="R4" s="358" t="s">
        <v>229</v>
      </c>
      <c r="S4" s="359" t="s">
        <v>230</v>
      </c>
      <c r="T4" s="358" t="s">
        <v>231</v>
      </c>
      <c r="U4" s="359" t="s">
        <v>232</v>
      </c>
      <c r="V4" s="358" t="s">
        <v>228</v>
      </c>
      <c r="W4" s="359" t="s">
        <v>233</v>
      </c>
      <c r="X4" s="358" t="s">
        <v>224</v>
      </c>
      <c r="Y4" s="359" t="s">
        <v>230</v>
      </c>
      <c r="Z4" s="358" t="s">
        <v>226</v>
      </c>
      <c r="AA4" s="359" t="s">
        <v>227</v>
      </c>
      <c r="AB4" s="842"/>
      <c r="AC4" s="844"/>
    </row>
    <row r="5" spans="1:31" s="365" customFormat="1" ht="20.25" customHeight="1">
      <c r="A5" s="71"/>
      <c r="B5" s="792" t="s">
        <v>58</v>
      </c>
      <c r="C5" s="792"/>
      <c r="D5" s="792"/>
      <c r="E5" s="792"/>
      <c r="F5" s="792"/>
      <c r="G5" s="792"/>
      <c r="H5" s="72"/>
      <c r="I5" s="72"/>
      <c r="J5" s="73"/>
      <c r="K5" s="361">
        <f>SUM(L5:M5)</f>
        <v>45778</v>
      </c>
      <c r="L5" s="362">
        <f>L7+L9</f>
        <v>23427</v>
      </c>
      <c r="M5" s="363">
        <f>M7+M9</f>
        <v>22351</v>
      </c>
      <c r="N5" s="362">
        <f t="shared" ref="N5:AA5" si="0">N7+N9</f>
        <v>22965</v>
      </c>
      <c r="O5" s="363">
        <f t="shared" si="0"/>
        <v>21944</v>
      </c>
      <c r="P5" s="362">
        <f t="shared" si="0"/>
        <v>129</v>
      </c>
      <c r="Q5" s="363">
        <f t="shared" si="0"/>
        <v>115</v>
      </c>
      <c r="R5" s="362">
        <f t="shared" si="0"/>
        <v>17</v>
      </c>
      <c r="S5" s="363">
        <f t="shared" si="0"/>
        <v>44</v>
      </c>
      <c r="T5" s="362">
        <f t="shared" si="0"/>
        <v>21</v>
      </c>
      <c r="U5" s="363">
        <f t="shared" si="0"/>
        <v>14</v>
      </c>
      <c r="V5" s="362">
        <f t="shared" si="0"/>
        <v>82</v>
      </c>
      <c r="W5" s="363">
        <f t="shared" si="0"/>
        <v>25</v>
      </c>
      <c r="X5" s="362">
        <f t="shared" si="0"/>
        <v>217</v>
      </c>
      <c r="Y5" s="363">
        <f t="shared" si="0"/>
        <v>209</v>
      </c>
      <c r="Z5" s="362">
        <f t="shared" si="0"/>
        <v>4</v>
      </c>
      <c r="AA5" s="363">
        <f t="shared" si="0"/>
        <v>0</v>
      </c>
      <c r="AB5" s="361">
        <f>(N5+O5)/K5*100</f>
        <v>98.101708244134727</v>
      </c>
      <c r="AC5" s="364">
        <f>(V5+W5)/K5*100</f>
        <v>0.23373672943335227</v>
      </c>
      <c r="AD5" s="360"/>
      <c r="AE5" s="360"/>
    </row>
    <row r="6" spans="1:31" s="365" customFormat="1" ht="20.25" customHeight="1">
      <c r="A6" s="62"/>
      <c r="B6" s="83"/>
      <c r="C6" s="83"/>
      <c r="D6" s="83"/>
      <c r="E6" s="83"/>
      <c r="F6" s="83"/>
      <c r="G6" s="83"/>
      <c r="H6" s="83"/>
      <c r="I6" s="83"/>
      <c r="J6" s="84"/>
      <c r="K6" s="366"/>
      <c r="L6" s="367"/>
      <c r="M6" s="368"/>
      <c r="N6" s="367"/>
      <c r="O6" s="368"/>
      <c r="P6" s="367"/>
      <c r="Q6" s="368"/>
      <c r="R6" s="367"/>
      <c r="S6" s="368"/>
      <c r="T6" s="367"/>
      <c r="U6" s="368"/>
      <c r="V6" s="367"/>
      <c r="W6" s="368"/>
      <c r="X6" s="367"/>
      <c r="Y6" s="368"/>
      <c r="Z6" s="367"/>
      <c r="AA6" s="368"/>
      <c r="AB6" s="366"/>
      <c r="AC6" s="369"/>
      <c r="AD6" s="360"/>
      <c r="AE6" s="360"/>
    </row>
    <row r="7" spans="1:31" s="365" customFormat="1" ht="20.25" customHeight="1">
      <c r="A7" s="71"/>
      <c r="B7" s="792" t="s">
        <v>59</v>
      </c>
      <c r="C7" s="792"/>
      <c r="D7" s="792"/>
      <c r="E7" s="792"/>
      <c r="F7" s="792"/>
      <c r="G7" s="792"/>
      <c r="H7" s="72"/>
      <c r="I7" s="72"/>
      <c r="J7" s="73"/>
      <c r="K7" s="361">
        <f>SUM(K11:K39)</f>
        <v>40101</v>
      </c>
      <c r="L7" s="370">
        <f>SUM(L11:L39)</f>
        <v>20477</v>
      </c>
      <c r="M7" s="371">
        <f>SUM(M11:M39)</f>
        <v>19624</v>
      </c>
      <c r="N7" s="370">
        <f t="shared" ref="N7:AA7" si="1">SUM(N11:N39)</f>
        <v>20088</v>
      </c>
      <c r="O7" s="371">
        <f t="shared" si="1"/>
        <v>19269</v>
      </c>
      <c r="P7" s="370">
        <f t="shared" si="1"/>
        <v>117</v>
      </c>
      <c r="Q7" s="371">
        <f t="shared" si="1"/>
        <v>102</v>
      </c>
      <c r="R7" s="370">
        <f t="shared" si="1"/>
        <v>15</v>
      </c>
      <c r="S7" s="371">
        <f t="shared" si="1"/>
        <v>40</v>
      </c>
      <c r="T7" s="370">
        <f t="shared" si="1"/>
        <v>19</v>
      </c>
      <c r="U7" s="371">
        <f t="shared" si="1"/>
        <v>14</v>
      </c>
      <c r="V7" s="370">
        <f t="shared" si="1"/>
        <v>66</v>
      </c>
      <c r="W7" s="371">
        <f t="shared" si="1"/>
        <v>25</v>
      </c>
      <c r="X7" s="370">
        <f t="shared" si="1"/>
        <v>176</v>
      </c>
      <c r="Y7" s="371">
        <f t="shared" si="1"/>
        <v>174</v>
      </c>
      <c r="Z7" s="370">
        <f t="shared" si="1"/>
        <v>4</v>
      </c>
      <c r="AA7" s="371">
        <f t="shared" si="1"/>
        <v>0</v>
      </c>
      <c r="AB7" s="361">
        <f t="shared" ref="AB7:AB49" si="2">(N7+O7)/K7*100</f>
        <v>98.144684671205212</v>
      </c>
      <c r="AC7" s="364">
        <f t="shared" ref="AC7:AC50" si="3">(V7+W7)/K7*100</f>
        <v>0.22692700930151366</v>
      </c>
      <c r="AD7" s="360"/>
      <c r="AE7" s="360"/>
    </row>
    <row r="8" spans="1:31" s="365" customFormat="1" ht="20.25" customHeight="1">
      <c r="A8" s="93"/>
      <c r="B8" s="94"/>
      <c r="C8" s="94"/>
      <c r="D8" s="94"/>
      <c r="E8" s="94"/>
      <c r="F8" s="94"/>
      <c r="G8" s="94"/>
      <c r="H8" s="94"/>
      <c r="I8" s="94"/>
      <c r="J8" s="95"/>
      <c r="K8" s="372"/>
      <c r="L8" s="362"/>
      <c r="M8" s="373"/>
      <c r="N8" s="362"/>
      <c r="O8" s="373"/>
      <c r="P8" s="362"/>
      <c r="Q8" s="363"/>
      <c r="R8" s="362"/>
      <c r="S8" s="363"/>
      <c r="T8" s="362"/>
      <c r="U8" s="363"/>
      <c r="V8" s="362"/>
      <c r="W8" s="363"/>
      <c r="X8" s="362"/>
      <c r="Y8" s="363"/>
      <c r="Z8" s="362"/>
      <c r="AA8" s="363"/>
      <c r="AB8" s="372"/>
      <c r="AC8" s="364"/>
      <c r="AD8" s="360"/>
      <c r="AE8" s="360"/>
    </row>
    <row r="9" spans="1:31" s="365" customFormat="1" ht="20.25" customHeight="1">
      <c r="A9" s="93"/>
      <c r="B9" s="784" t="s">
        <v>60</v>
      </c>
      <c r="C9" s="784"/>
      <c r="D9" s="784"/>
      <c r="E9" s="784"/>
      <c r="F9" s="784"/>
      <c r="G9" s="784"/>
      <c r="H9" s="94"/>
      <c r="I9" s="94"/>
      <c r="J9" s="95"/>
      <c r="K9" s="372">
        <f>SUM(K40:K50)</f>
        <v>5677</v>
      </c>
      <c r="L9" s="169">
        <f>SUM(L40:L50)</f>
        <v>2950</v>
      </c>
      <c r="M9" s="374">
        <f>SUM(M40:M50)</f>
        <v>2727</v>
      </c>
      <c r="N9" s="169">
        <f t="shared" ref="N9:AA9" si="4">SUM(N40:N50)</f>
        <v>2877</v>
      </c>
      <c r="O9" s="171">
        <f t="shared" si="4"/>
        <v>2675</v>
      </c>
      <c r="P9" s="169">
        <f t="shared" si="4"/>
        <v>12</v>
      </c>
      <c r="Q9" s="171">
        <f t="shared" si="4"/>
        <v>13</v>
      </c>
      <c r="R9" s="169">
        <f t="shared" si="4"/>
        <v>2</v>
      </c>
      <c r="S9" s="171">
        <f t="shared" si="4"/>
        <v>4</v>
      </c>
      <c r="T9" s="169">
        <f t="shared" si="4"/>
        <v>2</v>
      </c>
      <c r="U9" s="171">
        <f t="shared" si="4"/>
        <v>0</v>
      </c>
      <c r="V9" s="169">
        <f t="shared" si="4"/>
        <v>16</v>
      </c>
      <c r="W9" s="171">
        <f t="shared" si="4"/>
        <v>0</v>
      </c>
      <c r="X9" s="169">
        <f t="shared" si="4"/>
        <v>41</v>
      </c>
      <c r="Y9" s="171">
        <f t="shared" si="4"/>
        <v>35</v>
      </c>
      <c r="Z9" s="169">
        <f t="shared" si="4"/>
        <v>0</v>
      </c>
      <c r="AA9" s="171">
        <f t="shared" si="4"/>
        <v>0</v>
      </c>
      <c r="AB9" s="372">
        <f t="shared" si="2"/>
        <v>97.79813281662851</v>
      </c>
      <c r="AC9" s="364">
        <f t="shared" si="3"/>
        <v>0.28183899947155189</v>
      </c>
      <c r="AD9" s="360"/>
      <c r="AE9" s="360"/>
    </row>
    <row r="10" spans="1:31" s="365" customFormat="1" ht="20.25" customHeight="1">
      <c r="A10" s="62"/>
      <c r="B10" s="83"/>
      <c r="C10" s="83"/>
      <c r="D10" s="83"/>
      <c r="E10" s="83"/>
      <c r="F10" s="83"/>
      <c r="G10" s="83"/>
      <c r="H10" s="83"/>
      <c r="I10" s="83"/>
      <c r="J10" s="84"/>
      <c r="K10" s="366"/>
      <c r="L10" s="367"/>
      <c r="M10" s="375"/>
      <c r="N10" s="367"/>
      <c r="O10" s="368"/>
      <c r="P10" s="367"/>
      <c r="Q10" s="368"/>
      <c r="R10" s="367"/>
      <c r="S10" s="368"/>
      <c r="T10" s="367"/>
      <c r="U10" s="368"/>
      <c r="V10" s="367"/>
      <c r="W10" s="368"/>
      <c r="X10" s="367"/>
      <c r="Y10" s="368"/>
      <c r="Z10" s="367"/>
      <c r="AA10" s="368"/>
      <c r="AB10" s="366"/>
      <c r="AC10" s="369"/>
      <c r="AD10" s="360"/>
      <c r="AE10" s="360"/>
    </row>
    <row r="11" spans="1:31" s="365" customFormat="1" ht="20.25" customHeight="1">
      <c r="A11" s="71"/>
      <c r="B11" s="792" t="s">
        <v>61</v>
      </c>
      <c r="C11" s="792"/>
      <c r="D11" s="792"/>
      <c r="E11" s="792"/>
      <c r="F11" s="792"/>
      <c r="G11" s="792"/>
      <c r="H11" s="72"/>
      <c r="I11" s="72"/>
      <c r="J11" s="73"/>
      <c r="K11" s="376">
        <f>SUM(L11:M11)</f>
        <v>8266</v>
      </c>
      <c r="L11" s="377">
        <f>N11+P11+R11+T11+V11+X11-Z11</f>
        <v>4160</v>
      </c>
      <c r="M11" s="378">
        <f t="shared" ref="M11:M50" si="5">O11+Q11+S11+U11+W11+Y11-AA11</f>
        <v>4106</v>
      </c>
      <c r="N11" s="379">
        <f>[2]SYT20677!D9</f>
        <v>4098</v>
      </c>
      <c r="O11" s="378">
        <f>[2]SYT20681!D9</f>
        <v>4042</v>
      </c>
      <c r="P11" s="379">
        <f>[2]SYT20677!E9</f>
        <v>3</v>
      </c>
      <c r="Q11" s="378">
        <f>[2]SYT20681!E9</f>
        <v>7</v>
      </c>
      <c r="R11" s="379">
        <f>[2]SYT20677!F9</f>
        <v>0</v>
      </c>
      <c r="S11" s="378">
        <f>[2]SYT20681!F9</f>
        <v>3</v>
      </c>
      <c r="T11" s="379">
        <f>[2]SYT20677!G9</f>
        <v>6</v>
      </c>
      <c r="U11" s="378">
        <f>[2]SYT20681!G9</f>
        <v>3</v>
      </c>
      <c r="V11" s="379">
        <f>[2]SYT20677!H9</f>
        <v>16</v>
      </c>
      <c r="W11" s="378">
        <f>[2]SYT20681!H9</f>
        <v>3</v>
      </c>
      <c r="X11" s="379">
        <f>[2]SYT20677!M9</f>
        <v>38</v>
      </c>
      <c r="Y11" s="378">
        <f>[2]SYT20681!M9</f>
        <v>48</v>
      </c>
      <c r="Z11" s="379">
        <f>[2]SYT20677!Q9</f>
        <v>1</v>
      </c>
      <c r="AA11" s="378">
        <f>[2]SYT20681!Q9</f>
        <v>0</v>
      </c>
      <c r="AB11" s="376">
        <f t="shared" si="2"/>
        <v>98.475683522864742</v>
      </c>
      <c r="AC11" s="380">
        <f t="shared" si="3"/>
        <v>0.22985724655214132</v>
      </c>
      <c r="AD11" s="360"/>
      <c r="AE11" s="360"/>
    </row>
    <row r="12" spans="1:31" s="365" customFormat="1" ht="20.25" customHeight="1">
      <c r="A12" s="71"/>
      <c r="B12" s="792" t="s">
        <v>69</v>
      </c>
      <c r="C12" s="792"/>
      <c r="D12" s="792"/>
      <c r="E12" s="792"/>
      <c r="F12" s="792"/>
      <c r="G12" s="792"/>
      <c r="H12" s="72"/>
      <c r="I12" s="72"/>
      <c r="J12" s="73"/>
      <c r="K12" s="376">
        <f t="shared" ref="K12:K48" si="6">SUM(L12:M12)</f>
        <v>13631</v>
      </c>
      <c r="L12" s="377">
        <f t="shared" ref="L12:L50" si="7">N12+P12+R12+T12+V12+X12-Z12</f>
        <v>6849</v>
      </c>
      <c r="M12" s="378">
        <f t="shared" si="5"/>
        <v>6782</v>
      </c>
      <c r="N12" s="379">
        <f>[2]SYT20677!D17</f>
        <v>6691</v>
      </c>
      <c r="O12" s="378">
        <f>[2]SYT20681!D17</f>
        <v>6624</v>
      </c>
      <c r="P12" s="379">
        <f>[2]SYT20677!E17</f>
        <v>65</v>
      </c>
      <c r="Q12" s="378">
        <f>[2]SYT20681!E17</f>
        <v>57</v>
      </c>
      <c r="R12" s="379">
        <f>[2]SYT20677!F17</f>
        <v>11</v>
      </c>
      <c r="S12" s="378">
        <f>[2]SYT20681!F17</f>
        <v>28</v>
      </c>
      <c r="T12" s="379">
        <f>[2]SYT20677!G17</f>
        <v>6</v>
      </c>
      <c r="U12" s="378">
        <f>[2]SYT20681!G17</f>
        <v>10</v>
      </c>
      <c r="V12" s="379">
        <f>[2]SYT20677!H17</f>
        <v>19</v>
      </c>
      <c r="W12" s="378">
        <f>[2]SYT20681!H17</f>
        <v>7</v>
      </c>
      <c r="X12" s="379">
        <f>[2]SYT20677!M17</f>
        <v>58</v>
      </c>
      <c r="Y12" s="378">
        <f>[2]SYT20681!M17</f>
        <v>56</v>
      </c>
      <c r="Z12" s="379">
        <f>[2]SYT20677!Q17</f>
        <v>1</v>
      </c>
      <c r="AA12" s="378">
        <f>[2]SYT20681!Q17</f>
        <v>0</v>
      </c>
      <c r="AB12" s="376">
        <f t="shared" si="2"/>
        <v>97.681754823563935</v>
      </c>
      <c r="AC12" s="380">
        <f t="shared" si="3"/>
        <v>0.1907416917320813</v>
      </c>
      <c r="AD12" s="360"/>
      <c r="AE12" s="360"/>
    </row>
    <row r="13" spans="1:31" ht="20.25" customHeight="1">
      <c r="A13" s="105"/>
      <c r="B13" s="793" t="s">
        <v>77</v>
      </c>
      <c r="C13" s="793"/>
      <c r="D13" s="793"/>
      <c r="E13" s="793"/>
      <c r="F13" s="793"/>
      <c r="G13" s="793"/>
      <c r="H13" s="106"/>
      <c r="I13" s="106"/>
      <c r="J13" s="107"/>
      <c r="K13" s="376">
        <f t="shared" si="6"/>
        <v>976</v>
      </c>
      <c r="L13" s="231">
        <f t="shared" si="7"/>
        <v>482</v>
      </c>
      <c r="M13" s="381">
        <f t="shared" si="5"/>
        <v>494</v>
      </c>
      <c r="N13" s="231">
        <f>[2]SYT20677!D25</f>
        <v>474</v>
      </c>
      <c r="O13" s="381">
        <f>[2]SYT20681!D25</f>
        <v>485</v>
      </c>
      <c r="P13" s="231">
        <f>[2]SYT20677!E25</f>
        <v>0</v>
      </c>
      <c r="Q13" s="381">
        <f>[2]SYT20681!E25</f>
        <v>3</v>
      </c>
      <c r="R13" s="231">
        <f>[2]SYT20677!F25</f>
        <v>0</v>
      </c>
      <c r="S13" s="381">
        <f>[2]SYT20681!F25</f>
        <v>0</v>
      </c>
      <c r="T13" s="231">
        <f>[2]SYT20677!G25</f>
        <v>2</v>
      </c>
      <c r="U13" s="381">
        <f>[2]SYT20681!G25</f>
        <v>0</v>
      </c>
      <c r="V13" s="231">
        <f>[2]SYT20677!H25</f>
        <v>1</v>
      </c>
      <c r="W13" s="381">
        <f>[2]SYT20681!H25</f>
        <v>0</v>
      </c>
      <c r="X13" s="231">
        <f>[2]SYT20677!M25</f>
        <v>5</v>
      </c>
      <c r="Y13" s="381">
        <f>[2]SYT20681!M25</f>
        <v>6</v>
      </c>
      <c r="Z13" s="231">
        <f>[2]SYT20677!Q25</f>
        <v>0</v>
      </c>
      <c r="AA13" s="381">
        <f>[2]SYT20681!Q25</f>
        <v>0</v>
      </c>
      <c r="AB13" s="376">
        <f t="shared" si="2"/>
        <v>98.258196721311478</v>
      </c>
      <c r="AC13" s="380">
        <f t="shared" si="3"/>
        <v>0.10245901639344263</v>
      </c>
      <c r="AD13" s="360"/>
      <c r="AE13" s="360"/>
    </row>
    <row r="14" spans="1:31" ht="20.25" customHeight="1">
      <c r="A14" s="105"/>
      <c r="B14" s="793" t="s">
        <v>78</v>
      </c>
      <c r="C14" s="793"/>
      <c r="D14" s="793"/>
      <c r="E14" s="793"/>
      <c r="F14" s="793"/>
      <c r="G14" s="793"/>
      <c r="H14" s="106"/>
      <c r="I14" s="106"/>
      <c r="J14" s="107"/>
      <c r="K14" s="376">
        <f t="shared" si="6"/>
        <v>2940</v>
      </c>
      <c r="L14" s="231">
        <f t="shared" si="7"/>
        <v>1504</v>
      </c>
      <c r="M14" s="381">
        <f t="shared" si="5"/>
        <v>1436</v>
      </c>
      <c r="N14" s="231">
        <f>[2]SYT20677!D26</f>
        <v>1485</v>
      </c>
      <c r="O14" s="381">
        <f>[2]SYT20681!D26</f>
        <v>1416</v>
      </c>
      <c r="P14" s="231">
        <f>[2]SYT20677!E26</f>
        <v>4</v>
      </c>
      <c r="Q14" s="381">
        <f>[2]SYT20681!E26</f>
        <v>4</v>
      </c>
      <c r="R14" s="231">
        <f>[2]SYT20677!F26</f>
        <v>4</v>
      </c>
      <c r="S14" s="381">
        <f>[2]SYT20681!F26</f>
        <v>2</v>
      </c>
      <c r="T14" s="231">
        <f>[2]SYT20677!G26</f>
        <v>0</v>
      </c>
      <c r="U14" s="381">
        <f>[2]SYT20681!G26</f>
        <v>0</v>
      </c>
      <c r="V14" s="231">
        <f>[2]SYT20677!H26</f>
        <v>3</v>
      </c>
      <c r="W14" s="381">
        <f>[2]SYT20681!H26</f>
        <v>3</v>
      </c>
      <c r="X14" s="231">
        <f>[2]SYT20677!M26</f>
        <v>8</v>
      </c>
      <c r="Y14" s="381">
        <f>[2]SYT20681!M26</f>
        <v>11</v>
      </c>
      <c r="Z14" s="231">
        <f>[2]SYT20677!Q26</f>
        <v>0</v>
      </c>
      <c r="AA14" s="381">
        <f>[2]SYT20681!Q26</f>
        <v>0</v>
      </c>
      <c r="AB14" s="376">
        <f t="shared" si="2"/>
        <v>98.673469387755091</v>
      </c>
      <c r="AC14" s="380">
        <f t="shared" si="3"/>
        <v>0.20408163265306123</v>
      </c>
      <c r="AD14" s="360"/>
      <c r="AE14" s="360"/>
    </row>
    <row r="15" spans="1:31" ht="20.25" customHeight="1">
      <c r="A15" s="105"/>
      <c r="B15" s="793" t="s">
        <v>79</v>
      </c>
      <c r="C15" s="793"/>
      <c r="D15" s="793"/>
      <c r="E15" s="793"/>
      <c r="F15" s="793"/>
      <c r="G15" s="793"/>
      <c r="H15" s="106"/>
      <c r="I15" s="106"/>
      <c r="J15" s="107"/>
      <c r="K15" s="376">
        <f t="shared" si="6"/>
        <v>467</v>
      </c>
      <c r="L15" s="231">
        <f t="shared" si="7"/>
        <v>261</v>
      </c>
      <c r="M15" s="381">
        <f t="shared" si="5"/>
        <v>206</v>
      </c>
      <c r="N15" s="231">
        <f>[2]SYT20677!D27</f>
        <v>256</v>
      </c>
      <c r="O15" s="381">
        <f>[2]SYT20681!D27</f>
        <v>201</v>
      </c>
      <c r="P15" s="231">
        <f>[2]SYT20677!E27</f>
        <v>0</v>
      </c>
      <c r="Q15" s="381">
        <f>[2]SYT20681!E27</f>
        <v>0</v>
      </c>
      <c r="R15" s="231">
        <f>[2]SYT20677!F27</f>
        <v>0</v>
      </c>
      <c r="S15" s="381">
        <f>[2]SYT20681!F27</f>
        <v>0</v>
      </c>
      <c r="T15" s="231">
        <f>[2]SYT20677!G27</f>
        <v>0</v>
      </c>
      <c r="U15" s="381">
        <f>[2]SYT20681!G27</f>
        <v>0</v>
      </c>
      <c r="V15" s="231">
        <f>[2]SYT20677!H27</f>
        <v>1</v>
      </c>
      <c r="W15" s="381">
        <f>[2]SYT20681!H27</f>
        <v>0</v>
      </c>
      <c r="X15" s="231">
        <f>[2]SYT20677!M27</f>
        <v>4</v>
      </c>
      <c r="Y15" s="381">
        <f>[2]SYT20681!M27</f>
        <v>5</v>
      </c>
      <c r="Z15" s="231">
        <f>[2]SYT20677!Q27</f>
        <v>0</v>
      </c>
      <c r="AA15" s="381">
        <f>[2]SYT20681!Q27</f>
        <v>0</v>
      </c>
      <c r="AB15" s="376">
        <f t="shared" si="2"/>
        <v>97.858672376873656</v>
      </c>
      <c r="AC15" s="382">
        <f t="shared" si="3"/>
        <v>0.21413276231263384</v>
      </c>
      <c r="AD15" s="360"/>
      <c r="AE15" s="360"/>
    </row>
    <row r="16" spans="1:31" ht="20.25" customHeight="1">
      <c r="A16" s="105"/>
      <c r="B16" s="793" t="s">
        <v>80</v>
      </c>
      <c r="C16" s="793"/>
      <c r="D16" s="793"/>
      <c r="E16" s="793"/>
      <c r="F16" s="793"/>
      <c r="G16" s="793"/>
      <c r="H16" s="106"/>
      <c r="I16" s="106"/>
      <c r="J16" s="107"/>
      <c r="K16" s="376">
        <f t="shared" si="6"/>
        <v>1076</v>
      </c>
      <c r="L16" s="231">
        <f t="shared" si="7"/>
        <v>570</v>
      </c>
      <c r="M16" s="381">
        <f t="shared" si="5"/>
        <v>506</v>
      </c>
      <c r="N16" s="231">
        <f>[2]SYT20677!D28</f>
        <v>558</v>
      </c>
      <c r="O16" s="381">
        <f>[2]SYT20681!D28</f>
        <v>497</v>
      </c>
      <c r="P16" s="231">
        <f>[2]SYT20677!E28</f>
        <v>1</v>
      </c>
      <c r="Q16" s="381">
        <f>[2]SYT20681!E28</f>
        <v>0</v>
      </c>
      <c r="R16" s="231">
        <f>[2]SYT20677!F28</f>
        <v>0</v>
      </c>
      <c r="S16" s="381">
        <f>[2]SYT20681!F28</f>
        <v>2</v>
      </c>
      <c r="T16" s="231">
        <f>[2]SYT20677!G28</f>
        <v>1</v>
      </c>
      <c r="U16" s="381">
        <f>[2]SYT20681!G28</f>
        <v>0</v>
      </c>
      <c r="V16" s="231">
        <f>[2]SYT20677!H28</f>
        <v>1</v>
      </c>
      <c r="W16" s="381">
        <f>[2]SYT20681!H28</f>
        <v>0</v>
      </c>
      <c r="X16" s="231">
        <f>[2]SYT20677!M28</f>
        <v>9</v>
      </c>
      <c r="Y16" s="381">
        <f>[2]SYT20681!M28</f>
        <v>7</v>
      </c>
      <c r="Z16" s="231">
        <f>[2]SYT20677!Q28</f>
        <v>0</v>
      </c>
      <c r="AA16" s="381">
        <f>[2]SYT20681!Q28</f>
        <v>0</v>
      </c>
      <c r="AB16" s="376">
        <f t="shared" si="2"/>
        <v>98.048327137546465</v>
      </c>
      <c r="AC16" s="380">
        <f t="shared" si="3"/>
        <v>9.2936802973977689E-2</v>
      </c>
      <c r="AD16" s="360"/>
      <c r="AE16" s="360"/>
    </row>
    <row r="17" spans="1:31" ht="20.25" customHeight="1">
      <c r="A17" s="105"/>
      <c r="B17" s="793" t="s">
        <v>81</v>
      </c>
      <c r="C17" s="793"/>
      <c r="D17" s="793"/>
      <c r="E17" s="793"/>
      <c r="F17" s="793"/>
      <c r="G17" s="793"/>
      <c r="H17" s="106"/>
      <c r="I17" s="106"/>
      <c r="J17" s="107"/>
      <c r="K17" s="376">
        <f>SUM(L17:M17)</f>
        <v>400</v>
      </c>
      <c r="L17" s="231">
        <f t="shared" si="7"/>
        <v>196</v>
      </c>
      <c r="M17" s="381">
        <f t="shared" si="5"/>
        <v>204</v>
      </c>
      <c r="N17" s="231">
        <f>[2]SYT20677!D29</f>
        <v>189</v>
      </c>
      <c r="O17" s="381">
        <f>[2]SYT20681!D29</f>
        <v>200</v>
      </c>
      <c r="P17" s="231">
        <f>[2]SYT20677!E29</f>
        <v>0</v>
      </c>
      <c r="Q17" s="381">
        <f>[2]SYT20681!E29</f>
        <v>0</v>
      </c>
      <c r="R17" s="231">
        <f>[2]SYT20677!F29</f>
        <v>0</v>
      </c>
      <c r="S17" s="381">
        <f>[2]SYT20681!F29</f>
        <v>1</v>
      </c>
      <c r="T17" s="231">
        <f>[2]SYT20677!G29</f>
        <v>1</v>
      </c>
      <c r="U17" s="381">
        <f>[2]SYT20681!G29</f>
        <v>0</v>
      </c>
      <c r="V17" s="231">
        <f>[2]SYT20677!H29</f>
        <v>1</v>
      </c>
      <c r="W17" s="381">
        <f>[2]SYT20681!H29</f>
        <v>0</v>
      </c>
      <c r="X17" s="231">
        <f>[2]SYT20677!M29</f>
        <v>5</v>
      </c>
      <c r="Y17" s="381">
        <f>[2]SYT20681!M29</f>
        <v>3</v>
      </c>
      <c r="Z17" s="231">
        <f>[2]SYT20677!Q29</f>
        <v>0</v>
      </c>
      <c r="AA17" s="381">
        <f>[2]SYT20681!Q29</f>
        <v>0</v>
      </c>
      <c r="AB17" s="376">
        <f t="shared" si="2"/>
        <v>97.25</v>
      </c>
      <c r="AC17" s="380">
        <f t="shared" si="3"/>
        <v>0.25</v>
      </c>
      <c r="AD17" s="360"/>
      <c r="AE17" s="360"/>
    </row>
    <row r="18" spans="1:31" ht="20.25" customHeight="1">
      <c r="A18" s="105"/>
      <c r="B18" s="793" t="s">
        <v>82</v>
      </c>
      <c r="C18" s="793"/>
      <c r="D18" s="793"/>
      <c r="E18" s="793"/>
      <c r="F18" s="793"/>
      <c r="G18" s="793"/>
      <c r="H18" s="106"/>
      <c r="I18" s="106"/>
      <c r="J18" s="107"/>
      <c r="K18" s="376">
        <f t="shared" si="6"/>
        <v>502</v>
      </c>
      <c r="L18" s="231">
        <f t="shared" si="7"/>
        <v>250</v>
      </c>
      <c r="M18" s="381">
        <f t="shared" si="5"/>
        <v>252</v>
      </c>
      <c r="N18" s="231">
        <f>[2]SYT20677!D30</f>
        <v>247</v>
      </c>
      <c r="O18" s="381">
        <f>[2]SYT20681!D30</f>
        <v>249</v>
      </c>
      <c r="P18" s="231">
        <f>[2]SYT20677!E30</f>
        <v>0</v>
      </c>
      <c r="Q18" s="381">
        <f>[2]SYT20681!E30</f>
        <v>1</v>
      </c>
      <c r="R18" s="231">
        <f>[2]SYT20677!F30</f>
        <v>0</v>
      </c>
      <c r="S18" s="381">
        <f>[2]SYT20681!F30</f>
        <v>0</v>
      </c>
      <c r="T18" s="231">
        <f>[2]SYT20677!G30</f>
        <v>0</v>
      </c>
      <c r="U18" s="381">
        <f>[2]SYT20681!G30</f>
        <v>0</v>
      </c>
      <c r="V18" s="231">
        <f>[2]SYT20677!H30</f>
        <v>2</v>
      </c>
      <c r="W18" s="381">
        <f>[2]SYT20681!H30</f>
        <v>0</v>
      </c>
      <c r="X18" s="231">
        <f>[2]SYT20677!M30</f>
        <v>1</v>
      </c>
      <c r="Y18" s="381">
        <f>[2]SYT20681!M30</f>
        <v>2</v>
      </c>
      <c r="Z18" s="231">
        <f>[2]SYT20677!Q30</f>
        <v>0</v>
      </c>
      <c r="AA18" s="381">
        <f>[2]SYT20681!Q30</f>
        <v>0</v>
      </c>
      <c r="AB18" s="376">
        <f t="shared" si="2"/>
        <v>98.804780876494021</v>
      </c>
      <c r="AC18" s="380">
        <f t="shared" si="3"/>
        <v>0.39840637450199201</v>
      </c>
      <c r="AD18" s="360"/>
      <c r="AE18" s="360"/>
    </row>
    <row r="19" spans="1:31" ht="20.25" customHeight="1">
      <c r="A19" s="105"/>
      <c r="B19" s="793" t="s">
        <v>188</v>
      </c>
      <c r="C19" s="793"/>
      <c r="D19" s="793"/>
      <c r="E19" s="793"/>
      <c r="F19" s="793"/>
      <c r="G19" s="793"/>
      <c r="H19" s="106"/>
      <c r="I19" s="106"/>
      <c r="J19" s="107"/>
      <c r="K19" s="376">
        <f t="shared" si="6"/>
        <v>498</v>
      </c>
      <c r="L19" s="231">
        <f t="shared" si="7"/>
        <v>258</v>
      </c>
      <c r="M19" s="381">
        <f t="shared" si="5"/>
        <v>240</v>
      </c>
      <c r="N19" s="231">
        <f>[2]SYT20677!D31</f>
        <v>250</v>
      </c>
      <c r="O19" s="381">
        <f>[2]SYT20681!D31</f>
        <v>233</v>
      </c>
      <c r="P19" s="231">
        <f>[2]SYT20677!E31</f>
        <v>1</v>
      </c>
      <c r="Q19" s="381">
        <f>[2]SYT20681!E31</f>
        <v>2</v>
      </c>
      <c r="R19" s="231">
        <f>[2]SYT20677!F31</f>
        <v>0</v>
      </c>
      <c r="S19" s="381">
        <f>[2]SYT20681!F31</f>
        <v>1</v>
      </c>
      <c r="T19" s="231">
        <f>[2]SYT20677!G31</f>
        <v>0</v>
      </c>
      <c r="U19" s="381">
        <f>[2]SYT20681!G31</f>
        <v>1</v>
      </c>
      <c r="V19" s="231">
        <f>[2]SYT20677!H31</f>
        <v>2</v>
      </c>
      <c r="W19" s="381">
        <f>[2]SYT20681!H31</f>
        <v>0</v>
      </c>
      <c r="X19" s="231">
        <f>[2]SYT20677!M31</f>
        <v>6</v>
      </c>
      <c r="Y19" s="381">
        <f>[2]SYT20681!M31</f>
        <v>3</v>
      </c>
      <c r="Z19" s="231">
        <f>[2]SYT20677!Q31</f>
        <v>1</v>
      </c>
      <c r="AA19" s="381">
        <f>[2]SYT20681!Q31</f>
        <v>0</v>
      </c>
      <c r="AB19" s="376">
        <f t="shared" si="2"/>
        <v>96.98795180722891</v>
      </c>
      <c r="AC19" s="380">
        <f t="shared" si="3"/>
        <v>0.40160642570281119</v>
      </c>
      <c r="AD19" s="360"/>
      <c r="AE19" s="360"/>
    </row>
    <row r="20" spans="1:31" ht="20.25" customHeight="1">
      <c r="A20" s="105"/>
      <c r="B20" s="793" t="s">
        <v>84</v>
      </c>
      <c r="C20" s="793"/>
      <c r="D20" s="793"/>
      <c r="E20" s="793"/>
      <c r="F20" s="793"/>
      <c r="G20" s="793"/>
      <c r="H20" s="106"/>
      <c r="I20" s="106"/>
      <c r="J20" s="107"/>
      <c r="K20" s="376">
        <f t="shared" si="6"/>
        <v>453</v>
      </c>
      <c r="L20" s="231">
        <f t="shared" si="7"/>
        <v>241</v>
      </c>
      <c r="M20" s="381">
        <f t="shared" si="5"/>
        <v>212</v>
      </c>
      <c r="N20" s="231">
        <f>[2]SYT20677!D32</f>
        <v>241</v>
      </c>
      <c r="O20" s="381">
        <f>[2]SYT20681!D32</f>
        <v>209</v>
      </c>
      <c r="P20" s="231">
        <f>[2]SYT20677!E32</f>
        <v>0</v>
      </c>
      <c r="Q20" s="381">
        <f>[2]SYT20681!E32</f>
        <v>0</v>
      </c>
      <c r="R20" s="231">
        <f>[2]SYT20677!F32</f>
        <v>0</v>
      </c>
      <c r="S20" s="381">
        <f>[2]SYT20681!F32</f>
        <v>0</v>
      </c>
      <c r="T20" s="231">
        <f>[2]SYT20677!G32</f>
        <v>0</v>
      </c>
      <c r="U20" s="381">
        <f>[2]SYT20681!G32</f>
        <v>0</v>
      </c>
      <c r="V20" s="231">
        <f>[2]SYT20677!H32</f>
        <v>0</v>
      </c>
      <c r="W20" s="381">
        <f>[2]SYT20681!H32</f>
        <v>2</v>
      </c>
      <c r="X20" s="231">
        <f>[2]SYT20677!M32</f>
        <v>0</v>
      </c>
      <c r="Y20" s="381">
        <f>[2]SYT20681!M32</f>
        <v>1</v>
      </c>
      <c r="Z20" s="231">
        <f>[2]SYT20677!Q32</f>
        <v>0</v>
      </c>
      <c r="AA20" s="381">
        <f>[2]SYT20681!Q32</f>
        <v>0</v>
      </c>
      <c r="AB20" s="376">
        <f t="shared" si="2"/>
        <v>99.337748344370851</v>
      </c>
      <c r="AC20" s="382">
        <f t="shared" si="3"/>
        <v>0.44150110375275936</v>
      </c>
      <c r="AD20" s="360"/>
      <c r="AE20" s="360"/>
    </row>
    <row r="21" spans="1:31" ht="20.25" customHeight="1">
      <c r="A21" s="105"/>
      <c r="B21" s="793" t="s">
        <v>85</v>
      </c>
      <c r="C21" s="793"/>
      <c r="D21" s="793"/>
      <c r="E21" s="793"/>
      <c r="F21" s="793"/>
      <c r="G21" s="793"/>
      <c r="H21" s="106"/>
      <c r="I21" s="106"/>
      <c r="J21" s="107"/>
      <c r="K21" s="376">
        <f t="shared" si="6"/>
        <v>219</v>
      </c>
      <c r="L21" s="231">
        <f t="shared" si="7"/>
        <v>107</v>
      </c>
      <c r="M21" s="381">
        <f t="shared" si="5"/>
        <v>112</v>
      </c>
      <c r="N21" s="231">
        <f>[2]SYT20677!D33</f>
        <v>106</v>
      </c>
      <c r="O21" s="381">
        <f>[2]SYT20681!D33</f>
        <v>111</v>
      </c>
      <c r="P21" s="231">
        <f>[2]SYT20677!E33</f>
        <v>0</v>
      </c>
      <c r="Q21" s="381">
        <f>[2]SYT20681!E33</f>
        <v>1</v>
      </c>
      <c r="R21" s="231">
        <f>[2]SYT20677!F33</f>
        <v>0</v>
      </c>
      <c r="S21" s="381">
        <f>[2]SYT20681!F33</f>
        <v>0</v>
      </c>
      <c r="T21" s="231">
        <f>[2]SYT20677!G33</f>
        <v>0</v>
      </c>
      <c r="U21" s="381">
        <f>[2]SYT20681!G33</f>
        <v>0</v>
      </c>
      <c r="V21" s="231">
        <f>[2]SYT20677!H33</f>
        <v>1</v>
      </c>
      <c r="W21" s="381">
        <f>[2]SYT20681!H33</f>
        <v>0</v>
      </c>
      <c r="X21" s="231">
        <f>[2]SYT20677!M33</f>
        <v>0</v>
      </c>
      <c r="Y21" s="381">
        <f>[2]SYT20681!M33</f>
        <v>0</v>
      </c>
      <c r="Z21" s="231">
        <f>[2]SYT20677!Q33</f>
        <v>0</v>
      </c>
      <c r="AA21" s="381">
        <f>[2]SYT20681!Q33</f>
        <v>0</v>
      </c>
      <c r="AB21" s="376">
        <f t="shared" si="2"/>
        <v>99.086757990867582</v>
      </c>
      <c r="AC21" s="380">
        <f t="shared" si="3"/>
        <v>0.45662100456621002</v>
      </c>
      <c r="AD21" s="360"/>
      <c r="AE21" s="360"/>
    </row>
    <row r="22" spans="1:31" ht="20.25" customHeight="1">
      <c r="A22" s="105"/>
      <c r="B22" s="793" t="s">
        <v>86</v>
      </c>
      <c r="C22" s="793"/>
      <c r="D22" s="793"/>
      <c r="E22" s="793"/>
      <c r="F22" s="793"/>
      <c r="G22" s="793"/>
      <c r="H22" s="106"/>
      <c r="I22" s="106"/>
      <c r="J22" s="107"/>
      <c r="K22" s="376">
        <f t="shared" si="6"/>
        <v>581</v>
      </c>
      <c r="L22" s="231">
        <f t="shared" si="7"/>
        <v>306</v>
      </c>
      <c r="M22" s="381">
        <f t="shared" si="5"/>
        <v>275</v>
      </c>
      <c r="N22" s="231">
        <f>[2]SYT20677!D34</f>
        <v>301</v>
      </c>
      <c r="O22" s="381">
        <f>[2]SYT20681!D34</f>
        <v>274</v>
      </c>
      <c r="P22" s="231">
        <f>[2]SYT20677!E34</f>
        <v>1</v>
      </c>
      <c r="Q22" s="381">
        <f>[2]SYT20681!E34</f>
        <v>0</v>
      </c>
      <c r="R22" s="231">
        <f>[2]SYT20677!F34</f>
        <v>0</v>
      </c>
      <c r="S22" s="381">
        <f>[2]SYT20681!F34</f>
        <v>0</v>
      </c>
      <c r="T22" s="231">
        <f>[2]SYT20677!G34</f>
        <v>0</v>
      </c>
      <c r="U22" s="381">
        <f>[2]SYT20681!G34</f>
        <v>0</v>
      </c>
      <c r="V22" s="231">
        <f>[2]SYT20677!H34</f>
        <v>1</v>
      </c>
      <c r="W22" s="381">
        <f>[2]SYT20681!H34</f>
        <v>0</v>
      </c>
      <c r="X22" s="231">
        <f>[2]SYT20677!M34</f>
        <v>3</v>
      </c>
      <c r="Y22" s="381">
        <f>[2]SYT20681!M34</f>
        <v>1</v>
      </c>
      <c r="Z22" s="231">
        <f>[2]SYT20677!Q34</f>
        <v>0</v>
      </c>
      <c r="AA22" s="381">
        <f>[2]SYT20681!Q34</f>
        <v>0</v>
      </c>
      <c r="AB22" s="376">
        <f t="shared" si="2"/>
        <v>98.967297762478495</v>
      </c>
      <c r="AC22" s="380">
        <f t="shared" si="3"/>
        <v>0.17211703958691912</v>
      </c>
      <c r="AD22" s="360"/>
      <c r="AE22" s="360"/>
    </row>
    <row r="23" spans="1:31" ht="20.25" customHeight="1">
      <c r="A23" s="105"/>
      <c r="B23" s="793" t="s">
        <v>87</v>
      </c>
      <c r="C23" s="793"/>
      <c r="D23" s="793"/>
      <c r="E23" s="793"/>
      <c r="F23" s="793"/>
      <c r="G23" s="793"/>
      <c r="H23" s="106"/>
      <c r="I23" s="106"/>
      <c r="J23" s="107"/>
      <c r="K23" s="376">
        <f t="shared" si="6"/>
        <v>152</v>
      </c>
      <c r="L23" s="231">
        <f t="shared" si="7"/>
        <v>82</v>
      </c>
      <c r="M23" s="381">
        <f t="shared" si="5"/>
        <v>70</v>
      </c>
      <c r="N23" s="231">
        <f>[2]SYT20677!D35</f>
        <v>80</v>
      </c>
      <c r="O23" s="381">
        <f>[2]SYT20681!D35</f>
        <v>70</v>
      </c>
      <c r="P23" s="231">
        <f>[2]SYT20677!E35</f>
        <v>0</v>
      </c>
      <c r="Q23" s="381">
        <f>[2]SYT20681!E35</f>
        <v>0</v>
      </c>
      <c r="R23" s="231">
        <f>[2]SYT20677!F35</f>
        <v>0</v>
      </c>
      <c r="S23" s="381">
        <f>[2]SYT20681!F35</f>
        <v>0</v>
      </c>
      <c r="T23" s="231">
        <f>[2]SYT20677!G35</f>
        <v>1</v>
      </c>
      <c r="U23" s="381">
        <f>[2]SYT20681!G35</f>
        <v>0</v>
      </c>
      <c r="V23" s="231">
        <f>[2]SYT20677!H35</f>
        <v>0</v>
      </c>
      <c r="W23" s="381">
        <f>[2]SYT20681!H35</f>
        <v>0</v>
      </c>
      <c r="X23" s="231">
        <f>[2]SYT20677!M35</f>
        <v>1</v>
      </c>
      <c r="Y23" s="381">
        <f>[2]SYT20681!M35</f>
        <v>0</v>
      </c>
      <c r="Z23" s="231">
        <f>[2]SYT20677!Q35</f>
        <v>0</v>
      </c>
      <c r="AA23" s="381">
        <f>[2]SYT20681!Q35</f>
        <v>0</v>
      </c>
      <c r="AB23" s="376">
        <f t="shared" si="2"/>
        <v>98.68421052631578</v>
      </c>
      <c r="AC23" s="380">
        <f t="shared" si="3"/>
        <v>0</v>
      </c>
      <c r="AD23" s="360"/>
      <c r="AE23" s="360"/>
    </row>
    <row r="24" spans="1:31" ht="20.25" customHeight="1">
      <c r="A24" s="105"/>
      <c r="B24" s="793" t="s">
        <v>88</v>
      </c>
      <c r="C24" s="793"/>
      <c r="D24" s="793"/>
      <c r="E24" s="793"/>
      <c r="F24" s="793"/>
      <c r="G24" s="793"/>
      <c r="H24" s="106"/>
      <c r="I24" s="106"/>
      <c r="J24" s="107"/>
      <c r="K24" s="376">
        <f t="shared" si="6"/>
        <v>313</v>
      </c>
      <c r="L24" s="231">
        <f t="shared" si="7"/>
        <v>160</v>
      </c>
      <c r="M24" s="381">
        <f t="shared" si="5"/>
        <v>153</v>
      </c>
      <c r="N24" s="231">
        <f>[2]SYT20677!D36</f>
        <v>153</v>
      </c>
      <c r="O24" s="381">
        <f>[2]SYT20681!D36</f>
        <v>152</v>
      </c>
      <c r="P24" s="231">
        <f>[2]SYT20677!E36</f>
        <v>0</v>
      </c>
      <c r="Q24" s="381">
        <f>[2]SYT20681!E36</f>
        <v>0</v>
      </c>
      <c r="R24" s="231">
        <f>[2]SYT20677!F36</f>
        <v>0</v>
      </c>
      <c r="S24" s="381">
        <f>[2]SYT20681!F36</f>
        <v>0</v>
      </c>
      <c r="T24" s="231">
        <f>[2]SYT20677!G36</f>
        <v>0</v>
      </c>
      <c r="U24" s="381">
        <f>[2]SYT20681!G36</f>
        <v>0</v>
      </c>
      <c r="V24" s="231">
        <f>[2]SYT20677!H36</f>
        <v>2</v>
      </c>
      <c r="W24" s="381">
        <f>[2]SYT20681!H36</f>
        <v>0</v>
      </c>
      <c r="X24" s="231">
        <f>[2]SYT20677!M36</f>
        <v>5</v>
      </c>
      <c r="Y24" s="381">
        <f>[2]SYT20681!M36</f>
        <v>1</v>
      </c>
      <c r="Z24" s="231">
        <f>[2]SYT20677!Q36</f>
        <v>0</v>
      </c>
      <c r="AA24" s="381">
        <f>[2]SYT20681!Q36</f>
        <v>0</v>
      </c>
      <c r="AB24" s="376">
        <f t="shared" si="2"/>
        <v>97.444089456869008</v>
      </c>
      <c r="AC24" s="380">
        <f t="shared" si="3"/>
        <v>0.63897763578274758</v>
      </c>
      <c r="AD24" s="360"/>
      <c r="AE24" s="360"/>
    </row>
    <row r="25" spans="1:31" ht="20.25" customHeight="1">
      <c r="A25" s="105"/>
      <c r="B25" s="793" t="s">
        <v>89</v>
      </c>
      <c r="C25" s="793"/>
      <c r="D25" s="793"/>
      <c r="E25" s="793"/>
      <c r="F25" s="793"/>
      <c r="G25" s="793"/>
      <c r="H25" s="106"/>
      <c r="I25" s="106"/>
      <c r="J25" s="107"/>
      <c r="K25" s="376">
        <f t="shared" si="6"/>
        <v>618</v>
      </c>
      <c r="L25" s="231">
        <f t="shared" si="7"/>
        <v>324</v>
      </c>
      <c r="M25" s="381">
        <f t="shared" si="5"/>
        <v>294</v>
      </c>
      <c r="N25" s="231">
        <f>[2]SYT20677!D37</f>
        <v>324</v>
      </c>
      <c r="O25" s="381">
        <f>[2]SYT20681!D37</f>
        <v>293</v>
      </c>
      <c r="P25" s="231">
        <f>[2]SYT20677!E37</f>
        <v>0</v>
      </c>
      <c r="Q25" s="381">
        <f>[2]SYT20681!E37</f>
        <v>1</v>
      </c>
      <c r="R25" s="231">
        <f>[2]SYT20677!F37</f>
        <v>0</v>
      </c>
      <c r="S25" s="381">
        <f>[2]SYT20681!F37</f>
        <v>0</v>
      </c>
      <c r="T25" s="231">
        <f>[2]SYT20677!G37</f>
        <v>0</v>
      </c>
      <c r="U25" s="381">
        <f>[2]SYT20681!G37</f>
        <v>0</v>
      </c>
      <c r="V25" s="231">
        <f>[2]SYT20677!H37</f>
        <v>0</v>
      </c>
      <c r="W25" s="381">
        <f>[2]SYT20681!H37</f>
        <v>0</v>
      </c>
      <c r="X25" s="231">
        <f>[2]SYT20677!M37</f>
        <v>0</v>
      </c>
      <c r="Y25" s="381">
        <f>[2]SYT20681!M37</f>
        <v>0</v>
      </c>
      <c r="Z25" s="231">
        <f>[2]SYT20677!Q37</f>
        <v>0</v>
      </c>
      <c r="AA25" s="381">
        <f>[2]SYT20681!Q37</f>
        <v>0</v>
      </c>
      <c r="AB25" s="376">
        <f t="shared" si="2"/>
        <v>99.838187702265373</v>
      </c>
      <c r="AC25" s="382">
        <f t="shared" si="3"/>
        <v>0</v>
      </c>
      <c r="AD25" s="360"/>
      <c r="AE25" s="360"/>
    </row>
    <row r="26" spans="1:31" ht="20.25" customHeight="1">
      <c r="A26" s="105"/>
      <c r="B26" s="793" t="s">
        <v>90</v>
      </c>
      <c r="C26" s="793"/>
      <c r="D26" s="793"/>
      <c r="E26" s="793"/>
      <c r="F26" s="793"/>
      <c r="G26" s="793"/>
      <c r="H26" s="106"/>
      <c r="I26" s="106"/>
      <c r="J26" s="107"/>
      <c r="K26" s="376">
        <f t="shared" si="6"/>
        <v>980</v>
      </c>
      <c r="L26" s="231">
        <f t="shared" si="7"/>
        <v>528</v>
      </c>
      <c r="M26" s="381">
        <f t="shared" si="5"/>
        <v>452</v>
      </c>
      <c r="N26" s="231">
        <f>[2]SYT20677!D38</f>
        <v>526</v>
      </c>
      <c r="O26" s="381">
        <f>[2]SYT20681!D38</f>
        <v>449</v>
      </c>
      <c r="P26" s="231">
        <f>[2]SYT20677!E38</f>
        <v>0</v>
      </c>
      <c r="Q26" s="381">
        <f>[2]SYT20681!E38</f>
        <v>1</v>
      </c>
      <c r="R26" s="231">
        <f>[2]SYT20677!F38</f>
        <v>0</v>
      </c>
      <c r="S26" s="381">
        <f>[2]SYT20681!F38</f>
        <v>1</v>
      </c>
      <c r="T26" s="231">
        <f>[2]SYT20677!G38</f>
        <v>0</v>
      </c>
      <c r="U26" s="381">
        <f>[2]SYT20681!G38</f>
        <v>0</v>
      </c>
      <c r="V26" s="231">
        <f>[2]SYT20677!H38</f>
        <v>2</v>
      </c>
      <c r="W26" s="381">
        <f>[2]SYT20681!H38</f>
        <v>0</v>
      </c>
      <c r="X26" s="231">
        <f>[2]SYT20677!M38</f>
        <v>0</v>
      </c>
      <c r="Y26" s="381">
        <f>[2]SYT20681!M38</f>
        <v>1</v>
      </c>
      <c r="Z26" s="231">
        <f>[2]SYT20677!Q38</f>
        <v>0</v>
      </c>
      <c r="AA26" s="381">
        <f>[2]SYT20681!Q38</f>
        <v>0</v>
      </c>
      <c r="AB26" s="376">
        <f t="shared" si="2"/>
        <v>99.489795918367349</v>
      </c>
      <c r="AC26" s="380">
        <f t="shared" si="3"/>
        <v>0.20408163265306123</v>
      </c>
      <c r="AD26" s="360"/>
      <c r="AE26" s="360"/>
    </row>
    <row r="27" spans="1:31" ht="20.25" customHeight="1">
      <c r="A27" s="105"/>
      <c r="B27" s="793" t="s">
        <v>91</v>
      </c>
      <c r="C27" s="793"/>
      <c r="D27" s="793"/>
      <c r="E27" s="793"/>
      <c r="F27" s="793"/>
      <c r="G27" s="793"/>
      <c r="H27" s="106"/>
      <c r="I27" s="106"/>
      <c r="J27" s="107"/>
      <c r="K27" s="376">
        <f t="shared" si="6"/>
        <v>1209</v>
      </c>
      <c r="L27" s="231">
        <f t="shared" si="7"/>
        <v>656</v>
      </c>
      <c r="M27" s="381">
        <f t="shared" si="5"/>
        <v>553</v>
      </c>
      <c r="N27" s="231">
        <f>[2]SYT20677!D39</f>
        <v>652</v>
      </c>
      <c r="O27" s="381">
        <f>[2]SYT20681!D39</f>
        <v>550</v>
      </c>
      <c r="P27" s="231">
        <f>[2]SYT20677!E39</f>
        <v>2</v>
      </c>
      <c r="Q27" s="381">
        <f>[2]SYT20681!E39</f>
        <v>0</v>
      </c>
      <c r="R27" s="231">
        <f>[2]SYT20677!F39</f>
        <v>0</v>
      </c>
      <c r="S27" s="381">
        <f>[2]SYT20681!F39</f>
        <v>0</v>
      </c>
      <c r="T27" s="231">
        <f>[2]SYT20677!G39</f>
        <v>0</v>
      </c>
      <c r="U27" s="381">
        <f>[2]SYT20681!G39</f>
        <v>0</v>
      </c>
      <c r="V27" s="231">
        <f>[2]SYT20677!H39</f>
        <v>1</v>
      </c>
      <c r="W27" s="381">
        <f>[2]SYT20681!H39</f>
        <v>1</v>
      </c>
      <c r="X27" s="231">
        <f>[2]SYT20677!M39</f>
        <v>1</v>
      </c>
      <c r="Y27" s="381">
        <f>[2]SYT20681!M39</f>
        <v>2</v>
      </c>
      <c r="Z27" s="231">
        <f>[2]SYT20677!Q39</f>
        <v>0</v>
      </c>
      <c r="AA27" s="381">
        <f>[2]SYT20681!Q39</f>
        <v>0</v>
      </c>
      <c r="AB27" s="376">
        <f t="shared" si="2"/>
        <v>99.421009098428442</v>
      </c>
      <c r="AC27" s="380">
        <f t="shared" si="3"/>
        <v>0.16542597187758479</v>
      </c>
      <c r="AD27" s="360"/>
      <c r="AE27" s="360"/>
    </row>
    <row r="28" spans="1:31" ht="20.25" customHeight="1">
      <c r="A28" s="105"/>
      <c r="B28" s="793" t="s">
        <v>92</v>
      </c>
      <c r="C28" s="793"/>
      <c r="D28" s="793"/>
      <c r="E28" s="793"/>
      <c r="F28" s="793"/>
      <c r="G28" s="793"/>
      <c r="H28" s="106"/>
      <c r="I28" s="106"/>
      <c r="J28" s="107"/>
      <c r="K28" s="376">
        <f t="shared" si="6"/>
        <v>975</v>
      </c>
      <c r="L28" s="231">
        <f t="shared" si="7"/>
        <v>486</v>
      </c>
      <c r="M28" s="381">
        <f t="shared" si="5"/>
        <v>489</v>
      </c>
      <c r="N28" s="231">
        <f>[2]SYT20677!D40</f>
        <v>478</v>
      </c>
      <c r="O28" s="381">
        <f>[2]SYT20681!D40</f>
        <v>483</v>
      </c>
      <c r="P28" s="231">
        <f>[2]SYT20677!E40</f>
        <v>1</v>
      </c>
      <c r="Q28" s="381">
        <f>[2]SYT20681!E40</f>
        <v>0</v>
      </c>
      <c r="R28" s="231">
        <f>[2]SYT20677!F40</f>
        <v>0</v>
      </c>
      <c r="S28" s="381">
        <f>[2]SYT20681!F40</f>
        <v>0</v>
      </c>
      <c r="T28" s="231">
        <f>[2]SYT20677!G40</f>
        <v>0</v>
      </c>
      <c r="U28" s="381">
        <f>[2]SYT20681!G40</f>
        <v>0</v>
      </c>
      <c r="V28" s="231">
        <f>[2]SYT20677!H40</f>
        <v>1</v>
      </c>
      <c r="W28" s="381">
        <f>[2]SYT20681!H40</f>
        <v>1</v>
      </c>
      <c r="X28" s="231">
        <f>[2]SYT20677!M40</f>
        <v>6</v>
      </c>
      <c r="Y28" s="381">
        <f>[2]SYT20681!M40</f>
        <v>5</v>
      </c>
      <c r="Z28" s="231">
        <f>[2]SYT20677!Q40</f>
        <v>0</v>
      </c>
      <c r="AA28" s="381">
        <f>[2]SYT20681!Q40</f>
        <v>0</v>
      </c>
      <c r="AB28" s="376">
        <f t="shared" si="2"/>
        <v>98.564102564102569</v>
      </c>
      <c r="AC28" s="380">
        <f t="shared" si="3"/>
        <v>0.20512820512820512</v>
      </c>
      <c r="AD28" s="360"/>
      <c r="AE28" s="360"/>
    </row>
    <row r="29" spans="1:31" ht="20.25" customHeight="1">
      <c r="A29" s="105"/>
      <c r="B29" s="793" t="s">
        <v>93</v>
      </c>
      <c r="C29" s="793"/>
      <c r="D29" s="793"/>
      <c r="E29" s="793"/>
      <c r="F29" s="793"/>
      <c r="G29" s="793"/>
      <c r="H29" s="106"/>
      <c r="I29" s="106"/>
      <c r="J29" s="107"/>
      <c r="K29" s="376">
        <f t="shared" si="6"/>
        <v>990</v>
      </c>
      <c r="L29" s="231">
        <f t="shared" si="7"/>
        <v>510</v>
      </c>
      <c r="M29" s="381">
        <f t="shared" si="5"/>
        <v>480</v>
      </c>
      <c r="N29" s="231">
        <f>[2]SYT20677!D41</f>
        <v>502</v>
      </c>
      <c r="O29" s="381">
        <f>[2]SYT20681!D41</f>
        <v>469</v>
      </c>
      <c r="P29" s="231">
        <f>[2]SYT20677!E41</f>
        <v>0</v>
      </c>
      <c r="Q29" s="381">
        <f>[2]SYT20681!E41</f>
        <v>2</v>
      </c>
      <c r="R29" s="231">
        <f>[2]SYT20677!F41</f>
        <v>0</v>
      </c>
      <c r="S29" s="381">
        <f>[2]SYT20681!F41</f>
        <v>0</v>
      </c>
      <c r="T29" s="231">
        <f>[2]SYT20677!G41</f>
        <v>1</v>
      </c>
      <c r="U29" s="381">
        <f>[2]SYT20681!G41</f>
        <v>0</v>
      </c>
      <c r="V29" s="231">
        <f>[2]SYT20677!H41</f>
        <v>3</v>
      </c>
      <c r="W29" s="381">
        <f>[2]SYT20681!H41</f>
        <v>0</v>
      </c>
      <c r="X29" s="231">
        <f>[2]SYT20677!M41</f>
        <v>4</v>
      </c>
      <c r="Y29" s="381">
        <f>[2]SYT20681!M41</f>
        <v>9</v>
      </c>
      <c r="Z29" s="231">
        <f>[2]SYT20677!Q41</f>
        <v>0</v>
      </c>
      <c r="AA29" s="381">
        <f>[2]SYT20681!Q41</f>
        <v>0</v>
      </c>
      <c r="AB29" s="376">
        <f t="shared" si="2"/>
        <v>98.080808080808083</v>
      </c>
      <c r="AC29" s="380">
        <f t="shared" si="3"/>
        <v>0.30303030303030304</v>
      </c>
      <c r="AD29" s="360"/>
      <c r="AE29" s="360"/>
    </row>
    <row r="30" spans="1:31" ht="20.25" customHeight="1">
      <c r="A30" s="105"/>
      <c r="B30" s="793" t="s">
        <v>94</v>
      </c>
      <c r="C30" s="793"/>
      <c r="D30" s="793"/>
      <c r="E30" s="793"/>
      <c r="F30" s="793"/>
      <c r="G30" s="793"/>
      <c r="H30" s="106"/>
      <c r="I30" s="106"/>
      <c r="J30" s="107"/>
      <c r="K30" s="376">
        <f t="shared" si="6"/>
        <v>777</v>
      </c>
      <c r="L30" s="231">
        <f t="shared" si="7"/>
        <v>432</v>
      </c>
      <c r="M30" s="381">
        <f t="shared" si="5"/>
        <v>345</v>
      </c>
      <c r="N30" s="231">
        <f>[2]SYT20677!D42</f>
        <v>429</v>
      </c>
      <c r="O30" s="381">
        <f>[2]SYT20681!D42</f>
        <v>340</v>
      </c>
      <c r="P30" s="231">
        <f>[2]SYT20677!E42</f>
        <v>1</v>
      </c>
      <c r="Q30" s="381">
        <f>[2]SYT20681!E42</f>
        <v>0</v>
      </c>
      <c r="R30" s="231">
        <f>[2]SYT20677!F42</f>
        <v>0</v>
      </c>
      <c r="S30" s="381">
        <f>[2]SYT20681!F42</f>
        <v>1</v>
      </c>
      <c r="T30" s="231">
        <f>[2]SYT20677!G42</f>
        <v>0</v>
      </c>
      <c r="U30" s="381">
        <f>[2]SYT20681!G42</f>
        <v>0</v>
      </c>
      <c r="V30" s="231">
        <f>[2]SYT20677!H42</f>
        <v>2</v>
      </c>
      <c r="W30" s="381">
        <f>[2]SYT20681!H42</f>
        <v>2</v>
      </c>
      <c r="X30" s="231">
        <f>[2]SYT20677!M42</f>
        <v>0</v>
      </c>
      <c r="Y30" s="381">
        <f>[2]SYT20681!M42</f>
        <v>2</v>
      </c>
      <c r="Z30" s="231">
        <f>[2]SYT20677!Q42</f>
        <v>0</v>
      </c>
      <c r="AA30" s="381">
        <f>[2]SYT20681!Q42</f>
        <v>0</v>
      </c>
      <c r="AB30" s="376">
        <f t="shared" si="2"/>
        <v>98.970398970398961</v>
      </c>
      <c r="AC30" s="382">
        <f t="shared" si="3"/>
        <v>0.51480051480051481</v>
      </c>
      <c r="AD30" s="360"/>
      <c r="AE30" s="360"/>
    </row>
    <row r="31" spans="1:31" ht="20.25" customHeight="1">
      <c r="A31" s="105"/>
      <c r="B31" s="793" t="s">
        <v>95</v>
      </c>
      <c r="C31" s="793"/>
      <c r="D31" s="793"/>
      <c r="E31" s="793"/>
      <c r="F31" s="793"/>
      <c r="G31" s="793"/>
      <c r="H31" s="106"/>
      <c r="I31" s="106"/>
      <c r="J31" s="107"/>
      <c r="K31" s="376">
        <f t="shared" si="6"/>
        <v>514</v>
      </c>
      <c r="L31" s="231">
        <f t="shared" si="7"/>
        <v>275</v>
      </c>
      <c r="M31" s="381">
        <f t="shared" si="5"/>
        <v>239</v>
      </c>
      <c r="N31" s="231">
        <f>[2]SYT20677!D43</f>
        <v>272</v>
      </c>
      <c r="O31" s="381">
        <f>[2]SYT20681!D43</f>
        <v>237</v>
      </c>
      <c r="P31" s="231">
        <f>[2]SYT20677!E43</f>
        <v>0</v>
      </c>
      <c r="Q31" s="381">
        <f>[2]SYT20681!E43</f>
        <v>0</v>
      </c>
      <c r="R31" s="231">
        <f>[2]SYT20677!F43</f>
        <v>0</v>
      </c>
      <c r="S31" s="381">
        <f>[2]SYT20681!F43</f>
        <v>1</v>
      </c>
      <c r="T31" s="231">
        <f>[2]SYT20677!G43</f>
        <v>0</v>
      </c>
      <c r="U31" s="381">
        <f>[2]SYT20681!G43</f>
        <v>0</v>
      </c>
      <c r="V31" s="231">
        <f>[2]SYT20677!H43</f>
        <v>1</v>
      </c>
      <c r="W31" s="381">
        <f>[2]SYT20681!H43</f>
        <v>0</v>
      </c>
      <c r="X31" s="231">
        <f>[2]SYT20677!M43</f>
        <v>2</v>
      </c>
      <c r="Y31" s="381">
        <f>[2]SYT20681!M43</f>
        <v>1</v>
      </c>
      <c r="Z31" s="231">
        <f>[2]SYT20677!Q43</f>
        <v>0</v>
      </c>
      <c r="AA31" s="381">
        <f>[2]SYT20681!Q43</f>
        <v>0</v>
      </c>
      <c r="AB31" s="376">
        <f t="shared" si="2"/>
        <v>99.027237354085599</v>
      </c>
      <c r="AC31" s="380">
        <f t="shared" si="3"/>
        <v>0.19455252918287938</v>
      </c>
      <c r="AD31" s="360"/>
      <c r="AE31" s="360"/>
    </row>
    <row r="32" spans="1:31" ht="20.25" customHeight="1">
      <c r="A32" s="105"/>
      <c r="B32" s="793" t="s">
        <v>96</v>
      </c>
      <c r="C32" s="793"/>
      <c r="D32" s="793"/>
      <c r="E32" s="793"/>
      <c r="F32" s="793"/>
      <c r="G32" s="793"/>
      <c r="H32" s="106"/>
      <c r="I32" s="106"/>
      <c r="J32" s="107"/>
      <c r="K32" s="376">
        <f t="shared" si="6"/>
        <v>561</v>
      </c>
      <c r="L32" s="231">
        <f t="shared" si="7"/>
        <v>281</v>
      </c>
      <c r="M32" s="381">
        <f t="shared" si="5"/>
        <v>280</v>
      </c>
      <c r="N32" s="231">
        <f>[2]SYT20677!D44</f>
        <v>281</v>
      </c>
      <c r="O32" s="381">
        <f>[2]SYT20681!D44</f>
        <v>276</v>
      </c>
      <c r="P32" s="231">
        <f>[2]SYT20677!E44</f>
        <v>0</v>
      </c>
      <c r="Q32" s="381">
        <f>[2]SYT20681!E44</f>
        <v>1</v>
      </c>
      <c r="R32" s="231">
        <f>[2]SYT20677!F44</f>
        <v>0</v>
      </c>
      <c r="S32" s="381">
        <f>[2]SYT20681!F44</f>
        <v>0</v>
      </c>
      <c r="T32" s="231">
        <f>[2]SYT20677!G44</f>
        <v>0</v>
      </c>
      <c r="U32" s="381">
        <f>[2]SYT20681!G44</f>
        <v>0</v>
      </c>
      <c r="V32" s="231">
        <f>[2]SYT20677!H44</f>
        <v>1</v>
      </c>
      <c r="W32" s="381">
        <f>[2]SYT20681!H44</f>
        <v>1</v>
      </c>
      <c r="X32" s="231">
        <f>[2]SYT20677!M44</f>
        <v>0</v>
      </c>
      <c r="Y32" s="381">
        <f>[2]SYT20681!M44</f>
        <v>2</v>
      </c>
      <c r="Z32" s="231">
        <f>[2]SYT20677!Q44</f>
        <v>1</v>
      </c>
      <c r="AA32" s="381">
        <f>[2]SYT20681!Q44</f>
        <v>0</v>
      </c>
      <c r="AB32" s="376">
        <f t="shared" si="2"/>
        <v>99.286987522281649</v>
      </c>
      <c r="AC32" s="380">
        <f t="shared" si="3"/>
        <v>0.35650623885918004</v>
      </c>
      <c r="AD32" s="360"/>
      <c r="AE32" s="360"/>
    </row>
    <row r="33" spans="1:31" ht="20.25" customHeight="1">
      <c r="A33" s="105"/>
      <c r="B33" s="793" t="s">
        <v>97</v>
      </c>
      <c r="C33" s="793"/>
      <c r="D33" s="793"/>
      <c r="E33" s="793"/>
      <c r="F33" s="793"/>
      <c r="G33" s="793"/>
      <c r="H33" s="106"/>
      <c r="I33" s="106"/>
      <c r="J33" s="107"/>
      <c r="K33" s="376">
        <f t="shared" si="6"/>
        <v>250</v>
      </c>
      <c r="L33" s="231">
        <f t="shared" si="7"/>
        <v>132</v>
      </c>
      <c r="M33" s="381">
        <f t="shared" si="5"/>
        <v>118</v>
      </c>
      <c r="N33" s="231">
        <f>[2]SYT20677!D45</f>
        <v>129</v>
      </c>
      <c r="O33" s="381">
        <f>[2]SYT20681!D45</f>
        <v>117</v>
      </c>
      <c r="P33" s="231">
        <f>[2]SYT20677!E45</f>
        <v>0</v>
      </c>
      <c r="Q33" s="381">
        <f>[2]SYT20681!E45</f>
        <v>1</v>
      </c>
      <c r="R33" s="231">
        <f>[2]SYT20677!F45</f>
        <v>0</v>
      </c>
      <c r="S33" s="381">
        <f>[2]SYT20681!F45</f>
        <v>0</v>
      </c>
      <c r="T33" s="231">
        <f>[2]SYT20677!G45</f>
        <v>0</v>
      </c>
      <c r="U33" s="381">
        <f>[2]SYT20681!G45</f>
        <v>0</v>
      </c>
      <c r="V33" s="231">
        <f>[2]SYT20677!H45</f>
        <v>0</v>
      </c>
      <c r="W33" s="381">
        <f>[2]SYT20681!H45</f>
        <v>0</v>
      </c>
      <c r="X33" s="231">
        <f>[2]SYT20677!M45</f>
        <v>3</v>
      </c>
      <c r="Y33" s="381">
        <f>[2]SYT20681!M45</f>
        <v>0</v>
      </c>
      <c r="Z33" s="231">
        <f>[2]SYT20677!Q45</f>
        <v>0</v>
      </c>
      <c r="AA33" s="381">
        <f>[2]SYT20681!Q45</f>
        <v>0</v>
      </c>
      <c r="AB33" s="376">
        <f t="shared" si="2"/>
        <v>98.4</v>
      </c>
      <c r="AC33" s="380">
        <f t="shared" si="3"/>
        <v>0</v>
      </c>
      <c r="AD33" s="360"/>
      <c r="AE33" s="360"/>
    </row>
    <row r="34" spans="1:31" ht="20.25" customHeight="1">
      <c r="A34" s="105"/>
      <c r="B34" s="793" t="s">
        <v>98</v>
      </c>
      <c r="C34" s="793"/>
      <c r="D34" s="793"/>
      <c r="E34" s="793"/>
      <c r="F34" s="793"/>
      <c r="G34" s="793"/>
      <c r="H34" s="106"/>
      <c r="I34" s="106"/>
      <c r="J34" s="107"/>
      <c r="K34" s="376">
        <f t="shared" si="6"/>
        <v>244</v>
      </c>
      <c r="L34" s="231">
        <f t="shared" si="7"/>
        <v>138</v>
      </c>
      <c r="M34" s="381">
        <f t="shared" si="5"/>
        <v>106</v>
      </c>
      <c r="N34" s="231">
        <f>[2]SYT20677!D46</f>
        <v>136</v>
      </c>
      <c r="O34" s="381">
        <f>[2]SYT20681!D46</f>
        <v>105</v>
      </c>
      <c r="P34" s="231">
        <f>[2]SYT20677!E46</f>
        <v>0</v>
      </c>
      <c r="Q34" s="381">
        <f>[2]SYT20681!E46</f>
        <v>0</v>
      </c>
      <c r="R34" s="231">
        <f>[2]SYT20677!F46</f>
        <v>0</v>
      </c>
      <c r="S34" s="381">
        <f>[2]SYT20681!F46</f>
        <v>0</v>
      </c>
      <c r="T34" s="231">
        <f>[2]SYT20677!G46</f>
        <v>1</v>
      </c>
      <c r="U34" s="381">
        <f>[2]SYT20681!G46</f>
        <v>0</v>
      </c>
      <c r="V34" s="231">
        <f>[2]SYT20677!H46</f>
        <v>1</v>
      </c>
      <c r="W34" s="381">
        <f>[2]SYT20681!H46</f>
        <v>1</v>
      </c>
      <c r="X34" s="231">
        <f>[2]SYT20677!M46</f>
        <v>0</v>
      </c>
      <c r="Y34" s="381">
        <f>[2]SYT20681!M46</f>
        <v>0</v>
      </c>
      <c r="Z34" s="231">
        <f>[2]SYT20677!Q46</f>
        <v>0</v>
      </c>
      <c r="AA34" s="381">
        <f>[2]SYT20681!Q46</f>
        <v>0</v>
      </c>
      <c r="AB34" s="376">
        <f t="shared" si="2"/>
        <v>98.770491803278688</v>
      </c>
      <c r="AC34" s="382">
        <f t="shared" si="3"/>
        <v>0.81967213114754101</v>
      </c>
      <c r="AD34" s="360"/>
      <c r="AE34" s="360"/>
    </row>
    <row r="35" spans="1:31" ht="20.25" customHeight="1">
      <c r="A35" s="105"/>
      <c r="B35" s="793" t="s">
        <v>99</v>
      </c>
      <c r="C35" s="793"/>
      <c r="D35" s="793"/>
      <c r="E35" s="793"/>
      <c r="F35" s="793"/>
      <c r="G35" s="793"/>
      <c r="H35" s="106"/>
      <c r="I35" s="106"/>
      <c r="J35" s="107"/>
      <c r="K35" s="376">
        <f t="shared" si="6"/>
        <v>279</v>
      </c>
      <c r="L35" s="231">
        <f t="shared" si="7"/>
        <v>147</v>
      </c>
      <c r="M35" s="381">
        <f t="shared" si="5"/>
        <v>132</v>
      </c>
      <c r="N35" s="231">
        <f>[2]SYT20677!D47</f>
        <v>144</v>
      </c>
      <c r="O35" s="381">
        <f>[2]SYT20681!D47</f>
        <v>127</v>
      </c>
      <c r="P35" s="231">
        <f>[2]SYT20677!E47</f>
        <v>0</v>
      </c>
      <c r="Q35" s="381">
        <f>[2]SYT20681!E47</f>
        <v>0</v>
      </c>
      <c r="R35" s="231">
        <f>[2]SYT20677!F47</f>
        <v>0</v>
      </c>
      <c r="S35" s="381">
        <f>[2]SYT20681!F47</f>
        <v>0</v>
      </c>
      <c r="T35" s="231">
        <f>[2]SYT20677!G47</f>
        <v>0</v>
      </c>
      <c r="U35" s="381">
        <f>[2]SYT20681!G47</f>
        <v>0</v>
      </c>
      <c r="V35" s="231">
        <f>[2]SYT20677!H47</f>
        <v>0</v>
      </c>
      <c r="W35" s="381">
        <f>[2]SYT20681!H47</f>
        <v>1</v>
      </c>
      <c r="X35" s="231">
        <f>[2]SYT20677!M47</f>
        <v>3</v>
      </c>
      <c r="Y35" s="381">
        <f>[2]SYT20681!M47</f>
        <v>4</v>
      </c>
      <c r="Z35" s="231">
        <f>[2]SYT20677!Q47</f>
        <v>0</v>
      </c>
      <c r="AA35" s="381">
        <f>[2]SYT20681!Q47</f>
        <v>0</v>
      </c>
      <c r="AB35" s="376">
        <f t="shared" si="2"/>
        <v>97.132616487455195</v>
      </c>
      <c r="AC35" s="380">
        <f t="shared" si="3"/>
        <v>0.35842293906810035</v>
      </c>
      <c r="AD35" s="360"/>
      <c r="AE35" s="360"/>
    </row>
    <row r="36" spans="1:31" ht="20.25" customHeight="1">
      <c r="A36" s="105"/>
      <c r="B36" s="793" t="s">
        <v>100</v>
      </c>
      <c r="C36" s="793"/>
      <c r="D36" s="793"/>
      <c r="E36" s="793"/>
      <c r="F36" s="793"/>
      <c r="G36" s="793"/>
      <c r="H36" s="106"/>
      <c r="I36" s="106"/>
      <c r="J36" s="107"/>
      <c r="K36" s="376">
        <f t="shared" si="6"/>
        <v>440</v>
      </c>
      <c r="L36" s="231">
        <f t="shared" si="7"/>
        <v>230</v>
      </c>
      <c r="M36" s="381">
        <f t="shared" si="5"/>
        <v>210</v>
      </c>
      <c r="N36" s="231">
        <f>[2]SYT20677!D48</f>
        <v>227</v>
      </c>
      <c r="O36" s="381">
        <f>[2]SYT20681!D48</f>
        <v>208</v>
      </c>
      <c r="P36" s="231">
        <f>[2]SYT20677!E48</f>
        <v>0</v>
      </c>
      <c r="Q36" s="381">
        <f>[2]SYT20681!E48</f>
        <v>0</v>
      </c>
      <c r="R36" s="231">
        <f>[2]SYT20677!F48</f>
        <v>0</v>
      </c>
      <c r="S36" s="381">
        <f>[2]SYT20681!F48</f>
        <v>0</v>
      </c>
      <c r="T36" s="231">
        <f>[2]SYT20677!G48</f>
        <v>0</v>
      </c>
      <c r="U36" s="381">
        <f>[2]SYT20681!G48</f>
        <v>0</v>
      </c>
      <c r="V36" s="231">
        <f>[2]SYT20677!H48</f>
        <v>1</v>
      </c>
      <c r="W36" s="381">
        <f>[2]SYT20681!H48</f>
        <v>1</v>
      </c>
      <c r="X36" s="231">
        <f>[2]SYT20677!M48</f>
        <v>2</v>
      </c>
      <c r="Y36" s="381">
        <f>[2]SYT20681!M48</f>
        <v>1</v>
      </c>
      <c r="Z36" s="231">
        <f>[2]SYT20677!Q48</f>
        <v>0</v>
      </c>
      <c r="AA36" s="381">
        <f>[2]SYT20681!Q48</f>
        <v>0</v>
      </c>
      <c r="AB36" s="376">
        <f t="shared" si="2"/>
        <v>98.86363636363636</v>
      </c>
      <c r="AC36" s="382">
        <f t="shared" si="3"/>
        <v>0.45454545454545453</v>
      </c>
      <c r="AD36" s="360"/>
      <c r="AE36" s="360"/>
    </row>
    <row r="37" spans="1:31" ht="20.25" customHeight="1">
      <c r="A37" s="105"/>
      <c r="B37" s="793" t="s">
        <v>101</v>
      </c>
      <c r="C37" s="793"/>
      <c r="D37" s="793"/>
      <c r="E37" s="793"/>
      <c r="F37" s="793"/>
      <c r="G37" s="793"/>
      <c r="H37" s="106"/>
      <c r="I37" s="106"/>
      <c r="J37" s="107"/>
      <c r="K37" s="376">
        <f t="shared" si="6"/>
        <v>311</v>
      </c>
      <c r="L37" s="231">
        <f t="shared" si="7"/>
        <v>159</v>
      </c>
      <c r="M37" s="381">
        <f t="shared" si="5"/>
        <v>152</v>
      </c>
      <c r="N37" s="231">
        <f>[2]SYT20677!D49</f>
        <v>157</v>
      </c>
      <c r="O37" s="381">
        <f>[2]SYT20681!D49</f>
        <v>151</v>
      </c>
      <c r="P37" s="231">
        <f>[2]SYT20677!E49</f>
        <v>0</v>
      </c>
      <c r="Q37" s="381">
        <f>[2]SYT20681!E49</f>
        <v>0</v>
      </c>
      <c r="R37" s="231">
        <f>[2]SYT20677!F49</f>
        <v>0</v>
      </c>
      <c r="S37" s="381">
        <f>[2]SYT20681!F49</f>
        <v>0</v>
      </c>
      <c r="T37" s="231">
        <f>[2]SYT20677!G49</f>
        <v>0</v>
      </c>
      <c r="U37" s="381">
        <f>[2]SYT20681!G49</f>
        <v>0</v>
      </c>
      <c r="V37" s="231">
        <f>[2]SYT20677!H49</f>
        <v>0</v>
      </c>
      <c r="W37" s="381">
        <f>[2]SYT20681!H49</f>
        <v>1</v>
      </c>
      <c r="X37" s="231">
        <f>[2]SYT20677!M49</f>
        <v>2</v>
      </c>
      <c r="Y37" s="381">
        <f>[2]SYT20681!M49</f>
        <v>0</v>
      </c>
      <c r="Z37" s="231">
        <f>[2]SYT20677!Q49</f>
        <v>0</v>
      </c>
      <c r="AA37" s="381">
        <f>[2]SYT20681!Q49</f>
        <v>0</v>
      </c>
      <c r="AB37" s="376">
        <f t="shared" si="2"/>
        <v>99.035369774919616</v>
      </c>
      <c r="AC37" s="380">
        <f t="shared" si="3"/>
        <v>0.32154340836012862</v>
      </c>
      <c r="AD37" s="360"/>
      <c r="AE37" s="360"/>
    </row>
    <row r="38" spans="1:31" ht="20.25" customHeight="1">
      <c r="A38" s="71"/>
      <c r="B38" s="793" t="s">
        <v>102</v>
      </c>
      <c r="C38" s="793"/>
      <c r="D38" s="793"/>
      <c r="E38" s="793"/>
      <c r="F38" s="793"/>
      <c r="G38" s="793"/>
      <c r="H38" s="72"/>
      <c r="I38" s="72"/>
      <c r="J38" s="73"/>
      <c r="K38" s="376">
        <f t="shared" si="6"/>
        <v>937</v>
      </c>
      <c r="L38" s="231">
        <f t="shared" si="7"/>
        <v>473</v>
      </c>
      <c r="M38" s="381">
        <f t="shared" si="5"/>
        <v>464</v>
      </c>
      <c r="N38" s="231">
        <f>[2]SYT20677!D50</f>
        <v>456</v>
      </c>
      <c r="O38" s="381">
        <f>[2]SYT20681!D50</f>
        <v>454</v>
      </c>
      <c r="P38" s="231">
        <f>[2]SYT20677!E50</f>
        <v>10</v>
      </c>
      <c r="Q38" s="381">
        <f>[2]SYT20681!E50</f>
        <v>8</v>
      </c>
      <c r="R38" s="231">
        <f>[2]SYT20677!F50</f>
        <v>0</v>
      </c>
      <c r="S38" s="381">
        <f>[2]SYT20681!F50</f>
        <v>0</v>
      </c>
      <c r="T38" s="231">
        <f>[2]SYT20677!G50</f>
        <v>0</v>
      </c>
      <c r="U38" s="381">
        <f>[2]SYT20681!G50</f>
        <v>0</v>
      </c>
      <c r="V38" s="231">
        <f>[2]SYT20677!H50</f>
        <v>2</v>
      </c>
      <c r="W38" s="381">
        <f>[2]SYT20681!H50</f>
        <v>0</v>
      </c>
      <c r="X38" s="231">
        <f>[2]SYT20677!M50</f>
        <v>5</v>
      </c>
      <c r="Y38" s="381">
        <f>[2]SYT20681!M50</f>
        <v>2</v>
      </c>
      <c r="Z38" s="231">
        <f>[2]SYT20677!Q50</f>
        <v>0</v>
      </c>
      <c r="AA38" s="381">
        <f>[2]SYT20681!Q50</f>
        <v>0</v>
      </c>
      <c r="AB38" s="376">
        <f t="shared" si="2"/>
        <v>97.118463180362852</v>
      </c>
      <c r="AC38" s="380">
        <f t="shared" si="3"/>
        <v>0.21344717182497333</v>
      </c>
      <c r="AD38" s="360"/>
      <c r="AE38" s="360"/>
    </row>
    <row r="39" spans="1:31" s="365" customFormat="1" ht="20.25" customHeight="1">
      <c r="A39" s="71"/>
      <c r="B39" s="792" t="s">
        <v>155</v>
      </c>
      <c r="C39" s="792"/>
      <c r="D39" s="792"/>
      <c r="E39" s="792"/>
      <c r="F39" s="792"/>
      <c r="G39" s="792"/>
      <c r="H39" s="72"/>
      <c r="I39" s="72"/>
      <c r="J39" s="73"/>
      <c r="K39" s="376">
        <f t="shared" si="6"/>
        <v>542</v>
      </c>
      <c r="L39" s="231">
        <f t="shared" si="7"/>
        <v>280</v>
      </c>
      <c r="M39" s="381">
        <f t="shared" si="5"/>
        <v>262</v>
      </c>
      <c r="N39" s="231">
        <f>[2]SYT20677!D51</f>
        <v>246</v>
      </c>
      <c r="O39" s="381">
        <f>[2]SYT20681!D51</f>
        <v>247</v>
      </c>
      <c r="P39" s="231">
        <f>[2]SYT20677!E51</f>
        <v>28</v>
      </c>
      <c r="Q39" s="381">
        <f>[2]SYT20681!E51</f>
        <v>13</v>
      </c>
      <c r="R39" s="231">
        <f>[2]SYT20677!F51</f>
        <v>0</v>
      </c>
      <c r="S39" s="381">
        <f>[2]SYT20681!F51</f>
        <v>0</v>
      </c>
      <c r="T39" s="231">
        <f>[2]SYT20677!G51</f>
        <v>0</v>
      </c>
      <c r="U39" s="381">
        <f>[2]SYT20681!G51</f>
        <v>0</v>
      </c>
      <c r="V39" s="231">
        <f>[2]SYT20677!H51</f>
        <v>1</v>
      </c>
      <c r="W39" s="381">
        <f>[2]SYT20681!H51</f>
        <v>1</v>
      </c>
      <c r="X39" s="231">
        <f>[2]SYT20677!M51</f>
        <v>5</v>
      </c>
      <c r="Y39" s="381">
        <f>[2]SYT20681!M51</f>
        <v>1</v>
      </c>
      <c r="Z39" s="231">
        <f>[2]SYT20677!Q51</f>
        <v>0</v>
      </c>
      <c r="AA39" s="381">
        <f>[2]SYT20681!Q51</f>
        <v>0</v>
      </c>
      <c r="AB39" s="376">
        <f t="shared" si="2"/>
        <v>90.959409594095945</v>
      </c>
      <c r="AC39" s="380">
        <f t="shared" si="3"/>
        <v>0.36900369003690037</v>
      </c>
      <c r="AD39" s="360"/>
      <c r="AE39" s="360"/>
    </row>
    <row r="40" spans="1:31" s="365" customFormat="1" ht="20.25" customHeight="1">
      <c r="A40" s="71"/>
      <c r="B40" s="792" t="s">
        <v>104</v>
      </c>
      <c r="C40" s="792"/>
      <c r="D40" s="792"/>
      <c r="E40" s="792"/>
      <c r="F40" s="792"/>
      <c r="G40" s="792"/>
      <c r="H40" s="72"/>
      <c r="I40" s="72"/>
      <c r="J40" s="73"/>
      <c r="K40" s="376">
        <f t="shared" si="6"/>
        <v>2473</v>
      </c>
      <c r="L40" s="377">
        <f t="shared" si="7"/>
        <v>1269</v>
      </c>
      <c r="M40" s="378">
        <f t="shared" si="5"/>
        <v>1204</v>
      </c>
      <c r="N40" s="379">
        <f>[2]SYT20677!D52</f>
        <v>1239</v>
      </c>
      <c r="O40" s="378">
        <f>[2]SYT20681!D52</f>
        <v>1183</v>
      </c>
      <c r="P40" s="379">
        <f>[2]SYT20677!E52</f>
        <v>11</v>
      </c>
      <c r="Q40" s="378">
        <f>[2]SYT20681!E52</f>
        <v>8</v>
      </c>
      <c r="R40" s="379">
        <f>[2]SYT20677!F52</f>
        <v>1</v>
      </c>
      <c r="S40" s="378">
        <f>[2]SYT20681!F52</f>
        <v>2</v>
      </c>
      <c r="T40" s="379">
        <f>[2]SYT20677!G52</f>
        <v>0</v>
      </c>
      <c r="U40" s="378">
        <f>[2]SYT20681!G52</f>
        <v>0</v>
      </c>
      <c r="V40" s="379">
        <f>[2]SYT20677!H52</f>
        <v>4</v>
      </c>
      <c r="W40" s="378">
        <f>[2]SYT20681!H52</f>
        <v>0</v>
      </c>
      <c r="X40" s="379">
        <f>[2]SYT20677!M52</f>
        <v>14</v>
      </c>
      <c r="Y40" s="378">
        <f>[2]SYT20681!M52</f>
        <v>11</v>
      </c>
      <c r="Z40" s="379">
        <f>[2]SYT20677!Q52</f>
        <v>0</v>
      </c>
      <c r="AA40" s="378">
        <f>[2]SYT20681!Q52</f>
        <v>0</v>
      </c>
      <c r="AB40" s="376">
        <f t="shared" si="2"/>
        <v>97.937727456530538</v>
      </c>
      <c r="AC40" s="380">
        <f t="shared" si="3"/>
        <v>0.16174686615446826</v>
      </c>
      <c r="AD40" s="360"/>
      <c r="AE40" s="360"/>
    </row>
    <row r="41" spans="1:31" s="365" customFormat="1" ht="20.25" customHeight="1">
      <c r="A41" s="71"/>
      <c r="B41" s="792" t="s">
        <v>112</v>
      </c>
      <c r="C41" s="792"/>
      <c r="D41" s="792"/>
      <c r="E41" s="792"/>
      <c r="F41" s="792"/>
      <c r="G41" s="792"/>
      <c r="H41" s="72"/>
      <c r="I41" s="72"/>
      <c r="J41" s="73"/>
      <c r="K41" s="376">
        <f t="shared" si="6"/>
        <v>803</v>
      </c>
      <c r="L41" s="377">
        <f t="shared" si="7"/>
        <v>410</v>
      </c>
      <c r="M41" s="378">
        <f t="shared" si="5"/>
        <v>393</v>
      </c>
      <c r="N41" s="379">
        <f>[2]SYT20677!D60</f>
        <v>407</v>
      </c>
      <c r="O41" s="378">
        <f>[2]SYT20681!D60</f>
        <v>383</v>
      </c>
      <c r="P41" s="379">
        <f>[2]SYT20677!E60</f>
        <v>0</v>
      </c>
      <c r="Q41" s="378">
        <f>[2]SYT20681!E60</f>
        <v>1</v>
      </c>
      <c r="R41" s="379">
        <f>[2]SYT20677!F60</f>
        <v>0</v>
      </c>
      <c r="S41" s="378">
        <f>[2]SYT20681!F60</f>
        <v>1</v>
      </c>
      <c r="T41" s="379">
        <f>[2]SYT20677!G60</f>
        <v>0</v>
      </c>
      <c r="U41" s="378">
        <f>[2]SYT20681!G60</f>
        <v>0</v>
      </c>
      <c r="V41" s="379">
        <f>[2]SYT20677!H60</f>
        <v>0</v>
      </c>
      <c r="W41" s="378">
        <f>[2]SYT20681!H60</f>
        <v>0</v>
      </c>
      <c r="X41" s="379">
        <f>[2]SYT20677!M60</f>
        <v>3</v>
      </c>
      <c r="Y41" s="378">
        <f>[2]SYT20681!M60</f>
        <v>8</v>
      </c>
      <c r="Z41" s="379">
        <f>[2]SYT20677!Q60</f>
        <v>0</v>
      </c>
      <c r="AA41" s="378">
        <f>[2]SYT20681!Q60</f>
        <v>0</v>
      </c>
      <c r="AB41" s="376">
        <f t="shared" si="2"/>
        <v>98.381070983810716</v>
      </c>
      <c r="AC41" s="380">
        <f t="shared" si="3"/>
        <v>0</v>
      </c>
      <c r="AD41" s="360"/>
      <c r="AE41" s="360"/>
    </row>
    <row r="42" spans="1:31" s="365" customFormat="1" ht="20.25" customHeight="1">
      <c r="A42" s="71"/>
      <c r="B42" s="792" t="s">
        <v>117</v>
      </c>
      <c r="C42" s="792"/>
      <c r="D42" s="792"/>
      <c r="E42" s="792"/>
      <c r="F42" s="792"/>
      <c r="G42" s="792"/>
      <c r="H42" s="72"/>
      <c r="I42" s="72"/>
      <c r="J42" s="73"/>
      <c r="K42" s="376">
        <f t="shared" si="6"/>
        <v>170</v>
      </c>
      <c r="L42" s="377">
        <f t="shared" si="7"/>
        <v>82</v>
      </c>
      <c r="M42" s="378">
        <f t="shared" si="5"/>
        <v>88</v>
      </c>
      <c r="N42" s="379">
        <f>[2]SYT20677!D65</f>
        <v>81</v>
      </c>
      <c r="O42" s="378">
        <f>[2]SYT20681!D65</f>
        <v>88</v>
      </c>
      <c r="P42" s="379">
        <f>[2]SYT20677!E65</f>
        <v>0</v>
      </c>
      <c r="Q42" s="378">
        <f>[2]SYT20681!E65</f>
        <v>0</v>
      </c>
      <c r="R42" s="379">
        <f>[2]SYT20677!F65</f>
        <v>0</v>
      </c>
      <c r="S42" s="378">
        <f>[2]SYT20681!F65</f>
        <v>0</v>
      </c>
      <c r="T42" s="379">
        <f>[2]SYT20677!G65</f>
        <v>1</v>
      </c>
      <c r="U42" s="378">
        <f>[2]SYT20681!G65</f>
        <v>0</v>
      </c>
      <c r="V42" s="379">
        <f>[2]SYT20677!H65</f>
        <v>0</v>
      </c>
      <c r="W42" s="378">
        <f>[2]SYT20681!H65</f>
        <v>0</v>
      </c>
      <c r="X42" s="379">
        <f>[2]SYT20677!M65</f>
        <v>0</v>
      </c>
      <c r="Y42" s="378">
        <f>[2]SYT20681!M65</f>
        <v>0</v>
      </c>
      <c r="Z42" s="379">
        <f>[2]SYT20677!Q65</f>
        <v>0</v>
      </c>
      <c r="AA42" s="378">
        <f>[2]SYT20681!Q65</f>
        <v>0</v>
      </c>
      <c r="AB42" s="376">
        <f t="shared" si="2"/>
        <v>99.411764705882348</v>
      </c>
      <c r="AC42" s="382">
        <f t="shared" si="3"/>
        <v>0</v>
      </c>
      <c r="AD42" s="360"/>
      <c r="AE42" s="360"/>
    </row>
    <row r="43" spans="1:31" s="365" customFormat="1" ht="20.25" customHeight="1">
      <c r="A43" s="71"/>
      <c r="B43" s="792" t="s">
        <v>120</v>
      </c>
      <c r="C43" s="792"/>
      <c r="D43" s="792"/>
      <c r="E43" s="792"/>
      <c r="F43" s="792"/>
      <c r="G43" s="792"/>
      <c r="H43" s="72"/>
      <c r="I43" s="72"/>
      <c r="J43" s="73"/>
      <c r="K43" s="376">
        <f t="shared" si="6"/>
        <v>98</v>
      </c>
      <c r="L43" s="377">
        <f t="shared" si="7"/>
        <v>61</v>
      </c>
      <c r="M43" s="378">
        <f t="shared" si="5"/>
        <v>37</v>
      </c>
      <c r="N43" s="379">
        <f>[2]SYT20677!D68</f>
        <v>58</v>
      </c>
      <c r="O43" s="378">
        <f>[2]SYT20681!D68</f>
        <v>36</v>
      </c>
      <c r="P43" s="379">
        <f>[2]SYT20677!E68</f>
        <v>0</v>
      </c>
      <c r="Q43" s="378">
        <f>[2]SYT20681!E68</f>
        <v>0</v>
      </c>
      <c r="R43" s="379">
        <f>[2]SYT20677!F68</f>
        <v>0</v>
      </c>
      <c r="S43" s="378">
        <f>[2]SYT20681!F68</f>
        <v>0</v>
      </c>
      <c r="T43" s="379">
        <f>[2]SYT20677!G68</f>
        <v>0</v>
      </c>
      <c r="U43" s="378">
        <f>[2]SYT20681!G68</f>
        <v>0</v>
      </c>
      <c r="V43" s="379">
        <f>[2]SYT20677!H68</f>
        <v>3</v>
      </c>
      <c r="W43" s="378">
        <f>[2]SYT20681!H68</f>
        <v>0</v>
      </c>
      <c r="X43" s="379">
        <f>[2]SYT20677!M68</f>
        <v>0</v>
      </c>
      <c r="Y43" s="378">
        <f>[2]SYT20681!M68</f>
        <v>1</v>
      </c>
      <c r="Z43" s="379">
        <f>[2]SYT20677!Q68</f>
        <v>0</v>
      </c>
      <c r="AA43" s="378">
        <f>[2]SYT20681!Q68</f>
        <v>0</v>
      </c>
      <c r="AB43" s="376">
        <f t="shared" si="2"/>
        <v>95.918367346938766</v>
      </c>
      <c r="AC43" s="382">
        <f t="shared" si="3"/>
        <v>3.0612244897959182</v>
      </c>
      <c r="AD43" s="360"/>
      <c r="AE43" s="360"/>
    </row>
    <row r="44" spans="1:31" s="365" customFormat="1" ht="20.25" customHeight="1">
      <c r="A44" s="71"/>
      <c r="B44" s="792" t="s">
        <v>122</v>
      </c>
      <c r="C44" s="792"/>
      <c r="D44" s="792"/>
      <c r="E44" s="792"/>
      <c r="F44" s="792"/>
      <c r="G44" s="792"/>
      <c r="H44" s="72"/>
      <c r="I44" s="72"/>
      <c r="J44" s="73"/>
      <c r="K44" s="376">
        <f t="shared" si="6"/>
        <v>261</v>
      </c>
      <c r="L44" s="377">
        <f t="shared" si="7"/>
        <v>137</v>
      </c>
      <c r="M44" s="378">
        <f t="shared" si="5"/>
        <v>124</v>
      </c>
      <c r="N44" s="379">
        <f>[2]SYT20677!D70</f>
        <v>133</v>
      </c>
      <c r="O44" s="378">
        <f>[2]SYT20681!D70</f>
        <v>123</v>
      </c>
      <c r="P44" s="379">
        <f>[2]SYT20677!E70</f>
        <v>0</v>
      </c>
      <c r="Q44" s="378">
        <f>[2]SYT20681!E70</f>
        <v>1</v>
      </c>
      <c r="R44" s="379">
        <f>[2]SYT20677!F70</f>
        <v>0</v>
      </c>
      <c r="S44" s="378">
        <f>[2]SYT20681!F70</f>
        <v>0</v>
      </c>
      <c r="T44" s="379">
        <f>[2]SYT20677!G70</f>
        <v>0</v>
      </c>
      <c r="U44" s="378">
        <f>[2]SYT20681!G70</f>
        <v>0</v>
      </c>
      <c r="V44" s="379">
        <f>[2]SYT20677!H70</f>
        <v>1</v>
      </c>
      <c r="W44" s="378">
        <f>[2]SYT20681!H70</f>
        <v>0</v>
      </c>
      <c r="X44" s="379">
        <f>[2]SYT20677!M70</f>
        <v>3</v>
      </c>
      <c r="Y44" s="378">
        <f>[2]SYT20681!M70</f>
        <v>0</v>
      </c>
      <c r="Z44" s="379">
        <f>[2]SYT20677!Q70</f>
        <v>0</v>
      </c>
      <c r="AA44" s="378">
        <f>[2]SYT20681!Q70</f>
        <v>0</v>
      </c>
      <c r="AB44" s="376">
        <f t="shared" si="2"/>
        <v>98.084291187739453</v>
      </c>
      <c r="AC44" s="380">
        <f t="shared" si="3"/>
        <v>0.38314176245210724</v>
      </c>
      <c r="AD44" s="360"/>
      <c r="AE44" s="360"/>
    </row>
    <row r="45" spans="1:31" s="365" customFormat="1" ht="20.25" customHeight="1">
      <c r="A45" s="71"/>
      <c r="B45" s="792" t="s">
        <v>125</v>
      </c>
      <c r="C45" s="792"/>
      <c r="D45" s="792"/>
      <c r="E45" s="792"/>
      <c r="F45" s="792"/>
      <c r="G45" s="792"/>
      <c r="H45" s="115"/>
      <c r="I45" s="115"/>
      <c r="J45" s="116"/>
      <c r="K45" s="376">
        <f t="shared" si="6"/>
        <v>122</v>
      </c>
      <c r="L45" s="377">
        <f t="shared" si="7"/>
        <v>65</v>
      </c>
      <c r="M45" s="378">
        <f t="shared" si="5"/>
        <v>57</v>
      </c>
      <c r="N45" s="379">
        <f>[2]SYT20677!D73</f>
        <v>61</v>
      </c>
      <c r="O45" s="378">
        <f>[2]SYT20681!D73</f>
        <v>55</v>
      </c>
      <c r="P45" s="379">
        <f>[2]SYT20677!E73</f>
        <v>0</v>
      </c>
      <c r="Q45" s="378">
        <f>[2]SYT20681!E73</f>
        <v>0</v>
      </c>
      <c r="R45" s="379">
        <f>[2]SYT20677!F73</f>
        <v>0</v>
      </c>
      <c r="S45" s="378">
        <f>[2]SYT20681!F73</f>
        <v>0</v>
      </c>
      <c r="T45" s="379">
        <f>[2]SYT20677!G73</f>
        <v>0</v>
      </c>
      <c r="U45" s="378">
        <f>[2]SYT20681!G73</f>
        <v>0</v>
      </c>
      <c r="V45" s="379">
        <f>[2]SYT20677!H73</f>
        <v>2</v>
      </c>
      <c r="W45" s="378">
        <f>[2]SYT20681!H73</f>
        <v>0</v>
      </c>
      <c r="X45" s="379">
        <f>[2]SYT20677!M73</f>
        <v>2</v>
      </c>
      <c r="Y45" s="378">
        <f>[2]SYT20681!M73</f>
        <v>2</v>
      </c>
      <c r="Z45" s="379">
        <f>[2]SYT20677!Q73</f>
        <v>0</v>
      </c>
      <c r="AA45" s="378">
        <f>[2]SYT20681!Q73</f>
        <v>0</v>
      </c>
      <c r="AB45" s="376">
        <f t="shared" si="2"/>
        <v>95.081967213114751</v>
      </c>
      <c r="AC45" s="382">
        <f t="shared" si="3"/>
        <v>1.639344262295082</v>
      </c>
      <c r="AD45" s="360"/>
      <c r="AE45" s="360"/>
    </row>
    <row r="46" spans="1:31" s="365" customFormat="1" ht="20.25" customHeight="1">
      <c r="A46" s="71"/>
      <c r="B46" s="792" t="s">
        <v>127</v>
      </c>
      <c r="C46" s="792"/>
      <c r="D46" s="792"/>
      <c r="E46" s="792"/>
      <c r="F46" s="792"/>
      <c r="G46" s="792"/>
      <c r="H46" s="115"/>
      <c r="I46" s="115"/>
      <c r="J46" s="116"/>
      <c r="K46" s="376">
        <f t="shared" si="6"/>
        <v>160</v>
      </c>
      <c r="L46" s="377">
        <f t="shared" si="7"/>
        <v>76</v>
      </c>
      <c r="M46" s="378">
        <f t="shared" si="5"/>
        <v>84</v>
      </c>
      <c r="N46" s="379">
        <f>[2]SYT20677!D75</f>
        <v>76</v>
      </c>
      <c r="O46" s="378">
        <f>[2]SYT20681!D75</f>
        <v>84</v>
      </c>
      <c r="P46" s="379">
        <f>[2]SYT20677!E75</f>
        <v>0</v>
      </c>
      <c r="Q46" s="378">
        <f>[2]SYT20681!E75</f>
        <v>0</v>
      </c>
      <c r="R46" s="379">
        <f>[2]SYT20677!F75</f>
        <v>0</v>
      </c>
      <c r="S46" s="378">
        <f>[2]SYT20681!F75</f>
        <v>0</v>
      </c>
      <c r="T46" s="379">
        <f>[2]SYT20677!G75</f>
        <v>0</v>
      </c>
      <c r="U46" s="378">
        <f>[2]SYT20681!G75</f>
        <v>0</v>
      </c>
      <c r="V46" s="379">
        <f>[2]SYT20677!H75</f>
        <v>0</v>
      </c>
      <c r="W46" s="378">
        <f>[2]SYT20681!H75</f>
        <v>0</v>
      </c>
      <c r="X46" s="379">
        <f>[2]SYT20677!M75</f>
        <v>0</v>
      </c>
      <c r="Y46" s="378">
        <f>[2]SYT20681!M75</f>
        <v>0</v>
      </c>
      <c r="Z46" s="379">
        <f>[2]SYT20677!Q75</f>
        <v>0</v>
      </c>
      <c r="AA46" s="378">
        <f>[2]SYT20681!Q75</f>
        <v>0</v>
      </c>
      <c r="AB46" s="376">
        <f t="shared" si="2"/>
        <v>100</v>
      </c>
      <c r="AC46" s="382">
        <f t="shared" si="3"/>
        <v>0</v>
      </c>
      <c r="AD46" s="360"/>
      <c r="AE46" s="360"/>
    </row>
    <row r="47" spans="1:31" s="365" customFormat="1" ht="20.25" customHeight="1">
      <c r="A47" s="71"/>
      <c r="B47" s="792" t="s">
        <v>129</v>
      </c>
      <c r="C47" s="792"/>
      <c r="D47" s="792"/>
      <c r="E47" s="792"/>
      <c r="F47" s="792"/>
      <c r="G47" s="792"/>
      <c r="H47" s="115"/>
      <c r="I47" s="115"/>
      <c r="J47" s="116"/>
      <c r="K47" s="376">
        <f t="shared" si="6"/>
        <v>198</v>
      </c>
      <c r="L47" s="377">
        <f t="shared" si="7"/>
        <v>119</v>
      </c>
      <c r="M47" s="378">
        <f t="shared" si="5"/>
        <v>79</v>
      </c>
      <c r="N47" s="379">
        <f>[2]SYT20677!D77</f>
        <v>116</v>
      </c>
      <c r="O47" s="378">
        <f>[2]SYT20681!D77</f>
        <v>79</v>
      </c>
      <c r="P47" s="379">
        <f>[2]SYT20677!E77</f>
        <v>1</v>
      </c>
      <c r="Q47" s="378">
        <f>[2]SYT20681!E77</f>
        <v>0</v>
      </c>
      <c r="R47" s="379">
        <f>[2]SYT20677!F77</f>
        <v>0</v>
      </c>
      <c r="S47" s="378">
        <f>[2]SYT20681!F77</f>
        <v>0</v>
      </c>
      <c r="T47" s="379">
        <f>[2]SYT20677!G77</f>
        <v>0</v>
      </c>
      <c r="U47" s="378">
        <f>[2]SYT20681!G77</f>
        <v>0</v>
      </c>
      <c r="V47" s="379">
        <f>[2]SYT20677!H77</f>
        <v>0</v>
      </c>
      <c r="W47" s="378">
        <f>[2]SYT20681!H77</f>
        <v>0</v>
      </c>
      <c r="X47" s="379">
        <f>[2]SYT20677!M77</f>
        <v>2</v>
      </c>
      <c r="Y47" s="378">
        <f>[2]SYT20681!M77</f>
        <v>0</v>
      </c>
      <c r="Z47" s="379">
        <f>[2]SYT20677!Q77</f>
        <v>0</v>
      </c>
      <c r="AA47" s="378">
        <f>[2]SYT20681!Q77</f>
        <v>0</v>
      </c>
      <c r="AB47" s="376">
        <f t="shared" si="2"/>
        <v>98.484848484848484</v>
      </c>
      <c r="AC47" s="382">
        <f t="shared" si="3"/>
        <v>0</v>
      </c>
      <c r="AD47" s="360"/>
      <c r="AE47" s="360"/>
    </row>
    <row r="48" spans="1:31" s="365" customFormat="1" ht="20.25" customHeight="1">
      <c r="A48" s="71"/>
      <c r="B48" s="792" t="s">
        <v>131</v>
      </c>
      <c r="C48" s="792"/>
      <c r="D48" s="792"/>
      <c r="E48" s="792"/>
      <c r="F48" s="792"/>
      <c r="G48" s="792"/>
      <c r="H48" s="115"/>
      <c r="I48" s="115"/>
      <c r="J48" s="116"/>
      <c r="K48" s="376">
        <f t="shared" si="6"/>
        <v>514</v>
      </c>
      <c r="L48" s="377">
        <f t="shared" si="7"/>
        <v>279</v>
      </c>
      <c r="M48" s="378">
        <f t="shared" si="5"/>
        <v>235</v>
      </c>
      <c r="N48" s="379">
        <f>[2]SYT20677!D79</f>
        <v>263</v>
      </c>
      <c r="O48" s="378">
        <f>[2]SYT20681!D79</f>
        <v>224</v>
      </c>
      <c r="P48" s="379">
        <f>[2]SYT20677!E79</f>
        <v>0</v>
      </c>
      <c r="Q48" s="378">
        <f>[2]SYT20681!E79</f>
        <v>3</v>
      </c>
      <c r="R48" s="379">
        <f>[2]SYT20677!F79</f>
        <v>1</v>
      </c>
      <c r="S48" s="378">
        <f>[2]SYT20681!F79</f>
        <v>1</v>
      </c>
      <c r="T48" s="379">
        <f>[2]SYT20677!G79</f>
        <v>0</v>
      </c>
      <c r="U48" s="378">
        <f>[2]SYT20681!G79</f>
        <v>0</v>
      </c>
      <c r="V48" s="379">
        <f>[2]SYT20677!H79</f>
        <v>4</v>
      </c>
      <c r="W48" s="378">
        <f>[2]SYT20681!H79</f>
        <v>0</v>
      </c>
      <c r="X48" s="379">
        <f>[2]SYT20677!M79</f>
        <v>11</v>
      </c>
      <c r="Y48" s="378">
        <f>[2]SYT20681!M79</f>
        <v>7</v>
      </c>
      <c r="Z48" s="379">
        <f>[2]SYT20677!Q79</f>
        <v>0</v>
      </c>
      <c r="AA48" s="378">
        <f>[2]SYT20681!Q79</f>
        <v>0</v>
      </c>
      <c r="AB48" s="376">
        <f t="shared" si="2"/>
        <v>94.747081712062254</v>
      </c>
      <c r="AC48" s="380">
        <f t="shared" si="3"/>
        <v>0.77821011673151752</v>
      </c>
      <c r="AD48" s="360"/>
      <c r="AE48" s="360"/>
    </row>
    <row r="49" spans="1:31" s="365" customFormat="1" ht="20.25" customHeight="1">
      <c r="A49" s="71"/>
      <c r="B49" s="792" t="s">
        <v>139</v>
      </c>
      <c r="C49" s="792"/>
      <c r="D49" s="792"/>
      <c r="E49" s="792"/>
      <c r="F49" s="792"/>
      <c r="G49" s="792"/>
      <c r="H49" s="115"/>
      <c r="I49" s="115"/>
      <c r="J49" s="116"/>
      <c r="K49" s="376">
        <f>SUM(L49:M49)</f>
        <v>557</v>
      </c>
      <c r="L49" s="377">
        <f t="shared" si="7"/>
        <v>294</v>
      </c>
      <c r="M49" s="378">
        <f t="shared" si="5"/>
        <v>263</v>
      </c>
      <c r="N49" s="379">
        <f>[2]SYT20677!D87</f>
        <v>288</v>
      </c>
      <c r="O49" s="378">
        <f>[2]SYT20681!D87</f>
        <v>259</v>
      </c>
      <c r="P49" s="379">
        <f>[2]SYT20677!E87</f>
        <v>0</v>
      </c>
      <c r="Q49" s="378">
        <f>[2]SYT20681!E87</f>
        <v>0</v>
      </c>
      <c r="R49" s="379">
        <f>[2]SYT20677!F87</f>
        <v>0</v>
      </c>
      <c r="S49" s="378">
        <f>[2]SYT20681!F87</f>
        <v>0</v>
      </c>
      <c r="T49" s="379">
        <f>[2]SYT20677!G87</f>
        <v>0</v>
      </c>
      <c r="U49" s="378">
        <f>[2]SYT20681!G87</f>
        <v>0</v>
      </c>
      <c r="V49" s="379">
        <f>[2]SYT20677!H87</f>
        <v>1</v>
      </c>
      <c r="W49" s="378">
        <f>[2]SYT20681!H87</f>
        <v>0</v>
      </c>
      <c r="X49" s="379">
        <f>[2]SYT20677!M87</f>
        <v>5</v>
      </c>
      <c r="Y49" s="378">
        <f>[2]SYT20681!M87</f>
        <v>4</v>
      </c>
      <c r="Z49" s="379">
        <f>[2]SYT20677!Q87</f>
        <v>0</v>
      </c>
      <c r="AA49" s="378">
        <f>[2]SYT20681!Q87</f>
        <v>0</v>
      </c>
      <c r="AB49" s="376">
        <f t="shared" si="2"/>
        <v>98.204667863554761</v>
      </c>
      <c r="AC49" s="380">
        <f t="shared" si="3"/>
        <v>0.17953321364452424</v>
      </c>
      <c r="AD49" s="360"/>
      <c r="AE49" s="360"/>
    </row>
    <row r="50" spans="1:31" s="365" customFormat="1" ht="20.25" customHeight="1">
      <c r="A50" s="105"/>
      <c r="B50" s="793" t="s">
        <v>142</v>
      </c>
      <c r="C50" s="793"/>
      <c r="D50" s="793"/>
      <c r="E50" s="793"/>
      <c r="F50" s="793"/>
      <c r="G50" s="793"/>
      <c r="H50" s="307"/>
      <c r="I50" s="307"/>
      <c r="J50" s="308"/>
      <c r="K50" s="376">
        <f>SUM(L50:M50)</f>
        <v>321</v>
      </c>
      <c r="L50" s="377">
        <f t="shared" si="7"/>
        <v>158</v>
      </c>
      <c r="M50" s="378">
        <f t="shared" si="5"/>
        <v>163</v>
      </c>
      <c r="N50" s="379">
        <f>[2]SYT20677!D90</f>
        <v>155</v>
      </c>
      <c r="O50" s="378">
        <f>[2]SYT20681!D90</f>
        <v>161</v>
      </c>
      <c r="P50" s="379">
        <f>[2]SYT20677!E90</f>
        <v>0</v>
      </c>
      <c r="Q50" s="378">
        <f>[2]SYT20681!E90</f>
        <v>0</v>
      </c>
      <c r="R50" s="379">
        <f>[2]SYT20677!F90</f>
        <v>0</v>
      </c>
      <c r="S50" s="378">
        <f>[2]SYT20681!F90</f>
        <v>0</v>
      </c>
      <c r="T50" s="379">
        <f>[2]SYT20677!G90</f>
        <v>1</v>
      </c>
      <c r="U50" s="378">
        <f>[2]SYT20681!G90</f>
        <v>0</v>
      </c>
      <c r="V50" s="379">
        <f>[2]SYT20677!H90</f>
        <v>1</v>
      </c>
      <c r="W50" s="378">
        <f>[2]SYT20681!H90</f>
        <v>0</v>
      </c>
      <c r="X50" s="379">
        <f>[2]SYT20677!M90</f>
        <v>1</v>
      </c>
      <c r="Y50" s="378">
        <f>[2]SYT20681!M90</f>
        <v>2</v>
      </c>
      <c r="Z50" s="379">
        <f>[2]SYT20677!Q90</f>
        <v>0</v>
      </c>
      <c r="AA50" s="378">
        <f>[2]SYT20681!Q90</f>
        <v>0</v>
      </c>
      <c r="AB50" s="376">
        <f>(N50+O50)/K50*100</f>
        <v>98.442367601246104</v>
      </c>
      <c r="AC50" s="380">
        <f t="shared" si="3"/>
        <v>0.3115264797507788</v>
      </c>
      <c r="AD50" s="360"/>
      <c r="AE50" s="360"/>
    </row>
    <row r="51" spans="1:31" ht="9" customHeight="1">
      <c r="A51" s="93"/>
      <c r="B51" s="93"/>
      <c r="C51" s="93"/>
      <c r="D51" s="93"/>
      <c r="E51" s="93"/>
      <c r="F51" s="93"/>
      <c r="G51" s="93"/>
      <c r="H51" s="93"/>
      <c r="I51" s="93"/>
      <c r="J51" s="93"/>
      <c r="O51" s="383"/>
    </row>
    <row r="52" spans="1:31" s="385" customFormat="1" ht="12.75" customHeight="1">
      <c r="A52" s="93"/>
      <c r="B52" s="93"/>
      <c r="C52" s="93"/>
      <c r="D52" s="93"/>
      <c r="E52" s="93"/>
      <c r="F52" s="93"/>
      <c r="G52" s="93"/>
      <c r="H52" s="93"/>
      <c r="I52" s="93"/>
      <c r="J52" s="93"/>
      <c r="K52" s="384"/>
      <c r="O52" s="386"/>
    </row>
    <row r="53" spans="1:31" ht="20.25" customHeight="1">
      <c r="A53" s="93"/>
      <c r="B53" s="93"/>
      <c r="C53" s="93"/>
      <c r="D53" s="93"/>
      <c r="E53" s="93"/>
      <c r="F53" s="93"/>
      <c r="G53" s="93"/>
      <c r="H53" s="93"/>
      <c r="I53" s="93"/>
      <c r="J53" s="93"/>
      <c r="O53" s="383"/>
    </row>
    <row r="54" spans="1:31" ht="20.25" customHeight="1">
      <c r="A54" s="845"/>
      <c r="B54" s="845"/>
      <c r="C54" s="845"/>
      <c r="D54" s="845"/>
      <c r="E54" s="845"/>
      <c r="F54" s="845"/>
      <c r="G54" s="845"/>
      <c r="H54" s="845"/>
      <c r="I54" s="845"/>
      <c r="J54" s="845"/>
      <c r="K54" s="845"/>
      <c r="L54" s="845"/>
      <c r="M54" s="845"/>
      <c r="N54" s="845"/>
      <c r="O54" s="845"/>
      <c r="P54" s="845"/>
      <c r="Q54" s="845"/>
      <c r="R54" s="845"/>
      <c r="S54" s="845"/>
      <c r="T54" s="845"/>
      <c r="U54" s="845"/>
      <c r="V54" s="845"/>
      <c r="W54" s="845"/>
      <c r="X54" s="845"/>
      <c r="Y54" s="845"/>
      <c r="Z54" s="845"/>
      <c r="AA54" s="845"/>
      <c r="AB54" s="845"/>
      <c r="AC54" s="845"/>
    </row>
    <row r="55" spans="1:31" ht="20.25" customHeight="1">
      <c r="A55" s="93"/>
      <c r="B55" s="93"/>
      <c r="C55" s="93"/>
      <c r="D55" s="93"/>
      <c r="E55" s="93"/>
      <c r="F55" s="93"/>
      <c r="G55" s="93"/>
      <c r="H55" s="93"/>
      <c r="I55" s="93"/>
      <c r="J55" s="93"/>
      <c r="O55" s="383"/>
    </row>
    <row r="56" spans="1:31" ht="20.25" customHeight="1">
      <c r="A56" s="93"/>
      <c r="B56" s="93"/>
      <c r="C56" s="93"/>
      <c r="D56" s="93"/>
      <c r="E56" s="93"/>
      <c r="F56" s="93"/>
      <c r="G56" s="93"/>
      <c r="H56" s="93"/>
      <c r="I56" s="93"/>
      <c r="J56" s="93"/>
      <c r="O56" s="383"/>
    </row>
    <row r="57" spans="1:31" ht="20.25" customHeight="1">
      <c r="A57" s="93"/>
      <c r="B57" s="93"/>
      <c r="C57" s="93"/>
      <c r="D57" s="93"/>
      <c r="E57" s="93"/>
      <c r="F57" s="93"/>
      <c r="G57" s="93"/>
      <c r="H57" s="93"/>
      <c r="I57" s="93"/>
      <c r="J57" s="93"/>
      <c r="O57" s="383"/>
    </row>
    <row r="58" spans="1:31" ht="20.25" customHeight="1">
      <c r="A58" s="93"/>
      <c r="B58" s="93"/>
      <c r="C58" s="93"/>
      <c r="D58" s="93"/>
      <c r="E58" s="93"/>
      <c r="F58" s="93"/>
      <c r="G58" s="93"/>
      <c r="H58" s="93"/>
      <c r="I58" s="93"/>
      <c r="J58" s="93"/>
      <c r="O58" s="383"/>
    </row>
    <row r="59" spans="1:31" ht="20.25" customHeight="1">
      <c r="A59" s="93"/>
      <c r="B59" s="93"/>
      <c r="C59" s="93"/>
      <c r="D59" s="93"/>
      <c r="E59" s="93"/>
      <c r="F59" s="93"/>
      <c r="G59" s="93"/>
      <c r="H59" s="93"/>
      <c r="I59" s="93"/>
      <c r="J59" s="93"/>
      <c r="O59" s="383"/>
    </row>
    <row r="60" spans="1:31" ht="20.25" customHeight="1">
      <c r="A60" s="93"/>
      <c r="B60" s="93"/>
      <c r="C60" s="93"/>
      <c r="D60" s="93"/>
      <c r="E60" s="93"/>
      <c r="F60" s="93"/>
      <c r="G60" s="93"/>
      <c r="H60" s="93"/>
      <c r="I60" s="93"/>
      <c r="J60" s="93"/>
      <c r="O60" s="383"/>
    </row>
    <row r="61" spans="1:31" ht="20.25" customHeight="1">
      <c r="A61" s="93"/>
      <c r="B61" s="93"/>
      <c r="C61" s="93"/>
      <c r="D61" s="93"/>
      <c r="E61" s="93"/>
      <c r="F61" s="93"/>
      <c r="G61" s="93"/>
      <c r="H61" s="93"/>
      <c r="I61" s="93"/>
      <c r="J61" s="93"/>
      <c r="O61" s="383"/>
    </row>
    <row r="62" spans="1:31" ht="20.25" customHeight="1">
      <c r="A62" s="93"/>
      <c r="B62" s="93"/>
      <c r="C62" s="93"/>
      <c r="D62" s="93"/>
      <c r="E62" s="93"/>
      <c r="F62" s="93"/>
      <c r="G62" s="93"/>
      <c r="H62" s="93"/>
      <c r="I62" s="93"/>
      <c r="J62" s="93"/>
    </row>
    <row r="63" spans="1:31" ht="20.25" customHeight="1">
      <c r="A63" s="93"/>
      <c r="B63" s="93"/>
      <c r="C63" s="93"/>
      <c r="D63" s="93"/>
      <c r="E63" s="93"/>
      <c r="F63" s="93"/>
      <c r="G63" s="93"/>
      <c r="H63" s="93"/>
      <c r="I63" s="93"/>
      <c r="J63" s="93"/>
    </row>
    <row r="64" spans="1:31" ht="20.25" customHeight="1">
      <c r="A64" s="93"/>
      <c r="B64" s="121"/>
      <c r="C64" s="121"/>
      <c r="D64" s="121"/>
      <c r="E64" s="121"/>
      <c r="F64" s="121"/>
      <c r="G64" s="121"/>
      <c r="H64" s="121"/>
      <c r="I64" s="121"/>
      <c r="J64" s="121"/>
    </row>
    <row r="65" spans="1:10" ht="20.25" customHeight="1">
      <c r="A65" s="93"/>
      <c r="B65" s="121"/>
      <c r="C65" s="121"/>
      <c r="D65" s="121"/>
      <c r="E65" s="121"/>
      <c r="F65" s="121"/>
      <c r="G65" s="121"/>
      <c r="H65" s="121"/>
      <c r="I65" s="121"/>
      <c r="J65" s="121"/>
    </row>
    <row r="66" spans="1:10" ht="20.25" customHeight="1">
      <c r="A66" s="93"/>
      <c r="B66" s="93"/>
      <c r="C66" s="93"/>
      <c r="D66" s="93"/>
      <c r="E66" s="93"/>
      <c r="F66" s="93"/>
      <c r="G66" s="93"/>
      <c r="H66" s="93"/>
      <c r="I66" s="93"/>
      <c r="J66" s="93"/>
    </row>
    <row r="67" spans="1:10" ht="20.25" customHeight="1">
      <c r="A67" s="93"/>
      <c r="B67" s="93"/>
      <c r="C67" s="93"/>
      <c r="D67" s="93"/>
      <c r="E67" s="93"/>
      <c r="F67" s="93"/>
      <c r="G67" s="93"/>
      <c r="H67" s="93"/>
      <c r="I67" s="93"/>
      <c r="J67" s="93"/>
    </row>
    <row r="68" spans="1:10" ht="20.25" customHeight="1">
      <c r="A68" s="93"/>
      <c r="B68" s="93"/>
      <c r="C68" s="93"/>
      <c r="D68" s="93"/>
      <c r="E68" s="93"/>
      <c r="F68" s="93"/>
      <c r="G68" s="93"/>
      <c r="H68" s="93"/>
      <c r="I68" s="93"/>
      <c r="J68" s="93"/>
    </row>
    <row r="69" spans="1:10" ht="20.25" customHeight="1">
      <c r="A69" s="93"/>
      <c r="B69" s="93"/>
      <c r="C69" s="93"/>
      <c r="D69" s="93"/>
      <c r="E69" s="93"/>
      <c r="F69" s="93"/>
      <c r="G69" s="93"/>
      <c r="H69" s="93"/>
      <c r="I69" s="93"/>
      <c r="J69" s="93"/>
    </row>
    <row r="70" spans="1:10" ht="20.25" customHeight="1">
      <c r="A70" s="93"/>
      <c r="B70" s="93"/>
      <c r="C70" s="93"/>
      <c r="D70" s="93"/>
      <c r="E70" s="93"/>
      <c r="F70" s="93"/>
      <c r="G70" s="93"/>
      <c r="H70" s="93"/>
      <c r="I70" s="93"/>
      <c r="J70" s="93"/>
    </row>
    <row r="71" spans="1:10" ht="20.25" customHeight="1">
      <c r="A71" s="93"/>
      <c r="B71" s="93"/>
      <c r="C71" s="93"/>
      <c r="D71" s="93"/>
      <c r="E71" s="93"/>
      <c r="F71" s="93"/>
      <c r="G71" s="93"/>
      <c r="H71" s="93"/>
      <c r="I71" s="93"/>
      <c r="J71" s="93"/>
    </row>
    <row r="72" spans="1:10" ht="20.25" customHeight="1">
      <c r="A72" s="93"/>
      <c r="B72" s="93"/>
      <c r="C72" s="93"/>
      <c r="D72" s="93"/>
      <c r="E72" s="93"/>
      <c r="F72" s="93"/>
      <c r="G72" s="93"/>
      <c r="H72" s="93"/>
      <c r="I72" s="93"/>
      <c r="J72" s="93"/>
    </row>
    <row r="73" spans="1:10" ht="20.25" customHeight="1">
      <c r="A73" s="93"/>
      <c r="B73" s="93"/>
      <c r="C73" s="93"/>
      <c r="D73" s="93"/>
      <c r="E73" s="93"/>
      <c r="F73" s="93"/>
      <c r="G73" s="93"/>
      <c r="H73" s="93"/>
      <c r="I73" s="93"/>
      <c r="J73" s="93"/>
    </row>
    <row r="74" spans="1:10" ht="20.25" customHeight="1">
      <c r="A74" s="93"/>
      <c r="B74" s="93"/>
      <c r="C74" s="93"/>
      <c r="D74" s="93"/>
      <c r="E74" s="93"/>
      <c r="F74" s="93"/>
      <c r="G74" s="93"/>
      <c r="H74" s="93"/>
      <c r="I74" s="93"/>
      <c r="J74" s="93"/>
    </row>
    <row r="75" spans="1:10" ht="20.25" customHeight="1">
      <c r="A75" s="93"/>
      <c r="B75" s="93"/>
      <c r="C75" s="93"/>
      <c r="D75" s="93"/>
      <c r="E75" s="93"/>
      <c r="F75" s="93"/>
      <c r="G75" s="93"/>
      <c r="H75" s="93"/>
      <c r="I75" s="93"/>
      <c r="J75" s="93"/>
    </row>
    <row r="76" spans="1:10" ht="20.25" customHeight="1">
      <c r="A76" s="93"/>
      <c r="B76" s="93"/>
      <c r="C76" s="93"/>
      <c r="D76" s="93"/>
      <c r="E76" s="93"/>
      <c r="F76" s="93"/>
      <c r="G76" s="93"/>
      <c r="H76" s="93"/>
      <c r="I76" s="93"/>
      <c r="J76" s="93"/>
    </row>
    <row r="77" spans="1:10" ht="20.25" customHeight="1">
      <c r="A77" s="93"/>
      <c r="B77" s="93"/>
      <c r="C77" s="93"/>
      <c r="D77" s="93"/>
      <c r="E77" s="93"/>
      <c r="F77" s="93"/>
      <c r="G77" s="93"/>
      <c r="H77" s="93"/>
      <c r="I77" s="93"/>
      <c r="J77" s="93"/>
    </row>
    <row r="78" spans="1:10" ht="20.25" customHeight="1">
      <c r="A78" s="93"/>
      <c r="B78" s="93"/>
      <c r="C78" s="93"/>
      <c r="D78" s="93"/>
      <c r="E78" s="93"/>
      <c r="F78" s="93"/>
      <c r="G78" s="93"/>
      <c r="H78" s="93"/>
      <c r="I78" s="93"/>
      <c r="J78" s="93"/>
    </row>
    <row r="79" spans="1:10" ht="20.25" customHeight="1">
      <c r="A79" s="93"/>
      <c r="B79" s="93"/>
      <c r="C79" s="93"/>
      <c r="D79" s="93"/>
      <c r="E79" s="93"/>
      <c r="F79" s="93"/>
      <c r="G79" s="93"/>
      <c r="H79" s="93"/>
      <c r="I79" s="93"/>
      <c r="J79" s="93"/>
    </row>
    <row r="80" spans="1:10" ht="20.25" customHeight="1">
      <c r="A80" s="93"/>
      <c r="B80" s="93"/>
      <c r="C80" s="93"/>
      <c r="D80" s="93"/>
      <c r="E80" s="93"/>
      <c r="F80" s="93"/>
      <c r="G80" s="93"/>
      <c r="H80" s="93"/>
      <c r="I80" s="93"/>
      <c r="J80" s="93"/>
    </row>
    <row r="81" spans="1:10" ht="20.25" customHeight="1">
      <c r="A81" s="93"/>
      <c r="B81" s="93"/>
      <c r="C81" s="93"/>
      <c r="D81" s="93"/>
      <c r="E81" s="93"/>
      <c r="F81" s="93"/>
      <c r="G81" s="93"/>
      <c r="H81" s="93"/>
      <c r="I81" s="93"/>
      <c r="J81" s="93"/>
    </row>
    <row r="82" spans="1:10" ht="20.25" customHeight="1">
      <c r="A82" s="93"/>
      <c r="B82" s="93"/>
      <c r="C82" s="93"/>
      <c r="D82" s="93"/>
      <c r="E82" s="93"/>
      <c r="F82" s="93"/>
      <c r="G82" s="93"/>
      <c r="H82" s="93"/>
      <c r="I82" s="93"/>
      <c r="J82" s="93"/>
    </row>
    <row r="83" spans="1:10" ht="20.25" customHeight="1">
      <c r="A83" s="93"/>
      <c r="B83" s="93"/>
      <c r="C83" s="93"/>
      <c r="D83" s="93"/>
      <c r="E83" s="93"/>
      <c r="F83" s="93"/>
      <c r="G83" s="93"/>
      <c r="H83" s="93"/>
      <c r="I83" s="93"/>
      <c r="J83" s="93"/>
    </row>
    <row r="84" spans="1:10">
      <c r="A84" s="93"/>
      <c r="B84" s="93"/>
      <c r="C84" s="93"/>
      <c r="D84" s="93"/>
      <c r="E84" s="93"/>
      <c r="F84" s="93"/>
      <c r="G84" s="93"/>
      <c r="H84" s="93"/>
      <c r="I84" s="93"/>
      <c r="J84" s="93"/>
    </row>
    <row r="85" spans="1:10">
      <c r="A85" s="93"/>
      <c r="B85" s="93"/>
      <c r="C85" s="93"/>
      <c r="D85" s="93"/>
      <c r="E85" s="93"/>
      <c r="F85" s="93"/>
      <c r="G85" s="93"/>
      <c r="H85" s="93"/>
      <c r="I85" s="93"/>
      <c r="J85" s="93"/>
    </row>
    <row r="86" spans="1:10">
      <c r="A86" s="93"/>
      <c r="B86" s="93"/>
      <c r="C86" s="93"/>
      <c r="D86" s="93"/>
      <c r="E86" s="93"/>
      <c r="F86" s="93"/>
      <c r="G86" s="93"/>
      <c r="H86" s="93"/>
      <c r="I86" s="93"/>
      <c r="J86" s="93"/>
    </row>
    <row r="87" spans="1:10">
      <c r="A87" s="93"/>
      <c r="B87" s="93"/>
      <c r="C87" s="93"/>
      <c r="D87" s="93"/>
      <c r="E87" s="93"/>
      <c r="F87" s="93"/>
      <c r="G87" s="93"/>
      <c r="H87" s="93"/>
      <c r="I87" s="93"/>
      <c r="J87" s="93"/>
    </row>
    <row r="88" spans="1:10">
      <c r="A88" s="93"/>
      <c r="B88" s="93"/>
      <c r="C88" s="93"/>
      <c r="D88" s="93"/>
      <c r="E88" s="93"/>
      <c r="F88" s="93"/>
      <c r="G88" s="93"/>
      <c r="H88" s="93"/>
      <c r="I88" s="93"/>
      <c r="J88" s="93"/>
    </row>
    <row r="89" spans="1:10">
      <c r="A89" s="93"/>
      <c r="B89" s="93"/>
      <c r="C89" s="93"/>
      <c r="D89" s="93"/>
      <c r="E89" s="93"/>
      <c r="F89" s="93"/>
      <c r="G89" s="93"/>
      <c r="H89" s="93"/>
      <c r="I89" s="93"/>
      <c r="J89" s="93"/>
    </row>
    <row r="90" spans="1:10">
      <c r="A90" s="93"/>
      <c r="B90" s="93"/>
      <c r="C90" s="93"/>
      <c r="D90" s="93"/>
      <c r="E90" s="93"/>
      <c r="F90" s="93"/>
      <c r="G90" s="93"/>
      <c r="H90" s="93"/>
      <c r="I90" s="93"/>
      <c r="J90" s="93"/>
    </row>
    <row r="91" spans="1:10">
      <c r="A91" s="93"/>
      <c r="B91" s="93"/>
      <c r="C91" s="93"/>
      <c r="D91" s="93"/>
      <c r="E91" s="93"/>
      <c r="F91" s="93"/>
      <c r="G91" s="93"/>
      <c r="H91" s="93"/>
      <c r="I91" s="93"/>
      <c r="J91" s="93"/>
    </row>
    <row r="92" spans="1:10">
      <c r="A92" s="93"/>
      <c r="B92" s="93"/>
      <c r="C92" s="93"/>
      <c r="D92" s="93"/>
      <c r="E92" s="93"/>
      <c r="F92" s="93"/>
      <c r="G92" s="93"/>
      <c r="H92" s="93"/>
      <c r="I92" s="93"/>
      <c r="J92" s="93"/>
    </row>
    <row r="93" spans="1:10">
      <c r="A93" s="93"/>
      <c r="B93" s="93"/>
      <c r="C93" s="93"/>
      <c r="D93" s="93"/>
      <c r="E93" s="93"/>
      <c r="F93" s="93"/>
      <c r="G93" s="93"/>
      <c r="H93" s="93"/>
      <c r="I93" s="93"/>
      <c r="J93" s="93"/>
    </row>
    <row r="94" spans="1:10">
      <c r="A94" s="93"/>
      <c r="B94" s="93"/>
      <c r="C94" s="93"/>
      <c r="D94" s="93"/>
      <c r="E94" s="93"/>
      <c r="F94" s="93"/>
      <c r="G94" s="93"/>
      <c r="H94" s="93"/>
      <c r="I94" s="93"/>
      <c r="J94" s="93"/>
    </row>
    <row r="95" spans="1:10">
      <c r="A95" s="93"/>
      <c r="B95" s="93"/>
      <c r="C95" s="93"/>
      <c r="D95" s="93"/>
      <c r="E95" s="93"/>
      <c r="F95" s="93"/>
      <c r="G95" s="93"/>
      <c r="H95" s="93"/>
      <c r="I95" s="93"/>
      <c r="J95" s="93"/>
    </row>
    <row r="96" spans="1:10">
      <c r="A96" s="93"/>
      <c r="B96" s="93"/>
      <c r="C96" s="93"/>
      <c r="D96" s="93"/>
      <c r="E96" s="93"/>
      <c r="F96" s="93"/>
      <c r="G96" s="93"/>
      <c r="H96" s="93"/>
      <c r="I96" s="93"/>
      <c r="J96" s="93"/>
    </row>
    <row r="97" spans="1:10">
      <c r="A97" s="93"/>
      <c r="B97" s="93"/>
      <c r="C97" s="93"/>
      <c r="D97" s="93"/>
      <c r="E97" s="93"/>
      <c r="F97" s="93"/>
      <c r="G97" s="93"/>
      <c r="H97" s="93"/>
      <c r="I97" s="93"/>
      <c r="J97" s="93"/>
    </row>
    <row r="98" spans="1:10">
      <c r="A98" s="93"/>
      <c r="B98" s="93"/>
      <c r="C98" s="93"/>
      <c r="D98" s="93"/>
      <c r="E98" s="93"/>
      <c r="F98" s="93"/>
      <c r="G98" s="93"/>
      <c r="H98" s="93"/>
      <c r="I98" s="93"/>
      <c r="J98" s="93"/>
    </row>
    <row r="99" spans="1:10">
      <c r="A99" s="93"/>
      <c r="B99" s="93"/>
      <c r="C99" s="93"/>
      <c r="D99" s="93"/>
      <c r="E99" s="93"/>
      <c r="F99" s="93"/>
      <c r="G99" s="93"/>
      <c r="H99" s="93"/>
      <c r="I99" s="93"/>
      <c r="J99" s="93"/>
    </row>
    <row r="100" spans="1:10">
      <c r="A100" s="93"/>
      <c r="B100" s="93"/>
      <c r="C100" s="93"/>
      <c r="D100" s="93"/>
      <c r="E100" s="93"/>
      <c r="F100" s="93"/>
      <c r="G100" s="93"/>
      <c r="H100" s="93"/>
      <c r="I100" s="93"/>
      <c r="J100" s="93"/>
    </row>
    <row r="101" spans="1:10">
      <c r="A101" s="93"/>
      <c r="B101" s="93"/>
      <c r="C101" s="93"/>
      <c r="D101" s="93"/>
      <c r="E101" s="93"/>
      <c r="F101" s="93"/>
      <c r="G101" s="93"/>
      <c r="H101" s="93"/>
      <c r="I101" s="93"/>
      <c r="J101" s="93"/>
    </row>
    <row r="102" spans="1:10">
      <c r="A102" s="93"/>
      <c r="B102" s="93"/>
      <c r="C102" s="93"/>
      <c r="D102" s="93"/>
      <c r="E102" s="93"/>
      <c r="F102" s="93"/>
      <c r="G102" s="93"/>
      <c r="H102" s="93"/>
      <c r="I102" s="93"/>
      <c r="J102" s="93"/>
    </row>
    <row r="103" spans="1:10">
      <c r="A103" s="93"/>
      <c r="B103" s="93"/>
      <c r="C103" s="93"/>
      <c r="D103" s="93"/>
      <c r="E103" s="93"/>
      <c r="F103" s="93"/>
      <c r="G103" s="93"/>
      <c r="H103" s="93"/>
      <c r="I103" s="93"/>
      <c r="J103" s="93"/>
    </row>
    <row r="104" spans="1:10">
      <c r="A104" s="93"/>
      <c r="B104" s="93"/>
      <c r="C104" s="93"/>
      <c r="D104" s="93"/>
      <c r="E104" s="93"/>
      <c r="F104" s="93"/>
      <c r="G104" s="93"/>
      <c r="H104" s="93"/>
      <c r="I104" s="93"/>
      <c r="J104" s="93"/>
    </row>
    <row r="105" spans="1:10">
      <c r="A105" s="93"/>
      <c r="B105" s="93"/>
      <c r="C105" s="93"/>
      <c r="D105" s="93"/>
      <c r="E105" s="93"/>
      <c r="F105" s="93"/>
      <c r="G105" s="93"/>
      <c r="H105" s="93"/>
      <c r="I105" s="93"/>
      <c r="J105" s="93"/>
    </row>
    <row r="106" spans="1:10">
      <c r="A106" s="93"/>
      <c r="B106" s="93"/>
      <c r="C106" s="93"/>
      <c r="D106" s="93"/>
      <c r="E106" s="93"/>
      <c r="F106" s="93"/>
      <c r="G106" s="93"/>
      <c r="H106" s="93"/>
      <c r="I106" s="93"/>
      <c r="J106" s="93"/>
    </row>
    <row r="107" spans="1:10">
      <c r="A107" s="93"/>
      <c r="B107" s="93"/>
      <c r="C107" s="93"/>
      <c r="D107" s="93"/>
      <c r="E107" s="93"/>
      <c r="F107" s="93"/>
      <c r="G107" s="93"/>
      <c r="H107" s="93"/>
      <c r="I107" s="93"/>
      <c r="J107" s="93"/>
    </row>
    <row r="108" spans="1:10">
      <c r="A108" s="93"/>
      <c r="B108" s="93"/>
      <c r="C108" s="93"/>
      <c r="D108" s="93"/>
      <c r="E108" s="93"/>
      <c r="F108" s="93"/>
      <c r="G108" s="93"/>
      <c r="H108" s="93"/>
      <c r="I108" s="93"/>
      <c r="J108" s="93"/>
    </row>
    <row r="109" spans="1:10">
      <c r="A109" s="93"/>
      <c r="B109" s="93"/>
      <c r="C109" s="93"/>
      <c r="D109" s="93"/>
      <c r="E109" s="93"/>
      <c r="F109" s="93"/>
      <c r="G109" s="93"/>
      <c r="H109" s="93"/>
      <c r="I109" s="93"/>
      <c r="J109" s="93"/>
    </row>
    <row r="110" spans="1:10">
      <c r="A110" s="93"/>
      <c r="B110" s="93"/>
      <c r="C110" s="93"/>
      <c r="D110" s="93"/>
      <c r="E110" s="93"/>
      <c r="F110" s="93"/>
      <c r="G110" s="93"/>
      <c r="H110" s="93"/>
      <c r="I110" s="93"/>
      <c r="J110" s="93"/>
    </row>
    <row r="111" spans="1:10">
      <c r="A111" s="93"/>
      <c r="B111" s="93"/>
      <c r="C111" s="93"/>
      <c r="D111" s="93"/>
      <c r="E111" s="93"/>
      <c r="F111" s="93"/>
      <c r="G111" s="93"/>
      <c r="H111" s="93"/>
      <c r="I111" s="93"/>
      <c r="J111" s="93"/>
    </row>
    <row r="112" spans="1:10">
      <c r="A112" s="93"/>
      <c r="B112" s="93"/>
      <c r="C112" s="93"/>
      <c r="D112" s="93"/>
      <c r="E112" s="93"/>
      <c r="F112" s="93"/>
      <c r="G112" s="93"/>
      <c r="H112" s="93"/>
      <c r="I112" s="93"/>
      <c r="J112" s="93"/>
    </row>
    <row r="113" spans="1:10">
      <c r="A113" s="93"/>
      <c r="B113" s="93"/>
      <c r="C113" s="93"/>
      <c r="D113" s="93"/>
      <c r="E113" s="93"/>
      <c r="F113" s="93"/>
      <c r="G113" s="93"/>
      <c r="H113" s="93"/>
      <c r="I113" s="93"/>
      <c r="J113" s="93"/>
    </row>
    <row r="114" spans="1:10">
      <c r="A114" s="93"/>
      <c r="B114" s="93"/>
      <c r="C114" s="93"/>
      <c r="D114" s="93"/>
      <c r="E114" s="93"/>
      <c r="F114" s="93"/>
      <c r="G114" s="93"/>
      <c r="H114" s="93"/>
      <c r="I114" s="93"/>
      <c r="J114" s="93"/>
    </row>
    <row r="115" spans="1:10">
      <c r="A115" s="93"/>
      <c r="B115" s="93"/>
      <c r="C115" s="93"/>
      <c r="D115" s="93"/>
      <c r="E115" s="93"/>
      <c r="F115" s="93"/>
      <c r="G115" s="93"/>
      <c r="H115" s="93"/>
      <c r="I115" s="93"/>
      <c r="J115" s="93"/>
    </row>
    <row r="116" spans="1:10">
      <c r="A116" s="93"/>
      <c r="B116" s="93"/>
      <c r="C116" s="93"/>
      <c r="D116" s="93"/>
      <c r="E116" s="93"/>
      <c r="F116" s="93"/>
      <c r="G116" s="93"/>
      <c r="H116" s="93"/>
      <c r="I116" s="93"/>
      <c r="J116" s="93"/>
    </row>
    <row r="117" spans="1:10">
      <c r="A117" s="93"/>
      <c r="B117" s="93"/>
      <c r="C117" s="93"/>
      <c r="D117" s="93"/>
      <c r="E117" s="93"/>
      <c r="F117" s="93"/>
      <c r="G117" s="93"/>
      <c r="H117" s="93"/>
      <c r="I117" s="93"/>
      <c r="J117" s="93"/>
    </row>
    <row r="118" spans="1:10">
      <c r="A118" s="93"/>
      <c r="B118" s="93"/>
      <c r="C118" s="93"/>
      <c r="D118" s="93"/>
      <c r="E118" s="93"/>
      <c r="F118" s="93"/>
      <c r="G118" s="93"/>
      <c r="H118" s="93"/>
      <c r="I118" s="93"/>
      <c r="J118" s="93"/>
    </row>
    <row r="119" spans="1:10">
      <c r="A119" s="93"/>
      <c r="B119" s="93"/>
      <c r="C119" s="93"/>
      <c r="D119" s="93"/>
      <c r="E119" s="93"/>
      <c r="F119" s="93"/>
      <c r="G119" s="93"/>
      <c r="H119" s="93"/>
      <c r="I119" s="93"/>
      <c r="J119" s="93"/>
    </row>
    <row r="120" spans="1:10">
      <c r="A120" s="93"/>
      <c r="B120" s="93"/>
      <c r="C120" s="93"/>
      <c r="D120" s="93"/>
      <c r="E120" s="93"/>
      <c r="F120" s="93"/>
      <c r="G120" s="93"/>
      <c r="H120" s="93"/>
      <c r="I120" s="93"/>
      <c r="J120" s="93"/>
    </row>
    <row r="121" spans="1:10">
      <c r="A121" s="93"/>
      <c r="B121" s="93"/>
      <c r="C121" s="93"/>
      <c r="D121" s="93"/>
      <c r="E121" s="93"/>
      <c r="F121" s="93"/>
      <c r="G121" s="93"/>
      <c r="H121" s="93"/>
      <c r="I121" s="93"/>
      <c r="J121" s="93"/>
    </row>
    <row r="122" spans="1:10">
      <c r="A122" s="93"/>
      <c r="B122" s="93"/>
      <c r="C122" s="93"/>
      <c r="D122" s="93"/>
      <c r="E122" s="93"/>
      <c r="F122" s="93"/>
      <c r="G122" s="93"/>
      <c r="H122" s="93"/>
      <c r="I122" s="93"/>
      <c r="J122" s="93"/>
    </row>
    <row r="123" spans="1:10">
      <c r="A123" s="93"/>
      <c r="B123" s="93"/>
      <c r="C123" s="93"/>
      <c r="D123" s="93"/>
      <c r="E123" s="93"/>
      <c r="F123" s="93"/>
      <c r="G123" s="93"/>
      <c r="H123" s="93"/>
      <c r="I123" s="93"/>
      <c r="J123" s="93"/>
    </row>
    <row r="124" spans="1:10">
      <c r="A124" s="93"/>
      <c r="B124" s="93"/>
      <c r="C124" s="93"/>
      <c r="D124" s="93"/>
      <c r="E124" s="93"/>
      <c r="F124" s="93"/>
      <c r="G124" s="93"/>
      <c r="H124" s="93"/>
      <c r="I124" s="93"/>
      <c r="J124" s="93"/>
    </row>
    <row r="125" spans="1:10">
      <c r="A125" s="93"/>
      <c r="B125" s="93"/>
      <c r="C125" s="93"/>
      <c r="D125" s="93"/>
      <c r="E125" s="93"/>
      <c r="F125" s="93"/>
      <c r="G125" s="93"/>
      <c r="H125" s="93"/>
      <c r="I125" s="93"/>
      <c r="J125" s="93"/>
    </row>
    <row r="126" spans="1:10">
      <c r="A126" s="93"/>
      <c r="B126" s="93"/>
      <c r="C126" s="93"/>
      <c r="D126" s="93"/>
      <c r="E126" s="93"/>
      <c r="F126" s="93"/>
      <c r="G126" s="93"/>
      <c r="H126" s="93"/>
      <c r="I126" s="93"/>
      <c r="J126" s="93"/>
    </row>
    <row r="127" spans="1:10">
      <c r="A127" s="93"/>
      <c r="B127" s="93"/>
      <c r="C127" s="93"/>
      <c r="D127" s="93"/>
      <c r="E127" s="93"/>
      <c r="F127" s="93"/>
      <c r="G127" s="93"/>
      <c r="H127" s="93"/>
      <c r="I127" s="93"/>
      <c r="J127" s="93"/>
    </row>
    <row r="128" spans="1:10">
      <c r="A128" s="93"/>
      <c r="B128" s="93"/>
      <c r="C128" s="93"/>
      <c r="D128" s="93"/>
      <c r="E128" s="93"/>
      <c r="F128" s="93"/>
      <c r="G128" s="93"/>
      <c r="H128" s="93"/>
      <c r="I128" s="93"/>
      <c r="J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c r="J137" s="93"/>
    </row>
    <row r="138" spans="1:10">
      <c r="A138" s="93"/>
      <c r="B138" s="93"/>
      <c r="C138" s="93"/>
      <c r="D138" s="93"/>
      <c r="E138" s="93"/>
      <c r="F138" s="93"/>
      <c r="G138" s="93"/>
      <c r="H138" s="93"/>
      <c r="I138" s="93"/>
      <c r="J138" s="93"/>
    </row>
    <row r="139" spans="1:10">
      <c r="A139" s="93"/>
      <c r="B139" s="93"/>
      <c r="C139" s="93"/>
      <c r="D139" s="93"/>
      <c r="E139" s="93"/>
      <c r="F139" s="93"/>
      <c r="G139" s="93"/>
      <c r="H139" s="93"/>
      <c r="I139" s="93"/>
      <c r="J139" s="93"/>
    </row>
    <row r="140" spans="1:10">
      <c r="A140" s="93"/>
      <c r="B140" s="93"/>
      <c r="C140" s="93"/>
      <c r="D140" s="93"/>
      <c r="E140" s="93"/>
      <c r="F140" s="93"/>
      <c r="G140" s="93"/>
      <c r="H140" s="93"/>
      <c r="I140" s="93"/>
      <c r="J140" s="93"/>
    </row>
    <row r="141" spans="1:10">
      <c r="A141" s="93"/>
      <c r="B141" s="93"/>
      <c r="C141" s="93"/>
      <c r="D141" s="93"/>
      <c r="E141" s="93"/>
      <c r="F141" s="93"/>
      <c r="G141" s="93"/>
      <c r="H141" s="93"/>
      <c r="I141" s="93"/>
      <c r="J141" s="93"/>
    </row>
    <row r="142" spans="1:10">
      <c r="A142" s="93"/>
      <c r="B142" s="93"/>
      <c r="C142" s="93"/>
      <c r="D142" s="93"/>
      <c r="E142" s="93"/>
      <c r="F142" s="93"/>
      <c r="G142" s="93"/>
      <c r="H142" s="93"/>
      <c r="I142" s="93"/>
      <c r="J142" s="93"/>
    </row>
    <row r="143" spans="1:10">
      <c r="A143" s="93"/>
      <c r="B143" s="93"/>
      <c r="C143" s="93"/>
      <c r="D143" s="93"/>
      <c r="E143" s="93"/>
      <c r="F143" s="93"/>
      <c r="G143" s="93"/>
      <c r="H143" s="93"/>
      <c r="I143" s="93"/>
      <c r="J143" s="93"/>
    </row>
    <row r="144" spans="1:10">
      <c r="A144" s="93"/>
      <c r="B144" s="93"/>
      <c r="C144" s="93"/>
      <c r="D144" s="93"/>
      <c r="E144" s="93"/>
      <c r="F144" s="93"/>
      <c r="G144" s="93"/>
      <c r="H144" s="93"/>
      <c r="I144" s="93"/>
      <c r="J144" s="93"/>
    </row>
    <row r="145" spans="1:10">
      <c r="A145" s="93"/>
      <c r="B145" s="93"/>
      <c r="C145" s="93"/>
      <c r="D145" s="93"/>
      <c r="E145" s="93"/>
      <c r="F145" s="93"/>
      <c r="G145" s="93"/>
      <c r="H145" s="93"/>
      <c r="I145" s="93"/>
      <c r="J145" s="93"/>
    </row>
    <row r="146" spans="1:10">
      <c r="A146" s="93"/>
      <c r="B146" s="93"/>
      <c r="C146" s="93"/>
      <c r="D146" s="93"/>
      <c r="E146" s="93"/>
      <c r="F146" s="93"/>
      <c r="G146" s="93"/>
      <c r="H146" s="93"/>
      <c r="I146" s="93"/>
      <c r="J146" s="93"/>
    </row>
    <row r="147" spans="1:10">
      <c r="A147" s="93"/>
      <c r="B147" s="93"/>
      <c r="C147" s="93"/>
      <c r="D147" s="93"/>
      <c r="E147" s="93"/>
      <c r="F147" s="93"/>
      <c r="G147" s="93"/>
      <c r="H147" s="93"/>
      <c r="I147" s="93"/>
      <c r="J147" s="93"/>
    </row>
    <row r="148" spans="1:10">
      <c r="A148" s="93"/>
      <c r="B148" s="93"/>
      <c r="C148" s="93"/>
      <c r="D148" s="93"/>
      <c r="E148" s="93"/>
      <c r="F148" s="93"/>
      <c r="G148" s="93"/>
      <c r="H148" s="93"/>
      <c r="I148" s="93"/>
      <c r="J148" s="93"/>
    </row>
    <row r="149" spans="1:10">
      <c r="A149" s="93"/>
      <c r="B149" s="93"/>
      <c r="C149" s="93"/>
      <c r="D149" s="93"/>
      <c r="E149" s="93"/>
      <c r="F149" s="93"/>
      <c r="G149" s="93"/>
      <c r="H149" s="93"/>
      <c r="I149" s="93"/>
      <c r="J149" s="93"/>
    </row>
    <row r="150" spans="1:10">
      <c r="A150" s="93"/>
      <c r="B150" s="93"/>
      <c r="C150" s="93"/>
      <c r="D150" s="93"/>
      <c r="E150" s="93"/>
      <c r="F150" s="93"/>
      <c r="G150" s="93"/>
      <c r="H150" s="93"/>
      <c r="I150" s="93"/>
      <c r="J150" s="93"/>
    </row>
    <row r="151" spans="1:10">
      <c r="A151" s="93"/>
      <c r="B151" s="93"/>
      <c r="C151" s="93"/>
      <c r="D151" s="93"/>
      <c r="E151" s="93"/>
      <c r="F151" s="93"/>
      <c r="G151" s="93"/>
      <c r="H151" s="93"/>
      <c r="I151" s="93"/>
      <c r="J151" s="93"/>
    </row>
    <row r="152" spans="1:10">
      <c r="A152" s="93"/>
      <c r="B152" s="93"/>
      <c r="C152" s="93"/>
      <c r="D152" s="93"/>
      <c r="E152" s="93"/>
      <c r="F152" s="93"/>
      <c r="G152" s="93"/>
      <c r="H152" s="93"/>
      <c r="I152" s="93"/>
      <c r="J152" s="93"/>
    </row>
    <row r="153" spans="1:10">
      <c r="A153" s="93"/>
      <c r="B153" s="93"/>
      <c r="C153" s="93"/>
      <c r="D153" s="93"/>
      <c r="E153" s="93"/>
      <c r="F153" s="93"/>
      <c r="G153" s="93"/>
      <c r="H153" s="93"/>
      <c r="I153" s="93"/>
      <c r="J153" s="93"/>
    </row>
    <row r="154" spans="1:10">
      <c r="A154" s="93"/>
      <c r="B154" s="93"/>
      <c r="C154" s="93"/>
      <c r="D154" s="93"/>
      <c r="E154" s="93"/>
      <c r="F154" s="93"/>
      <c r="G154" s="93"/>
      <c r="H154" s="93"/>
      <c r="I154" s="93"/>
      <c r="J154" s="93"/>
    </row>
    <row r="155" spans="1:10">
      <c r="A155" s="93"/>
      <c r="B155" s="93"/>
      <c r="C155" s="93"/>
      <c r="D155" s="93"/>
      <c r="E155" s="93"/>
      <c r="F155" s="93"/>
      <c r="G155" s="93"/>
      <c r="H155" s="93"/>
      <c r="I155" s="93"/>
      <c r="J155" s="93"/>
    </row>
    <row r="156" spans="1:10">
      <c r="A156" s="93"/>
      <c r="B156" s="93"/>
      <c r="C156" s="93"/>
      <c r="D156" s="93"/>
      <c r="E156" s="93"/>
      <c r="F156" s="93"/>
      <c r="G156" s="93"/>
      <c r="H156" s="93"/>
      <c r="I156" s="93"/>
      <c r="J156" s="93"/>
    </row>
    <row r="157" spans="1:10">
      <c r="A157" s="93"/>
      <c r="B157" s="93"/>
      <c r="C157" s="93"/>
      <c r="D157" s="93"/>
      <c r="E157" s="93"/>
      <c r="F157" s="93"/>
      <c r="G157" s="93"/>
      <c r="H157" s="93"/>
      <c r="I157" s="93"/>
      <c r="J157" s="93"/>
    </row>
    <row r="158" spans="1:10">
      <c r="A158" s="93"/>
      <c r="B158" s="93"/>
      <c r="C158" s="93"/>
      <c r="D158" s="93"/>
      <c r="E158" s="93"/>
      <c r="F158" s="93"/>
      <c r="G158" s="93"/>
      <c r="H158" s="93"/>
      <c r="I158" s="93"/>
      <c r="J158" s="93"/>
    </row>
    <row r="159" spans="1:10">
      <c r="A159" s="93"/>
      <c r="B159" s="93"/>
      <c r="C159" s="93"/>
      <c r="D159" s="93"/>
      <c r="E159" s="93"/>
      <c r="F159" s="93"/>
      <c r="G159" s="93"/>
      <c r="H159" s="93"/>
      <c r="I159" s="93"/>
      <c r="J159" s="93"/>
    </row>
    <row r="160" spans="1:10">
      <c r="A160" s="93"/>
      <c r="B160" s="93"/>
      <c r="C160" s="93"/>
      <c r="D160" s="93"/>
      <c r="E160" s="93"/>
      <c r="F160" s="93"/>
      <c r="G160" s="93"/>
      <c r="H160" s="93"/>
      <c r="I160" s="93"/>
      <c r="J160" s="93"/>
    </row>
    <row r="161" spans="1:10">
      <c r="A161" s="93"/>
      <c r="B161" s="93"/>
      <c r="C161" s="93"/>
      <c r="D161" s="93"/>
      <c r="E161" s="93"/>
      <c r="F161" s="93"/>
      <c r="G161" s="93"/>
      <c r="H161" s="93"/>
      <c r="I161" s="93"/>
      <c r="J161" s="93"/>
    </row>
    <row r="162" spans="1:10">
      <c r="A162" s="93"/>
      <c r="B162" s="93"/>
      <c r="C162" s="93"/>
      <c r="D162" s="93"/>
      <c r="E162" s="93"/>
      <c r="F162" s="93"/>
      <c r="G162" s="93"/>
      <c r="H162" s="93"/>
      <c r="I162" s="93"/>
      <c r="J162" s="93"/>
    </row>
    <row r="163" spans="1:10">
      <c r="A163" s="93"/>
      <c r="B163" s="93"/>
      <c r="C163" s="93"/>
      <c r="D163" s="93"/>
      <c r="E163" s="93"/>
      <c r="F163" s="93"/>
      <c r="G163" s="93"/>
      <c r="H163" s="93"/>
      <c r="I163" s="93"/>
      <c r="J163" s="93"/>
    </row>
    <row r="164" spans="1:10">
      <c r="A164" s="93"/>
      <c r="B164" s="93"/>
      <c r="C164" s="93"/>
      <c r="D164" s="93"/>
      <c r="E164" s="93"/>
      <c r="F164" s="93"/>
      <c r="G164" s="93"/>
      <c r="H164" s="93"/>
      <c r="I164" s="93"/>
      <c r="J164" s="93"/>
    </row>
    <row r="165" spans="1:10">
      <c r="A165" s="93"/>
      <c r="B165" s="93"/>
      <c r="C165" s="93"/>
      <c r="D165" s="93"/>
      <c r="E165" s="93"/>
      <c r="F165" s="93"/>
      <c r="G165" s="93"/>
      <c r="H165" s="93"/>
      <c r="I165" s="93"/>
      <c r="J165" s="93"/>
    </row>
    <row r="166" spans="1:10">
      <c r="A166" s="93"/>
      <c r="B166" s="93"/>
      <c r="C166" s="93"/>
      <c r="D166" s="93"/>
      <c r="E166" s="93"/>
      <c r="F166" s="93"/>
      <c r="G166" s="93"/>
      <c r="H166" s="93"/>
      <c r="I166" s="93"/>
      <c r="J166" s="93"/>
    </row>
    <row r="167" spans="1:10">
      <c r="A167" s="93"/>
      <c r="B167" s="93"/>
      <c r="C167" s="93"/>
      <c r="D167" s="93"/>
      <c r="E167" s="93"/>
      <c r="F167" s="93"/>
      <c r="G167" s="93"/>
      <c r="H167" s="93"/>
      <c r="I167" s="93"/>
      <c r="J167" s="93"/>
    </row>
    <row r="168" spans="1:10">
      <c r="A168" s="93"/>
      <c r="B168" s="93"/>
      <c r="C168" s="93"/>
      <c r="D168" s="93"/>
      <c r="E168" s="93"/>
      <c r="F168" s="93"/>
      <c r="G168" s="93"/>
      <c r="H168" s="93"/>
      <c r="I168" s="93"/>
      <c r="J168" s="93"/>
    </row>
    <row r="169" spans="1:10">
      <c r="A169" s="93"/>
      <c r="B169" s="93"/>
      <c r="C169" s="93"/>
      <c r="D169" s="93"/>
      <c r="E169" s="93"/>
      <c r="F169" s="93"/>
      <c r="G169" s="93"/>
      <c r="H169" s="93"/>
      <c r="I169" s="93"/>
      <c r="J169" s="93"/>
    </row>
    <row r="170" spans="1:10">
      <c r="A170" s="93"/>
      <c r="B170" s="93"/>
      <c r="C170" s="93"/>
      <c r="D170" s="93"/>
      <c r="E170" s="93"/>
      <c r="F170" s="93"/>
      <c r="G170" s="93"/>
      <c r="H170" s="93"/>
      <c r="I170" s="93"/>
      <c r="J170" s="93"/>
    </row>
    <row r="171" spans="1:10">
      <c r="A171" s="93"/>
      <c r="B171" s="93"/>
      <c r="C171" s="93"/>
      <c r="D171" s="93"/>
      <c r="E171" s="93"/>
      <c r="F171" s="93"/>
      <c r="G171" s="93"/>
      <c r="H171" s="93"/>
      <c r="I171" s="93"/>
      <c r="J171" s="93"/>
    </row>
    <row r="172" spans="1:10">
      <c r="A172" s="93"/>
      <c r="B172" s="93"/>
      <c r="C172" s="93"/>
      <c r="D172" s="93"/>
      <c r="E172" s="93"/>
      <c r="F172" s="93"/>
      <c r="G172" s="93"/>
      <c r="H172" s="93"/>
      <c r="I172" s="93"/>
      <c r="J172" s="93"/>
    </row>
    <row r="173" spans="1:10">
      <c r="A173" s="93"/>
      <c r="B173" s="93"/>
      <c r="C173" s="93"/>
      <c r="D173" s="93"/>
      <c r="E173" s="93"/>
      <c r="F173" s="93"/>
      <c r="G173" s="93"/>
      <c r="H173" s="93"/>
      <c r="I173" s="93"/>
      <c r="J173" s="93"/>
    </row>
    <row r="174" spans="1:10">
      <c r="A174" s="93"/>
      <c r="B174" s="93"/>
      <c r="C174" s="93"/>
      <c r="D174" s="93"/>
      <c r="E174" s="93"/>
      <c r="F174" s="93"/>
      <c r="G174" s="93"/>
      <c r="H174" s="93"/>
      <c r="I174" s="93"/>
      <c r="J174" s="93"/>
    </row>
    <row r="175" spans="1:10">
      <c r="A175" s="93"/>
      <c r="B175" s="93"/>
      <c r="C175" s="93"/>
      <c r="D175" s="93"/>
      <c r="E175" s="93"/>
      <c r="F175" s="93"/>
      <c r="G175" s="93"/>
      <c r="H175" s="93"/>
      <c r="I175" s="93"/>
      <c r="J175" s="93"/>
    </row>
    <row r="176" spans="1:10">
      <c r="A176" s="93"/>
      <c r="B176" s="93"/>
      <c r="C176" s="93"/>
      <c r="D176" s="93"/>
      <c r="E176" s="93"/>
      <c r="F176" s="93"/>
      <c r="G176" s="93"/>
      <c r="H176" s="93"/>
      <c r="I176" s="93"/>
      <c r="J176" s="93"/>
    </row>
    <row r="177" spans="1:10">
      <c r="A177" s="93"/>
      <c r="B177" s="93"/>
      <c r="C177" s="93"/>
      <c r="D177" s="93"/>
      <c r="E177" s="93"/>
      <c r="F177" s="93"/>
      <c r="G177" s="93"/>
      <c r="H177" s="93"/>
      <c r="I177" s="93"/>
      <c r="J177" s="93"/>
    </row>
    <row r="178" spans="1:10">
      <c r="A178" s="93"/>
      <c r="B178" s="93"/>
      <c r="C178" s="93"/>
      <c r="D178" s="93"/>
      <c r="E178" s="93"/>
      <c r="F178" s="93"/>
      <c r="G178" s="93"/>
      <c r="H178" s="93"/>
      <c r="I178" s="93"/>
      <c r="J178" s="93"/>
    </row>
    <row r="179" spans="1:10">
      <c r="A179" s="93"/>
      <c r="B179" s="93"/>
      <c r="C179" s="93"/>
      <c r="D179" s="93"/>
      <c r="E179" s="93"/>
      <c r="F179" s="93"/>
      <c r="G179" s="93"/>
      <c r="H179" s="93"/>
      <c r="I179" s="93"/>
      <c r="J179" s="93"/>
    </row>
    <row r="180" spans="1:10">
      <c r="A180" s="93"/>
      <c r="B180" s="93"/>
      <c r="C180" s="93"/>
      <c r="D180" s="93"/>
      <c r="E180" s="93"/>
      <c r="F180" s="93"/>
      <c r="G180" s="93"/>
      <c r="H180" s="93"/>
      <c r="I180" s="93"/>
      <c r="J180" s="93"/>
    </row>
    <row r="181" spans="1:10">
      <c r="A181" s="93"/>
      <c r="B181" s="93"/>
      <c r="C181" s="93"/>
      <c r="D181" s="93"/>
      <c r="E181" s="93"/>
      <c r="F181" s="93"/>
      <c r="G181" s="93"/>
      <c r="H181" s="93"/>
      <c r="I181" s="93"/>
      <c r="J181" s="93"/>
    </row>
    <row r="182" spans="1:10">
      <c r="A182" s="93"/>
      <c r="B182" s="93"/>
      <c r="C182" s="93"/>
      <c r="D182" s="93"/>
      <c r="E182" s="93"/>
      <c r="F182" s="93"/>
      <c r="G182" s="93"/>
      <c r="H182" s="93"/>
      <c r="I182" s="93"/>
      <c r="J182" s="93"/>
    </row>
    <row r="183" spans="1:10">
      <c r="A183" s="93"/>
      <c r="B183" s="93"/>
      <c r="C183" s="93"/>
      <c r="D183" s="93"/>
      <c r="E183" s="93"/>
      <c r="F183" s="93"/>
      <c r="G183" s="93"/>
      <c r="H183" s="93"/>
      <c r="I183" s="93"/>
      <c r="J183" s="93"/>
    </row>
    <row r="184" spans="1:10">
      <c r="A184" s="93"/>
      <c r="B184" s="93"/>
      <c r="C184" s="93"/>
      <c r="D184" s="93"/>
      <c r="E184" s="93"/>
      <c r="F184" s="93"/>
      <c r="G184" s="93"/>
      <c r="H184" s="93"/>
      <c r="I184" s="93"/>
      <c r="J184" s="93"/>
    </row>
    <row r="185" spans="1:10">
      <c r="A185" s="93"/>
      <c r="B185" s="93"/>
      <c r="C185" s="93"/>
      <c r="D185" s="93"/>
      <c r="E185" s="93"/>
      <c r="F185" s="93"/>
      <c r="G185" s="93"/>
      <c r="H185" s="93"/>
      <c r="I185" s="93"/>
      <c r="J185" s="93"/>
    </row>
    <row r="186" spans="1:10">
      <c r="A186" s="93"/>
      <c r="B186" s="93"/>
      <c r="C186" s="93"/>
      <c r="D186" s="93"/>
      <c r="E186" s="93"/>
      <c r="F186" s="93"/>
      <c r="G186" s="93"/>
      <c r="H186" s="93"/>
      <c r="I186" s="93"/>
      <c r="J186" s="93"/>
    </row>
    <row r="187" spans="1:10">
      <c r="A187" s="93"/>
      <c r="B187" s="93"/>
      <c r="C187" s="93"/>
      <c r="D187" s="93"/>
      <c r="E187" s="93"/>
      <c r="F187" s="93"/>
      <c r="G187" s="93"/>
      <c r="H187" s="93"/>
      <c r="I187" s="93"/>
      <c r="J187" s="93"/>
    </row>
    <row r="188" spans="1:10">
      <c r="A188" s="93"/>
      <c r="B188" s="93"/>
      <c r="C188" s="93"/>
      <c r="D188" s="93"/>
      <c r="E188" s="93"/>
      <c r="F188" s="93"/>
      <c r="G188" s="93"/>
      <c r="H188" s="93"/>
      <c r="I188" s="93"/>
      <c r="J188" s="93"/>
    </row>
    <row r="189" spans="1:10">
      <c r="A189" s="93"/>
      <c r="B189" s="93"/>
      <c r="C189" s="93"/>
      <c r="D189" s="93"/>
      <c r="E189" s="93"/>
      <c r="F189" s="93"/>
      <c r="G189" s="93"/>
      <c r="H189" s="93"/>
      <c r="I189" s="93"/>
      <c r="J189" s="93"/>
    </row>
    <row r="190" spans="1:10">
      <c r="A190" s="93"/>
      <c r="B190" s="93"/>
      <c r="C190" s="93"/>
      <c r="D190" s="93"/>
      <c r="E190" s="93"/>
      <c r="F190" s="93"/>
      <c r="G190" s="93"/>
      <c r="H190" s="93"/>
      <c r="I190" s="93"/>
      <c r="J190" s="93"/>
    </row>
    <row r="191" spans="1:10">
      <c r="A191" s="93"/>
      <c r="B191" s="93"/>
      <c r="C191" s="93"/>
      <c r="D191" s="93"/>
      <c r="E191" s="93"/>
      <c r="F191" s="93"/>
      <c r="G191" s="93"/>
      <c r="H191" s="93"/>
      <c r="I191" s="93"/>
      <c r="J191" s="93"/>
    </row>
    <row r="192" spans="1:10">
      <c r="A192" s="93"/>
      <c r="B192" s="93"/>
      <c r="C192" s="93"/>
      <c r="D192" s="93"/>
      <c r="E192" s="93"/>
      <c r="F192" s="93"/>
      <c r="G192" s="93"/>
      <c r="H192" s="93"/>
      <c r="I192" s="93"/>
      <c r="J192" s="93"/>
    </row>
    <row r="193" spans="1:10">
      <c r="A193" s="93"/>
      <c r="B193" s="93"/>
      <c r="C193" s="93"/>
      <c r="D193" s="93"/>
      <c r="E193" s="93"/>
      <c r="F193" s="93"/>
      <c r="G193" s="93"/>
      <c r="H193" s="93"/>
      <c r="I193" s="93"/>
      <c r="J193" s="93"/>
    </row>
    <row r="194" spans="1:10">
      <c r="A194" s="93"/>
      <c r="B194" s="93"/>
      <c r="C194" s="93"/>
      <c r="D194" s="93"/>
      <c r="E194" s="93"/>
      <c r="F194" s="93"/>
      <c r="G194" s="93"/>
      <c r="H194" s="93"/>
      <c r="I194" s="93"/>
      <c r="J194" s="93"/>
    </row>
    <row r="195" spans="1:10">
      <c r="A195" s="93"/>
      <c r="B195" s="93"/>
      <c r="C195" s="93"/>
      <c r="D195" s="93"/>
      <c r="E195" s="93"/>
      <c r="F195" s="93"/>
      <c r="G195" s="93"/>
      <c r="H195" s="93"/>
      <c r="I195" s="93"/>
      <c r="J195" s="93"/>
    </row>
    <row r="196" spans="1:10">
      <c r="A196" s="93"/>
      <c r="B196" s="93"/>
      <c r="C196" s="93"/>
      <c r="D196" s="93"/>
      <c r="E196" s="93"/>
      <c r="F196" s="93"/>
      <c r="G196" s="93"/>
      <c r="H196" s="93"/>
      <c r="I196" s="93"/>
      <c r="J196" s="93"/>
    </row>
    <row r="197" spans="1:10">
      <c r="A197" s="93"/>
      <c r="B197" s="93"/>
      <c r="C197" s="93"/>
      <c r="D197" s="93"/>
      <c r="E197" s="93"/>
      <c r="F197" s="93"/>
      <c r="G197" s="93"/>
      <c r="H197" s="93"/>
      <c r="I197" s="93"/>
      <c r="J197" s="93"/>
    </row>
    <row r="198" spans="1:10">
      <c r="A198" s="93"/>
      <c r="B198" s="93"/>
      <c r="C198" s="93"/>
      <c r="D198" s="93"/>
      <c r="E198" s="93"/>
      <c r="F198" s="93"/>
      <c r="G198" s="93"/>
      <c r="H198" s="93"/>
      <c r="I198" s="93"/>
      <c r="J198" s="93"/>
    </row>
    <row r="199" spans="1:10">
      <c r="A199" s="93"/>
      <c r="B199" s="93"/>
      <c r="C199" s="93"/>
      <c r="D199" s="93"/>
      <c r="E199" s="93"/>
      <c r="F199" s="93"/>
      <c r="G199" s="93"/>
      <c r="H199" s="93"/>
      <c r="I199" s="93"/>
      <c r="J199" s="93"/>
    </row>
    <row r="200" spans="1:10">
      <c r="A200" s="93"/>
      <c r="B200" s="93"/>
      <c r="C200" s="93"/>
      <c r="D200" s="93"/>
      <c r="E200" s="93"/>
      <c r="F200" s="93"/>
      <c r="G200" s="93"/>
      <c r="H200" s="93"/>
      <c r="I200" s="93"/>
      <c r="J200" s="93"/>
    </row>
    <row r="201" spans="1:10">
      <c r="A201" s="93"/>
      <c r="B201" s="93"/>
      <c r="C201" s="93"/>
      <c r="D201" s="93"/>
      <c r="E201" s="93"/>
      <c r="F201" s="93"/>
      <c r="G201" s="93"/>
      <c r="H201" s="93"/>
      <c r="I201" s="93"/>
      <c r="J201" s="93"/>
    </row>
    <row r="202" spans="1:10">
      <c r="A202" s="93"/>
      <c r="B202" s="93"/>
      <c r="C202" s="93"/>
      <c r="D202" s="93"/>
      <c r="E202" s="93"/>
      <c r="F202" s="93"/>
      <c r="G202" s="93"/>
      <c r="H202" s="93"/>
      <c r="I202" s="93"/>
      <c r="J202" s="93"/>
    </row>
    <row r="203" spans="1:10">
      <c r="A203" s="93"/>
      <c r="B203" s="93"/>
      <c r="C203" s="93"/>
      <c r="D203" s="93"/>
      <c r="E203" s="93"/>
      <c r="F203" s="93"/>
      <c r="G203" s="93"/>
      <c r="H203" s="93"/>
      <c r="I203" s="93"/>
      <c r="J203" s="93"/>
    </row>
  </sheetData>
  <mergeCells count="56">
    <mergeCell ref="B50:G50"/>
    <mergeCell ref="A54:AC54"/>
    <mergeCell ref="B44:G44"/>
    <mergeCell ref="B45:G45"/>
    <mergeCell ref="B46:G46"/>
    <mergeCell ref="B47:G47"/>
    <mergeCell ref="B48:G48"/>
    <mergeCell ref="B49:G49"/>
    <mergeCell ref="B43:G43"/>
    <mergeCell ref="B32:G32"/>
    <mergeCell ref="B33:G33"/>
    <mergeCell ref="B34:G34"/>
    <mergeCell ref="B35:G35"/>
    <mergeCell ref="B36:G36"/>
    <mergeCell ref="B37:G37"/>
    <mergeCell ref="B38:G38"/>
    <mergeCell ref="B39:G39"/>
    <mergeCell ref="B40:G40"/>
    <mergeCell ref="B41:G41"/>
    <mergeCell ref="B42:G42"/>
    <mergeCell ref="B31:G31"/>
    <mergeCell ref="B20:G20"/>
    <mergeCell ref="B21:G21"/>
    <mergeCell ref="B22:G22"/>
    <mergeCell ref="B23:G23"/>
    <mergeCell ref="B24:G24"/>
    <mergeCell ref="B25:G25"/>
    <mergeCell ref="B26:G26"/>
    <mergeCell ref="B27:G27"/>
    <mergeCell ref="B28:G28"/>
    <mergeCell ref="B29:G29"/>
    <mergeCell ref="B30:G30"/>
    <mergeCell ref="B19:G19"/>
    <mergeCell ref="B5:G5"/>
    <mergeCell ref="B7:G7"/>
    <mergeCell ref="B9:G9"/>
    <mergeCell ref="B11:G11"/>
    <mergeCell ref="B12:G12"/>
    <mergeCell ref="B13:G13"/>
    <mergeCell ref="B14:G14"/>
    <mergeCell ref="B15:G15"/>
    <mergeCell ref="B16:G16"/>
    <mergeCell ref="B17:G17"/>
    <mergeCell ref="B18:G18"/>
    <mergeCell ref="V3:W3"/>
    <mergeCell ref="X3:Y3"/>
    <mergeCell ref="Z3:AA3"/>
    <mergeCell ref="AB3:AB4"/>
    <mergeCell ref="AC3:AC4"/>
    <mergeCell ref="R3:S3"/>
    <mergeCell ref="T3:U3"/>
    <mergeCell ref="A4:J4"/>
    <mergeCell ref="A3:J3"/>
    <mergeCell ref="K3:M3"/>
    <mergeCell ref="N3:O3"/>
    <mergeCell ref="P3:Q3"/>
  </mergeCells>
  <phoneticPr fontId="2"/>
  <printOptions horizontalCentered="1"/>
  <pageMargins left="0.59055118110236227" right="0.59055118110236227" top="0.59055118110236227" bottom="0.59055118110236227" header="0.31496062992125984" footer="0.31496062992125984"/>
  <pageSetup paperSize="9" scale="90" firstPageNumber="53" fitToHeight="2" orientation="landscape" blackAndWhite="1" useFirstPageNumber="1" r:id="rId1"/>
  <headerFooter alignWithMargins="0">
    <oddFooter>&amp;C&amp;"ＭＳ 明朝,標準"&amp;12&amp;P</oddFooter>
  </headerFooter>
  <rowBreaks count="1" manualBreakCount="1">
    <brk id="28"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18</vt:i4>
      </vt:variant>
    </vt:vector>
  </HeadingPairs>
  <TitlesOfParts>
    <vt:vector size="31" baseType="lpstr">
      <vt:lpstr>第１表 </vt:lpstr>
      <vt:lpstr>第２表</vt:lpstr>
      <vt:lpstr>第３表</vt:lpstr>
      <vt:lpstr>第４表</vt:lpstr>
      <vt:lpstr>第５表</vt:lpstr>
      <vt:lpstr>第６表</vt:lpstr>
      <vt:lpstr>第７表</vt:lpstr>
      <vt:lpstr>第８表</vt:lpstr>
      <vt:lpstr>第９表</vt:lpstr>
      <vt:lpstr>第10表</vt:lpstr>
      <vt:lpstr>第11表</vt:lpstr>
      <vt:lpstr>第12表</vt:lpstr>
      <vt:lpstr>第13表</vt:lpstr>
      <vt:lpstr>第11表!Print_Area</vt:lpstr>
      <vt:lpstr>第12表!Print_Area</vt:lpstr>
      <vt:lpstr>'第１表 '!Print_Area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第11表!Print_Titles</vt:lpstr>
      <vt:lpstr>第２表!Print_Titles</vt:lpstr>
      <vt:lpstr>第３表!Print_Titles</vt:lpstr>
      <vt:lpstr>第４表!Print_Titles</vt:lpstr>
      <vt:lpstr>第５表!Print_Titles</vt:lpstr>
      <vt:lpstr>第６表!Print_Titles</vt:lpstr>
      <vt:lpstr>第９表!Print_Titles</vt:lpstr>
    </vt:vector>
  </TitlesOfParts>
  <Company>調査統計課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福岡県</cp:lastModifiedBy>
  <cp:lastPrinted>2021-10-20T07:04:34Z</cp:lastPrinted>
  <dcterms:created xsi:type="dcterms:W3CDTF">1999-04-02T01:57:31Z</dcterms:created>
  <dcterms:modified xsi:type="dcterms:W3CDTF">2023-02-10T04:16:10Z</dcterms:modified>
</cp:coreProperties>
</file>